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gobiernodesonora-my.sharepoint.com/personal/flor_cota_sonora_gob_mx/Documents/Documentos/Autoevaluación/2022/"/>
    </mc:Choice>
  </mc:AlternateContent>
  <xr:revisionPtr revIDLastSave="201" documentId="8_{D7364D98-B9B7-44E2-A9B2-121A37220EC9}" xr6:coauthVersionLast="47" xr6:coauthVersionMax="47" xr10:uidLastSave="{F7137C6F-2223-4C63-BA3F-6331DF6A97DE}"/>
  <workbookProtection workbookAlgorithmName="SHA-512" workbookHashValue="gmBQUurbtdW5tZe/cRNfpmNcDzx8BWwL0XxhqOWaclQY6j8pZwWveHvFBcscJImhka6gaZ7xYS1z3wEuayCV6w==" workbookSaltValue="woxYqoIaVYW8sqFddLX/qg==" workbookSpinCount="100000" lockStructure="1"/>
  <bookViews>
    <workbookView xWindow="-120" yWindow="-120" windowWidth="24240" windowHeight="13140" activeTab="1" xr2:uid="{00000000-000D-0000-FFFF-FFFF00000000}"/>
  </bookViews>
  <sheets>
    <sheet name="1.Principios" sheetId="1" r:id="rId1"/>
    <sheet name="2.Acciones de Mejora.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5" i="2" l="1"/>
  <c r="U215" i="2" s="1"/>
  <c r="M215" i="2"/>
  <c r="O215" i="2" s="1"/>
  <c r="L215" i="2"/>
  <c r="T214" i="2"/>
  <c r="U214" i="2" s="1"/>
  <c r="M214" i="2"/>
  <c r="O214" i="2" s="1"/>
  <c r="L214" i="2"/>
  <c r="T213" i="2"/>
  <c r="U213" i="2" s="1"/>
  <c r="M213" i="2"/>
  <c r="O213" i="2" s="1"/>
  <c r="L213" i="2"/>
  <c r="T212" i="2"/>
  <c r="U212" i="2" s="1"/>
  <c r="M212" i="2"/>
  <c r="O212" i="2" s="1"/>
  <c r="L212" i="2"/>
  <c r="T205" i="2"/>
  <c r="U205" i="2" s="1"/>
  <c r="M205" i="2"/>
  <c r="O205" i="2" s="1"/>
  <c r="L205" i="2"/>
  <c r="T204" i="2"/>
  <c r="U204" i="2" s="1"/>
  <c r="M204" i="2"/>
  <c r="O204" i="2" s="1"/>
  <c r="L204" i="2"/>
  <c r="T203" i="2"/>
  <c r="U203" i="2" s="1"/>
  <c r="M203" i="2"/>
  <c r="O203" i="2" s="1"/>
  <c r="L203" i="2"/>
  <c r="T202" i="2"/>
  <c r="U202" i="2" s="1"/>
  <c r="M202" i="2"/>
  <c r="O202" i="2" s="1"/>
  <c r="L202" i="2"/>
  <c r="T197" i="2"/>
  <c r="U197" i="2" s="1"/>
  <c r="M197" i="2"/>
  <c r="O197" i="2" s="1"/>
  <c r="L197" i="2"/>
  <c r="T196" i="2"/>
  <c r="U196" i="2" s="1"/>
  <c r="M196" i="2"/>
  <c r="N196" i="2" s="1"/>
  <c r="L196" i="2"/>
  <c r="T195" i="2"/>
  <c r="U195" i="2" s="1"/>
  <c r="M195" i="2"/>
  <c r="O195" i="2" s="1"/>
  <c r="L195" i="2"/>
  <c r="T194" i="2"/>
  <c r="U194" i="2" s="1"/>
  <c r="M194" i="2"/>
  <c r="N194" i="2" s="1"/>
  <c r="L194" i="2"/>
  <c r="U187" i="2"/>
  <c r="T187" i="2"/>
  <c r="M187" i="2"/>
  <c r="O187" i="2" s="1"/>
  <c r="L187" i="2"/>
  <c r="T186" i="2"/>
  <c r="U186" i="2" s="1"/>
  <c r="M186" i="2"/>
  <c r="N186" i="2" s="1"/>
  <c r="L186" i="2"/>
  <c r="T185" i="2"/>
  <c r="U185" i="2" s="1"/>
  <c r="M185" i="2"/>
  <c r="O185" i="2" s="1"/>
  <c r="L185" i="2"/>
  <c r="T184" i="2"/>
  <c r="U184" i="2" s="1"/>
  <c r="M184" i="2"/>
  <c r="N184" i="2" s="1"/>
  <c r="L184" i="2"/>
  <c r="T179" i="2"/>
  <c r="U179" i="2" s="1"/>
  <c r="M179" i="2"/>
  <c r="O179" i="2" s="1"/>
  <c r="L179" i="2"/>
  <c r="T178" i="2"/>
  <c r="U178" i="2" s="1"/>
  <c r="M178" i="2"/>
  <c r="O178" i="2" s="1"/>
  <c r="L178" i="2"/>
  <c r="U177" i="2"/>
  <c r="T177" i="2"/>
  <c r="M177" i="2"/>
  <c r="O177" i="2" s="1"/>
  <c r="L177" i="2"/>
  <c r="T176" i="2"/>
  <c r="U176" i="2" s="1"/>
  <c r="M176" i="2"/>
  <c r="O176" i="2" s="1"/>
  <c r="L176" i="2"/>
  <c r="T169" i="2"/>
  <c r="U169" i="2" s="1"/>
  <c r="M169" i="2"/>
  <c r="O169" i="2" s="1"/>
  <c r="L169" i="2"/>
  <c r="T168" i="2"/>
  <c r="U168" i="2" s="1"/>
  <c r="M168" i="2"/>
  <c r="N168" i="2" s="1"/>
  <c r="L168" i="2"/>
  <c r="T167" i="2"/>
  <c r="U167" i="2" s="1"/>
  <c r="M167" i="2"/>
  <c r="O167" i="2" s="1"/>
  <c r="L167" i="2"/>
  <c r="T166" i="2"/>
  <c r="U166" i="2" s="1"/>
  <c r="M166" i="2"/>
  <c r="N166" i="2" s="1"/>
  <c r="L166" i="2"/>
  <c r="T161" i="2"/>
  <c r="U161" i="2" s="1"/>
  <c r="M161" i="2"/>
  <c r="O161" i="2" s="1"/>
  <c r="L161" i="2"/>
  <c r="T160" i="2"/>
  <c r="U160" i="2" s="1"/>
  <c r="M160" i="2"/>
  <c r="O160" i="2" s="1"/>
  <c r="L160" i="2"/>
  <c r="T159" i="2"/>
  <c r="U159" i="2" s="1"/>
  <c r="M159" i="2"/>
  <c r="O159" i="2" s="1"/>
  <c r="L159" i="2"/>
  <c r="T158" i="2"/>
  <c r="U158" i="2" s="1"/>
  <c r="M158" i="2"/>
  <c r="O158" i="2" s="1"/>
  <c r="L158" i="2"/>
  <c r="T151" i="2"/>
  <c r="U151" i="2" s="1"/>
  <c r="M151" i="2"/>
  <c r="O151" i="2" s="1"/>
  <c r="L151" i="2"/>
  <c r="T150" i="2"/>
  <c r="U150" i="2" s="1"/>
  <c r="M150" i="2"/>
  <c r="O150" i="2" s="1"/>
  <c r="L150" i="2"/>
  <c r="T149" i="2"/>
  <c r="U149" i="2" s="1"/>
  <c r="M149" i="2"/>
  <c r="O149" i="2" s="1"/>
  <c r="L149" i="2"/>
  <c r="T148" i="2"/>
  <c r="U148" i="2" s="1"/>
  <c r="M148" i="2"/>
  <c r="O148" i="2" s="1"/>
  <c r="L148" i="2"/>
  <c r="T143" i="2"/>
  <c r="U143" i="2" s="1"/>
  <c r="M143" i="2"/>
  <c r="O143" i="2" s="1"/>
  <c r="L143" i="2"/>
  <c r="T142" i="2"/>
  <c r="U142" i="2" s="1"/>
  <c r="M142" i="2"/>
  <c r="O142" i="2" s="1"/>
  <c r="L142" i="2"/>
  <c r="T141" i="2"/>
  <c r="U141" i="2" s="1"/>
  <c r="M141" i="2"/>
  <c r="N141" i="2" s="1"/>
  <c r="L141" i="2"/>
  <c r="T140" i="2"/>
  <c r="U140" i="2" s="1"/>
  <c r="M140" i="2"/>
  <c r="O140" i="2" s="1"/>
  <c r="L140" i="2"/>
  <c r="U133" i="2"/>
  <c r="T133" i="2"/>
  <c r="M133" i="2"/>
  <c r="N133" i="2" s="1"/>
  <c r="L133" i="2"/>
  <c r="T132" i="2"/>
  <c r="U132" i="2" s="1"/>
  <c r="M132" i="2"/>
  <c r="O132" i="2" s="1"/>
  <c r="L132" i="2"/>
  <c r="T131" i="2"/>
  <c r="U131" i="2" s="1"/>
  <c r="M131" i="2"/>
  <c r="O131" i="2" s="1"/>
  <c r="L131" i="2"/>
  <c r="T130" i="2"/>
  <c r="U130" i="2" s="1"/>
  <c r="M130" i="2"/>
  <c r="O130" i="2" s="1"/>
  <c r="L130" i="2"/>
  <c r="B61" i="2"/>
  <c r="O168" i="2" l="1"/>
  <c r="N215" i="2"/>
  <c r="N213" i="2"/>
  <c r="N203" i="2"/>
  <c r="O141" i="2"/>
  <c r="O184" i="2"/>
  <c r="O186" i="2"/>
  <c r="O194" i="2"/>
  <c r="N195" i="2"/>
  <c r="N205" i="2"/>
  <c r="O196" i="2"/>
  <c r="N197" i="2"/>
  <c r="O166" i="2"/>
  <c r="N202" i="2"/>
  <c r="N204" i="2"/>
  <c r="N212" i="2"/>
  <c r="N214" i="2"/>
  <c r="N176" i="2"/>
  <c r="N185" i="2"/>
  <c r="N187" i="2"/>
  <c r="N178" i="2"/>
  <c r="O133" i="2"/>
  <c r="N179" i="2"/>
  <c r="N167" i="2"/>
  <c r="N169" i="2"/>
  <c r="N177" i="2"/>
  <c r="N149" i="2"/>
  <c r="N151" i="2"/>
  <c r="N159" i="2"/>
  <c r="N161" i="2"/>
  <c r="N143" i="2"/>
  <c r="N131" i="2"/>
  <c r="N148" i="2"/>
  <c r="N150" i="2"/>
  <c r="N158" i="2"/>
  <c r="N160" i="2"/>
  <c r="N130" i="2"/>
  <c r="N132" i="2"/>
  <c r="N140" i="2"/>
  <c r="N142" i="2"/>
  <c r="H62" i="1"/>
  <c r="H59" i="1"/>
  <c r="H57" i="1"/>
  <c r="H55" i="1"/>
  <c r="H52" i="1"/>
  <c r="H50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7" i="1"/>
  <c r="H24" i="1"/>
  <c r="H21" i="1"/>
  <c r="H16" i="1" l="1"/>
  <c r="E62" i="1" l="1"/>
  <c r="E59" i="1"/>
  <c r="E57" i="1"/>
  <c r="E55" i="1"/>
  <c r="E52" i="1"/>
  <c r="E50" i="1"/>
  <c r="E45" i="1"/>
  <c r="E41" i="1"/>
  <c r="E39" i="1"/>
  <c r="E36" i="1"/>
  <c r="E33" i="1"/>
  <c r="E32" i="1"/>
  <c r="E30" i="1"/>
  <c r="E27" i="1"/>
  <c r="E24" i="1"/>
  <c r="E21" i="1"/>
  <c r="E16" i="1"/>
  <c r="G16" i="1"/>
  <c r="G62" i="1" l="1"/>
  <c r="G59" i="1"/>
  <c r="G57" i="1"/>
  <c r="G55" i="1"/>
  <c r="G52" i="1"/>
  <c r="G50" i="1"/>
  <c r="G45" i="1"/>
  <c r="G41" i="1"/>
  <c r="G39" i="1"/>
  <c r="G36" i="1"/>
  <c r="G33" i="1"/>
  <c r="G32" i="1"/>
  <c r="G30" i="1"/>
  <c r="G27" i="1"/>
  <c r="G24" i="1"/>
  <c r="G21" i="1"/>
  <c r="T125" i="2" l="1"/>
  <c r="U125" i="2" s="1"/>
  <c r="M125" i="2"/>
  <c r="O125" i="2" s="1"/>
  <c r="L125" i="2"/>
  <c r="T124" i="2"/>
  <c r="U124" i="2" s="1"/>
  <c r="M124" i="2"/>
  <c r="N124" i="2" s="1"/>
  <c r="L124" i="2"/>
  <c r="T123" i="2"/>
  <c r="U123" i="2" s="1"/>
  <c r="M123" i="2"/>
  <c r="O123" i="2" s="1"/>
  <c r="L123" i="2"/>
  <c r="T122" i="2"/>
  <c r="U122" i="2" s="1"/>
  <c r="M122" i="2"/>
  <c r="N122" i="2" s="1"/>
  <c r="L122" i="2"/>
  <c r="T115" i="2"/>
  <c r="U115" i="2" s="1"/>
  <c r="M115" i="2"/>
  <c r="O115" i="2" s="1"/>
  <c r="L115" i="2"/>
  <c r="T114" i="2"/>
  <c r="U114" i="2" s="1"/>
  <c r="M114" i="2"/>
  <c r="N114" i="2" s="1"/>
  <c r="L114" i="2"/>
  <c r="T113" i="2"/>
  <c r="U113" i="2" s="1"/>
  <c r="M113" i="2"/>
  <c r="O113" i="2" s="1"/>
  <c r="L113" i="2"/>
  <c r="T112" i="2"/>
  <c r="U112" i="2" s="1"/>
  <c r="M112" i="2"/>
  <c r="N112" i="2" s="1"/>
  <c r="L112" i="2"/>
  <c r="T107" i="2"/>
  <c r="U107" i="2" s="1"/>
  <c r="M107" i="2"/>
  <c r="O107" i="2" s="1"/>
  <c r="L107" i="2"/>
  <c r="T106" i="2"/>
  <c r="U106" i="2" s="1"/>
  <c r="M106" i="2"/>
  <c r="N106" i="2" s="1"/>
  <c r="L106" i="2"/>
  <c r="T105" i="2"/>
  <c r="U105" i="2" s="1"/>
  <c r="M105" i="2"/>
  <c r="O105" i="2" s="1"/>
  <c r="L105" i="2"/>
  <c r="T104" i="2"/>
  <c r="U104" i="2" s="1"/>
  <c r="M104" i="2"/>
  <c r="N104" i="2" s="1"/>
  <c r="L104" i="2"/>
  <c r="T98" i="2"/>
  <c r="U98" i="2" s="1"/>
  <c r="M98" i="2"/>
  <c r="O98" i="2" s="1"/>
  <c r="L98" i="2"/>
  <c r="T97" i="2"/>
  <c r="U97" i="2" s="1"/>
  <c r="M97" i="2"/>
  <c r="N97" i="2" s="1"/>
  <c r="L97" i="2"/>
  <c r="T96" i="2"/>
  <c r="U96" i="2" s="1"/>
  <c r="M96" i="2"/>
  <c r="O96" i="2" s="1"/>
  <c r="L96" i="2"/>
  <c r="T95" i="2"/>
  <c r="U95" i="2" s="1"/>
  <c r="M95" i="2"/>
  <c r="N95" i="2" s="1"/>
  <c r="L95" i="2"/>
  <c r="T88" i="2"/>
  <c r="U88" i="2" s="1"/>
  <c r="M88" i="2"/>
  <c r="O88" i="2" s="1"/>
  <c r="L88" i="2"/>
  <c r="T87" i="2"/>
  <c r="U87" i="2" s="1"/>
  <c r="M87" i="2"/>
  <c r="N87" i="2" s="1"/>
  <c r="L87" i="2"/>
  <c r="T86" i="2"/>
  <c r="U86" i="2" s="1"/>
  <c r="M86" i="2"/>
  <c r="O86" i="2" s="1"/>
  <c r="L86" i="2"/>
  <c r="T85" i="2"/>
  <c r="U85" i="2" s="1"/>
  <c r="M85" i="2"/>
  <c r="N85" i="2" s="1"/>
  <c r="L85" i="2"/>
  <c r="T79" i="2"/>
  <c r="U79" i="2" s="1"/>
  <c r="M79" i="2"/>
  <c r="O79" i="2" s="1"/>
  <c r="L79" i="2"/>
  <c r="T78" i="2"/>
  <c r="U78" i="2" s="1"/>
  <c r="M78" i="2"/>
  <c r="N78" i="2" s="1"/>
  <c r="L78" i="2"/>
  <c r="T77" i="2"/>
  <c r="U77" i="2" s="1"/>
  <c r="M77" i="2"/>
  <c r="O77" i="2" s="1"/>
  <c r="L77" i="2"/>
  <c r="T76" i="2"/>
  <c r="U76" i="2" s="1"/>
  <c r="M76" i="2"/>
  <c r="N76" i="2" s="1"/>
  <c r="L76" i="2"/>
  <c r="T71" i="2"/>
  <c r="U71" i="2" s="1"/>
  <c r="M71" i="2"/>
  <c r="O71" i="2" s="1"/>
  <c r="L71" i="2"/>
  <c r="T70" i="2"/>
  <c r="U70" i="2" s="1"/>
  <c r="M70" i="2"/>
  <c r="N70" i="2" s="1"/>
  <c r="L70" i="2"/>
  <c r="T69" i="2"/>
  <c r="U69" i="2" s="1"/>
  <c r="M69" i="2"/>
  <c r="N69" i="2" s="1"/>
  <c r="L69" i="2"/>
  <c r="T68" i="2"/>
  <c r="U68" i="2" s="1"/>
  <c r="M68" i="2"/>
  <c r="N68" i="2" s="1"/>
  <c r="L68" i="2"/>
  <c r="B60" i="2"/>
  <c r="O68" i="2" l="1"/>
  <c r="O76" i="2"/>
  <c r="O78" i="2"/>
  <c r="O87" i="2"/>
  <c r="O97" i="2"/>
  <c r="O106" i="2"/>
  <c r="O114" i="2"/>
  <c r="O124" i="2"/>
  <c r="O70" i="2"/>
  <c r="O85" i="2"/>
  <c r="O95" i="2"/>
  <c r="O104" i="2"/>
  <c r="O112" i="2"/>
  <c r="O122" i="2"/>
  <c r="N125" i="2"/>
  <c r="N77" i="2"/>
  <c r="N86" i="2"/>
  <c r="N96" i="2"/>
  <c r="N105" i="2"/>
  <c r="N113" i="2"/>
  <c r="N123" i="2"/>
  <c r="O69" i="2"/>
  <c r="N79" i="2"/>
  <c r="N107" i="2"/>
  <c r="N115" i="2"/>
  <c r="N71" i="2"/>
  <c r="N88" i="2"/>
  <c r="N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Nava Tepichin</author>
    <author>Flor M. Cota Garcia</author>
  </authors>
  <commentList>
    <comment ref="C6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H67" authorId="1" shapeId="0" xr:uid="{E571BA1E-F6B0-4996-91E1-2F67D58C544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6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6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Avance al 1er Trimestre 
1era sesión de COCODI.
</t>
        </r>
      </text>
    </comment>
    <comment ref="Q6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Avance al 2do trimestre 
2da sesión del COCODI.</t>
        </r>
      </text>
    </comment>
    <comment ref="R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Avance al 3er trimestre
3era sesión del COCODI.</t>
        </r>
      </text>
    </comment>
    <comment ref="S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Avance al 4to trimestre 
4ta sesión del COCODI.
</t>
        </r>
      </text>
    </comment>
    <comment ref="E6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6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7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7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7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7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7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7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75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7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7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5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75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75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75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7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77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78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79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83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8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84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84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84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84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84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84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84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84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85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86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87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88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93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94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94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94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94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94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94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4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94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94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94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9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96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97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98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02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03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03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03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03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03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03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3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03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03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03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04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05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06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07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10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11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11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11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11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11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11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1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11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11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11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12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13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14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15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20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21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21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21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21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21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21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1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21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21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21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22" authorId="0" shapeId="0" xr:uid="{00000000-0006-0000-0100-000064000000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23" authorId="0" shapeId="0" xr:uid="{00000000-0006-0000-0100-00006500000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24" authorId="0" shapeId="0" xr:uid="{00000000-0006-0000-0100-00006600000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25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28" authorId="0" shapeId="0" xr:uid="{5699E2BA-8807-492F-A418-95EB2AA0AB2C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29" authorId="0" shapeId="0" xr:uid="{C96505CA-A00A-4850-8A3D-07608EA3B5DF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29" authorId="0" shapeId="0" xr:uid="{13E68427-8BA4-43D0-BA77-BCD435B54D92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29" authorId="0" shapeId="0" xr:uid="{A94C225D-5AEC-4A1B-A1CC-705606335ED9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29" authorId="0" shapeId="0" xr:uid="{F315B5C3-6415-4754-9601-612A2E844142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29" authorId="0" shapeId="0" xr:uid="{5EC4B13E-F948-4579-A74B-E7DF21AA0344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29" authorId="0" shapeId="0" xr:uid="{B3304084-38A4-40F6-B6F6-B19EC536642E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9" authorId="0" shapeId="0" xr:uid="{47560A3B-17B5-4A34-9E5F-6DFD7C66CCE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29" authorId="0" shapeId="0" xr:uid="{37B3601E-E548-4765-913D-15505CF99A97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29" authorId="0" shapeId="0" xr:uid="{FA17AB6A-6151-4A55-899D-5A742E1624B9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29" authorId="0" shapeId="0" xr:uid="{8681F298-EA42-4F6B-A42B-585FDBE006C6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30" authorId="0" shapeId="0" xr:uid="{9306C05D-22B1-4764-A114-43A6F510C774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31" authorId="0" shapeId="0" xr:uid="{58711143-41EF-4D39-A2FD-032A63A2828A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32" authorId="0" shapeId="0" xr:uid="{9E1F825C-0BCB-4FB0-BC0D-847755F7451E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33" authorId="0" shapeId="0" xr:uid="{BE270CEF-BE8E-4F02-917A-724B61DF0D3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38" authorId="0" shapeId="0" xr:uid="{25C60CB5-5F4F-4708-A5B4-6E573C8CD46B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39" authorId="0" shapeId="0" xr:uid="{58B8E37D-C864-4119-A4FF-650249ED6B1D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39" authorId="0" shapeId="0" xr:uid="{DC5A9549-8520-4ECA-8E7A-F6C96B4B5597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39" authorId="0" shapeId="0" xr:uid="{B26E07CF-DF38-4A29-A120-4A1ABDD9BAE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39" authorId="0" shapeId="0" xr:uid="{E8B82927-2D89-4D81-804F-88602D975EF6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39" authorId="0" shapeId="0" xr:uid="{8C57DACD-9BBD-4AAC-A2FA-21C530E9EFD8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39" authorId="0" shapeId="0" xr:uid="{ECD705BB-04C3-4028-8102-CB8DF4ACBD83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9" authorId="0" shapeId="0" xr:uid="{6ADDCDDC-1CB7-415F-9E72-7EACDD166702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39" authorId="0" shapeId="0" xr:uid="{2D3D8202-9108-4F8A-B6A4-B702BAB15362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39" authorId="0" shapeId="0" xr:uid="{2F08EEF3-4079-4072-AB9B-AE7240854A2F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39" authorId="0" shapeId="0" xr:uid="{F7363F72-C218-463E-9306-EF669219EC7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40" authorId="0" shapeId="0" xr:uid="{5B73A13E-67C6-4725-87B5-1AE0BAD412A3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41" authorId="0" shapeId="0" xr:uid="{8FBC0404-DB0F-41B8-9629-692FC12AC607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42" authorId="0" shapeId="0" xr:uid="{1D1AEC92-1FF6-45A4-AFAA-814C8255BD5A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43" authorId="0" shapeId="0" xr:uid="{F5907C63-6432-45E0-A681-44A03EC45D80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46" authorId="0" shapeId="0" xr:uid="{6887220D-4A70-4703-ABCF-3D4B120F18EC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47" authorId="0" shapeId="0" xr:uid="{68D3C89F-B9CE-451D-9A5F-F599E6EE07A6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47" authorId="0" shapeId="0" xr:uid="{3D716BB3-58F5-4478-8776-FC4BD413D85E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47" authorId="0" shapeId="0" xr:uid="{88E53427-8DC3-4F15-A45D-11050DFE4D4A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47" authorId="0" shapeId="0" xr:uid="{F25A414D-EF9E-410B-AB83-9FB0F22FD5DC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47" authorId="0" shapeId="0" xr:uid="{B13B30B3-FE96-4AC5-9709-D1FDEEC17C46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47" authorId="0" shapeId="0" xr:uid="{644EC85B-DE6E-4936-8ADE-E76E9F33E3C5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7" authorId="0" shapeId="0" xr:uid="{0B8A3206-0823-4199-8CB5-ECAE9DC232BA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47" authorId="0" shapeId="0" xr:uid="{0C701D79-A526-4098-AE1F-2CEAD5E089B5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47" authorId="0" shapeId="0" xr:uid="{EF204FCF-117A-4286-9704-BA94784839AF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47" authorId="0" shapeId="0" xr:uid="{20B1C8E7-C924-42E5-82AA-2420AC14442E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48" authorId="0" shapeId="0" xr:uid="{AF15C95F-E25E-4EF5-B5E7-968D43E894C5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49" authorId="0" shapeId="0" xr:uid="{1C71BB82-544E-42C4-A996-43477EE2E82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50" authorId="0" shapeId="0" xr:uid="{ECA758C8-E10E-45F4-BC32-3123D6C12031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51" authorId="0" shapeId="0" xr:uid="{C074D210-10C4-4600-9D25-816287E87CA7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56" authorId="0" shapeId="0" xr:uid="{31D00B24-961A-4D55-B251-9FAA9768D9AD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57" authorId="0" shapeId="0" xr:uid="{9221D0EC-481B-4C7B-B704-311E55E2627E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57" authorId="0" shapeId="0" xr:uid="{FE13A6AF-550A-41AB-B499-62F3E79234E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57" authorId="0" shapeId="0" xr:uid="{5FA814A3-623C-49BB-896E-5B064E0AC3D5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57" authorId="0" shapeId="0" xr:uid="{63BE30EF-C68F-4D97-BA4C-02A27492AF85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57" authorId="0" shapeId="0" xr:uid="{8711EA58-042D-4D3A-87EB-B72911F81EDD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57" authorId="0" shapeId="0" xr:uid="{D2CF7D86-E16E-4FC3-87EC-9B62C87BEDB7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7" authorId="0" shapeId="0" xr:uid="{3053B522-AC72-4A9B-8713-E004EE19CFE4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57" authorId="0" shapeId="0" xr:uid="{22301E68-F39B-4D28-A37F-F60C54B9DEE0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57" authorId="0" shapeId="0" xr:uid="{9FFF8C70-8AC4-4E5A-A3EA-4368C4D8EF46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57" authorId="0" shapeId="0" xr:uid="{7BCCFAB9-DF06-4A46-9BB3-A6377223489F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58" authorId="0" shapeId="0" xr:uid="{653E851F-62B0-4442-87B8-68935C3FB505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59" authorId="0" shapeId="0" xr:uid="{FA57B070-A447-413A-8BB5-FCF36E67D4AC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60" authorId="0" shapeId="0" xr:uid="{7EE22E94-BD25-4F97-9A72-30FFC60105EB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61" authorId="0" shapeId="0" xr:uid="{2808FFC4-AAE6-4928-A0A1-8219186AA99D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64" authorId="0" shapeId="0" xr:uid="{6532EC16-C30D-41F7-81BB-5439C50BFCD6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65" authorId="0" shapeId="0" xr:uid="{2045EAD3-9BA9-4512-BC8A-5421CF12099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65" authorId="0" shapeId="0" xr:uid="{1246D401-8AD8-43E9-9E32-7DE22609AB1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65" authorId="0" shapeId="0" xr:uid="{507444DC-B622-4300-B8AD-B0BFD6B4BF6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65" authorId="0" shapeId="0" xr:uid="{93A0B5BE-85BA-40DA-9052-9404932B1EA0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65" authorId="0" shapeId="0" xr:uid="{F3E0BC99-FDFF-4FFA-9321-C11E1C3977B5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65" authorId="0" shapeId="0" xr:uid="{E270DDCA-5537-47B7-AF89-1E344109ED0E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5" authorId="0" shapeId="0" xr:uid="{1CB68D05-BD8D-4A9F-9E2C-992B258763B4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65" authorId="0" shapeId="0" xr:uid="{8CA551A2-B846-410A-BFD9-C418BEF7E379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65" authorId="0" shapeId="0" xr:uid="{5B8BC49B-2441-4B5D-B5D9-48248B2518A7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65" authorId="0" shapeId="0" xr:uid="{6CE75A38-176A-4428-ADF8-D16DB7DBACA2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66" authorId="0" shapeId="0" xr:uid="{BCA429E6-7C24-4BC0-A9E7-2D3D0C46F49C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67" authorId="0" shapeId="0" xr:uid="{9AACEE2E-28A6-4C45-BDB5-E4B77E13BE0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68" authorId="0" shapeId="0" xr:uid="{CFF33328-5CDC-4235-B772-A4D8FEC27AE7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69" authorId="0" shapeId="0" xr:uid="{66074B8A-EC86-4F31-8AFB-08C038C498E4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74" authorId="0" shapeId="0" xr:uid="{49EB9D32-779E-4760-9FD9-2A64D6B595D8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75" authorId="0" shapeId="0" xr:uid="{40772BC1-5202-4029-BE09-28E8A7E06D3F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75" authorId="0" shapeId="0" xr:uid="{5F57E145-76BE-430A-8264-F2741A3A8C16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75" authorId="0" shapeId="0" xr:uid="{60BC3A5A-0280-44B3-AC70-80548DA52101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75" authorId="0" shapeId="0" xr:uid="{4DF0607F-641A-4B7C-B53C-35E31FBD26E9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75" authorId="0" shapeId="0" xr:uid="{AC54AFD5-7BC1-4F11-B922-8518D6EEF77F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75" authorId="0" shapeId="0" xr:uid="{FFD7C127-169A-4F9F-ACB2-C2EA08B9AAB2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5" authorId="0" shapeId="0" xr:uid="{CCA3E4FD-B28E-46A9-A77E-DF8A4D4E7D82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75" authorId="0" shapeId="0" xr:uid="{3C5B3EA9-5474-416A-A537-A9A058A8B4FF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75" authorId="0" shapeId="0" xr:uid="{D3D96474-8C65-4165-9CB2-5E544640817D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75" authorId="0" shapeId="0" xr:uid="{9ED4E419-F1E3-44B9-BEE0-78AD4CBEAA6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76" authorId="0" shapeId="0" xr:uid="{31BE2B2F-23F2-4F31-B60E-4AA5B05073B2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77" authorId="0" shapeId="0" xr:uid="{2364920B-B5C1-4EAD-8B45-464B8FE60AB0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78" authorId="0" shapeId="0" xr:uid="{218D3C3B-70BE-4F2B-8B89-FFE7223C74F4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79" authorId="0" shapeId="0" xr:uid="{A28838F5-5CFD-4E00-9942-3909232FE69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82" authorId="0" shapeId="0" xr:uid="{AC0E2B59-18BB-46BE-8932-EF4ED4EADA0B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83" authorId="0" shapeId="0" xr:uid="{317A1DB5-8EBC-4279-850A-E131D4AEF0F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83" authorId="0" shapeId="0" xr:uid="{0B2357DF-A9E7-4CFE-AE8E-F4A0048E7A4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83" authorId="0" shapeId="0" xr:uid="{6C5F5AC4-114A-46F7-9A00-CBF8EAEB2659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83" authorId="0" shapeId="0" xr:uid="{2413A571-E54F-4AA2-AF6B-6343DDF9A7A9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83" authorId="0" shapeId="0" xr:uid="{4A5EE1A6-AFA0-4244-8B92-5CF9648311E8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83" authorId="0" shapeId="0" xr:uid="{19255345-B97B-482C-A6F4-9B51F3E765EF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3" authorId="0" shapeId="0" xr:uid="{E90528E2-5EED-4E4D-BB76-9694D2B9E927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83" authorId="0" shapeId="0" xr:uid="{D7514963-B2E5-4FE3-BC82-4FC958C7FAE6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83" authorId="0" shapeId="0" xr:uid="{27D9198A-66B3-4821-B06D-D125FF44F3C6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83" authorId="0" shapeId="0" xr:uid="{0CD1E5DA-0B68-492E-85EB-E976FAAADFDF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84" authorId="0" shapeId="0" xr:uid="{59605653-C31B-4D65-BDC0-2DEB71D7EDDF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85" authorId="0" shapeId="0" xr:uid="{90921B2A-80A9-4155-89C0-D6CFCE16B733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86" authorId="0" shapeId="0" xr:uid="{A59CC5F8-F8D7-47D8-AF03-B24C8E5B9D31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87" authorId="0" shapeId="0" xr:uid="{E17653D5-5BBE-4610-B8C3-AE3C7018E6C7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192" authorId="0" shapeId="0" xr:uid="{FB6A6D47-633F-40C5-9D95-36DB5DB5092D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193" authorId="0" shapeId="0" xr:uid="{4B6042A4-2CBF-467A-AC2E-96768FD35415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193" authorId="0" shapeId="0" xr:uid="{5ED1C817-9010-47DD-BFFB-C08A0F1C5D22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193" authorId="0" shapeId="0" xr:uid="{1C57E719-94B6-4167-A53A-B9AA9FD907B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193" authorId="0" shapeId="0" xr:uid="{123E4871-FF51-4AE7-8ABA-951ECEA9071B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193" authorId="0" shapeId="0" xr:uid="{B8552BAF-85C1-4553-A678-6CABB1301139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193" authorId="0" shapeId="0" xr:uid="{99A260E8-4BC5-415A-8A1D-E398E21B36B0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3" authorId="0" shapeId="0" xr:uid="{8CDA4BBC-F519-4B43-B1A0-AEC81FE83358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193" authorId="0" shapeId="0" xr:uid="{7B1BB366-B9D6-4854-83CE-73616E34253E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193" authorId="0" shapeId="0" xr:uid="{CFBF7860-1F49-42D0-AA40-EFCB64834DC9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193" authorId="0" shapeId="0" xr:uid="{3A937358-AC7C-4D98-A3DB-67A600E28197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194" authorId="0" shapeId="0" xr:uid="{FC01EB51-0516-4BDB-9C0A-30A1547302A9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195" authorId="0" shapeId="0" xr:uid="{FEF804C8-5978-429F-B684-C5DB4346F578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196" authorId="0" shapeId="0" xr:uid="{589C8AC1-671B-43EB-A9C3-DCDF0301B86A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197" authorId="0" shapeId="0" xr:uid="{46737FF5-AB96-4F74-8918-22B0F1576101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200" authorId="0" shapeId="0" xr:uid="{08AA774F-3944-4616-A363-44F059AD8297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201" authorId="0" shapeId="0" xr:uid="{5296D0CF-E335-4F01-8953-616D33C3294C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201" authorId="0" shapeId="0" xr:uid="{C08CFD1F-C667-4226-B6D0-134E32AE9533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201" authorId="0" shapeId="0" xr:uid="{AD30B2FA-2537-4F81-9DB4-ED47E1EAD42D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201" authorId="0" shapeId="0" xr:uid="{CC62967F-A343-4D16-AB14-9C8854D10B8C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201" authorId="0" shapeId="0" xr:uid="{FEF327BB-48D0-4418-B91D-6CE09D8A4CC5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201" authorId="0" shapeId="0" xr:uid="{E1389724-E9F6-48F4-8A06-8C0821548F4F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1" authorId="0" shapeId="0" xr:uid="{CF85D9A5-2BC4-48A9-A58A-91559B8375B0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201" authorId="0" shapeId="0" xr:uid="{AF4698C9-2DC8-4871-8524-08A6A23C78B3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201" authorId="0" shapeId="0" xr:uid="{87373E0B-6A6A-45B7-984C-A1DFCBAF2728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201" authorId="0" shapeId="0" xr:uid="{D9DA99B4-BCAE-4C8E-8A30-18049548DB6B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202" authorId="0" shapeId="0" xr:uid="{329E6583-216F-48CA-9D3A-4F3371F7B832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203" authorId="0" shapeId="0" xr:uid="{3CC2D544-B366-4B20-A6DB-94672901603D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204" authorId="0" shapeId="0" xr:uid="{F7B702BD-4BAB-4B89-B841-4FF83207AB30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205" authorId="0" shapeId="0" xr:uid="{371A427E-42FE-4F34-926A-E8B5C7F89408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  <comment ref="H210" authorId="0" shapeId="0" xr:uid="{61C53254-CC6F-427D-AB6F-6B086C1F43E5}">
      <text>
        <r>
          <rPr>
            <b/>
            <sz val="9"/>
            <color indexed="81"/>
            <rFont val="Tahoma"/>
            <family val="2"/>
          </rPr>
          <t>Por cada deficiencia en la Actividad de Control se deberá integrar una Actividad de Mejora.</t>
        </r>
      </text>
    </comment>
    <comment ref="C211" authorId="0" shapeId="0" xr:uid="{60E1040C-454B-40B4-B26D-11E69AB5C66E}">
      <text>
        <r>
          <rPr>
            <b/>
            <sz val="9"/>
            <color indexed="81"/>
            <rFont val="Tahoma"/>
            <family val="2"/>
          </rPr>
          <t>Unicamente Indicar la clave del Punto de Interes que correspopnden a esta Actividad de Control (ej. P01.PI01 / P02.PI03)</t>
        </r>
      </text>
    </comment>
    <comment ref="D211" authorId="0" shapeId="0" xr:uid="{61C10515-BBAC-48F6-B8A0-792C22A50CC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"Punto de Interes" o, en caso de no existir, indicar "Sin Actividad". </t>
        </r>
      </text>
    </comment>
    <comment ref="E211" authorId="0" shapeId="0" xr:uid="{300F0804-B491-4E76-8050-AECD26B9A75F}">
      <text>
        <r>
          <rPr>
            <b/>
            <sz val="9"/>
            <color indexed="81"/>
            <rFont val="Tahoma"/>
            <family val="2"/>
          </rPr>
          <t xml:space="preserve">Se se indica la actividad que soporta el "Elemento de Control" o, en caso de no existir, indicar "Sin Actividad". </t>
        </r>
      </text>
    </comment>
    <comment ref="H211" authorId="0" shapeId="0" xr:uid="{35869D41-6E07-4A8A-9DC0-AE1EB0961D51}">
      <text>
        <r>
          <rPr>
            <b/>
            <sz val="9"/>
            <color indexed="81"/>
            <rFont val="Tahoma"/>
            <family val="2"/>
          </rPr>
          <t>Por cada deficiencia del Grado de Madurez se deberá integrar una Actividad de Mejora.</t>
        </r>
      </text>
    </comment>
    <comment ref="J211" authorId="0" shapeId="0" xr:uid="{41E94F1E-1727-4683-A5C0-FB8B4EC11A2D}">
      <text>
        <r>
          <rPr>
            <b/>
            <sz val="9"/>
            <color indexed="81"/>
            <rFont val="Tahoma"/>
            <family val="2"/>
          </rPr>
          <t>INDICAR FECHA solo con números CON SIGUIENTE FORMATO: dd / mm / aaaa</t>
        </r>
      </text>
    </comment>
    <comment ref="K211" authorId="0" shapeId="0" xr:uid="{4DB43A50-3F6A-4A85-8ABD-7104F1B580A8}">
      <text>
        <r>
          <rPr>
            <b/>
            <sz val="9"/>
            <color indexed="81"/>
            <rFont val="Tahoma"/>
            <family val="2"/>
          </rPr>
          <t>DNT. Fecha compromiso para finalizar la actividad autorizada por el COCODI.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1" authorId="0" shapeId="0" xr:uid="{C64337C2-083A-4ED7-A200-D3BC763F3ED9}">
      <text>
        <r>
          <rPr>
            <b/>
            <sz val="9"/>
            <color indexed="81"/>
            <rFont val="Tahoma"/>
            <family val="2"/>
          </rPr>
          <t xml:space="preserve">Avance a la 1ra sesión del COCODI.
</t>
        </r>
      </text>
    </comment>
    <comment ref="Q211" authorId="0" shapeId="0" xr:uid="{0C192EE6-C32B-444E-9DDB-2CA6EF6A9A69}">
      <text>
        <r>
          <rPr>
            <b/>
            <sz val="9"/>
            <color indexed="81"/>
            <rFont val="Tahoma"/>
            <family val="2"/>
          </rPr>
          <t>Avance a la 2da sesión del COCODI.</t>
        </r>
      </text>
    </comment>
    <comment ref="R211" authorId="0" shapeId="0" xr:uid="{F5409594-2603-4EBB-A9A4-F046509E384A}">
      <text>
        <r>
          <rPr>
            <b/>
            <sz val="9"/>
            <color indexed="81"/>
            <rFont val="Tahoma"/>
            <family val="2"/>
          </rPr>
          <t>Avance a la 3ra sesión del COCODI.</t>
        </r>
      </text>
    </comment>
    <comment ref="S211" authorId="0" shapeId="0" xr:uid="{325F92B8-B7D3-408F-A78B-F856EB99D248}">
      <text>
        <r>
          <rPr>
            <b/>
            <sz val="9"/>
            <color indexed="81"/>
            <rFont val="Tahoma"/>
            <family val="2"/>
          </rPr>
          <t xml:space="preserve">Avance a la 4ta sesión del COCODI.
</t>
        </r>
      </text>
    </comment>
    <comment ref="E212" authorId="0" shapeId="0" xr:uid="{85128FA3-EF2F-4C90-BF16-8F618ED0C0ED}">
      <text>
        <r>
          <rPr>
            <b/>
            <sz val="9"/>
            <color indexed="81"/>
            <rFont val="Tahoma"/>
            <family val="2"/>
          </rPr>
          <t>Si la actividad se encuentra descrita en el Manunal de Procedimientos o documento administrartivo autorizado para su aplicación y medición periodica seleccionar "SI"</t>
        </r>
      </text>
    </comment>
    <comment ref="E213" authorId="0" shapeId="0" xr:uid="{5D5ECF8A-B917-4B41-BFAD-91482F27E25D}">
      <text>
        <r>
          <rPr>
            <b/>
            <sz val="9"/>
            <color indexed="81"/>
            <rFont val="Tahoma"/>
            <family val="2"/>
          </rPr>
          <t>Si la actividad de control se ha realizado alguna vez durante los dos últimos años indicar "SI"</t>
        </r>
      </text>
    </comment>
    <comment ref="E214" authorId="0" shapeId="0" xr:uid="{977700AF-3186-4031-AF68-2BD2A7450549}">
      <text>
        <r>
          <rPr>
            <b/>
            <sz val="9"/>
            <color indexed="81"/>
            <rFont val="Tahoma"/>
            <family val="2"/>
          </rPr>
          <t>Si la actividad de control dispone de evidencia documental o expediente seleccionar "SI"</t>
        </r>
      </text>
    </comment>
    <comment ref="E215" authorId="0" shapeId="0" xr:uid="{35ED7AB9-32D0-4587-9878-D3EE136066B3}">
      <text>
        <r>
          <rPr>
            <b/>
            <sz val="9"/>
            <color indexed="81"/>
            <rFont val="Tahoma"/>
            <family val="2"/>
          </rPr>
          <t>En el caso que exista la actividad se evaluará su actualización.</t>
        </r>
      </text>
    </comment>
  </commentList>
</comments>
</file>

<file path=xl/sharedStrings.xml><?xml version="1.0" encoding="utf-8"?>
<sst xmlns="http://schemas.openxmlformats.org/spreadsheetml/2006/main" count="608" uniqueCount="181">
  <si>
    <t>SI</t>
  </si>
  <si>
    <t>NO</t>
  </si>
  <si>
    <t xml:space="preserve">Dirección General de Desarrollo Administrativo </t>
  </si>
  <si>
    <t>Dirección de Sistemas de Control Interno Institucional</t>
  </si>
  <si>
    <r>
      <t xml:space="preserve">Formato para el Análisis de la Evaluación del </t>
    </r>
    <r>
      <rPr>
        <b/>
        <sz val="12"/>
        <color rgb="FFFF0000"/>
        <rFont val="Calibri"/>
        <family val="2"/>
        <scheme val="minor"/>
      </rPr>
      <t>NOMBRE DE LA INSTITUCIÓN</t>
    </r>
  </si>
  <si>
    <t>Formato FCI-DE.1/1</t>
  </si>
  <si>
    <t xml:space="preserve">COMPONENTES </t>
  </si>
  <si>
    <t xml:space="preserve">PRINCIPIOS </t>
  </si>
  <si>
    <t>COMPARATIVO</t>
  </si>
  <si>
    <t>PUNTOS DE INTERES</t>
  </si>
  <si>
    <t>Selección para Mejora</t>
  </si>
  <si>
    <t>Actividad de Control</t>
  </si>
  <si>
    <t>Comentarios</t>
  </si>
  <si>
    <t>Evaluación 2021</t>
  </si>
  <si>
    <t>Resultado</t>
  </si>
  <si>
    <t>Núm.</t>
  </si>
  <si>
    <t>Descripción</t>
  </si>
  <si>
    <t xml:space="preserve">C.01. Ambiente de Control </t>
  </si>
  <si>
    <t xml:space="preserve">P01. Mostrar Actitud de Respaldo  y Compromiso </t>
  </si>
  <si>
    <t>P01.PI01. El Titular y mandos directivos guían, reflejan y muestran una actitud de respaldo en toda la Institución a través de su actuación y ejemplo. (O)</t>
  </si>
  <si>
    <t>P01.PI02. Políticas, principios de dirección, directrices, actitudes y conductas utillizados para comunicar las expectativas en materia de integridad, valores éticos y normas de conducta. (O,D)</t>
  </si>
  <si>
    <t>P01.PI03. Evaluación al personal de la institución, en apego a las normas de conducta. (E,D)</t>
  </si>
  <si>
    <t>P01.PI04. Programa de Promoción de la Integridad y Prevención de la Corrupción en la institución. (D,E)</t>
  </si>
  <si>
    <t>P01.PI05. Realizar supervisión continua del programa de Promoción de la Integridad y Prevención de la Corrupción y correción, en su caso, las deficiencias detectadas mediante dicha supervisión, o las resultantes de evaluaciones externas. (E,D)</t>
  </si>
  <si>
    <t xml:space="preserve">P02. Ejercer la Responsabilidad de Vigilancia </t>
  </si>
  <si>
    <t>P02.PI01. Vigilancia adecuada por parte del Órgano de Gobierno, o en su caso el Titular, en función de las disposiciones jurídicas aplicables a la estructura y características de la Institución. (E,D)</t>
  </si>
  <si>
    <t>P02.PI02.Vigilancia por parte del Órgano de Gobierno, o en su caso el Titular de manera general, diseño, implementación y operación del control interno realizado por la administración.(E)</t>
  </si>
  <si>
    <t>P02.PI03.Informe por parte de la administración al Órgano de Gobierno, o en su caso, al Titular sobre aquellas Debilidades y/o deficiencias del Control Interno identificadas, y éstos evalúan tales deficiencias y le proporcionan orientación para su seguimiento y corrección. (E,D)</t>
  </si>
  <si>
    <t>P03. Establecer la Estructura, Responsabilidad y Autoridad.</t>
  </si>
  <si>
    <t>P03.PI01. La institución cuenta con la Estructura Organizacional necesaria que permita la planeación, ejecución, control y evaluación de la Institución en la consecución de sus objetivos, y se actualiza periódicamente. (D,E)</t>
  </si>
  <si>
    <t>P03.PI02. Asignar a los mandos superiores la  Responsabilidad y Delegar la Autoridad necesaria para el logro de los objetivos. (D)</t>
  </si>
  <si>
    <t>P03.PI03. Documentar y formalizar el Control Interno de la Institución(Políticas, procedimientos, manuales, indicadores de desempeño, etc.), y actualizar periódicamente. (D,O)</t>
  </si>
  <si>
    <t xml:space="preserve">P04. Demostrar Compromiso con la Competencia Profesional. </t>
  </si>
  <si>
    <t>P04.PI01. Establecer perfiles para los mandos superiores y para el resto del personal, y evaluar periódicamente para expectativas de Competencia Profesional.</t>
  </si>
  <si>
    <t>P04.PI02. Atracción, Desarrollo y Retención de Profesionales. Se tienen procedimientos apropiados establecidos para la selección, capacitación e incentivos al personal. (D,O)</t>
  </si>
  <si>
    <t>P04.PI03. La Administración debe definir cuadros de sucesión y planes de contingencia para los puestos clave, con objeto de garantizar la continuidad en el logro de los objetivos.</t>
  </si>
  <si>
    <t xml:space="preserve">P05. Establecer la Estructura para el Reforzamiento de la Rendición de Cuentas. </t>
  </si>
  <si>
    <t>P05.PI01. Establecimiento de una Estructura para Responsabilizar a los servidores públicos y prestadores de bienes y servicios contratadas por sus Obligaciones de Control Interno relacionadas con las actividades que realicen. (E,D)</t>
  </si>
  <si>
    <t>P05.PI02. Evaluación de las presiones sobre el personal para equilibrarlas y ayudarle a cumplir con sus responsabilidades asignadas en alineación con las normas de conducta, los principios éticos y el programa de promoción de la integridad. (D,O)</t>
  </si>
  <si>
    <r>
      <t xml:space="preserve">C.02. </t>
    </r>
    <r>
      <rPr>
        <b/>
        <sz val="17.5"/>
        <rFont val="Calibri"/>
        <family val="2"/>
        <scheme val="minor"/>
      </rPr>
      <t xml:space="preserve">Administración de Riesgos </t>
    </r>
  </si>
  <si>
    <t xml:space="preserve">P06. Definir Objetivos y Riesgo </t>
  </si>
  <si>
    <t>P06.PI01. Objetivos institucionales definidos en términos específicos y medibles de manera que sean comunicados y entendidos en todos los niveles de la Institución.</t>
  </si>
  <si>
    <t xml:space="preserve">P07. Identificar, Analizar y Responder a los Riesgos </t>
  </si>
  <si>
    <t>P07.PI01. Identificar los Riesgos, considerando todas las interacciones significativas dentro de la Institución y con las partes externas, así como los cambios en su ambiente interno y externo. (E,D,O)</t>
  </si>
  <si>
    <t>P07.PI02. Analizar los Riesgos identificados para estimar su relevancia, en función del efecto que éstos pudieran tener en el logro de los objetivos, tanto a nivel Institución como a nivel transacción. (E,D)</t>
  </si>
  <si>
    <t>P07.PI03. Diseñar respuestas a los Riesgos analizados tales como evitar, reducir, asumir o transferir, tomando como base su relevancia, así como acciones específicas para su atención. (E,D)</t>
  </si>
  <si>
    <t xml:space="preserve">P08. Considerar el Riesgo de Corrupción. </t>
  </si>
  <si>
    <t>P08.PI01. Considerar los tipos de corrupción que pueden ocurrir en la Institución, como base para la identificación de los Riesgo de corrupción. (E,D)
-Considerar la posibilidad de que en la Institución ocurran otras situaciones contrarias a la ética y a la integridad, como lo son el desperdicio de recursos públicos, el abuso de autoridad, o el uso del cargo para la obtención de un beneficio indebido para sí o para un tercero. (E, D)</t>
  </si>
  <si>
    <t>P08.PI02. -Considerar los factores de Riesgo (incentivos y/o presiones, oportunidad, actitud de servidores públicos) para identificar riesgos de corrupción, fraude, abuso, desperdicio y otras irregularidades (E,D,O)
-Utilizar información provista por partes internas y externas tales como quejas y denuncias sobre este tipo de irregularidades, reportadas por el personal o las partes externas que interactúan con la Institución. (E,D,O)</t>
  </si>
  <si>
    <t>P08.PI03. Analizar los Riesgos de corrupción, fraude, abuso, desperdicio y de otras irregularidades, mediante la estimación de su relevancia para darles respuesta apropiada a fin de que sean efectivamente mitigados. (E,D)</t>
  </si>
  <si>
    <t xml:space="preserve">P09. Identificar, Analizar y Responder al Cambio. </t>
  </si>
  <si>
    <t>P09.PI01. Identificar y comunicar al personal de manera oportuna, los cambios significativos en las condiciones internas y externas que afectan a la Institución. (D,O)</t>
  </si>
  <si>
    <t>P09.PI02. Analizar y responder a los cambios identificados, y a los Riesgos asociados con los mismos, con el propósito de mantener un Control Interno apropiado. (E,D,O)</t>
  </si>
  <si>
    <t xml:space="preserve">C.03.  Actividades de Control </t>
  </si>
  <si>
    <t xml:space="preserve">P10. Diseñar Actividades de Control </t>
  </si>
  <si>
    <t>P10.PI01. Existen Actividades de Control para cumplir con las responsabilidades definidas y responder apropiadamente a los Riesgos asociados a la Institución y sus objetivos. (E,D,O)</t>
  </si>
  <si>
    <r>
      <t>P10.PI02. Diseño de Actividades de Control apropiadas para asegurar el correcto funcionamiento del Control Interno, tales como: revisiones por la administración al desempeño, a las funciones o actividades, controles sobre procesamiento de la información, controles físicos sobre activos vulnerables,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etc. (D,O)</t>
    </r>
  </si>
  <si>
    <t>P10.PI03. La administración diseña actividades de control a nivel institución, a nivel transacción o ambos, dependiendo del nivel necesario para garantizar que la institución cumpla con sus objetivos y conduzca alos riesgos relacionados.</t>
  </si>
  <si>
    <t>P10.PI04. Adecuada segregación de funciones que impida que actividades como autorización, custodia y registro de las operaciones se concentren en una sola persona. (D,O)</t>
  </si>
  <si>
    <t xml:space="preserve">P11. Diseñar Actividades para los Sistemas de Información. </t>
  </si>
  <si>
    <t>P11.PI01. Contar con un mecanismo o Sistema de información que permitan cumplir con los objetivos institucionales y se responda apropiadamente a los Riesgos asociados. (E,D,O)</t>
  </si>
  <si>
    <t>P11.PI02. La administración desarrolla los sistemas de información de la institución para obtener y procesar apropiadamente la información relativa a cada uno de los procesos operativos, de manera tal que se cumplan los obetivos institucionales y se responda apropiadamente a los riesgos asociados.</t>
  </si>
  <si>
    <t>P11.PI03. Existen Actividades de Control sobre la infraestructura de las TIC´s para garantizar la integridad, exactitud y validez de procesamiento de la información. (D,O)</t>
  </si>
  <si>
    <t>P11.PI04. Existen Actividades de Control para limitar el acceso de los usuarios a las TIC´s como la asignación de claves de acceso y dispositivos de seguridad para autorización de usuarios. (D,O)</t>
  </si>
  <si>
    <t>P11.PI05. Diseño de controles, estabecidos para la adquisición, desarrollo y mantenimiento de TIC´s. (D,O).</t>
  </si>
  <si>
    <t xml:space="preserve">P12. Implementar Actividades de Control </t>
  </si>
  <si>
    <t>P12.PI01. Documentar las responsabilidades de Control Interno de cada Unidad Administrativa de la Institución mediante Políticas, manuales, lineamientos y otros documentos de naturaleza similar. (D,O)</t>
  </si>
  <si>
    <t>P12.PI02. Revisar y actualizar periódicamente las Políticas, manuales, lineamientos, procedimientos y Actividades de Control asociadas para mantener la relevancia y eficacia en el logro de los objetivos o en el enfrentamiento de sus Riesgos. (D,O)</t>
  </si>
  <si>
    <t xml:space="preserve">C.04. Información  y Comunicación </t>
  </si>
  <si>
    <t xml:space="preserve">P13. Usar Información de Calidad. </t>
  </si>
  <si>
    <t>P13.PI01. Proceso establecido para identificar los requerimientos de información necesarios para alcanzar los objetivos y enfrentar los Riesgos asociados a éstos. (D,O)</t>
  </si>
  <si>
    <t>P13.PI02. Obtención de datos relevantes de fuentes confiables tanto internas como externas, de manera oportuna, y en función de los requerimientos de información identificados y establecidos. (D,O)</t>
  </si>
  <si>
    <t>P13.PI03. Procesar y transformar los datos obtenidos, en Información de calidad que apoye al Control Interno. (D,O)</t>
  </si>
  <si>
    <t xml:space="preserve">P14. Comunicar Internamente. </t>
  </si>
  <si>
    <r>
      <t>P14.P01. Establecer líneas de reporte y autoridad, donde la a</t>
    </r>
    <r>
      <rPr>
        <sz val="11"/>
        <color rgb="FF000000"/>
        <rFont val="Calibri"/>
        <family val="2"/>
        <scheme val="minor"/>
      </rPr>
      <t>dministración comunica información de calidad hacia abajo y lateralmente, para que el personal desempeñe funciones clave en la consecución de objetivos, enfrentamiento de Riesgos, prevención de la corrupción y apoyo al Control Interno. (D, O)
-La Administración recibe Información de calidad sobre los procesos operativos de la Institución, la cual fluye por las líneas de reporte y autoridad apropiadas. (D)
-El Órgano de Gobierno, o en su caso, el Titular, recibe Información de calidad que fluya hacia arriba por las Líneas de Reporte, proveniente de la Administración y demás personal. (E)
- Cuándo las Líneas de Reporte directas se ven comprometidas, el personal utiliza líneas separadas, como líneas éticas o de denuncia, para comunicar de manera ascendente, información confidencial o sensible. (E,D,O)</t>
    </r>
  </si>
  <si>
    <r>
      <t>P14.PI02. Establecer métodos de comunicación interna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apropiados para que a lo largo de la Institución fluya Información de calidad de manera oportuna. (E,D,O)</t>
    </r>
  </si>
  <si>
    <t xml:space="preserve">P15. Comunicar Externamente. </t>
  </si>
  <si>
    <t xml:space="preserve">P15.PI01. Comunicar Información de calidad a las partes externas (proveedores, contratistas, reguladores, auditores externos, público en general, etc.), utilizando las líneas de reporte establecidas. (E,D)
-Cuándo las líneas de reporte directas se ven comprometidas, las partes externas utilizan líneas separadas, como líneas éticas o de denuncia, para comunicar información confidencial o sensible. (E,D)
- La Administración informa a las partes externas sobre estas líneas separadas, la manera en que funcionan, cómo utilizarlas y cómo se mantendrá la confidencialidad de la información y, en su caso, el anonimato de quienes aporten información. (D)
</t>
  </si>
  <si>
    <t>P15.PI02. La administración debe seleccionar metodos apropiados para comunicarse externamente. Considerando factores en la selección como: Audiencia, Naturaleza de la información, Disponibilidad, Costo y los requisitos legales o reglamentarios.</t>
  </si>
  <si>
    <t xml:space="preserve">C.05. Supervisión </t>
  </si>
  <si>
    <t xml:space="preserve">P16. Realizar Actividades de Supervisión. </t>
  </si>
  <si>
    <t>P16.P01. La administración debe establecer bases de referencia para supervisar el control interno, comparando el estado actual contra el diseño efectuado. Las bases de referencia revelan debilidades y deficiencias detectadas en el control interno de la insritución.</t>
  </si>
  <si>
    <t>P16.P02. Realizar autoevaluaciones por parte de la administración, al diseño y eficacia operativa del Control Interno como parte del curso normal de las operaciones, mediante acciones de Supervisión permanente, comparaciones, conciliaciones y otras acciones de rutina. (E,D,O)
-Incorporar evaluaciones independientes para supervisar el diseño y la eficacia operativa del Control Interno en un momento determinado, o de una función o proceso específico. (E,D)
-Supervisión mediante autoevaluaciones, evaluaciones independientes o una combinación de ambas, si el Control Interno sobre los procesos asignados a Servicios Tercerizados, es eficaz y apropiado. (E,D)</t>
  </si>
  <si>
    <t>P16.PI03. La Administración evalúa y documenta los resultados de las evaluaciones para determinar si el Control Interno es eficaz y apropiado a los problemas identificados, y en su caso, para modificar los controles existentes. (E,D)</t>
  </si>
  <si>
    <t xml:space="preserve">P17. Evaluar los Problemas y Corregir las Deficiencias. </t>
  </si>
  <si>
    <t>P17.PI01. El personal que identifique  problemas de Control Interno, debe comunicarlos a las partes internas y externas adecuadas, mediante las líneas de reporte establecidas. (D,O)</t>
  </si>
  <si>
    <t>P17.PI02. Evaluar y documentar los problemas de Control Interno y determinar las acciones correctivas apropiadas para hacerle frente oportunamente. (D,O)</t>
  </si>
  <si>
    <t>P17.PI03. Practicar y documentar en forma oportuna las acciones para corregir las Debilidades y/o deficiencias del Control Interno. (D,O)</t>
  </si>
  <si>
    <t>P01.PI01.</t>
  </si>
  <si>
    <t xml:space="preserve">P01.PI02. </t>
  </si>
  <si>
    <t>No</t>
  </si>
  <si>
    <t>P01.PI03.</t>
  </si>
  <si>
    <t>P01.PI04.</t>
  </si>
  <si>
    <t>P01.PI05.</t>
  </si>
  <si>
    <t>Excelente</t>
  </si>
  <si>
    <t xml:space="preserve">P02.PI01. </t>
  </si>
  <si>
    <t xml:space="preserve">P02.PI02. </t>
  </si>
  <si>
    <t>P02.PI03.</t>
  </si>
  <si>
    <t>P03.PI01.</t>
  </si>
  <si>
    <t xml:space="preserve">P03.PI02. </t>
  </si>
  <si>
    <t xml:space="preserve">P03.PI03. </t>
  </si>
  <si>
    <t xml:space="preserve">P04.PI01.  </t>
  </si>
  <si>
    <t>P04.PI02.</t>
  </si>
  <si>
    <t>P04.PI03.</t>
  </si>
  <si>
    <t>P05.PI01.</t>
  </si>
  <si>
    <t>P05.PI02.</t>
  </si>
  <si>
    <t>P06.PI01.</t>
  </si>
  <si>
    <t>P07.PI01.</t>
  </si>
  <si>
    <t>P07.PI02.</t>
  </si>
  <si>
    <t>P07.PI03.</t>
  </si>
  <si>
    <t>P08.PI01.</t>
  </si>
  <si>
    <t>P08.PI02.</t>
  </si>
  <si>
    <t>P08.PI03.</t>
  </si>
  <si>
    <t>P09.PI01.</t>
  </si>
  <si>
    <t>P09.PI02.</t>
  </si>
  <si>
    <t>P10.PI01.</t>
  </si>
  <si>
    <t>P10.PI02.</t>
  </si>
  <si>
    <t>P10.PI03.</t>
  </si>
  <si>
    <t>P10.PI04.</t>
  </si>
  <si>
    <t xml:space="preserve">P11.PI01. </t>
  </si>
  <si>
    <t>P11.PI02.</t>
  </si>
  <si>
    <t>P11.PI03.</t>
  </si>
  <si>
    <t>P11.PI04.</t>
  </si>
  <si>
    <t xml:space="preserve">P11.PI05. </t>
  </si>
  <si>
    <t>P12.PI01.</t>
  </si>
  <si>
    <t>P12.PI02.</t>
  </si>
  <si>
    <t>P13.PI01.</t>
  </si>
  <si>
    <t>P13.PI02.</t>
  </si>
  <si>
    <t>P13.PI03.</t>
  </si>
  <si>
    <t>P14.PI01.</t>
  </si>
  <si>
    <t xml:space="preserve">P14.PI02. </t>
  </si>
  <si>
    <t>P15.PI01.</t>
  </si>
  <si>
    <t xml:space="preserve">P15.PI02.  </t>
  </si>
  <si>
    <t xml:space="preserve">P16.PI01.  </t>
  </si>
  <si>
    <t xml:space="preserve">P16.PI02. </t>
  </si>
  <si>
    <t>P16.PI03.</t>
  </si>
  <si>
    <t>P17.PI01.</t>
  </si>
  <si>
    <t>P17.PI02.</t>
  </si>
  <si>
    <t>P17.PI03.</t>
  </si>
  <si>
    <t>Dirección General de Desarrollo Administrativo</t>
  </si>
  <si>
    <t>Fecha</t>
  </si>
  <si>
    <t xml:space="preserve">Cargo </t>
  </si>
  <si>
    <t>Firma e Iniciales</t>
  </si>
  <si>
    <t>Elaboró</t>
  </si>
  <si>
    <t>Enlace de CI</t>
  </si>
  <si>
    <t xml:space="preserve">Supervisó  Instancia </t>
  </si>
  <si>
    <t>Coordinador CI</t>
  </si>
  <si>
    <t>Formato FCI-DE.1/2</t>
  </si>
  <si>
    <t>Supervisó OIC</t>
  </si>
  <si>
    <t>Acción de Mejora</t>
  </si>
  <si>
    <t>% de Avance por Trimestre</t>
  </si>
  <si>
    <t>Comentarios Sobre Avances y acuerdos</t>
  </si>
  <si>
    <t>Punto de Interes.</t>
  </si>
  <si>
    <t>Unidad Administrativa Responsable</t>
  </si>
  <si>
    <t>Fecha de Autorización COCODI</t>
  </si>
  <si>
    <t>Fecha Compromiso</t>
  </si>
  <si>
    <t xml:space="preserve">Dias totales </t>
  </si>
  <si>
    <t>Fecha Actual</t>
  </si>
  <si>
    <t>Dias Restantes para Concluir</t>
  </si>
  <si>
    <t>TOTAL</t>
  </si>
  <si>
    <t>p.04</t>
  </si>
  <si>
    <t xml:space="preserve">Servicio Profesional de Carrera </t>
  </si>
  <si>
    <t>Formalizado</t>
  </si>
  <si>
    <t xml:space="preserve">Lineamientos para la implementación y ejecución </t>
  </si>
  <si>
    <t>DGDA</t>
  </si>
  <si>
    <t>Operando</t>
  </si>
  <si>
    <t xml:space="preserve">Anualmente mediante la evaluación </t>
  </si>
  <si>
    <t>Evidencia</t>
  </si>
  <si>
    <t xml:space="preserve">Evaluaciones e informes de resultados </t>
  </si>
  <si>
    <t>Actualizar</t>
  </si>
  <si>
    <t>Anualmente</t>
  </si>
  <si>
    <t>Acciones a considerar para implementar la actividad</t>
  </si>
  <si>
    <t>Formalizar</t>
  </si>
  <si>
    <t>Operar</t>
  </si>
  <si>
    <t xml:space="preserve">Evidenciar </t>
  </si>
  <si>
    <t>Evaluación 2022</t>
  </si>
  <si>
    <t>Acciones a considerar</t>
  </si>
  <si>
    <t xml:space="preserve">Implementar </t>
  </si>
  <si>
    <t xml:space="preserve">Monitorear </t>
  </si>
  <si>
    <t xml:space="preserve">Actualizar </t>
  </si>
  <si>
    <t xml:space="preserve">Acción de Mejora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</si>
</sst>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63636"/>
      <name val="Calibri"/>
      <family val="2"/>
      <scheme val="minor"/>
    </font>
    <font>
      <b/>
      <sz val="9"/>
      <color indexed="81"/>
      <name val="Tahoma"/>
      <family val="2"/>
    </font>
    <font>
      <b/>
      <sz val="17.5"/>
      <name val="Calibri"/>
      <family val="2"/>
      <scheme val="minor"/>
    </font>
    <font>
      <sz val="14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63636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6">
    <xf numFmtId="0" fontId="0" fillId="0" borderId="0" xfId="0"/>
    <xf numFmtId="0" fontId="4" fillId="2" borderId="0" xfId="1" applyFont="1" applyFill="1" applyAlignment="1">
      <alignment horizontal="left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1" fillId="10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6" borderId="2" xfId="0" applyFont="1" applyFill="1" applyBorder="1" applyAlignment="1">
      <alignment horizontal="justify" vertical="center" wrapText="1"/>
    </xf>
    <xf numFmtId="0" fontId="7" fillId="6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wrapText="1"/>
    </xf>
    <xf numFmtId="0" fontId="4" fillId="0" borderId="0" xfId="1" applyFont="1" applyAlignment="1">
      <alignment vertical="center"/>
    </xf>
    <xf numFmtId="0" fontId="16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14" fontId="9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right" vertical="center"/>
    </xf>
    <xf numFmtId="9" fontId="9" fillId="2" borderId="0" xfId="0" applyNumberFormat="1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>
      <alignment vertical="center"/>
    </xf>
    <xf numFmtId="14" fontId="9" fillId="2" borderId="0" xfId="0" applyNumberFormat="1" applyFont="1" applyFill="1" applyAlignment="1">
      <alignment vertical="center"/>
    </xf>
    <xf numFmtId="0" fontId="22" fillId="12" borderId="7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20" fillId="6" borderId="8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vertical="center"/>
      <protection locked="0"/>
    </xf>
    <xf numFmtId="0" fontId="20" fillId="6" borderId="9" xfId="0" applyFont="1" applyFill="1" applyBorder="1" applyAlignment="1" applyProtection="1">
      <alignment vertical="center"/>
      <protection locked="0"/>
    </xf>
    <xf numFmtId="0" fontId="24" fillId="2" borderId="0" xfId="0" applyFont="1" applyFill="1" applyAlignment="1">
      <alignment vertical="center"/>
    </xf>
    <xf numFmtId="0" fontId="20" fillId="6" borderId="10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vertical="center"/>
      <protection locked="0"/>
    </xf>
    <xf numFmtId="0" fontId="20" fillId="6" borderId="10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 vertical="center"/>
    </xf>
    <xf numFmtId="0" fontId="25" fillId="10" borderId="1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17" fillId="13" borderId="8" xfId="0" applyFont="1" applyFill="1" applyBorder="1" applyAlignment="1" applyProtection="1">
      <alignment horizontal="left" vertical="center" wrapText="1"/>
      <protection hidden="1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 wrapText="1"/>
      <protection locked="0"/>
    </xf>
    <xf numFmtId="14" fontId="9" fillId="2" borderId="30" xfId="0" applyNumberFormat="1" applyFont="1" applyFill="1" applyBorder="1" applyAlignment="1" applyProtection="1">
      <alignment horizontal="center" vertical="center"/>
      <protection locked="0"/>
    </xf>
    <xf numFmtId="14" fontId="20" fillId="2" borderId="30" xfId="0" applyNumberFormat="1" applyFont="1" applyFill="1" applyBorder="1" applyAlignment="1" applyProtection="1">
      <alignment horizontal="center" vertical="center"/>
      <protection locked="0"/>
    </xf>
    <xf numFmtId="1" fontId="20" fillId="2" borderId="28" xfId="0" applyNumberFormat="1" applyFont="1" applyFill="1" applyBorder="1" applyAlignment="1" applyProtection="1">
      <alignment horizontal="center" vertical="center"/>
      <protection locked="0"/>
    </xf>
    <xf numFmtId="14" fontId="20" fillId="2" borderId="28" xfId="0" applyNumberFormat="1" applyFont="1" applyFill="1" applyBorder="1" applyAlignment="1" applyProtection="1">
      <alignment horizontal="center" vertical="center"/>
      <protection locked="0"/>
    </xf>
    <xf numFmtId="164" fontId="28" fillId="13" borderId="8" xfId="2" applyNumberFormat="1" applyFont="1" applyFill="1" applyBorder="1" applyAlignment="1" applyProtection="1">
      <alignment horizontal="center" vertical="center"/>
    </xf>
    <xf numFmtId="164" fontId="29" fillId="13" borderId="29" xfId="2" applyNumberFormat="1" applyFont="1" applyFill="1" applyBorder="1" applyAlignment="1" applyProtection="1">
      <alignment horizontal="right" vertical="center"/>
    </xf>
    <xf numFmtId="9" fontId="29" fillId="2" borderId="31" xfId="3" applyFont="1" applyFill="1" applyBorder="1" applyAlignment="1" applyProtection="1">
      <alignment horizontal="center" vertical="center"/>
      <protection locked="0"/>
    </xf>
    <xf numFmtId="9" fontId="29" fillId="2" borderId="32" xfId="3" applyFont="1" applyFill="1" applyBorder="1" applyAlignment="1" applyProtection="1">
      <alignment horizontal="center" vertical="center"/>
      <protection locked="0"/>
    </xf>
    <xf numFmtId="9" fontId="29" fillId="2" borderId="33" xfId="3" applyFont="1" applyFill="1" applyBorder="1" applyAlignment="1" applyProtection="1">
      <alignment horizontal="center" vertical="center"/>
      <protection locked="0"/>
    </xf>
    <xf numFmtId="9" fontId="26" fillId="13" borderId="29" xfId="3" applyFont="1" applyFill="1" applyBorder="1" applyAlignment="1" applyProtection="1">
      <alignment horizontal="center" vertical="center"/>
    </xf>
    <xf numFmtId="164" fontId="30" fillId="2" borderId="29" xfId="2" applyNumberFormat="1" applyFont="1" applyFill="1" applyBorder="1" applyAlignment="1" applyProtection="1">
      <alignment horizontal="left" vertical="center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7" fillId="13" borderId="10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vertical="center" wrapText="1"/>
      <protection locked="0"/>
    </xf>
    <xf numFmtId="1" fontId="20" fillId="2" borderId="38" xfId="0" applyNumberFormat="1" applyFont="1" applyFill="1" applyBorder="1" applyAlignment="1" applyProtection="1">
      <alignment horizontal="center" vertical="center"/>
      <protection locked="0"/>
    </xf>
    <xf numFmtId="14" fontId="20" fillId="2" borderId="38" xfId="0" applyNumberFormat="1" applyFont="1" applyFill="1" applyBorder="1" applyAlignment="1" applyProtection="1">
      <alignment horizontal="center" vertical="center"/>
      <protection locked="0"/>
    </xf>
    <xf numFmtId="164" fontId="28" fillId="13" borderId="10" xfId="2" applyNumberFormat="1" applyFont="1" applyFill="1" applyBorder="1" applyAlignment="1" applyProtection="1">
      <alignment horizontal="center" vertical="center"/>
    </xf>
    <xf numFmtId="164" fontId="29" fillId="13" borderId="39" xfId="2" applyNumberFormat="1" applyFont="1" applyFill="1" applyBorder="1" applyAlignment="1" applyProtection="1">
      <alignment horizontal="right" vertical="center"/>
    </xf>
    <xf numFmtId="9" fontId="29" fillId="2" borderId="40" xfId="3" applyFont="1" applyFill="1" applyBorder="1" applyAlignment="1" applyProtection="1">
      <alignment horizontal="center" vertical="center"/>
      <protection locked="0"/>
    </xf>
    <xf numFmtId="9" fontId="29" fillId="2" borderId="41" xfId="3" applyFont="1" applyFill="1" applyBorder="1" applyAlignment="1" applyProtection="1">
      <alignment horizontal="center" vertical="center"/>
      <protection locked="0"/>
    </xf>
    <xf numFmtId="9" fontId="29" fillId="2" borderId="42" xfId="3" applyFont="1" applyFill="1" applyBorder="1" applyAlignment="1" applyProtection="1">
      <alignment horizontal="center" vertical="center"/>
      <protection locked="0"/>
    </xf>
    <xf numFmtId="9" fontId="26" fillId="13" borderId="39" xfId="3" applyFont="1" applyFill="1" applyBorder="1" applyAlignment="1" applyProtection="1">
      <alignment horizontal="center" vertical="center"/>
    </xf>
    <xf numFmtId="164" fontId="30" fillId="2" borderId="39" xfId="2" applyNumberFormat="1" applyFont="1" applyFill="1" applyBorder="1" applyAlignment="1" applyProtection="1">
      <alignment horizontal="left" vertical="center"/>
    </xf>
    <xf numFmtId="9" fontId="29" fillId="2" borderId="45" xfId="3" applyFont="1" applyFill="1" applyBorder="1" applyAlignment="1" applyProtection="1">
      <alignment horizontal="center" vertical="center"/>
      <protection locked="0"/>
    </xf>
    <xf numFmtId="9" fontId="29" fillId="2" borderId="46" xfId="3" applyFont="1" applyFill="1" applyBorder="1" applyAlignment="1" applyProtection="1">
      <alignment horizontal="center" vertical="center"/>
      <protection locked="0"/>
    </xf>
    <xf numFmtId="9" fontId="29" fillId="2" borderId="47" xfId="3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center"/>
    </xf>
    <xf numFmtId="0" fontId="31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justify" vertical="center" wrapText="1"/>
    </xf>
    <xf numFmtId="0" fontId="33" fillId="6" borderId="2" xfId="0" applyFont="1" applyFill="1" applyBorder="1" applyAlignment="1">
      <alignment horizontal="justify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14" borderId="19" xfId="0" applyFont="1" applyFill="1" applyBorder="1" applyAlignment="1" applyProtection="1">
      <alignment horizontal="center" vertical="center" wrapText="1"/>
      <protection locked="0"/>
    </xf>
    <xf numFmtId="0" fontId="1" fillId="14" borderId="13" xfId="0" applyFont="1" applyFill="1" applyBorder="1" applyAlignment="1" applyProtection="1">
      <alignment horizontal="center" vertical="center" wrapText="1"/>
      <protection locked="0"/>
    </xf>
    <xf numFmtId="14" fontId="1" fillId="14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20" xfId="0" applyFont="1" applyFill="1" applyBorder="1" applyAlignment="1" applyProtection="1">
      <alignment horizontal="center" vertical="center" wrapText="1"/>
      <protection locked="0"/>
    </xf>
    <xf numFmtId="0" fontId="25" fillId="16" borderId="21" xfId="0" applyFont="1" applyFill="1" applyBorder="1" applyAlignment="1" applyProtection="1">
      <alignment horizontal="center" vertical="center" wrapText="1"/>
      <protection locked="0"/>
    </xf>
    <xf numFmtId="0" fontId="25" fillId="16" borderId="22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justify" vertical="center"/>
    </xf>
    <xf numFmtId="0" fontId="34" fillId="0" borderId="0" xfId="0" applyFont="1" applyAlignment="1">
      <alignment wrapText="1"/>
    </xf>
    <xf numFmtId="0" fontId="35" fillId="0" borderId="0" xfId="4" applyAlignment="1">
      <alignment wrapText="1"/>
    </xf>
    <xf numFmtId="0" fontId="3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justify" vertical="center"/>
    </xf>
    <xf numFmtId="0" fontId="31" fillId="0" borderId="2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10" borderId="13" xfId="0" applyFont="1" applyFill="1" applyBorder="1" applyAlignment="1" applyProtection="1">
      <alignment horizontal="center" vertical="center" wrapText="1"/>
      <protection locked="0"/>
    </xf>
    <xf numFmtId="0" fontId="1" fillId="14" borderId="2" xfId="0" applyFont="1" applyFill="1" applyBorder="1" applyAlignment="1" applyProtection="1">
      <alignment horizontal="center" vertical="center" wrapText="1"/>
      <protection locked="0"/>
    </xf>
    <xf numFmtId="14" fontId="1" fillId="1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11" borderId="51" xfId="0" applyFont="1" applyFill="1" applyBorder="1" applyAlignment="1" applyProtection="1">
      <alignment horizontal="center" vertical="center" wrapText="1"/>
      <protection locked="0"/>
    </xf>
    <xf numFmtId="0" fontId="1" fillId="11" borderId="53" xfId="0" applyFont="1" applyFill="1" applyBorder="1" applyAlignment="1" applyProtection="1">
      <alignment horizontal="center" vertical="center" wrapText="1"/>
      <protection locked="0"/>
    </xf>
    <xf numFmtId="0" fontId="1" fillId="11" borderId="52" xfId="0" applyFont="1" applyFill="1" applyBorder="1" applyAlignment="1" applyProtection="1">
      <alignment horizontal="center" vertical="center" wrapText="1"/>
      <protection locked="0"/>
    </xf>
    <xf numFmtId="0" fontId="1" fillId="11" borderId="4" xfId="0" applyFont="1" applyFill="1" applyBorder="1" applyAlignment="1" applyProtection="1">
      <alignment horizontal="center" vertical="center" wrapText="1"/>
      <protection locked="0"/>
    </xf>
    <xf numFmtId="0" fontId="1" fillId="11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1" fillId="17" borderId="48" xfId="0" applyFont="1" applyFill="1" applyBorder="1" applyAlignment="1" applyProtection="1">
      <alignment horizontal="center" vertical="center" wrapText="1"/>
      <protection locked="0"/>
    </xf>
    <xf numFmtId="0" fontId="1" fillId="17" borderId="49" xfId="0" applyFont="1" applyFill="1" applyBorder="1" applyAlignment="1" applyProtection="1">
      <alignment horizontal="center" vertical="center" wrapText="1"/>
      <protection locked="0"/>
    </xf>
    <xf numFmtId="0" fontId="1" fillId="17" borderId="51" xfId="0" applyFont="1" applyFill="1" applyBorder="1" applyAlignment="1" applyProtection="1">
      <alignment horizontal="center" vertical="center" wrapText="1"/>
      <protection locked="0"/>
    </xf>
    <xf numFmtId="0" fontId="1" fillId="17" borderId="52" xfId="0" applyFont="1" applyFill="1" applyBorder="1" applyAlignment="1" applyProtection="1">
      <alignment horizontal="center" vertical="center" wrapText="1"/>
      <protection locked="0"/>
    </xf>
    <xf numFmtId="0" fontId="10" fillId="17" borderId="2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1" fillId="11" borderId="48" xfId="0" applyFont="1" applyFill="1" applyBorder="1" applyAlignment="1" applyProtection="1">
      <alignment horizontal="center" vertical="center" wrapText="1"/>
      <protection locked="0"/>
    </xf>
    <xf numFmtId="0" fontId="1" fillId="11" borderId="49" xfId="0" applyFont="1" applyFill="1" applyBorder="1" applyAlignment="1" applyProtection="1">
      <alignment horizontal="center" vertical="center" wrapText="1"/>
      <protection locked="0"/>
    </xf>
    <xf numFmtId="0" fontId="27" fillId="2" borderId="27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4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164" fontId="31" fillId="2" borderId="34" xfId="2" applyNumberFormat="1" applyFont="1" applyFill="1" applyBorder="1" applyAlignment="1" applyProtection="1">
      <alignment horizontal="center" vertical="center"/>
      <protection locked="0"/>
    </xf>
    <xf numFmtId="164" fontId="31" fillId="2" borderId="35" xfId="2" applyNumberFormat="1" applyFont="1" applyFill="1" applyBorder="1" applyAlignment="1" applyProtection="1">
      <alignment horizontal="center" vertical="center"/>
      <protection locked="0"/>
    </xf>
    <xf numFmtId="164" fontId="31" fillId="2" borderId="36" xfId="2" applyNumberFormat="1" applyFont="1" applyFill="1" applyBorder="1" applyAlignment="1" applyProtection="1">
      <alignment horizontal="center" vertical="center"/>
      <protection locked="0"/>
    </xf>
    <xf numFmtId="164" fontId="31" fillId="2" borderId="43" xfId="2" applyNumberFormat="1" applyFont="1" applyFill="1" applyBorder="1" applyAlignment="1" applyProtection="1">
      <alignment horizontal="center" vertical="center"/>
      <protection locked="0"/>
    </xf>
    <xf numFmtId="164" fontId="31" fillId="2" borderId="10" xfId="2" applyNumberFormat="1" applyFont="1" applyFill="1" applyBorder="1" applyAlignment="1" applyProtection="1">
      <alignment horizontal="center" vertical="center"/>
      <protection locked="0"/>
    </xf>
    <xf numFmtId="164" fontId="31" fillId="2" borderId="39" xfId="2" applyNumberFormat="1" applyFont="1" applyFill="1" applyBorder="1" applyAlignment="1" applyProtection="1">
      <alignment horizontal="center" vertical="center"/>
      <protection locked="0"/>
    </xf>
    <xf numFmtId="0" fontId="1" fillId="11" borderId="11" xfId="0" applyFont="1" applyFill="1" applyBorder="1" applyAlignment="1" applyProtection="1">
      <alignment horizontal="center" vertical="center" wrapText="1"/>
      <protection locked="0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1" fillId="11" borderId="13" xfId="0" applyFont="1" applyFill="1" applyBorder="1" applyAlignment="1" applyProtection="1">
      <alignment horizontal="center" vertical="center" wrapText="1"/>
      <protection locked="0"/>
    </xf>
    <xf numFmtId="0" fontId="1" fillId="15" borderId="11" xfId="0" applyFont="1" applyFill="1" applyBorder="1" applyAlignment="1" applyProtection="1">
      <alignment horizontal="center" vertical="center" wrapText="1"/>
      <protection locked="0"/>
    </xf>
    <xf numFmtId="0" fontId="1" fillId="15" borderId="12" xfId="0" applyFont="1" applyFill="1" applyBorder="1" applyAlignment="1" applyProtection="1">
      <alignment horizontal="center" vertical="center" wrapText="1"/>
      <protection locked="0"/>
    </xf>
    <xf numFmtId="0" fontId="1" fillId="15" borderId="13" xfId="0" applyFont="1" applyFill="1" applyBorder="1" applyAlignment="1" applyProtection="1">
      <alignment horizontal="center" vertical="center" wrapText="1"/>
      <protection locked="0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" fillId="9" borderId="12" xfId="0" applyFont="1" applyFill="1" applyBorder="1" applyAlignment="1" applyProtection="1">
      <alignment horizontal="center"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25" fillId="18" borderId="14" xfId="0" applyFont="1" applyFill="1" applyBorder="1" applyAlignment="1" applyProtection="1">
      <alignment horizontal="center" vertical="center" wrapText="1"/>
      <protection locked="0"/>
    </xf>
    <xf numFmtId="0" fontId="25" fillId="18" borderId="15" xfId="0" applyFont="1" applyFill="1" applyBorder="1" applyAlignment="1" applyProtection="1">
      <alignment horizontal="center" vertical="center" wrapText="1"/>
      <protection locked="0"/>
    </xf>
    <xf numFmtId="0" fontId="25" fillId="18" borderId="16" xfId="0" applyFont="1" applyFill="1" applyBorder="1" applyAlignment="1" applyProtection="1">
      <alignment horizontal="center" vertical="center" wrapText="1"/>
      <protection locked="0"/>
    </xf>
    <xf numFmtId="0" fontId="25" fillId="18" borderId="24" xfId="0" applyFont="1" applyFill="1" applyBorder="1" applyAlignment="1" applyProtection="1">
      <alignment horizontal="center" vertical="center" wrapText="1"/>
      <protection locked="0"/>
    </xf>
    <xf numFmtId="0" fontId="25" fillId="18" borderId="25" xfId="0" applyFont="1" applyFill="1" applyBorder="1" applyAlignment="1" applyProtection="1">
      <alignment horizontal="center" vertical="center" wrapText="1"/>
      <protection locked="0"/>
    </xf>
    <xf numFmtId="0" fontId="25" fillId="18" borderId="2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 applyProtection="1">
      <alignment horizontal="center" vertical="center" wrapText="1"/>
      <protection locked="0"/>
    </xf>
    <xf numFmtId="0" fontId="1" fillId="15" borderId="15" xfId="0" applyFont="1" applyFill="1" applyBorder="1" applyAlignment="1" applyProtection="1">
      <alignment horizontal="center" vertical="center" wrapText="1"/>
      <protection locked="0"/>
    </xf>
  </cellXfs>
  <cellStyles count="5">
    <cellStyle name="Hipervínculo" xfId="4" builtinId="8"/>
    <cellStyle name="Millares" xfId="2" builtinId="3"/>
    <cellStyle name="Normal" xfId="0" builtinId="0"/>
    <cellStyle name="Normal_011_SEP_AnexoEval_2Bim07" xfId="1" xr:uid="{00000000-0005-0000-0000-000003000000}"/>
    <cellStyle name="Porcentaje" xfId="3" builtinId="5"/>
  </cellStyles>
  <dxfs count="1">
    <dxf>
      <font>
        <b/>
        <i val="0"/>
        <color theme="9" tint="-0.499984740745262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634532</xdr:colOff>
      <xdr:row>68</xdr:row>
      <xdr:rowOff>33431</xdr:rowOff>
    </xdr:from>
    <xdr:to>
      <xdr:col>11</xdr:col>
      <xdr:colOff>222717</xdr:colOff>
      <xdr:row>74</xdr:row>
      <xdr:rowOff>109631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54407" y="52087556"/>
          <a:ext cx="4934091" cy="121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SUPERVIS</a:t>
          </a:r>
          <a:r>
            <a:rPr lang="es-MX" sz="1100" baseline="0">
              <a:solidFill>
                <a:schemeClr val="tx1"/>
              </a:solidFill>
            </a:rPr>
            <a:t>Ó</a:t>
          </a:r>
          <a:r>
            <a:rPr lang="es-MX" sz="1100">
              <a:solidFill>
                <a:schemeClr val="tx1"/>
              </a:solidFill>
            </a:rPr>
            <a:t>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COORDINADOR</a:t>
          </a:r>
          <a:r>
            <a:rPr lang="es-MX" sz="1100" baseline="0">
              <a:solidFill>
                <a:schemeClr val="tx1"/>
              </a:solidFill>
            </a:rPr>
            <a:t> DE CONTROL INTERNO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67</xdr:row>
      <xdr:rowOff>154782</xdr:rowOff>
    </xdr:from>
    <xdr:to>
      <xdr:col>7</xdr:col>
      <xdr:colOff>29788</xdr:colOff>
      <xdr:row>76</xdr:row>
      <xdr:rowOff>40482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52018407"/>
          <a:ext cx="6649663" cy="1600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ELABORÓ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ENLACE</a:t>
          </a:r>
          <a:r>
            <a:rPr lang="es-MX" sz="1100" baseline="0">
              <a:solidFill>
                <a:schemeClr val="tx1"/>
              </a:solidFill>
            </a:rPr>
            <a:t> DE CONTROL INTERNO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1440656</xdr:colOff>
      <xdr:row>68</xdr:row>
      <xdr:rowOff>35719</xdr:rowOff>
    </xdr:from>
    <xdr:to>
      <xdr:col>13</xdr:col>
      <xdr:colOff>1100278</xdr:colOff>
      <xdr:row>74</xdr:row>
      <xdr:rowOff>111919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406437" y="52089844"/>
          <a:ext cx="4934091" cy="1219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chemeClr val="tx1"/>
              </a:solidFill>
            </a:rPr>
            <a:t>_________________________________________________________________</a:t>
          </a:r>
        </a:p>
        <a:p>
          <a:pPr algn="ctr"/>
          <a:r>
            <a:rPr lang="es-MX" sz="1100">
              <a:solidFill>
                <a:schemeClr val="tx1"/>
              </a:solidFill>
            </a:rPr>
            <a:t>VERIFICO (NOMBRE Y FECHA)</a:t>
          </a:r>
        </a:p>
        <a:p>
          <a:pPr algn="ctr"/>
          <a:r>
            <a:rPr lang="es-MX" sz="1100">
              <a:solidFill>
                <a:schemeClr val="tx1"/>
              </a:solidFill>
            </a:rPr>
            <a:t>TITULAR</a:t>
          </a:r>
          <a:r>
            <a:rPr lang="es-MX" sz="1100" baseline="0">
              <a:solidFill>
                <a:schemeClr val="tx1"/>
              </a:solidFill>
            </a:rPr>
            <a:t> DEL ÓRGANO INTERNO DE CONTROL </a:t>
          </a:r>
        </a:p>
        <a:p>
          <a:pPr algn="ctr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11</xdr:col>
      <xdr:colOff>309563</xdr:colOff>
      <xdr:row>3</xdr:row>
      <xdr:rowOff>153456</xdr:rowOff>
    </xdr:from>
    <xdr:to>
      <xdr:col>11</xdr:col>
      <xdr:colOff>3619500</xdr:colOff>
      <xdr:row>10</xdr:row>
      <xdr:rowOff>102658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5344" y="153456"/>
          <a:ext cx="3309937" cy="910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845344</xdr:colOff>
      <xdr:row>58</xdr:row>
      <xdr:rowOff>119063</xdr:rowOff>
    </xdr:from>
    <xdr:to>
      <xdr:col>17</xdr:col>
      <xdr:colOff>273775</xdr:colOff>
      <xdr:row>62</xdr:row>
      <xdr:rowOff>85727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13" y="285751"/>
          <a:ext cx="3309937" cy="910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lor.cota\Downloads\Descargas\FCI-DE.1-An&#225;lisis%20de%20Autoevalu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1.Elementos de Control"/>
      <sheetName val="2.Actividades de Control"/>
      <sheetName val="Hoja1"/>
    </sheetNames>
    <sheetDataSet>
      <sheetData sheetId="0" refreshError="1"/>
      <sheetData sheetId="1" refreshError="1">
        <row r="7">
          <cell r="A7" t="str">
            <v>Subsecretaría de Desarrollo Administrativo y Tecnólogico</v>
          </cell>
        </row>
        <row r="8">
          <cell r="A8" t="str">
            <v>Dirección de Sistemas de Control Interno Institucional</v>
          </cell>
        </row>
        <row r="9">
          <cell r="A9" t="str">
            <v>Formato para el Análisis de la Evaluación del NOMBRE DE LA INSTITUCIÓN</v>
          </cell>
        </row>
      </sheetData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4"/>
  <sheetViews>
    <sheetView showGridLines="0" topLeftCell="A4" zoomScale="80" zoomScaleNormal="80" zoomScaleSheetLayoutView="55" workbookViewId="0">
      <selection activeCell="C16" sqref="C16:C20"/>
    </sheetView>
  </sheetViews>
  <sheetFormatPr baseColWidth="10" defaultColWidth="11.42578125" defaultRowHeight="15" x14ac:dyDescent="0.25"/>
  <cols>
    <col min="1" max="1" width="3.5703125" customWidth="1"/>
    <col min="2" max="2" width="22.7109375" customWidth="1"/>
    <col min="3" max="3" width="25.140625" customWidth="1"/>
    <col min="4" max="4" width="12" style="2" customWidth="1"/>
    <col min="5" max="5" width="12" style="3" customWidth="1"/>
    <col min="6" max="6" width="12" style="2" customWidth="1"/>
    <col min="7" max="8" width="12" style="3" customWidth="1"/>
    <col min="9" max="9" width="50.42578125" customWidth="1"/>
    <col min="10" max="10" width="12.140625" style="2" customWidth="1"/>
    <col min="11" max="11" width="7.42578125" style="2" customWidth="1"/>
    <col min="12" max="12" width="61.85546875" style="4" customWidth="1"/>
    <col min="13" max="13" width="17.28515625" style="4" customWidth="1"/>
    <col min="14" max="14" width="38.85546875" style="4" customWidth="1"/>
  </cols>
  <sheetData>
    <row r="1" spans="2:14" ht="14.45" hidden="1" customHeight="1" x14ac:dyDescent="0.25">
      <c r="D1" s="17"/>
      <c r="E1" s="18"/>
      <c r="F1" s="17"/>
      <c r="G1" s="18"/>
      <c r="H1" s="18"/>
      <c r="J1" s="17" t="s">
        <v>0</v>
      </c>
      <c r="K1" s="17"/>
      <c r="L1" s="19"/>
      <c r="M1" s="19"/>
      <c r="N1" s="19"/>
    </row>
    <row r="2" spans="2:14" ht="14.45" hidden="1" customHeight="1" x14ac:dyDescent="0.25">
      <c r="D2" s="17"/>
      <c r="E2" s="18"/>
      <c r="F2" s="17"/>
      <c r="G2" s="18"/>
      <c r="H2" s="18"/>
      <c r="J2" s="17" t="s">
        <v>1</v>
      </c>
      <c r="K2" s="17"/>
      <c r="L2" s="19"/>
      <c r="M2" s="19"/>
      <c r="N2" s="19"/>
    </row>
    <row r="3" spans="2:14" ht="14.45" hidden="1" customHeight="1" x14ac:dyDescent="0.25">
      <c r="D3" s="17"/>
      <c r="E3" s="18"/>
      <c r="F3" s="17"/>
      <c r="G3" s="18"/>
      <c r="H3" s="18"/>
      <c r="J3" s="17"/>
      <c r="K3" s="17"/>
      <c r="L3" s="19"/>
      <c r="M3" s="19"/>
      <c r="N3" s="19"/>
    </row>
    <row r="4" spans="2:14" x14ac:dyDescent="0.25">
      <c r="D4" s="17"/>
      <c r="E4" s="18"/>
      <c r="F4" s="17"/>
      <c r="G4" s="18"/>
      <c r="H4" s="18"/>
      <c r="J4" s="17"/>
      <c r="K4" s="17"/>
      <c r="L4" s="19"/>
      <c r="M4" s="19"/>
      <c r="N4" s="19"/>
    </row>
    <row r="5" spans="2:14" ht="14.45" hidden="1" customHeight="1" x14ac:dyDescent="0.25">
      <c r="D5" s="17"/>
      <c r="E5" s="18"/>
      <c r="F5" s="17"/>
      <c r="G5" s="18"/>
      <c r="H5" s="18"/>
      <c r="J5" s="17"/>
      <c r="K5" s="17"/>
      <c r="L5" s="19"/>
      <c r="M5" s="19"/>
      <c r="N5" s="19"/>
    </row>
    <row r="6" spans="2:14" ht="14.45" hidden="1" customHeight="1" x14ac:dyDescent="0.25">
      <c r="D6" s="17"/>
      <c r="E6" s="18"/>
      <c r="F6" s="17"/>
      <c r="G6" s="18"/>
      <c r="H6" s="18"/>
      <c r="J6" s="17"/>
      <c r="K6" s="17"/>
      <c r="L6" s="19"/>
      <c r="M6" s="19"/>
      <c r="N6" s="19"/>
    </row>
    <row r="7" spans="2:14" ht="15.75" x14ac:dyDescent="0.25">
      <c r="B7" s="124" t="s">
        <v>2</v>
      </c>
      <c r="C7" s="124"/>
      <c r="D7" s="124"/>
      <c r="E7" s="124"/>
      <c r="F7" s="124"/>
      <c r="G7" s="18"/>
      <c r="H7" s="18"/>
      <c r="J7" s="19"/>
      <c r="K7" s="17"/>
      <c r="L7" s="19"/>
      <c r="M7" s="19"/>
      <c r="N7" s="19"/>
    </row>
    <row r="8" spans="2:14" ht="14.25" customHeight="1" x14ac:dyDescent="0.25">
      <c r="B8" s="125" t="s">
        <v>3</v>
      </c>
      <c r="C8" s="125"/>
      <c r="D8" s="125"/>
      <c r="E8" s="125"/>
      <c r="F8" s="125"/>
      <c r="G8" s="18"/>
      <c r="H8" s="18"/>
      <c r="J8" s="19"/>
      <c r="K8" s="19"/>
      <c r="L8" s="19"/>
      <c r="M8" s="19"/>
      <c r="N8" s="19"/>
    </row>
    <row r="9" spans="2:14" ht="15.75" x14ac:dyDescent="0.25">
      <c r="B9" s="95" t="s">
        <v>4</v>
      </c>
      <c r="C9" s="95"/>
      <c r="D9" s="95"/>
      <c r="E9" s="95"/>
      <c r="F9" s="95"/>
      <c r="G9" s="95"/>
      <c r="H9" s="95"/>
      <c r="I9" s="20"/>
      <c r="J9" s="19"/>
      <c r="K9" s="17"/>
      <c r="L9" s="19"/>
      <c r="M9" s="19"/>
      <c r="N9" s="19"/>
    </row>
    <row r="10" spans="2:14" x14ac:dyDescent="0.25">
      <c r="B10" s="22" t="s">
        <v>5</v>
      </c>
      <c r="C10" s="22"/>
      <c r="D10" s="22"/>
      <c r="E10" s="22"/>
      <c r="F10" s="22"/>
      <c r="G10" s="22"/>
      <c r="H10" s="22"/>
      <c r="I10" s="21"/>
      <c r="J10" s="19"/>
      <c r="K10" s="17"/>
      <c r="L10" s="19"/>
      <c r="M10" s="19"/>
      <c r="N10" s="19"/>
    </row>
    <row r="11" spans="2:14" x14ac:dyDescent="0.25">
      <c r="B11" s="21"/>
      <c r="C11" s="21"/>
      <c r="D11" s="21"/>
      <c r="E11" s="21"/>
      <c r="F11" s="21"/>
      <c r="G11" s="21"/>
      <c r="H11" s="21"/>
      <c r="I11" s="21"/>
      <c r="J11" s="19"/>
      <c r="K11" s="17"/>
      <c r="L11" s="19"/>
      <c r="M11" s="19"/>
      <c r="N11" s="19"/>
    </row>
    <row r="12" spans="2:14" x14ac:dyDescent="0.25">
      <c r="B12" s="1"/>
      <c r="C12" s="1"/>
      <c r="I12" s="1"/>
      <c r="J12" s="4"/>
    </row>
    <row r="13" spans="2:14" x14ac:dyDescent="0.25">
      <c r="B13" s="133" t="s">
        <v>6</v>
      </c>
      <c r="C13" s="136" t="s">
        <v>7</v>
      </c>
      <c r="D13" s="119" t="s">
        <v>8</v>
      </c>
      <c r="E13" s="120"/>
      <c r="F13" s="120"/>
      <c r="G13" s="120"/>
      <c r="H13" s="121"/>
      <c r="I13" s="167" t="s">
        <v>9</v>
      </c>
      <c r="J13" s="170" t="s">
        <v>10</v>
      </c>
      <c r="K13" s="171" t="s">
        <v>11</v>
      </c>
      <c r="L13" s="172"/>
      <c r="M13" s="175" t="s">
        <v>12</v>
      </c>
      <c r="N13" s="175"/>
    </row>
    <row r="14" spans="2:14" x14ac:dyDescent="0.25">
      <c r="B14" s="134"/>
      <c r="C14" s="137"/>
      <c r="D14" s="177" t="s">
        <v>13</v>
      </c>
      <c r="E14" s="178"/>
      <c r="F14" s="139" t="s">
        <v>175</v>
      </c>
      <c r="G14" s="140"/>
      <c r="H14" s="122" t="s">
        <v>14</v>
      </c>
      <c r="I14" s="168"/>
      <c r="J14" s="170"/>
      <c r="K14" s="173"/>
      <c r="L14" s="174"/>
      <c r="M14" s="175"/>
      <c r="N14" s="175"/>
    </row>
    <row r="15" spans="2:14" x14ac:dyDescent="0.25">
      <c r="B15" s="135"/>
      <c r="C15" s="138"/>
      <c r="D15" s="119"/>
      <c r="E15" s="121"/>
      <c r="F15" s="141"/>
      <c r="G15" s="142"/>
      <c r="H15" s="123"/>
      <c r="I15" s="169"/>
      <c r="J15" s="170"/>
      <c r="K15" s="5" t="s">
        <v>15</v>
      </c>
      <c r="L15" s="5" t="s">
        <v>16</v>
      </c>
      <c r="M15" s="175"/>
      <c r="N15" s="175"/>
    </row>
    <row r="16" spans="2:14" ht="69" customHeight="1" x14ac:dyDescent="0.25">
      <c r="B16" s="164" t="s">
        <v>17</v>
      </c>
      <c r="C16" s="154" t="s">
        <v>18</v>
      </c>
      <c r="D16" s="128">
        <v>60</v>
      </c>
      <c r="E16" s="130" t="str">
        <f>+IF(D16&lt;1,"-",IF(D16&lt;60,"Deficiente",IF(D16&lt;80,"Regular",IF(D16&lt;90,"Muy buena",IF(D16&lt;101,"Excelente")))))</f>
        <v>Regular</v>
      </c>
      <c r="F16" s="128">
        <v>50</v>
      </c>
      <c r="G16" s="130" t="str">
        <f>+IF(F16&lt;1,"-",IF(F16&lt;60,"Deficiente",IF(F16&lt;80,"Regular",IF(F16&lt;90,"Muy buena",IF(F16&lt;101,"Excelente")))))</f>
        <v>Deficiente</v>
      </c>
      <c r="H16" s="116">
        <f>F16-D16</f>
        <v>-10</v>
      </c>
      <c r="I16" s="6" t="s">
        <v>19</v>
      </c>
      <c r="J16" s="113" t="s">
        <v>0</v>
      </c>
      <c r="K16" s="9"/>
      <c r="L16" s="10"/>
      <c r="M16" s="144"/>
      <c r="N16" s="145"/>
    </row>
    <row r="17" spans="2:14" ht="81.75" customHeight="1" x14ac:dyDescent="0.25">
      <c r="B17" s="165"/>
      <c r="C17" s="155"/>
      <c r="D17" s="132"/>
      <c r="E17" s="146"/>
      <c r="F17" s="132"/>
      <c r="G17" s="146"/>
      <c r="H17" s="117"/>
      <c r="I17" s="11" t="s">
        <v>20</v>
      </c>
      <c r="J17" s="114"/>
      <c r="K17" s="9"/>
      <c r="L17" s="10"/>
      <c r="M17" s="144"/>
      <c r="N17" s="145"/>
    </row>
    <row r="18" spans="2:14" ht="39.75" customHeight="1" x14ac:dyDescent="0.25">
      <c r="B18" s="165"/>
      <c r="C18" s="155"/>
      <c r="D18" s="132"/>
      <c r="E18" s="146"/>
      <c r="F18" s="132"/>
      <c r="G18" s="146"/>
      <c r="H18" s="117"/>
      <c r="I18" s="6" t="s">
        <v>21</v>
      </c>
      <c r="J18" s="114"/>
      <c r="K18" s="9"/>
      <c r="L18" s="10"/>
      <c r="M18" s="144"/>
      <c r="N18" s="145"/>
    </row>
    <row r="19" spans="2:14" ht="39.75" customHeight="1" x14ac:dyDescent="0.25">
      <c r="B19" s="165"/>
      <c r="C19" s="155"/>
      <c r="D19" s="132"/>
      <c r="E19" s="146"/>
      <c r="F19" s="132"/>
      <c r="G19" s="146"/>
      <c r="H19" s="117"/>
      <c r="I19" s="12" t="s">
        <v>22</v>
      </c>
      <c r="J19" s="114"/>
      <c r="K19" s="9"/>
      <c r="L19" s="10"/>
      <c r="M19" s="144"/>
      <c r="N19" s="145"/>
    </row>
    <row r="20" spans="2:14" ht="108.75" customHeight="1" x14ac:dyDescent="0.25">
      <c r="B20" s="165"/>
      <c r="C20" s="156"/>
      <c r="D20" s="129"/>
      <c r="E20" s="131"/>
      <c r="F20" s="129"/>
      <c r="G20" s="131"/>
      <c r="H20" s="118"/>
      <c r="I20" s="13" t="s">
        <v>23</v>
      </c>
      <c r="J20" s="115"/>
      <c r="K20" s="9"/>
      <c r="L20" s="91"/>
      <c r="M20" s="144"/>
      <c r="N20" s="145"/>
    </row>
    <row r="21" spans="2:14" ht="82.5" customHeight="1" x14ac:dyDescent="0.25">
      <c r="B21" s="165"/>
      <c r="C21" s="157" t="s">
        <v>24</v>
      </c>
      <c r="D21" s="126"/>
      <c r="E21" s="116" t="str">
        <f>+IF(D21&lt;1,"-",IF(D21&lt;60,"Deficiente",IF(D21&lt;80,"Regular",IF(D21&lt;90,"Muy buena",IF(D21&lt;101,"Excelente")))))</f>
        <v>-</v>
      </c>
      <c r="F21" s="126"/>
      <c r="G21" s="116" t="str">
        <f>+IF(F21&lt;1,"-",IF(F21&lt;60,"Deficiente",IF(F21&lt;80,"Regular",IF(F21&lt;90,"Muy buena",IF(F21&lt;101,"Excelente")))))</f>
        <v>-</v>
      </c>
      <c r="H21" s="116">
        <f>F21-D21</f>
        <v>0</v>
      </c>
      <c r="I21" s="11" t="s">
        <v>25</v>
      </c>
      <c r="J21" s="113" t="s">
        <v>0</v>
      </c>
      <c r="K21" s="9"/>
      <c r="L21" s="10"/>
      <c r="M21" s="176"/>
      <c r="N21" s="145"/>
    </row>
    <row r="22" spans="2:14" ht="75" customHeight="1" x14ac:dyDescent="0.25">
      <c r="B22" s="165"/>
      <c r="C22" s="158"/>
      <c r="D22" s="143"/>
      <c r="E22" s="117"/>
      <c r="F22" s="143"/>
      <c r="G22" s="117"/>
      <c r="H22" s="117"/>
      <c r="I22" s="6" t="s">
        <v>26</v>
      </c>
      <c r="J22" s="114"/>
      <c r="K22" s="9"/>
      <c r="L22" s="10"/>
      <c r="M22" s="144"/>
      <c r="N22" s="145"/>
    </row>
    <row r="23" spans="2:14" ht="90" x14ac:dyDescent="0.25">
      <c r="B23" s="165"/>
      <c r="C23" s="159"/>
      <c r="D23" s="127"/>
      <c r="E23" s="118"/>
      <c r="F23" s="127"/>
      <c r="G23" s="118"/>
      <c r="H23" s="117"/>
      <c r="I23" s="11" t="s">
        <v>27</v>
      </c>
      <c r="J23" s="115"/>
      <c r="K23" s="9"/>
      <c r="L23" s="92"/>
      <c r="M23" s="144"/>
      <c r="N23" s="145"/>
    </row>
    <row r="24" spans="2:14" ht="75" x14ac:dyDescent="0.25">
      <c r="B24" s="165"/>
      <c r="C24" s="154" t="s">
        <v>28</v>
      </c>
      <c r="D24" s="128"/>
      <c r="E24" s="130" t="str">
        <f>+IF(D24&lt;1,"-",IF(D24&lt;60,"Deficiente",IF(D24&lt;80,"Regular",IF(D24&lt;90,"Muy buena",IF(D24&lt;101,"Excelente")))))</f>
        <v>-</v>
      </c>
      <c r="F24" s="128"/>
      <c r="G24" s="130" t="str">
        <f>+IF(F24&lt;1,"-",IF(F24&lt;60,"Deficiente",IF(F24&lt;80,"Regular",IF(F24&lt;90,"Muy buena",IF(F24&lt;101,"Excelente")))))</f>
        <v>-</v>
      </c>
      <c r="H24" s="117">
        <f>F24-D24</f>
        <v>0</v>
      </c>
      <c r="I24" s="14" t="s">
        <v>29</v>
      </c>
      <c r="J24" s="113" t="s">
        <v>0</v>
      </c>
      <c r="K24" s="9"/>
      <c r="L24" s="10"/>
      <c r="M24" s="144"/>
      <c r="N24" s="145"/>
    </row>
    <row r="25" spans="2:14" ht="45" x14ac:dyDescent="0.25">
      <c r="B25" s="165"/>
      <c r="C25" s="155"/>
      <c r="D25" s="132"/>
      <c r="E25" s="146"/>
      <c r="F25" s="132"/>
      <c r="G25" s="146"/>
      <c r="H25" s="117"/>
      <c r="I25" s="12" t="s">
        <v>30</v>
      </c>
      <c r="J25" s="114"/>
      <c r="K25" s="9"/>
      <c r="L25" s="10"/>
      <c r="M25" s="144"/>
      <c r="N25" s="145"/>
    </row>
    <row r="26" spans="2:14" ht="84.75" customHeight="1" x14ac:dyDescent="0.25">
      <c r="B26" s="165"/>
      <c r="C26" s="156"/>
      <c r="D26" s="129"/>
      <c r="E26" s="131"/>
      <c r="F26" s="129"/>
      <c r="G26" s="131"/>
      <c r="H26" s="118"/>
      <c r="I26" s="13" t="s">
        <v>31</v>
      </c>
      <c r="J26" s="115"/>
      <c r="K26" s="9"/>
      <c r="L26" s="92"/>
      <c r="M26" s="144"/>
      <c r="N26" s="145"/>
    </row>
    <row r="27" spans="2:14" ht="60" x14ac:dyDescent="0.25">
      <c r="B27" s="165"/>
      <c r="C27" s="157" t="s">
        <v>32</v>
      </c>
      <c r="D27" s="126"/>
      <c r="E27" s="116" t="str">
        <f>+IF(D27&lt;1,"-",IF(D27&lt;60,"Deficiente",IF(D27&lt;80,"Regular",IF(D27&lt;90,"Muy buena",IF(D27&lt;101,"Excelente")))))</f>
        <v>-</v>
      </c>
      <c r="F27" s="126"/>
      <c r="G27" s="116" t="str">
        <f>+IF(F27&lt;1,"-",IF(F27&lt;60,"Deficiente",IF(F27&lt;80,"Regular",IF(F27&lt;90,"Muy buena",IF(F27&lt;101,"Excelente")))))</f>
        <v>-</v>
      </c>
      <c r="H27" s="116">
        <f>F27-D27</f>
        <v>0</v>
      </c>
      <c r="I27" s="11" t="s">
        <v>33</v>
      </c>
      <c r="J27" s="113" t="s">
        <v>0</v>
      </c>
      <c r="K27" s="9"/>
      <c r="L27" s="93"/>
      <c r="M27" s="144"/>
      <c r="N27" s="145"/>
    </row>
    <row r="28" spans="2:14" ht="60" x14ac:dyDescent="0.25">
      <c r="B28" s="165"/>
      <c r="C28" s="158"/>
      <c r="D28" s="143"/>
      <c r="E28" s="117"/>
      <c r="F28" s="143"/>
      <c r="G28" s="117"/>
      <c r="H28" s="117"/>
      <c r="I28" s="13" t="s">
        <v>34</v>
      </c>
      <c r="J28" s="114"/>
      <c r="K28" s="9"/>
      <c r="L28" s="10"/>
      <c r="M28" s="144"/>
      <c r="N28" s="145"/>
    </row>
    <row r="29" spans="2:14" ht="64.5" customHeight="1" x14ac:dyDescent="0.25">
      <c r="B29" s="165"/>
      <c r="C29" s="159"/>
      <c r="D29" s="127"/>
      <c r="E29" s="118"/>
      <c r="F29" s="127"/>
      <c r="G29" s="118"/>
      <c r="H29" s="118"/>
      <c r="I29" s="12" t="s">
        <v>35</v>
      </c>
      <c r="J29" s="115"/>
      <c r="K29" s="9"/>
      <c r="L29" s="10"/>
      <c r="M29" s="144"/>
      <c r="N29" s="145"/>
    </row>
    <row r="30" spans="2:14" ht="75" x14ac:dyDescent="0.25">
      <c r="B30" s="165"/>
      <c r="C30" s="154" t="s">
        <v>36</v>
      </c>
      <c r="D30" s="128"/>
      <c r="E30" s="130" t="str">
        <f>+IF(D30&lt;1,"-",IF(D30&lt;60,"Deficiente",IF(D30&lt;80,"Regular",IF(D30&lt;90,"Muy buena",IF(D30&lt;101,"Excelente")))))</f>
        <v>-</v>
      </c>
      <c r="F30" s="128"/>
      <c r="G30" s="130" t="str">
        <f>+IF(F30&lt;1,"-",IF(F30&lt;60,"Deficiente",IF(F30&lt;80,"Regular",IF(F30&lt;90,"Muy buena",IF(F30&lt;101,"Excelente")))))</f>
        <v>-</v>
      </c>
      <c r="H30" s="130">
        <f>F30-D30</f>
        <v>0</v>
      </c>
      <c r="I30" s="14" t="s">
        <v>37</v>
      </c>
      <c r="J30" s="113" t="s">
        <v>0</v>
      </c>
      <c r="K30" s="9"/>
      <c r="L30" s="10"/>
      <c r="M30" s="144"/>
      <c r="N30" s="145"/>
    </row>
    <row r="31" spans="2:14" ht="75" x14ac:dyDescent="0.25">
      <c r="B31" s="166"/>
      <c r="C31" s="156"/>
      <c r="D31" s="129"/>
      <c r="E31" s="131"/>
      <c r="F31" s="129"/>
      <c r="G31" s="131"/>
      <c r="H31" s="131"/>
      <c r="I31" s="12" t="s">
        <v>38</v>
      </c>
      <c r="J31" s="115"/>
      <c r="K31" s="9"/>
      <c r="L31" s="94"/>
      <c r="M31" s="144"/>
      <c r="N31" s="145"/>
    </row>
    <row r="32" spans="2:14" ht="59.45" customHeight="1" x14ac:dyDescent="0.25">
      <c r="B32" s="161" t="s">
        <v>39</v>
      </c>
      <c r="C32" s="15" t="s">
        <v>40</v>
      </c>
      <c r="D32" s="7"/>
      <c r="E32" s="8" t="str">
        <f>+IF(D32&lt;1,"-",IF(D32&lt;60,"Deficiente",IF(D32&lt;80,"Regular",IF(D32&lt;90,"Muy buena",IF(D32&lt;101,"Excelente")))))</f>
        <v>-</v>
      </c>
      <c r="F32" s="7"/>
      <c r="G32" s="8" t="str">
        <f>+IF(F32&lt;1,"-",IF(F32&lt;60,"Deficiente",IF(F32&lt;80,"Regular",IF(F32&lt;90,"Muy buena",IF(F32&lt;101,"Excelente")))))</f>
        <v>-</v>
      </c>
      <c r="H32" s="96">
        <f>F32-D32</f>
        <v>0</v>
      </c>
      <c r="I32" s="99" t="s">
        <v>41</v>
      </c>
      <c r="J32" s="16" t="s">
        <v>0</v>
      </c>
      <c r="K32" s="9"/>
      <c r="L32" s="10"/>
      <c r="M32" s="144"/>
      <c r="N32" s="145"/>
    </row>
    <row r="33" spans="2:14" ht="60" x14ac:dyDescent="0.25">
      <c r="B33" s="161"/>
      <c r="C33" s="153" t="s">
        <v>42</v>
      </c>
      <c r="D33" s="128"/>
      <c r="E33" s="130" t="str">
        <f>+IF(D33&lt;1,"-",IF(D33&lt;60,"Deficiente",IF(D33&lt;80,"Regular",IF(D33&lt;90,"Muy buena",IF(D33&lt;101,"Excelente")))))</f>
        <v>-</v>
      </c>
      <c r="F33" s="128"/>
      <c r="G33" s="130" t="str">
        <f>+IF(F33&lt;1,"-",IF(F33&lt;60,"Deficiente",IF(F33&lt;80,"Regular",IF(F33&lt;90,"Muy buena",IF(F33&lt;101,"Excelente")))))</f>
        <v>-</v>
      </c>
      <c r="H33" s="116">
        <f t="shared" ref="H33:H52" si="0">F33-D33</f>
        <v>0</v>
      </c>
      <c r="I33" s="100" t="s">
        <v>43</v>
      </c>
      <c r="J33" s="113" t="s">
        <v>0</v>
      </c>
      <c r="K33" s="9"/>
      <c r="L33" s="10"/>
      <c r="M33" s="144"/>
      <c r="N33" s="145"/>
    </row>
    <row r="34" spans="2:14" ht="60" x14ac:dyDescent="0.25">
      <c r="B34" s="161"/>
      <c r="C34" s="153"/>
      <c r="D34" s="132"/>
      <c r="E34" s="146"/>
      <c r="F34" s="132"/>
      <c r="G34" s="146"/>
      <c r="H34" s="117">
        <f t="shared" si="0"/>
        <v>0</v>
      </c>
      <c r="I34" s="100" t="s">
        <v>44</v>
      </c>
      <c r="J34" s="114"/>
      <c r="K34" s="9"/>
      <c r="L34" s="10"/>
      <c r="M34" s="144"/>
      <c r="N34" s="145"/>
    </row>
    <row r="35" spans="2:14" ht="60" x14ac:dyDescent="0.25">
      <c r="B35" s="161"/>
      <c r="C35" s="153"/>
      <c r="D35" s="129"/>
      <c r="E35" s="131"/>
      <c r="F35" s="129"/>
      <c r="G35" s="131"/>
      <c r="H35" s="118">
        <f t="shared" si="0"/>
        <v>0</v>
      </c>
      <c r="I35" s="98" t="s">
        <v>45</v>
      </c>
      <c r="J35" s="115"/>
      <c r="K35" s="9"/>
      <c r="L35" s="10"/>
      <c r="M35" s="144"/>
      <c r="N35" s="145"/>
    </row>
    <row r="36" spans="2:14" ht="191.25" customHeight="1" x14ac:dyDescent="0.25">
      <c r="B36" s="161"/>
      <c r="C36" s="152" t="s">
        <v>46</v>
      </c>
      <c r="D36" s="126"/>
      <c r="E36" s="116" t="str">
        <f>+IF(D36&lt;1,"-",IF(D36&lt;60,"Deficiente",IF(D36&lt;80,"Regular",IF(D36&lt;90,"Muy buena",IF(D36&lt;101,"Excelente")))))</f>
        <v>-</v>
      </c>
      <c r="F36" s="126"/>
      <c r="G36" s="116" t="str">
        <f>+IF(F36&lt;1,"-",IF(F36&lt;60,"Deficiente",IF(F36&lt;80,"Regular",IF(F36&lt;90,"Muy buena",IF(F36&lt;101,"Excelente")))))</f>
        <v>-</v>
      </c>
      <c r="H36" s="116">
        <f t="shared" si="0"/>
        <v>0</v>
      </c>
      <c r="I36" s="12" t="s">
        <v>47</v>
      </c>
      <c r="J36" s="113" t="s">
        <v>0</v>
      </c>
      <c r="K36" s="9"/>
      <c r="L36" s="10"/>
      <c r="M36" s="144"/>
      <c r="N36" s="145"/>
    </row>
    <row r="37" spans="2:14" ht="150" x14ac:dyDescent="0.25">
      <c r="B37" s="161"/>
      <c r="C37" s="152"/>
      <c r="D37" s="143"/>
      <c r="E37" s="117"/>
      <c r="F37" s="143"/>
      <c r="G37" s="117"/>
      <c r="H37" s="117">
        <f t="shared" si="0"/>
        <v>0</v>
      </c>
      <c r="I37" s="97" t="s">
        <v>48</v>
      </c>
      <c r="J37" s="114"/>
      <c r="K37" s="9"/>
      <c r="L37" s="10"/>
      <c r="M37" s="144"/>
      <c r="N37" s="145"/>
    </row>
    <row r="38" spans="2:14" ht="75" x14ac:dyDescent="0.25">
      <c r="B38" s="161"/>
      <c r="C38" s="152"/>
      <c r="D38" s="127"/>
      <c r="E38" s="118"/>
      <c r="F38" s="127"/>
      <c r="G38" s="118"/>
      <c r="H38" s="118">
        <f t="shared" si="0"/>
        <v>0</v>
      </c>
      <c r="I38" s="98" t="s">
        <v>49</v>
      </c>
      <c r="J38" s="115"/>
      <c r="K38" s="9"/>
      <c r="L38" s="10"/>
      <c r="M38" s="144"/>
      <c r="N38" s="145"/>
    </row>
    <row r="39" spans="2:14" ht="60" x14ac:dyDescent="0.25">
      <c r="B39" s="161"/>
      <c r="C39" s="153" t="s">
        <v>50</v>
      </c>
      <c r="D39" s="128"/>
      <c r="E39" s="130" t="str">
        <f>+IF(D39&lt;1,"-",IF(D39&lt;60,"Deficiente",IF(D39&lt;80,"Regular",IF(D39&lt;90,"Muy buena",IF(D39&lt;101,"Excelente")))))</f>
        <v>-</v>
      </c>
      <c r="F39" s="128"/>
      <c r="G39" s="130" t="str">
        <f>+IF(F39&lt;1,"-",IF(F39&lt;60,"Deficiente",IF(F39&lt;80,"Regular",IF(F39&lt;90,"Muy buena",IF(F39&lt;101,"Excelente")))))</f>
        <v>-</v>
      </c>
      <c r="H39" s="147">
        <f t="shared" si="0"/>
        <v>0</v>
      </c>
      <c r="I39" s="98" t="s">
        <v>51</v>
      </c>
      <c r="J39" s="113" t="s">
        <v>0</v>
      </c>
      <c r="K39" s="9"/>
      <c r="L39" s="10"/>
      <c r="M39" s="144"/>
      <c r="N39" s="145"/>
    </row>
    <row r="40" spans="2:14" ht="60" x14ac:dyDescent="0.25">
      <c r="B40" s="161"/>
      <c r="C40" s="153"/>
      <c r="D40" s="129"/>
      <c r="E40" s="131"/>
      <c r="F40" s="129"/>
      <c r="G40" s="131"/>
      <c r="H40" s="148">
        <f t="shared" si="0"/>
        <v>0</v>
      </c>
      <c r="I40" s="100" t="s">
        <v>52</v>
      </c>
      <c r="J40" s="115"/>
      <c r="K40" s="9"/>
      <c r="L40" s="10"/>
      <c r="M40" s="144"/>
      <c r="N40" s="145"/>
    </row>
    <row r="41" spans="2:14" ht="60" x14ac:dyDescent="0.25">
      <c r="B41" s="162" t="s">
        <v>53</v>
      </c>
      <c r="C41" s="152" t="s">
        <v>54</v>
      </c>
      <c r="D41" s="126"/>
      <c r="E41" s="116" t="str">
        <f>+IF(D41&lt;1,"-",IF(D41&lt;60,"Deficiente",IF(D41&lt;80,"Regular",IF(D41&lt;90,"Muy buena",IF(D41&lt;101,"Excelente")))))</f>
        <v>-</v>
      </c>
      <c r="F41" s="126"/>
      <c r="G41" s="116" t="str">
        <f>+IF(F41&lt;1,"-",IF(F41&lt;60,"Deficiente",IF(F41&lt;80,"Regular",IF(F41&lt;90,"Muy buena",IF(F41&lt;101,"Excelente")))))</f>
        <v>-</v>
      </c>
      <c r="H41" s="149">
        <f t="shared" si="0"/>
        <v>0</v>
      </c>
      <c r="I41" s="100" t="s">
        <v>55</v>
      </c>
      <c r="J41" s="113" t="s">
        <v>0</v>
      </c>
      <c r="K41" s="9"/>
      <c r="L41" s="10"/>
      <c r="M41" s="144"/>
      <c r="N41" s="145"/>
    </row>
    <row r="42" spans="2:14" ht="90" x14ac:dyDescent="0.25">
      <c r="B42" s="162"/>
      <c r="C42" s="152"/>
      <c r="D42" s="143"/>
      <c r="E42" s="117"/>
      <c r="F42" s="143"/>
      <c r="G42" s="117"/>
      <c r="H42" s="149">
        <f t="shared" si="0"/>
        <v>0</v>
      </c>
      <c r="I42" s="100" t="s">
        <v>56</v>
      </c>
      <c r="J42" s="114"/>
      <c r="K42" s="9"/>
      <c r="L42" s="10"/>
      <c r="M42" s="144"/>
      <c r="N42" s="145"/>
    </row>
    <row r="43" spans="2:14" ht="75" x14ac:dyDescent="0.25">
      <c r="B43" s="162"/>
      <c r="C43" s="152"/>
      <c r="D43" s="143"/>
      <c r="E43" s="117"/>
      <c r="F43" s="143"/>
      <c r="G43" s="117"/>
      <c r="H43" s="149">
        <f t="shared" si="0"/>
        <v>0</v>
      </c>
      <c r="I43" s="101" t="s">
        <v>57</v>
      </c>
      <c r="J43" s="114"/>
      <c r="K43" s="9"/>
      <c r="L43" s="10"/>
      <c r="M43" s="144"/>
      <c r="N43" s="145"/>
    </row>
    <row r="44" spans="2:14" ht="60" x14ac:dyDescent="0.25">
      <c r="B44" s="162"/>
      <c r="C44" s="152"/>
      <c r="D44" s="127"/>
      <c r="E44" s="118"/>
      <c r="F44" s="127"/>
      <c r="G44" s="118"/>
      <c r="H44" s="149">
        <f t="shared" si="0"/>
        <v>0</v>
      </c>
      <c r="I44" s="100" t="s">
        <v>58</v>
      </c>
      <c r="J44" s="115"/>
      <c r="K44" s="9"/>
      <c r="L44" s="10"/>
      <c r="M44" s="144"/>
      <c r="N44" s="145"/>
    </row>
    <row r="45" spans="2:14" ht="60" x14ac:dyDescent="0.25">
      <c r="B45" s="162"/>
      <c r="C45" s="153" t="s">
        <v>59</v>
      </c>
      <c r="D45" s="128"/>
      <c r="E45" s="130" t="str">
        <f>+IF(D45&lt;1,"-",IF(D45&lt;60,"Deficiente",IF(D45&lt;80,"Regular",IF(D45&lt;90,"Muy buena",IF(D45&lt;101,"Excelente")))))</f>
        <v>-</v>
      </c>
      <c r="F45" s="128"/>
      <c r="G45" s="130" t="str">
        <f>+IF(F45&lt;1,"-",IF(F45&lt;60,"Deficiente",IF(F45&lt;80,"Regular",IF(F45&lt;90,"Muy buena",IF(F45&lt;101,"Excelente")))))</f>
        <v>-</v>
      </c>
      <c r="H45" s="149">
        <f t="shared" si="0"/>
        <v>0</v>
      </c>
      <c r="I45" s="100" t="s">
        <v>60</v>
      </c>
      <c r="J45" s="113" t="s">
        <v>1</v>
      </c>
      <c r="K45" s="9"/>
      <c r="L45" s="10"/>
      <c r="M45" s="144"/>
      <c r="N45" s="145"/>
    </row>
    <row r="46" spans="2:14" ht="90" x14ac:dyDescent="0.25">
      <c r="B46" s="162"/>
      <c r="C46" s="153"/>
      <c r="D46" s="132"/>
      <c r="E46" s="146"/>
      <c r="F46" s="132"/>
      <c r="G46" s="146"/>
      <c r="H46" s="149"/>
      <c r="I46" s="101" t="s">
        <v>61</v>
      </c>
      <c r="J46" s="114"/>
      <c r="K46" s="9"/>
      <c r="L46" s="10"/>
      <c r="M46" s="144"/>
      <c r="N46" s="145"/>
    </row>
    <row r="47" spans="2:14" ht="60" x14ac:dyDescent="0.25">
      <c r="B47" s="162"/>
      <c r="C47" s="153"/>
      <c r="D47" s="132"/>
      <c r="E47" s="146"/>
      <c r="F47" s="132"/>
      <c r="G47" s="146"/>
      <c r="H47" s="149"/>
      <c r="I47" s="100" t="s">
        <v>62</v>
      </c>
      <c r="J47" s="114"/>
      <c r="K47" s="9"/>
      <c r="L47" s="10"/>
      <c r="M47" s="144"/>
      <c r="N47" s="145"/>
    </row>
    <row r="48" spans="2:14" ht="60" x14ac:dyDescent="0.25">
      <c r="B48" s="162"/>
      <c r="C48" s="153"/>
      <c r="D48" s="132"/>
      <c r="E48" s="146"/>
      <c r="F48" s="132"/>
      <c r="G48" s="146"/>
      <c r="H48" s="149"/>
      <c r="I48" s="100" t="s">
        <v>63</v>
      </c>
      <c r="J48" s="114"/>
      <c r="K48" s="9"/>
      <c r="L48" s="10"/>
      <c r="M48" s="144"/>
      <c r="N48" s="145"/>
    </row>
    <row r="49" spans="2:14" ht="45" x14ac:dyDescent="0.25">
      <c r="B49" s="162"/>
      <c r="C49" s="153"/>
      <c r="D49" s="129"/>
      <c r="E49" s="131"/>
      <c r="F49" s="129"/>
      <c r="G49" s="131"/>
      <c r="H49" s="149"/>
      <c r="I49" s="98" t="s">
        <v>64</v>
      </c>
      <c r="J49" s="115"/>
      <c r="K49" s="9"/>
      <c r="L49" s="10"/>
      <c r="M49" s="144"/>
      <c r="N49" s="145"/>
    </row>
    <row r="50" spans="2:14" ht="75" x14ac:dyDescent="0.25">
      <c r="B50" s="162"/>
      <c r="C50" s="163" t="s">
        <v>65</v>
      </c>
      <c r="D50" s="126"/>
      <c r="E50" s="116" t="str">
        <f>+IF(D50&lt;1,"-",IF(D50&lt;60,"Deficiente",IF(D50&lt;80,"Regular",IF(D50&lt;90,"Muy buena",IF(D50&lt;101,"Excelente")))))</f>
        <v>-</v>
      </c>
      <c r="F50" s="126"/>
      <c r="G50" s="116" t="str">
        <f>+IF(F50&lt;1,"-",IF(F50&lt;60,"Deficiente",IF(F50&lt;80,"Regular",IF(F50&lt;90,"Muy buena",IF(F50&lt;101,"Excelente")))))</f>
        <v>-</v>
      </c>
      <c r="H50" s="149">
        <f t="shared" si="0"/>
        <v>0</v>
      </c>
      <c r="I50" s="100" t="s">
        <v>66</v>
      </c>
      <c r="J50" s="113" t="s">
        <v>0</v>
      </c>
      <c r="K50" s="9"/>
      <c r="L50" s="10"/>
      <c r="M50" s="144"/>
      <c r="N50" s="145"/>
    </row>
    <row r="51" spans="2:14" ht="75" x14ac:dyDescent="0.25">
      <c r="B51" s="162"/>
      <c r="C51" s="163"/>
      <c r="D51" s="127"/>
      <c r="E51" s="118"/>
      <c r="F51" s="127"/>
      <c r="G51" s="118"/>
      <c r="H51" s="149"/>
      <c r="I51" s="100" t="s">
        <v>67</v>
      </c>
      <c r="J51" s="115"/>
      <c r="K51" s="9"/>
      <c r="L51" s="10"/>
      <c r="M51" s="144"/>
      <c r="N51" s="145"/>
    </row>
    <row r="52" spans="2:14" ht="60" x14ac:dyDescent="0.25">
      <c r="B52" s="150" t="s">
        <v>68</v>
      </c>
      <c r="C52" s="151" t="s">
        <v>69</v>
      </c>
      <c r="D52" s="128"/>
      <c r="E52" s="130" t="str">
        <f>+IF(D52&lt;1,"-",IF(D52&lt;60,"Deficiente",IF(D52&lt;80,"Regular",IF(D52&lt;90,"Muy buena",IF(D52&lt;101,"Excelente")))))</f>
        <v>-</v>
      </c>
      <c r="F52" s="128"/>
      <c r="G52" s="130" t="str">
        <f>+IF(F52&lt;1,"-",IF(F52&lt;60,"Deficiente",IF(F52&lt;80,"Regular",IF(F52&lt;90,"Muy buena",IF(F52&lt;101,"Excelente")))))</f>
        <v>-</v>
      </c>
      <c r="H52" s="149">
        <f t="shared" si="0"/>
        <v>0</v>
      </c>
      <c r="I52" s="98" t="s">
        <v>70</v>
      </c>
      <c r="J52" s="113" t="s">
        <v>0</v>
      </c>
      <c r="K52" s="9"/>
      <c r="L52" s="10"/>
      <c r="M52" s="144"/>
      <c r="N52" s="145"/>
    </row>
    <row r="53" spans="2:14" ht="60" x14ac:dyDescent="0.25">
      <c r="B53" s="150"/>
      <c r="C53" s="151"/>
      <c r="D53" s="132"/>
      <c r="E53" s="146"/>
      <c r="F53" s="132"/>
      <c r="G53" s="146"/>
      <c r="H53" s="149"/>
      <c r="I53" s="100" t="s">
        <v>71</v>
      </c>
      <c r="J53" s="114"/>
      <c r="K53" s="9"/>
      <c r="L53" s="10"/>
      <c r="M53" s="144"/>
      <c r="N53" s="145"/>
    </row>
    <row r="54" spans="2:14" ht="45" x14ac:dyDescent="0.25">
      <c r="B54" s="150"/>
      <c r="C54" s="151"/>
      <c r="D54" s="129"/>
      <c r="E54" s="131"/>
      <c r="F54" s="129"/>
      <c r="G54" s="131"/>
      <c r="H54" s="149"/>
      <c r="I54" s="100" t="s">
        <v>72</v>
      </c>
      <c r="J54" s="115"/>
      <c r="K54" s="9"/>
      <c r="L54" s="10"/>
      <c r="M54" s="144"/>
      <c r="N54" s="145"/>
    </row>
    <row r="55" spans="2:14" ht="269.10000000000002" customHeight="1" x14ac:dyDescent="0.25">
      <c r="B55" s="150"/>
      <c r="C55" s="152" t="s">
        <v>73</v>
      </c>
      <c r="D55" s="126"/>
      <c r="E55" s="116" t="str">
        <f>+IF(D55&lt;1,"-",IF(D55&lt;60,"Deficiente",IF(D55&lt;80,"Regular",IF(D55&lt;90,"Muy buena",IF(D55&lt;101,"Excelente")))))</f>
        <v>-</v>
      </c>
      <c r="F55" s="126"/>
      <c r="G55" s="116" t="str">
        <f>+IF(F55&lt;1,"-",IF(F55&lt;60,"Deficiente",IF(F55&lt;80,"Regular",IF(F55&lt;90,"Muy buena",IF(F55&lt;101,"Excelente")))))</f>
        <v>-</v>
      </c>
      <c r="H55" s="149">
        <f t="shared" ref="H55:H59" si="1">F55-D55</f>
        <v>0</v>
      </c>
      <c r="I55" s="102" t="s">
        <v>74</v>
      </c>
      <c r="J55" s="113" t="s">
        <v>0</v>
      </c>
      <c r="K55" s="9"/>
      <c r="L55" s="10"/>
      <c r="M55" s="144"/>
      <c r="N55" s="145"/>
    </row>
    <row r="56" spans="2:14" ht="60" x14ac:dyDescent="0.25">
      <c r="B56" s="150"/>
      <c r="C56" s="152"/>
      <c r="D56" s="127"/>
      <c r="E56" s="118"/>
      <c r="F56" s="127"/>
      <c r="G56" s="118"/>
      <c r="H56" s="149"/>
      <c r="I56" s="100" t="s">
        <v>75</v>
      </c>
      <c r="J56" s="115"/>
      <c r="K56" s="9"/>
      <c r="L56" s="10"/>
      <c r="M56" s="144"/>
      <c r="N56" s="145"/>
    </row>
    <row r="57" spans="2:14" ht="199.5" customHeight="1" x14ac:dyDescent="0.25">
      <c r="B57" s="150"/>
      <c r="C57" s="153" t="s">
        <v>76</v>
      </c>
      <c r="D57" s="128"/>
      <c r="E57" s="130" t="str">
        <f>+IF(D57&lt;1,"-",IF(D57&lt;60,"Deficiente",IF(D57&lt;80,"Regular",IF(D57&lt;90,"Muy buena",IF(D57&lt;101,"Excelente")))))</f>
        <v>-</v>
      </c>
      <c r="F57" s="128"/>
      <c r="G57" s="130" t="str">
        <f>+IF(F57&lt;1,"-",IF(F57&lt;60,"Deficiente",IF(F57&lt;80,"Regular",IF(F57&lt;90,"Muy buena",IF(F57&lt;101,"Excelente")))))</f>
        <v>-</v>
      </c>
      <c r="H57" s="149">
        <f t="shared" si="1"/>
        <v>0</v>
      </c>
      <c r="I57" s="103" t="s">
        <v>77</v>
      </c>
      <c r="J57" s="113" t="s">
        <v>0</v>
      </c>
      <c r="K57" s="9"/>
      <c r="L57" s="10"/>
      <c r="M57" s="144"/>
      <c r="N57" s="145"/>
    </row>
    <row r="58" spans="2:14" ht="80.099999999999994" customHeight="1" x14ac:dyDescent="0.25">
      <c r="B58" s="150"/>
      <c r="C58" s="153"/>
      <c r="D58" s="129"/>
      <c r="E58" s="131"/>
      <c r="F58" s="129"/>
      <c r="G58" s="131"/>
      <c r="H58" s="149"/>
      <c r="I58" s="100" t="s">
        <v>78</v>
      </c>
      <c r="J58" s="115"/>
      <c r="K58" s="9"/>
      <c r="L58" s="10"/>
      <c r="M58" s="144"/>
      <c r="N58" s="145"/>
    </row>
    <row r="59" spans="2:14" ht="90" x14ac:dyDescent="0.25">
      <c r="B59" s="160" t="s">
        <v>79</v>
      </c>
      <c r="C59" s="152" t="s">
        <v>80</v>
      </c>
      <c r="D59" s="126">
        <v>30</v>
      </c>
      <c r="E59" s="116" t="str">
        <f>+IF(D59&lt;1,"-",IF(D59&lt;60,"Deficiente",IF(D59&lt;80,"Regular",IF(D59&lt;90,"Muy buena",IF(D59&lt;101,"Excelente")))))</f>
        <v>Deficiente</v>
      </c>
      <c r="F59" s="126">
        <v>70</v>
      </c>
      <c r="G59" s="116" t="str">
        <f>+IF(F59&lt;1,"-",IF(F59&lt;60,"Deficiente",IF(F59&lt;80,"Regular",IF(F59&lt;90,"Muy buena",IF(F59&lt;101,"Excelente")))))</f>
        <v>Regular</v>
      </c>
      <c r="H59" s="149">
        <f t="shared" si="1"/>
        <v>40</v>
      </c>
      <c r="I59" s="101" t="s">
        <v>81</v>
      </c>
      <c r="J59" s="113" t="s">
        <v>0</v>
      </c>
      <c r="K59" s="9"/>
      <c r="L59" s="10"/>
      <c r="M59" s="144"/>
      <c r="N59" s="145"/>
    </row>
    <row r="60" spans="2:14" ht="239.1" customHeight="1" x14ac:dyDescent="0.25">
      <c r="B60" s="160"/>
      <c r="C60" s="152"/>
      <c r="D60" s="143"/>
      <c r="E60" s="117"/>
      <c r="F60" s="143"/>
      <c r="G60" s="117"/>
      <c r="H60" s="149"/>
      <c r="I60" s="12" t="s">
        <v>82</v>
      </c>
      <c r="J60" s="114"/>
      <c r="K60" s="9"/>
      <c r="L60" s="10"/>
      <c r="M60" s="144"/>
      <c r="N60" s="145"/>
    </row>
    <row r="61" spans="2:14" ht="66" customHeight="1" x14ac:dyDescent="0.25">
      <c r="B61" s="160"/>
      <c r="C61" s="152"/>
      <c r="D61" s="127"/>
      <c r="E61" s="118"/>
      <c r="F61" s="127"/>
      <c r="G61" s="118"/>
      <c r="H61" s="149"/>
      <c r="I61" s="100" t="s">
        <v>83</v>
      </c>
      <c r="J61" s="115"/>
      <c r="K61" s="9"/>
      <c r="L61" s="10"/>
      <c r="M61" s="144"/>
      <c r="N61" s="145"/>
    </row>
    <row r="62" spans="2:14" ht="63.95" customHeight="1" x14ac:dyDescent="0.25">
      <c r="B62" s="160"/>
      <c r="C62" s="153" t="s">
        <v>84</v>
      </c>
      <c r="D62" s="128">
        <v>10</v>
      </c>
      <c r="E62" s="130" t="str">
        <f>+IF(D62&lt;1,"-",IF(D62&lt;60,"Deficiente",IF(D62&lt;80,"Regular",IF(D62&lt;90,"Muy buena",IF(D62&lt;101,"Excelente")))))</f>
        <v>Deficiente</v>
      </c>
      <c r="F62" s="128">
        <v>20</v>
      </c>
      <c r="G62" s="130" t="str">
        <f>+IF(F62&lt;1,"-",IF(F62&lt;60,"Deficiente",IF(F62&lt;80,"Regular",IF(F62&lt;90,"Muy buena",IF(F62&lt;101,"Excelente")))))</f>
        <v>Deficiente</v>
      </c>
      <c r="H62" s="149">
        <f t="shared" ref="H62" si="2">F62-D62</f>
        <v>10</v>
      </c>
      <c r="I62" s="98" t="s">
        <v>85</v>
      </c>
      <c r="J62" s="113" t="s">
        <v>0</v>
      </c>
      <c r="K62" s="9"/>
      <c r="L62" s="10"/>
      <c r="M62" s="144"/>
      <c r="N62" s="145"/>
    </row>
    <row r="63" spans="2:14" ht="57.95" customHeight="1" x14ac:dyDescent="0.25">
      <c r="B63" s="160"/>
      <c r="C63" s="153"/>
      <c r="D63" s="132"/>
      <c r="E63" s="146"/>
      <c r="F63" s="132"/>
      <c r="G63" s="146"/>
      <c r="H63" s="149"/>
      <c r="I63" s="98" t="s">
        <v>86</v>
      </c>
      <c r="J63" s="114"/>
      <c r="K63" s="9"/>
      <c r="L63" s="10"/>
      <c r="M63" s="144"/>
      <c r="N63" s="145"/>
    </row>
    <row r="64" spans="2:14" ht="62.45" customHeight="1" x14ac:dyDescent="0.25">
      <c r="B64" s="160"/>
      <c r="C64" s="153"/>
      <c r="D64" s="129"/>
      <c r="E64" s="131"/>
      <c r="F64" s="129"/>
      <c r="G64" s="131"/>
      <c r="H64" s="149"/>
      <c r="I64" s="98" t="s">
        <v>87</v>
      </c>
      <c r="J64" s="115"/>
      <c r="K64" s="9"/>
      <c r="L64" s="10"/>
      <c r="M64" s="144"/>
      <c r="N64" s="145"/>
    </row>
  </sheetData>
  <protectedRanges>
    <protectedRange sqref="K15:L15 H14 D13:G13" name="Rango3"/>
    <protectedRange sqref="F16:F64 D16:D64" name="Rango1"/>
    <protectedRange sqref="K16:N64 J19:J64 J16:J17" name="Rango2"/>
  </protectedRanges>
  <dataConsolidate/>
  <mergeCells count="178">
    <mergeCell ref="H59:H61"/>
    <mergeCell ref="H62:H64"/>
    <mergeCell ref="H24:H26"/>
    <mergeCell ref="H27:H29"/>
    <mergeCell ref="H30:H31"/>
    <mergeCell ref="H33:H35"/>
    <mergeCell ref="D14:E15"/>
    <mergeCell ref="D59:D61"/>
    <mergeCell ref="D62:D64"/>
    <mergeCell ref="E16:E20"/>
    <mergeCell ref="E21:E23"/>
    <mergeCell ref="E24:E26"/>
    <mergeCell ref="E27:E29"/>
    <mergeCell ref="E30:E31"/>
    <mergeCell ref="E33:E35"/>
    <mergeCell ref="E36:E38"/>
    <mergeCell ref="E39:E40"/>
    <mergeCell ref="E41:E44"/>
    <mergeCell ref="E45:E49"/>
    <mergeCell ref="E50:E51"/>
    <mergeCell ref="E52:E54"/>
    <mergeCell ref="E55:E56"/>
    <mergeCell ref="E57:E58"/>
    <mergeCell ref="E59:E61"/>
    <mergeCell ref="E62:E64"/>
    <mergeCell ref="D39:D40"/>
    <mergeCell ref="D41:D44"/>
    <mergeCell ref="D16:D20"/>
    <mergeCell ref="D21:D23"/>
    <mergeCell ref="D24:D26"/>
    <mergeCell ref="D27:D29"/>
    <mergeCell ref="F16:F20"/>
    <mergeCell ref="G16:G20"/>
    <mergeCell ref="F21:F23"/>
    <mergeCell ref="G21:G23"/>
    <mergeCell ref="F24:F26"/>
    <mergeCell ref="G24:G26"/>
    <mergeCell ref="F27:F29"/>
    <mergeCell ref="F59:F61"/>
    <mergeCell ref="G59:G61"/>
    <mergeCell ref="F45:F49"/>
    <mergeCell ref="F50:F51"/>
    <mergeCell ref="F52:F54"/>
    <mergeCell ref="F36:F38"/>
    <mergeCell ref="F39:F40"/>
    <mergeCell ref="F41:F44"/>
    <mergeCell ref="G41:G44"/>
    <mergeCell ref="I13:I15"/>
    <mergeCell ref="M29:N29"/>
    <mergeCell ref="M30:N30"/>
    <mergeCell ref="M16:N16"/>
    <mergeCell ref="M17:N17"/>
    <mergeCell ref="M18:N18"/>
    <mergeCell ref="M19:N19"/>
    <mergeCell ref="M20:N20"/>
    <mergeCell ref="J13:J15"/>
    <mergeCell ref="K13:L14"/>
    <mergeCell ref="M13:N15"/>
    <mergeCell ref="M25:N25"/>
    <mergeCell ref="M26:N26"/>
    <mergeCell ref="M27:N27"/>
    <mergeCell ref="M28:N28"/>
    <mergeCell ref="M21:N21"/>
    <mergeCell ref="M22:N22"/>
    <mergeCell ref="M23:N23"/>
    <mergeCell ref="M24:N24"/>
    <mergeCell ref="J16:J20"/>
    <mergeCell ref="M64:N64"/>
    <mergeCell ref="B52:B58"/>
    <mergeCell ref="C52:C54"/>
    <mergeCell ref="C55:C56"/>
    <mergeCell ref="C57:C58"/>
    <mergeCell ref="C16:C20"/>
    <mergeCell ref="C21:C23"/>
    <mergeCell ref="C24:C26"/>
    <mergeCell ref="C27:C29"/>
    <mergeCell ref="C30:C31"/>
    <mergeCell ref="B59:B64"/>
    <mergeCell ref="C59:C61"/>
    <mergeCell ref="C62:C64"/>
    <mergeCell ref="B32:B40"/>
    <mergeCell ref="C33:C35"/>
    <mergeCell ref="C36:C38"/>
    <mergeCell ref="C39:C40"/>
    <mergeCell ref="B41:B51"/>
    <mergeCell ref="C41:C44"/>
    <mergeCell ref="C45:C49"/>
    <mergeCell ref="C50:C51"/>
    <mergeCell ref="M63:N63"/>
    <mergeCell ref="B16:B31"/>
    <mergeCell ref="D45:D49"/>
    <mergeCell ref="M47:N47"/>
    <mergeCell ref="G33:G35"/>
    <mergeCell ref="M50:N50"/>
    <mergeCell ref="M51:N51"/>
    <mergeCell ref="M52:N52"/>
    <mergeCell ref="M55:N55"/>
    <mergeCell ref="M56:N56"/>
    <mergeCell ref="M57:N57"/>
    <mergeCell ref="M58:N58"/>
    <mergeCell ref="M53:N53"/>
    <mergeCell ref="M54:N54"/>
    <mergeCell ref="H36:H38"/>
    <mergeCell ref="H39:H40"/>
    <mergeCell ref="H41:H44"/>
    <mergeCell ref="H45:H49"/>
    <mergeCell ref="H50:H51"/>
    <mergeCell ref="H52:H54"/>
    <mergeCell ref="H55:H56"/>
    <mergeCell ref="H57:H58"/>
    <mergeCell ref="G45:G49"/>
    <mergeCell ref="G50:G51"/>
    <mergeCell ref="G52:G54"/>
    <mergeCell ref="G36:G38"/>
    <mergeCell ref="G39:G40"/>
    <mergeCell ref="M31:N31"/>
    <mergeCell ref="M32:N32"/>
    <mergeCell ref="M37:N37"/>
    <mergeCell ref="M38:N38"/>
    <mergeCell ref="M39:N39"/>
    <mergeCell ref="M40:N40"/>
    <mergeCell ref="F62:F64"/>
    <mergeCell ref="G62:G64"/>
    <mergeCell ref="M33:N33"/>
    <mergeCell ref="M34:N34"/>
    <mergeCell ref="M35:N35"/>
    <mergeCell ref="M59:N59"/>
    <mergeCell ref="M60:N60"/>
    <mergeCell ref="M61:N61"/>
    <mergeCell ref="M62:N62"/>
    <mergeCell ref="M36:N36"/>
    <mergeCell ref="M43:N43"/>
    <mergeCell ref="M44:N44"/>
    <mergeCell ref="M45:N45"/>
    <mergeCell ref="M46:N46"/>
    <mergeCell ref="M41:N41"/>
    <mergeCell ref="M42:N42"/>
    <mergeCell ref="M48:N48"/>
    <mergeCell ref="M49:N49"/>
    <mergeCell ref="H21:H23"/>
    <mergeCell ref="H16:H20"/>
    <mergeCell ref="D13:H13"/>
    <mergeCell ref="H14:H15"/>
    <mergeCell ref="B7:F7"/>
    <mergeCell ref="B8:F8"/>
    <mergeCell ref="F55:F56"/>
    <mergeCell ref="G55:G56"/>
    <mergeCell ref="F57:F58"/>
    <mergeCell ref="G57:G58"/>
    <mergeCell ref="F30:F31"/>
    <mergeCell ref="G30:G31"/>
    <mergeCell ref="F33:F35"/>
    <mergeCell ref="G27:G29"/>
    <mergeCell ref="B13:B15"/>
    <mergeCell ref="C13:C15"/>
    <mergeCell ref="F14:G15"/>
    <mergeCell ref="D50:D51"/>
    <mergeCell ref="D52:D54"/>
    <mergeCell ref="D55:D56"/>
    <mergeCell ref="D57:D58"/>
    <mergeCell ref="D30:D31"/>
    <mergeCell ref="D33:D35"/>
    <mergeCell ref="D36:D38"/>
    <mergeCell ref="J41:J44"/>
    <mergeCell ref="J45:J49"/>
    <mergeCell ref="J50:J51"/>
    <mergeCell ref="J52:J54"/>
    <mergeCell ref="J55:J56"/>
    <mergeCell ref="J57:J58"/>
    <mergeCell ref="J59:J61"/>
    <mergeCell ref="J62:J64"/>
    <mergeCell ref="J21:J23"/>
    <mergeCell ref="J24:J26"/>
    <mergeCell ref="J27:J29"/>
    <mergeCell ref="J30:J31"/>
    <mergeCell ref="J33:J35"/>
    <mergeCell ref="J36:J38"/>
    <mergeCell ref="J39:J40"/>
  </mergeCells>
  <conditionalFormatting sqref="J21 J16 J24 J27 J30 J32:J33 J36 J39 J41 J45 J50 J52 J55 J57 J59 J62">
    <cfRule type="containsText" dxfId="0" priority="56" operator="containsText" text="SI">
      <formula>NOT(ISERROR(SEARCH("SI",J16)))</formula>
    </cfRule>
  </conditionalFormatting>
  <conditionalFormatting sqref="H16:H20">
    <cfRule type="colorScale" priority="49">
      <colorScale>
        <cfvo type="formula" val="$F$16-$D$16"/>
        <cfvo type="formula" val="$D$16-$F$16"/>
        <color rgb="FFFF0000"/>
        <color rgb="FF00B050"/>
      </colorScale>
    </cfRule>
    <cfRule type="colorScale" priority="50">
      <colorScale>
        <cfvo type="formula" val="$F$16"/>
        <cfvo type="formula" val="$D$16"/>
        <color rgb="FFFF0000"/>
        <color rgb="FF00B050"/>
      </colorScale>
    </cfRule>
    <cfRule type="cellIs" priority="51" operator="between">
      <formula>$F$16</formula>
      <formula>$D$16</formula>
    </cfRule>
    <cfRule type="cellIs" priority="52" operator="lessThan">
      <formula>$D$16</formula>
    </cfRule>
    <cfRule type="colorScale" priority="53">
      <colorScale>
        <cfvo type="min"/>
        <cfvo type="max"/>
        <color rgb="FFFF0000"/>
        <color rgb="FF00B050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 H21">
    <cfRule type="colorScale" priority="43">
      <colorScale>
        <cfvo type="formula" val="$F$16-$D$16"/>
        <cfvo type="formula" val="$D$16-$F$16"/>
        <color rgb="FFFF0000"/>
        <color rgb="FF00B050"/>
      </colorScale>
    </cfRule>
    <cfRule type="colorScale" priority="44">
      <colorScale>
        <cfvo type="formula" val="$F$16"/>
        <cfvo type="formula" val="$D$16"/>
        <color rgb="FFFF0000"/>
        <color rgb="FF00B050"/>
      </colorScale>
    </cfRule>
    <cfRule type="cellIs" priority="45" operator="between">
      <formula>$F$16</formula>
      <formula>$D$16</formula>
    </cfRule>
    <cfRule type="cellIs" priority="46" operator="lessThan">
      <formula>$D$16</formula>
    </cfRule>
    <cfRule type="colorScale" priority="47">
      <colorScale>
        <cfvo type="min"/>
        <cfvo type="max"/>
        <color rgb="FFFF0000"/>
        <color rgb="FF00B050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">
    <cfRule type="colorScale" priority="25">
      <colorScale>
        <cfvo type="formula" val="$F$16-$D$16"/>
        <cfvo type="formula" val="$D$16-$F$16"/>
        <color rgb="FFFF0000"/>
        <color rgb="FF00B050"/>
      </colorScale>
    </cfRule>
    <cfRule type="colorScale" priority="26">
      <colorScale>
        <cfvo type="formula" val="$F$16"/>
        <cfvo type="formula" val="$D$16"/>
        <color rgb="FFFF0000"/>
        <color rgb="FF00B050"/>
      </colorScale>
    </cfRule>
    <cfRule type="cellIs" priority="27" operator="between">
      <formula>$F$16</formula>
      <formula>$D$16</formula>
    </cfRule>
    <cfRule type="cellIs" priority="28" operator="lessThan">
      <formula>$D$16</formula>
    </cfRule>
    <cfRule type="colorScale" priority="29">
      <colorScale>
        <cfvo type="min"/>
        <cfvo type="max"/>
        <color rgb="FFFF0000"/>
        <color rgb="FF00B050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29">
    <cfRule type="colorScale" priority="22">
      <colorScale>
        <cfvo type="num" val="$F$27-$D$27"/>
        <cfvo type="num" val="$D$27-$F$27"/>
        <color rgb="FFFF0000"/>
        <color rgb="FF00B050"/>
      </colorScale>
    </cfRule>
    <cfRule type="colorScale" priority="24">
      <colorScale>
        <cfvo type="num" val="$F$27-$D$27"/>
        <cfvo type="num" val="$D$27-$F$27"/>
        <color rgb="FF00B050"/>
        <color rgb="FFFF0000"/>
      </colorScale>
    </cfRule>
  </conditionalFormatting>
  <conditionalFormatting sqref="H30:H31">
    <cfRule type="colorScale" priority="17">
      <colorScale>
        <cfvo type="num" val="$F$30-$D$30"/>
        <cfvo type="num" val="$D$30-$F$30"/>
        <color rgb="FFFF0000"/>
        <color rgb="FF00B050"/>
      </colorScale>
    </cfRule>
    <cfRule type="colorScale" priority="19">
      <colorScale>
        <cfvo type="num" val="$F$30-$D$30"/>
        <cfvo type="num" val="$D$30-$F$30"/>
        <color rgb="FFFF0000"/>
        <color rgb="FF00B050"/>
      </colorScale>
    </cfRule>
  </conditionalFormatting>
  <conditionalFormatting sqref="H32">
    <cfRule type="colorScale" priority="18">
      <colorScale>
        <cfvo type="num" val="$F$32-$D$32"/>
        <cfvo type="num" val="$D$32-$F$32"/>
        <color rgb="FFFF0000"/>
        <color rgb="FF00B050"/>
      </colorScale>
    </cfRule>
  </conditionalFormatting>
  <conditionalFormatting sqref="H33">
    <cfRule type="colorScale" priority="16">
      <colorScale>
        <cfvo type="num" val="$F$32-$D$32"/>
        <cfvo type="num" val="$D$32-$F$32"/>
        <color rgb="FFFF0000"/>
        <color rgb="FF00B050"/>
      </colorScale>
    </cfRule>
  </conditionalFormatting>
  <conditionalFormatting sqref="H33:H35">
    <cfRule type="colorScale" priority="15">
      <colorScale>
        <cfvo type="num" val="$F$33-$D$33"/>
        <cfvo type="num" val="$D$33-$F$33"/>
        <color rgb="FFFF0000"/>
        <color rgb="FF00B050"/>
      </colorScale>
    </cfRule>
  </conditionalFormatting>
  <conditionalFormatting sqref="H36">
    <cfRule type="colorScale" priority="13">
      <colorScale>
        <cfvo type="num" val="$F$32-$D$32"/>
        <cfvo type="num" val="$D$32-$F$32"/>
        <color rgb="FFFF0000"/>
        <color rgb="FF00B050"/>
      </colorScale>
    </cfRule>
  </conditionalFormatting>
  <conditionalFormatting sqref="H36:H38">
    <cfRule type="colorScale" priority="12">
      <colorScale>
        <cfvo type="num" val="$F$33-$D$33"/>
        <cfvo type="num" val="$D$33-$F$33"/>
        <color rgb="FFFF0000"/>
        <color rgb="FF00B050"/>
      </colorScale>
    </cfRule>
  </conditionalFormatting>
  <conditionalFormatting sqref="H39:H40">
    <cfRule type="colorScale" priority="11">
      <colorScale>
        <cfvo type="num" val="$F$39-$D$39"/>
        <cfvo type="num" val="$D$39-$F$39"/>
        <color rgb="FFFF0000"/>
        <color rgb="FF00B050"/>
      </colorScale>
    </cfRule>
  </conditionalFormatting>
  <conditionalFormatting sqref="H41:H44">
    <cfRule type="colorScale" priority="10">
      <colorScale>
        <cfvo type="num" val="$F$41-$D$41"/>
        <cfvo type="num" val="$D$41-$F$41"/>
        <color rgb="FFFF0000"/>
        <color rgb="FF00B050"/>
      </colorScale>
    </cfRule>
  </conditionalFormatting>
  <conditionalFormatting sqref="H45">
    <cfRule type="colorScale" priority="7">
      <colorScale>
        <cfvo type="num" val="$F$41-$D$41"/>
        <cfvo type="num" val="$D$41-$F$41"/>
        <color rgb="FFFF0000"/>
        <color rgb="FF00B050"/>
      </colorScale>
    </cfRule>
  </conditionalFormatting>
  <conditionalFormatting sqref="H50">
    <cfRule type="colorScale" priority="6">
      <colorScale>
        <cfvo type="num" val="$F$50-$D$50"/>
        <cfvo type="num" val="$D$50-$F$50"/>
        <color rgb="FFFF0000"/>
        <color rgb="FF00B050"/>
      </colorScale>
    </cfRule>
  </conditionalFormatting>
  <conditionalFormatting sqref="H52">
    <cfRule type="colorScale" priority="5">
      <colorScale>
        <cfvo type="num" val="$F$50-$D$50"/>
        <cfvo type="num" val="$D$50-$F$50"/>
        <color rgb="FFFF0000"/>
        <color rgb="FF00B050"/>
      </colorScale>
    </cfRule>
  </conditionalFormatting>
  <conditionalFormatting sqref="H55">
    <cfRule type="colorScale" priority="4">
      <colorScale>
        <cfvo type="num" val="$F$50-$D$50"/>
        <cfvo type="num" val="$D$50-$F$50"/>
        <color rgb="FFFF0000"/>
        <color rgb="FF00B050"/>
      </colorScale>
    </cfRule>
  </conditionalFormatting>
  <conditionalFormatting sqref="H57">
    <cfRule type="colorScale" priority="3">
      <colorScale>
        <cfvo type="num" val="$F$50-$D$50"/>
        <cfvo type="num" val="$D$50-$F$50"/>
        <color rgb="FFFF0000"/>
        <color rgb="FF00B050"/>
      </colorScale>
    </cfRule>
  </conditionalFormatting>
  <conditionalFormatting sqref="H59">
    <cfRule type="colorScale" priority="2">
      <colorScale>
        <cfvo type="num" val="$F$50-$D$50"/>
        <cfvo type="num" val="$D$50-$F$50"/>
        <color rgb="FFFF0000"/>
        <color rgb="FF00B050"/>
      </colorScale>
    </cfRule>
  </conditionalFormatting>
  <conditionalFormatting sqref="H62">
    <cfRule type="colorScale" priority="1">
      <colorScale>
        <cfvo type="num" val="$F$50-$D$50"/>
        <cfvo type="num" val="$D$50-$F$50"/>
        <color rgb="FFFF0000"/>
        <color rgb="FF00B050"/>
      </colorScale>
    </cfRule>
  </conditionalFormatting>
  <dataValidations count="1">
    <dataValidation type="list" allowBlank="1" showInputMessage="1" showErrorMessage="1" sqref="J16 J21 J24 J27 J30 J32:J33 J36 J39 J41 J45 J50 J52 J55 J57 J59 J62" xr:uid="{00000000-0002-0000-0000-000000000000}">
      <formula1>$J$1:$J$2</formula1>
    </dataValidation>
  </dataValidations>
  <pageMargins left="0.7" right="0.7" top="0.75" bottom="0.75" header="0.3" footer="0.3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DX215"/>
  <sheetViews>
    <sheetView tabSelected="1" topLeftCell="F96" zoomScale="115" zoomScaleNormal="115" workbookViewId="0">
      <selection activeCell="I67" sqref="I67"/>
    </sheetView>
  </sheetViews>
  <sheetFormatPr baseColWidth="10" defaultColWidth="33.7109375" defaultRowHeight="12.75" x14ac:dyDescent="0.25"/>
  <cols>
    <col min="1" max="1" width="7.85546875" style="4" customWidth="1"/>
    <col min="2" max="2" width="8.140625" style="2" customWidth="1"/>
    <col min="3" max="3" width="11.42578125" style="2" customWidth="1"/>
    <col min="4" max="4" width="39.140625" style="4" customWidth="1"/>
    <col min="5" max="5" width="18.5703125" style="3" customWidth="1"/>
    <col min="6" max="6" width="8.85546875" style="4" customWidth="1"/>
    <col min="7" max="7" width="12.5703125" style="4" customWidth="1"/>
    <col min="8" max="8" width="41.85546875" style="4" customWidth="1"/>
    <col min="9" max="9" width="14.7109375" style="4" customWidth="1"/>
    <col min="10" max="10" width="13.85546875" style="24" customWidth="1"/>
    <col min="11" max="11" width="12.85546875" style="24" customWidth="1"/>
    <col min="12" max="12" width="7.7109375" style="4" hidden="1" customWidth="1"/>
    <col min="13" max="13" width="10.28515625" style="4" hidden="1" customWidth="1"/>
    <col min="14" max="14" width="9.28515625" style="3" customWidth="1"/>
    <col min="15" max="15" width="10.42578125" style="25" customWidth="1"/>
    <col min="16" max="16" width="6.42578125" style="27" customWidth="1"/>
    <col min="17" max="19" width="5.42578125" style="27" customWidth="1"/>
    <col min="20" max="20" width="9.85546875" style="28" customWidth="1"/>
    <col min="21" max="21" width="9.140625" style="28" customWidth="1"/>
    <col min="22" max="22" width="9.140625" style="29" customWidth="1"/>
    <col min="23" max="23" width="12.42578125" style="29" bestFit="1" customWidth="1"/>
    <col min="24" max="24" width="33.7109375" style="30"/>
    <col min="25" max="16384" width="33.7109375" style="4"/>
  </cols>
  <sheetData>
    <row r="1" spans="2:16 16352:16352" ht="15" hidden="1" x14ac:dyDescent="0.25">
      <c r="B1" s="23"/>
      <c r="C1" s="23"/>
      <c r="D1" s="3"/>
      <c r="E1" s="6" t="s">
        <v>88</v>
      </c>
      <c r="F1" s="3" t="s">
        <v>0</v>
      </c>
      <c r="G1" s="3"/>
      <c r="H1" s="3" t="s">
        <v>0</v>
      </c>
      <c r="I1" s="4" t="s">
        <v>177</v>
      </c>
      <c r="P1" s="26">
        <v>0</v>
      </c>
    </row>
    <row r="2" spans="2:16 16352:16352" ht="15" hidden="1" x14ac:dyDescent="0.25">
      <c r="B2" s="23"/>
      <c r="C2" s="23"/>
      <c r="D2" s="3"/>
      <c r="E2" s="11" t="s">
        <v>89</v>
      </c>
      <c r="F2" s="3" t="s">
        <v>90</v>
      </c>
      <c r="G2" s="3"/>
      <c r="H2" s="3" t="s">
        <v>90</v>
      </c>
      <c r="I2" s="4" t="s">
        <v>178</v>
      </c>
      <c r="P2" s="26">
        <v>0.1</v>
      </c>
    </row>
    <row r="3" spans="2:16 16352:16352" ht="15" hidden="1" x14ac:dyDescent="0.25">
      <c r="B3" s="23"/>
      <c r="C3" s="23"/>
      <c r="D3" s="3"/>
      <c r="E3" s="6" t="s">
        <v>91</v>
      </c>
      <c r="F3" s="3"/>
      <c r="G3" s="3"/>
      <c r="H3" s="3"/>
      <c r="I3" s="4" t="s">
        <v>179</v>
      </c>
      <c r="P3" s="26">
        <v>0.2</v>
      </c>
    </row>
    <row r="4" spans="2:16 16352:16352" ht="15" hidden="1" x14ac:dyDescent="0.25">
      <c r="B4" s="23"/>
      <c r="C4" s="23"/>
      <c r="D4" s="3"/>
      <c r="E4" s="12" t="s">
        <v>92</v>
      </c>
      <c r="F4" s="3"/>
      <c r="G4" s="3"/>
      <c r="H4" s="3"/>
      <c r="P4" s="26">
        <v>0.3</v>
      </c>
    </row>
    <row r="5" spans="2:16 16352:16352" ht="15" hidden="1" x14ac:dyDescent="0.25">
      <c r="B5" s="23"/>
      <c r="C5" s="23"/>
      <c r="D5" s="3"/>
      <c r="E5" s="13" t="s">
        <v>93</v>
      </c>
      <c r="F5" s="3"/>
      <c r="G5" s="3"/>
      <c r="H5" s="3"/>
      <c r="P5" s="26">
        <v>0.4</v>
      </c>
      <c r="XDX5" s="4" t="s">
        <v>94</v>
      </c>
    </row>
    <row r="6" spans="2:16 16352:16352" ht="15" hidden="1" x14ac:dyDescent="0.25">
      <c r="B6" s="23"/>
      <c r="C6" s="23"/>
      <c r="D6" s="3"/>
      <c r="E6" s="11" t="s">
        <v>95</v>
      </c>
      <c r="F6" s="3"/>
      <c r="G6" s="3"/>
      <c r="H6" s="3"/>
      <c r="P6" s="26">
        <v>0.5</v>
      </c>
    </row>
    <row r="7" spans="2:16 16352:16352" ht="15" hidden="1" x14ac:dyDescent="0.25">
      <c r="B7" s="23"/>
      <c r="C7" s="23"/>
      <c r="D7" s="3"/>
      <c r="E7" s="6" t="s">
        <v>96</v>
      </c>
      <c r="F7" s="3"/>
      <c r="G7" s="3"/>
      <c r="H7" s="3"/>
      <c r="P7" s="26">
        <v>0.6</v>
      </c>
    </row>
    <row r="8" spans="2:16 16352:16352" ht="15" hidden="1" x14ac:dyDescent="0.25">
      <c r="B8" s="23"/>
      <c r="C8" s="23"/>
      <c r="D8" s="3"/>
      <c r="E8" s="11" t="s">
        <v>97</v>
      </c>
      <c r="F8" s="3"/>
      <c r="G8" s="3"/>
      <c r="H8" s="3"/>
      <c r="P8" s="26">
        <v>0.7</v>
      </c>
    </row>
    <row r="9" spans="2:16 16352:16352" ht="15" hidden="1" x14ac:dyDescent="0.25">
      <c r="B9" s="23"/>
      <c r="C9" s="23"/>
      <c r="D9" s="3"/>
      <c r="E9" s="14" t="s">
        <v>98</v>
      </c>
      <c r="F9" s="3"/>
      <c r="G9" s="3"/>
      <c r="H9" s="3"/>
      <c r="P9" s="26">
        <v>0.8</v>
      </c>
    </row>
    <row r="10" spans="2:16 16352:16352" ht="15" hidden="1" x14ac:dyDescent="0.25">
      <c r="B10" s="23"/>
      <c r="C10" s="23"/>
      <c r="D10" s="3"/>
      <c r="E10" s="12" t="s">
        <v>99</v>
      </c>
      <c r="F10" s="3"/>
      <c r="G10" s="3"/>
      <c r="H10" s="3"/>
      <c r="P10" s="26">
        <v>0.9</v>
      </c>
    </row>
    <row r="11" spans="2:16 16352:16352" ht="15" hidden="1" x14ac:dyDescent="0.25">
      <c r="B11" s="23"/>
      <c r="C11" s="23"/>
      <c r="D11" s="3"/>
      <c r="E11" s="13" t="s">
        <v>100</v>
      </c>
      <c r="F11" s="3"/>
      <c r="G11" s="3"/>
      <c r="H11" s="3"/>
      <c r="P11" s="26">
        <v>1</v>
      </c>
    </row>
    <row r="12" spans="2:16 16352:16352" ht="15" hidden="1" x14ac:dyDescent="0.25">
      <c r="B12" s="23"/>
      <c r="C12" s="23"/>
      <c r="D12" s="3"/>
      <c r="E12" s="11" t="s">
        <v>101</v>
      </c>
      <c r="F12" s="3"/>
      <c r="G12" s="3"/>
      <c r="H12" s="3"/>
    </row>
    <row r="13" spans="2:16 16352:16352" ht="15" hidden="1" x14ac:dyDescent="0.25">
      <c r="B13" s="3"/>
      <c r="C13" s="3"/>
      <c r="D13" s="3"/>
      <c r="E13" s="13" t="s">
        <v>102</v>
      </c>
      <c r="F13" s="3"/>
      <c r="G13" s="3"/>
      <c r="H13" s="3"/>
    </row>
    <row r="14" spans="2:16 16352:16352" ht="15" hidden="1" x14ac:dyDescent="0.25">
      <c r="B14" s="3"/>
      <c r="C14" s="3"/>
      <c r="D14" s="3"/>
      <c r="E14" s="79" t="s">
        <v>103</v>
      </c>
      <c r="F14" s="3"/>
      <c r="G14" s="3"/>
      <c r="H14" s="3"/>
    </row>
    <row r="15" spans="2:16 16352:16352" ht="15" hidden="1" x14ac:dyDescent="0.25">
      <c r="B15" s="3"/>
      <c r="C15" s="3"/>
      <c r="D15" s="3"/>
      <c r="E15" s="14" t="s">
        <v>104</v>
      </c>
      <c r="F15" s="3"/>
      <c r="G15" s="3"/>
      <c r="H15" s="3"/>
    </row>
    <row r="16" spans="2:16 16352:16352" ht="15" hidden="1" x14ac:dyDescent="0.25">
      <c r="B16" s="3"/>
      <c r="C16" s="3"/>
      <c r="D16" s="3"/>
      <c r="E16" s="12" t="s">
        <v>105</v>
      </c>
      <c r="F16" s="3"/>
      <c r="G16" s="3"/>
      <c r="H16" s="3"/>
    </row>
    <row r="17" spans="2:8" ht="15" hidden="1" x14ac:dyDescent="0.25">
      <c r="B17" s="3"/>
      <c r="C17" s="3"/>
      <c r="D17" s="3"/>
      <c r="E17" s="6" t="s">
        <v>106</v>
      </c>
      <c r="F17" s="3"/>
      <c r="G17" s="3"/>
      <c r="H17" s="3"/>
    </row>
    <row r="18" spans="2:8" ht="15" hidden="1" x14ac:dyDescent="0.25">
      <c r="B18" s="3"/>
      <c r="C18" s="3"/>
      <c r="D18" s="3"/>
      <c r="E18" s="11" t="s">
        <v>107</v>
      </c>
      <c r="F18" s="3"/>
      <c r="G18" s="3"/>
      <c r="H18" s="3"/>
    </row>
    <row r="19" spans="2:8" ht="15" hidden="1" x14ac:dyDescent="0.25">
      <c r="B19" s="3"/>
      <c r="C19" s="3"/>
      <c r="D19" s="3"/>
      <c r="E19" s="6" t="s">
        <v>108</v>
      </c>
      <c r="F19" s="3"/>
      <c r="G19" s="3"/>
      <c r="H19" s="3"/>
    </row>
    <row r="20" spans="2:8" ht="15" hidden="1" x14ac:dyDescent="0.25">
      <c r="B20" s="3"/>
      <c r="C20" s="3"/>
      <c r="D20" s="3"/>
      <c r="E20" s="11" t="s">
        <v>109</v>
      </c>
      <c r="F20" s="3"/>
      <c r="G20" s="3"/>
      <c r="H20" s="3"/>
    </row>
    <row r="21" spans="2:8" ht="15" hidden="1" x14ac:dyDescent="0.25">
      <c r="B21" s="3"/>
      <c r="C21" s="3"/>
      <c r="D21" s="3"/>
      <c r="E21" s="6" t="s">
        <v>110</v>
      </c>
      <c r="F21" s="3"/>
      <c r="G21" s="3"/>
      <c r="H21" s="3"/>
    </row>
    <row r="22" spans="2:8" ht="15" hidden="1" x14ac:dyDescent="0.25">
      <c r="B22" s="3"/>
      <c r="C22" s="3"/>
      <c r="D22" s="3"/>
      <c r="E22" s="11" t="s">
        <v>111</v>
      </c>
      <c r="F22" s="3"/>
      <c r="G22" s="3"/>
      <c r="H22" s="3"/>
    </row>
    <row r="23" spans="2:8" ht="15" hidden="1" x14ac:dyDescent="0.25">
      <c r="B23" s="3"/>
      <c r="C23" s="3"/>
      <c r="D23" s="3"/>
      <c r="E23" s="6" t="s">
        <v>112</v>
      </c>
      <c r="F23" s="3"/>
      <c r="G23" s="3"/>
      <c r="H23" s="3"/>
    </row>
    <row r="24" spans="2:8" ht="15" hidden="1" x14ac:dyDescent="0.25">
      <c r="B24" s="3"/>
      <c r="C24" s="3"/>
      <c r="D24" s="3"/>
      <c r="E24" s="11" t="s">
        <v>113</v>
      </c>
      <c r="F24" s="3"/>
      <c r="G24" s="3"/>
      <c r="H24" s="3"/>
    </row>
    <row r="25" spans="2:8" ht="15" hidden="1" x14ac:dyDescent="0.25">
      <c r="B25" s="3"/>
      <c r="C25" s="3"/>
      <c r="D25" s="3"/>
      <c r="E25" s="6" t="s">
        <v>114</v>
      </c>
      <c r="F25" s="3"/>
      <c r="G25" s="3"/>
      <c r="H25" s="3"/>
    </row>
    <row r="26" spans="2:8" ht="15" hidden="1" x14ac:dyDescent="0.25">
      <c r="B26" s="3"/>
      <c r="C26" s="3"/>
      <c r="D26" s="3"/>
      <c r="E26" s="11" t="s">
        <v>115</v>
      </c>
      <c r="F26" s="3"/>
      <c r="G26" s="3"/>
      <c r="H26" s="3"/>
    </row>
    <row r="27" spans="2:8" ht="15" hidden="1" x14ac:dyDescent="0.25">
      <c r="B27" s="3"/>
      <c r="C27" s="3"/>
      <c r="D27" s="3"/>
      <c r="E27" s="13" t="s">
        <v>116</v>
      </c>
      <c r="F27" s="3"/>
      <c r="G27" s="3"/>
      <c r="H27" s="3"/>
    </row>
    <row r="28" spans="2:8" ht="15" hidden="1" x14ac:dyDescent="0.25">
      <c r="B28" s="3"/>
      <c r="C28" s="3"/>
      <c r="D28" s="3"/>
      <c r="E28" s="79" t="s">
        <v>117</v>
      </c>
      <c r="F28" s="3"/>
      <c r="G28" s="3"/>
      <c r="H28" s="3"/>
    </row>
    <row r="29" spans="2:8" ht="15" hidden="1" x14ac:dyDescent="0.25">
      <c r="B29" s="3"/>
      <c r="C29" s="3"/>
      <c r="D29" s="3"/>
      <c r="E29" s="6" t="s">
        <v>118</v>
      </c>
      <c r="F29" s="3"/>
      <c r="G29" s="3"/>
      <c r="H29" s="3"/>
    </row>
    <row r="30" spans="2:8" ht="15" hidden="1" x14ac:dyDescent="0.25">
      <c r="B30" s="3"/>
      <c r="C30" s="3"/>
      <c r="D30" s="3"/>
      <c r="E30" s="11" t="s">
        <v>119</v>
      </c>
      <c r="F30" s="3"/>
      <c r="G30" s="3"/>
      <c r="H30" s="3"/>
    </row>
    <row r="31" spans="2:8" ht="15" hidden="1" x14ac:dyDescent="0.25">
      <c r="B31" s="3"/>
      <c r="C31" s="3"/>
      <c r="D31" s="3"/>
      <c r="E31" s="80" t="s">
        <v>120</v>
      </c>
      <c r="F31" s="3"/>
      <c r="G31" s="3"/>
      <c r="H31" s="3"/>
    </row>
    <row r="32" spans="2:8" ht="15" hidden="1" x14ac:dyDescent="0.25">
      <c r="B32" s="3"/>
      <c r="C32" s="3"/>
      <c r="D32" s="3"/>
      <c r="E32" s="11" t="s">
        <v>121</v>
      </c>
      <c r="F32" s="3"/>
      <c r="G32" s="3"/>
      <c r="H32" s="3"/>
    </row>
    <row r="33" spans="2:8" ht="15" hidden="1" x14ac:dyDescent="0.25">
      <c r="B33" s="3"/>
      <c r="C33" s="3"/>
      <c r="D33" s="3"/>
      <c r="E33" s="6" t="s">
        <v>122</v>
      </c>
      <c r="F33" s="3"/>
      <c r="G33" s="3"/>
      <c r="H33" s="3"/>
    </row>
    <row r="34" spans="2:8" ht="15" hidden="1" x14ac:dyDescent="0.25">
      <c r="B34" s="3"/>
      <c r="C34" s="3"/>
      <c r="D34" s="3"/>
      <c r="E34" s="11" t="s">
        <v>123</v>
      </c>
      <c r="F34" s="3"/>
      <c r="G34" s="3"/>
      <c r="H34" s="3"/>
    </row>
    <row r="35" spans="2:8" ht="15" hidden="1" x14ac:dyDescent="0.25">
      <c r="B35" s="3"/>
      <c r="C35" s="3"/>
      <c r="D35" s="3"/>
      <c r="E35" s="13" t="s">
        <v>124</v>
      </c>
      <c r="F35" s="3"/>
      <c r="G35" s="3"/>
      <c r="H35" s="3"/>
    </row>
    <row r="36" spans="2:8" ht="15" hidden="1" x14ac:dyDescent="0.25">
      <c r="B36" s="3"/>
      <c r="C36" s="3"/>
      <c r="D36" s="3"/>
      <c r="E36" s="12" t="s">
        <v>125</v>
      </c>
      <c r="F36" s="3"/>
      <c r="G36" s="3"/>
      <c r="H36" s="3"/>
    </row>
    <row r="37" spans="2:8" ht="15" hidden="1" x14ac:dyDescent="0.25">
      <c r="B37" s="3"/>
      <c r="C37" s="3"/>
      <c r="D37" s="3"/>
      <c r="E37" s="13" t="s">
        <v>126</v>
      </c>
      <c r="F37" s="3"/>
      <c r="G37" s="3"/>
      <c r="H37" s="3"/>
    </row>
    <row r="38" spans="2:8" ht="15" hidden="1" x14ac:dyDescent="0.25">
      <c r="B38" s="3"/>
      <c r="C38" s="3"/>
      <c r="D38" s="3"/>
      <c r="E38" s="11" t="s">
        <v>127</v>
      </c>
      <c r="F38" s="3"/>
      <c r="G38" s="3"/>
      <c r="H38" s="3"/>
    </row>
    <row r="39" spans="2:8" ht="15" hidden="1" x14ac:dyDescent="0.25">
      <c r="B39" s="3"/>
      <c r="C39" s="3"/>
      <c r="D39" s="3"/>
      <c r="E39" s="13" t="s">
        <v>128</v>
      </c>
      <c r="F39" s="3"/>
      <c r="G39" s="3"/>
      <c r="H39" s="3"/>
    </row>
    <row r="40" spans="2:8" ht="15" hidden="1" x14ac:dyDescent="0.25">
      <c r="B40" s="3"/>
      <c r="C40" s="3"/>
      <c r="D40" s="3"/>
      <c r="E40" s="11" t="s">
        <v>129</v>
      </c>
      <c r="F40" s="3"/>
      <c r="G40" s="3"/>
      <c r="H40" s="3"/>
    </row>
    <row r="41" spans="2:8" ht="15" hidden="1" x14ac:dyDescent="0.25">
      <c r="B41" s="3"/>
      <c r="C41" s="3"/>
      <c r="D41" s="3"/>
      <c r="E41" s="6" t="s">
        <v>130</v>
      </c>
      <c r="F41" s="3"/>
      <c r="G41" s="3"/>
      <c r="H41" s="3"/>
    </row>
    <row r="42" spans="2:8" ht="15" hidden="1" x14ac:dyDescent="0.25">
      <c r="B42" s="3"/>
      <c r="C42" s="3"/>
      <c r="D42" s="3"/>
      <c r="E42" s="11" t="s">
        <v>131</v>
      </c>
      <c r="F42" s="3"/>
      <c r="G42" s="3"/>
      <c r="H42" s="3"/>
    </row>
    <row r="43" spans="2:8" ht="15" hidden="1" x14ac:dyDescent="0.25">
      <c r="B43" s="3"/>
      <c r="C43" s="3"/>
      <c r="D43" s="3"/>
      <c r="E43" s="81" t="s">
        <v>132</v>
      </c>
      <c r="F43" s="3"/>
      <c r="G43" s="3"/>
      <c r="H43" s="3"/>
    </row>
    <row r="44" spans="2:8" ht="15" hidden="1" x14ac:dyDescent="0.25">
      <c r="B44" s="3"/>
      <c r="C44" s="3"/>
      <c r="D44" s="3"/>
      <c r="E44" s="82" t="s">
        <v>133</v>
      </c>
      <c r="F44" s="3"/>
      <c r="G44" s="3"/>
      <c r="H44" s="3"/>
    </row>
    <row r="45" spans="2:8" ht="15" hidden="1" x14ac:dyDescent="0.25">
      <c r="B45" s="3"/>
      <c r="C45" s="3"/>
      <c r="D45" s="3"/>
      <c r="E45" s="6" t="s">
        <v>134</v>
      </c>
      <c r="F45" s="3"/>
      <c r="G45" s="3"/>
      <c r="H45" s="3"/>
    </row>
    <row r="46" spans="2:8" ht="15" hidden="1" x14ac:dyDescent="0.25">
      <c r="B46" s="3"/>
      <c r="C46" s="3"/>
      <c r="D46" s="3"/>
      <c r="E46" s="11" t="s">
        <v>135</v>
      </c>
      <c r="F46" s="3"/>
      <c r="G46" s="3"/>
      <c r="H46" s="3"/>
    </row>
    <row r="47" spans="2:8" ht="15" hidden="1" x14ac:dyDescent="0.25">
      <c r="B47" s="3"/>
      <c r="C47" s="3"/>
      <c r="D47" s="3"/>
      <c r="E47" s="6" t="s">
        <v>136</v>
      </c>
      <c r="F47" s="3"/>
      <c r="G47" s="3"/>
      <c r="H47" s="3"/>
    </row>
    <row r="48" spans="2:8" ht="15" hidden="1" x14ac:dyDescent="0.25">
      <c r="B48" s="3"/>
      <c r="C48" s="3"/>
      <c r="D48" s="3"/>
      <c r="E48" s="11" t="s">
        <v>137</v>
      </c>
      <c r="F48" s="3"/>
      <c r="G48" s="3"/>
      <c r="H48" s="3"/>
    </row>
    <row r="49" spans="2:24" ht="15" hidden="1" x14ac:dyDescent="0.25">
      <c r="B49" s="3"/>
      <c r="C49" s="3"/>
      <c r="D49" s="3"/>
      <c r="E49" s="6" t="s">
        <v>138</v>
      </c>
      <c r="F49" s="3"/>
      <c r="G49" s="3"/>
      <c r="H49" s="3"/>
    </row>
    <row r="50" spans="2:24" hidden="1" x14ac:dyDescent="0.25">
      <c r="B50" s="3"/>
      <c r="C50" s="3"/>
      <c r="D50" s="3"/>
      <c r="F50" s="3"/>
      <c r="G50" s="3"/>
      <c r="H50" s="3"/>
    </row>
    <row r="51" spans="2:24" hidden="1" x14ac:dyDescent="0.25">
      <c r="B51" s="3"/>
      <c r="C51" s="3"/>
      <c r="D51" s="3"/>
      <c r="F51" s="3"/>
      <c r="G51" s="3"/>
      <c r="H51" s="3"/>
    </row>
    <row r="52" spans="2:24" hidden="1" x14ac:dyDescent="0.25">
      <c r="B52" s="3"/>
      <c r="C52" s="3"/>
      <c r="D52" s="3"/>
      <c r="F52" s="3"/>
      <c r="G52" s="3"/>
      <c r="H52" s="3"/>
    </row>
    <row r="53" spans="2:24" hidden="1" x14ac:dyDescent="0.25">
      <c r="B53" s="3"/>
      <c r="C53" s="3"/>
      <c r="D53" s="3"/>
      <c r="F53" s="3"/>
      <c r="G53" s="3"/>
      <c r="H53" s="3"/>
    </row>
    <row r="54" spans="2:24" hidden="1" x14ac:dyDescent="0.25">
      <c r="B54" s="3"/>
      <c r="C54" s="3"/>
      <c r="D54" s="3"/>
      <c r="F54" s="3"/>
      <c r="G54" s="3"/>
      <c r="H54" s="3"/>
    </row>
    <row r="55" spans="2:24" hidden="1" x14ac:dyDescent="0.25">
      <c r="B55" s="3"/>
      <c r="C55" s="3"/>
      <c r="D55" s="3"/>
      <c r="F55" s="3"/>
      <c r="G55" s="3"/>
      <c r="H55" s="3"/>
    </row>
    <row r="56" spans="2:24" hidden="1" x14ac:dyDescent="0.25">
      <c r="B56" s="3"/>
      <c r="C56" s="3"/>
      <c r="D56" s="3"/>
      <c r="F56" s="3"/>
      <c r="G56" s="3"/>
      <c r="H56" s="3"/>
    </row>
    <row r="57" spans="2:24" x14ac:dyDescent="0.25">
      <c r="B57" s="3"/>
      <c r="C57" s="3"/>
      <c r="D57" s="3"/>
      <c r="F57" s="3"/>
      <c r="G57" s="3"/>
      <c r="H57" s="3"/>
    </row>
    <row r="58" spans="2:24" x14ac:dyDescent="0.25">
      <c r="B58" s="3"/>
      <c r="C58" s="3"/>
      <c r="D58" s="3"/>
      <c r="F58" s="3"/>
      <c r="G58" s="3"/>
      <c r="H58" s="3"/>
    </row>
    <row r="59" spans="2:24" s="3" customFormat="1" ht="18.75" x14ac:dyDescent="0.25">
      <c r="B59" s="31" t="s">
        <v>139</v>
      </c>
      <c r="J59" s="32"/>
      <c r="K59" s="32"/>
      <c r="O59" s="25"/>
      <c r="P59" s="28"/>
      <c r="Q59" s="28"/>
      <c r="R59" s="28"/>
      <c r="S59" s="28"/>
      <c r="V59" s="33" t="s">
        <v>140</v>
      </c>
      <c r="W59" s="33" t="s">
        <v>141</v>
      </c>
      <c r="X59" s="33" t="s">
        <v>142</v>
      </c>
    </row>
    <row r="60" spans="2:24" ht="18.75" x14ac:dyDescent="0.25">
      <c r="B60" s="31" t="str">
        <f>+'[1]1.Elementos de Control'!A8</f>
        <v>Dirección de Sistemas de Control Interno Institucional</v>
      </c>
      <c r="C60" s="3"/>
      <c r="D60" s="3"/>
      <c r="F60" s="3"/>
      <c r="G60" s="3"/>
      <c r="H60" s="3"/>
      <c r="T60" s="3"/>
      <c r="U60" s="34" t="s">
        <v>143</v>
      </c>
      <c r="V60" s="35"/>
      <c r="W60" s="36" t="s">
        <v>144</v>
      </c>
      <c r="X60" s="37"/>
    </row>
    <row r="61" spans="2:24" ht="21" x14ac:dyDescent="0.25">
      <c r="B61" s="38" t="str">
        <f>+'[1]1.Elementos de Control'!A9</f>
        <v>Formato para el Análisis de la Evaluación del NOMBRE DE LA INSTITUCIÓN</v>
      </c>
      <c r="C61" s="3"/>
      <c r="D61" s="3"/>
      <c r="F61" s="3"/>
      <c r="G61" s="3"/>
      <c r="H61" s="3"/>
      <c r="T61" s="3"/>
      <c r="U61" s="34" t="s">
        <v>145</v>
      </c>
      <c r="V61" s="39"/>
      <c r="W61" s="40" t="s">
        <v>146</v>
      </c>
      <c r="X61" s="41"/>
    </row>
    <row r="62" spans="2:24" ht="15.75" x14ac:dyDescent="0.25">
      <c r="B62" s="42" t="s">
        <v>147</v>
      </c>
      <c r="C62" s="3"/>
      <c r="D62" s="3"/>
      <c r="F62" s="3"/>
      <c r="G62" s="3"/>
      <c r="H62" s="3"/>
      <c r="T62" s="3"/>
      <c r="U62" s="34" t="s">
        <v>148</v>
      </c>
      <c r="V62" s="39"/>
      <c r="W62" s="40"/>
      <c r="X62" s="41"/>
    </row>
    <row r="63" spans="2:24" x14ac:dyDescent="0.25">
      <c r="B63" s="4"/>
      <c r="C63" s="4"/>
    </row>
    <row r="64" spans="2:24" x14ac:dyDescent="0.25">
      <c r="B64" s="4"/>
      <c r="C64" s="4"/>
    </row>
    <row r="65" spans="2:24" ht="13.5" thickBot="1" x14ac:dyDescent="0.3">
      <c r="B65" s="4"/>
      <c r="C65" s="4"/>
    </row>
    <row r="66" spans="2:24" ht="15.75" thickBot="1" x14ac:dyDescent="0.3">
      <c r="B66" s="190" t="s">
        <v>11</v>
      </c>
      <c r="C66" s="191"/>
      <c r="D66" s="191"/>
      <c r="E66" s="191"/>
      <c r="F66" s="192"/>
      <c r="G66" s="214" t="s">
        <v>149</v>
      </c>
      <c r="H66" s="215"/>
      <c r="I66" s="215"/>
      <c r="J66" s="215"/>
      <c r="K66" s="215"/>
      <c r="L66" s="194"/>
      <c r="M66" s="194"/>
      <c r="N66" s="194"/>
      <c r="O66" s="195"/>
      <c r="P66" s="196" t="s">
        <v>150</v>
      </c>
      <c r="Q66" s="197"/>
      <c r="R66" s="197"/>
      <c r="S66" s="197"/>
      <c r="T66" s="197"/>
      <c r="U66" s="198"/>
      <c r="V66" s="199" t="s">
        <v>151</v>
      </c>
      <c r="W66" s="200"/>
      <c r="X66" s="201"/>
    </row>
    <row r="67" spans="2:24" ht="45.75" thickBot="1" x14ac:dyDescent="0.3">
      <c r="B67" s="106" t="s">
        <v>15</v>
      </c>
      <c r="C67" s="107" t="s">
        <v>152</v>
      </c>
      <c r="D67" s="107" t="s">
        <v>16</v>
      </c>
      <c r="E67" s="213" t="s">
        <v>176</v>
      </c>
      <c r="F67" s="206"/>
      <c r="G67" s="108" t="s">
        <v>180</v>
      </c>
      <c r="H67" s="111" t="s">
        <v>16</v>
      </c>
      <c r="I67" s="111" t="s">
        <v>153</v>
      </c>
      <c r="J67" s="112" t="s">
        <v>154</v>
      </c>
      <c r="K67" s="112" t="s">
        <v>155</v>
      </c>
      <c r="L67" s="110" t="s">
        <v>156</v>
      </c>
      <c r="M67" s="43" t="s">
        <v>157</v>
      </c>
      <c r="N67" s="207" t="s">
        <v>158</v>
      </c>
      <c r="O67" s="208"/>
      <c r="P67" s="88">
        <v>1</v>
      </c>
      <c r="Q67" s="89">
        <v>2</v>
      </c>
      <c r="R67" s="89">
        <v>3</v>
      </c>
      <c r="S67" s="90">
        <v>4</v>
      </c>
      <c r="T67" s="209" t="s">
        <v>159</v>
      </c>
      <c r="U67" s="210"/>
      <c r="V67" s="202"/>
      <c r="W67" s="203"/>
      <c r="X67" s="204"/>
    </row>
    <row r="68" spans="2:24" ht="26.25" x14ac:dyDescent="0.25">
      <c r="B68" s="179" t="s">
        <v>160</v>
      </c>
      <c r="C68" s="44" t="s">
        <v>93</v>
      </c>
      <c r="D68" s="182" t="s">
        <v>161</v>
      </c>
      <c r="E68" s="45" t="s">
        <v>162</v>
      </c>
      <c r="F68" s="46" t="s">
        <v>90</v>
      </c>
      <c r="G68" s="109" t="s">
        <v>177</v>
      </c>
      <c r="H68" s="47" t="s">
        <v>163</v>
      </c>
      <c r="I68" s="47" t="s">
        <v>164</v>
      </c>
      <c r="J68" s="48">
        <v>44776</v>
      </c>
      <c r="K68" s="49">
        <v>44896</v>
      </c>
      <c r="L68" s="50">
        <f>+K68-J68</f>
        <v>120</v>
      </c>
      <c r="M68" s="51">
        <f ca="1">+TODAY()</f>
        <v>44917</v>
      </c>
      <c r="N68" s="52">
        <f ca="1">+K68-M68</f>
        <v>-21</v>
      </c>
      <c r="O68" s="53" t="str">
        <f ca="1">+IF(M68&lt;K68,(K68-M68),"Finalizó")</f>
        <v>Finalizó</v>
      </c>
      <c r="P68" s="54">
        <v>0.1</v>
      </c>
      <c r="Q68" s="55"/>
      <c r="R68" s="55"/>
      <c r="S68" s="56"/>
      <c r="T68" s="57">
        <f>+P68+Q68+R68+S68</f>
        <v>0.1</v>
      </c>
      <c r="U68" s="58">
        <f>+T68*100</f>
        <v>10</v>
      </c>
      <c r="V68" s="184"/>
      <c r="W68" s="185"/>
      <c r="X68" s="186"/>
    </row>
    <row r="69" spans="2:24" ht="26.25" x14ac:dyDescent="0.25">
      <c r="B69" s="180"/>
      <c r="C69" s="59"/>
      <c r="D69" s="182"/>
      <c r="E69" s="60" t="s">
        <v>165</v>
      </c>
      <c r="F69" s="61" t="s">
        <v>0</v>
      </c>
      <c r="G69" s="109" t="s">
        <v>177</v>
      </c>
      <c r="H69" s="62" t="s">
        <v>166</v>
      </c>
      <c r="I69" s="47"/>
      <c r="J69" s="48"/>
      <c r="K69" s="49"/>
      <c r="L69" s="63">
        <f>+K69-J69</f>
        <v>0</v>
      </c>
      <c r="M69" s="64">
        <f ca="1">+TODAY()</f>
        <v>44917</v>
      </c>
      <c r="N69" s="65">
        <f ca="1">+K69-M69</f>
        <v>-44917</v>
      </c>
      <c r="O69" s="66" t="str">
        <f ca="1">+IF(M69&lt;K69,(K69-M69),"Finalizó")</f>
        <v>Finalizó</v>
      </c>
      <c r="P69" s="67"/>
      <c r="Q69" s="68"/>
      <c r="R69" s="68"/>
      <c r="S69" s="69"/>
      <c r="T69" s="70">
        <f>+P69+Q69+R69+S69</f>
        <v>0</v>
      </c>
      <c r="U69" s="71">
        <f>+T69*100</f>
        <v>0</v>
      </c>
      <c r="V69" s="187"/>
      <c r="W69" s="188"/>
      <c r="X69" s="189"/>
    </row>
    <row r="70" spans="2:24" ht="26.25" x14ac:dyDescent="0.25">
      <c r="B70" s="180"/>
      <c r="C70" s="59"/>
      <c r="D70" s="182"/>
      <c r="E70" s="60" t="s">
        <v>167</v>
      </c>
      <c r="F70" s="61" t="s">
        <v>90</v>
      </c>
      <c r="G70" s="109" t="s">
        <v>177</v>
      </c>
      <c r="H70" s="62" t="s">
        <v>168</v>
      </c>
      <c r="I70" s="47"/>
      <c r="J70" s="48"/>
      <c r="K70" s="49"/>
      <c r="L70" s="63">
        <f>+K70-J70</f>
        <v>0</v>
      </c>
      <c r="M70" s="64">
        <f ca="1">+TODAY()</f>
        <v>44917</v>
      </c>
      <c r="N70" s="65">
        <f ca="1">+K70-M70</f>
        <v>-44917</v>
      </c>
      <c r="O70" s="66" t="str">
        <f ca="1">+IF(M70&lt;K70,(K70-M70),"Finalizó")</f>
        <v>Finalizó</v>
      </c>
      <c r="P70" s="67"/>
      <c r="Q70" s="68"/>
      <c r="R70" s="68"/>
      <c r="S70" s="69"/>
      <c r="T70" s="70">
        <f>+P70+Q70+R70+S70</f>
        <v>0</v>
      </c>
      <c r="U70" s="71">
        <f>+T70*100</f>
        <v>0</v>
      </c>
      <c r="V70" s="187"/>
      <c r="W70" s="188"/>
      <c r="X70" s="189"/>
    </row>
    <row r="71" spans="2:24" ht="26.25" x14ac:dyDescent="0.25">
      <c r="B71" s="181"/>
      <c r="C71" s="59"/>
      <c r="D71" s="183"/>
      <c r="E71" s="60" t="s">
        <v>169</v>
      </c>
      <c r="F71" s="61" t="s">
        <v>90</v>
      </c>
      <c r="G71" s="109" t="s">
        <v>179</v>
      </c>
      <c r="H71" s="62" t="s">
        <v>170</v>
      </c>
      <c r="I71" s="47"/>
      <c r="J71" s="48"/>
      <c r="K71" s="49"/>
      <c r="L71" s="63">
        <f>+K71-J71</f>
        <v>0</v>
      </c>
      <c r="M71" s="64">
        <f ca="1">+TODAY()</f>
        <v>44917</v>
      </c>
      <c r="N71" s="65">
        <f ca="1">+K71-M71</f>
        <v>-44917</v>
      </c>
      <c r="O71" s="66" t="str">
        <f ca="1">+IF(M71&lt;K71,(K71-M71),"Finalizó")</f>
        <v>Finalizó</v>
      </c>
      <c r="P71" s="72"/>
      <c r="Q71" s="73"/>
      <c r="R71" s="73"/>
      <c r="S71" s="74"/>
      <c r="T71" s="70">
        <f>+P71+Q71+R71+S71</f>
        <v>0</v>
      </c>
      <c r="U71" s="71">
        <f>+T71*100</f>
        <v>0</v>
      </c>
      <c r="V71" s="187"/>
      <c r="W71" s="188"/>
      <c r="X71" s="189"/>
    </row>
    <row r="72" spans="2:24" ht="15" x14ac:dyDescent="0.25">
      <c r="T72" s="75"/>
      <c r="V72" s="76"/>
      <c r="W72" s="76"/>
      <c r="X72" s="77"/>
    </row>
    <row r="73" spans="2:24" ht="15.75" thickBot="1" x14ac:dyDescent="0.3">
      <c r="V73" s="76"/>
      <c r="W73" s="76"/>
      <c r="X73" s="77"/>
    </row>
    <row r="74" spans="2:24" ht="15.75" thickBot="1" x14ac:dyDescent="0.3">
      <c r="B74" s="190" t="s">
        <v>11</v>
      </c>
      <c r="C74" s="191"/>
      <c r="D74" s="191"/>
      <c r="E74" s="191"/>
      <c r="F74" s="192"/>
      <c r="G74" s="105"/>
      <c r="H74" s="193" t="s">
        <v>149</v>
      </c>
      <c r="I74" s="194"/>
      <c r="J74" s="194"/>
      <c r="K74" s="194"/>
      <c r="L74" s="194"/>
      <c r="M74" s="194"/>
      <c r="N74" s="194"/>
      <c r="O74" s="195"/>
      <c r="P74" s="196" t="s">
        <v>150</v>
      </c>
      <c r="Q74" s="197"/>
      <c r="R74" s="197"/>
      <c r="S74" s="197"/>
      <c r="T74" s="197"/>
      <c r="U74" s="198"/>
      <c r="V74" s="199" t="s">
        <v>151</v>
      </c>
      <c r="W74" s="200"/>
      <c r="X74" s="201"/>
    </row>
    <row r="75" spans="2:24" ht="45.75" thickBot="1" x14ac:dyDescent="0.3">
      <c r="B75" s="84" t="s">
        <v>15</v>
      </c>
      <c r="C75" s="83" t="s">
        <v>152</v>
      </c>
      <c r="D75" s="83" t="s">
        <v>16</v>
      </c>
      <c r="E75" s="205" t="s">
        <v>171</v>
      </c>
      <c r="F75" s="206"/>
      <c r="G75" s="108" t="s">
        <v>180</v>
      </c>
      <c r="H75" s="85" t="s">
        <v>16</v>
      </c>
      <c r="I75" s="86" t="s">
        <v>153</v>
      </c>
      <c r="J75" s="87" t="s">
        <v>154</v>
      </c>
      <c r="K75" s="87" t="s">
        <v>155</v>
      </c>
      <c r="L75" s="43" t="s">
        <v>156</v>
      </c>
      <c r="M75" s="43" t="s">
        <v>157</v>
      </c>
      <c r="N75" s="207" t="s">
        <v>158</v>
      </c>
      <c r="O75" s="208"/>
      <c r="P75" s="88">
        <v>1</v>
      </c>
      <c r="Q75" s="89">
        <v>2</v>
      </c>
      <c r="R75" s="89">
        <v>3</v>
      </c>
      <c r="S75" s="90">
        <v>4</v>
      </c>
      <c r="T75" s="209" t="s">
        <v>159</v>
      </c>
      <c r="U75" s="210"/>
      <c r="V75" s="202"/>
      <c r="W75" s="203"/>
      <c r="X75" s="204"/>
    </row>
    <row r="76" spans="2:24" ht="26.25" x14ac:dyDescent="0.25">
      <c r="B76" s="179"/>
      <c r="C76" s="44"/>
      <c r="D76" s="182"/>
      <c r="E76" s="45" t="s">
        <v>172</v>
      </c>
      <c r="F76" s="46"/>
      <c r="G76" s="109" t="s">
        <v>177</v>
      </c>
      <c r="H76" s="47"/>
      <c r="I76" s="47"/>
      <c r="J76" s="48"/>
      <c r="K76" s="49"/>
      <c r="L76" s="50">
        <f>+K76-J76</f>
        <v>0</v>
      </c>
      <c r="M76" s="51">
        <f ca="1">+TODAY()</f>
        <v>44917</v>
      </c>
      <c r="N76" s="52">
        <f ca="1">+K76-M76</f>
        <v>-44917</v>
      </c>
      <c r="O76" s="53" t="str">
        <f ca="1">+IF(M76&lt;K76,(K76-M76),"Finalizó")</f>
        <v>Finalizó</v>
      </c>
      <c r="P76" s="54"/>
      <c r="Q76" s="55"/>
      <c r="R76" s="55"/>
      <c r="S76" s="56"/>
      <c r="T76" s="57">
        <f>+P76+Q76+R76+S76</f>
        <v>0</v>
      </c>
      <c r="U76" s="58">
        <f>+T76*100</f>
        <v>0</v>
      </c>
      <c r="V76" s="184"/>
      <c r="W76" s="185"/>
      <c r="X76" s="186"/>
    </row>
    <row r="77" spans="2:24" ht="26.25" x14ac:dyDescent="0.25">
      <c r="B77" s="180"/>
      <c r="C77" s="59"/>
      <c r="D77" s="182"/>
      <c r="E77" s="60" t="s">
        <v>173</v>
      </c>
      <c r="F77" s="61"/>
      <c r="G77" s="109" t="s">
        <v>179</v>
      </c>
      <c r="H77" s="62"/>
      <c r="I77" s="62"/>
      <c r="J77" s="48"/>
      <c r="K77" s="49"/>
      <c r="L77" s="63">
        <f>+K77-J77</f>
        <v>0</v>
      </c>
      <c r="M77" s="64">
        <f ca="1">+TODAY()</f>
        <v>44917</v>
      </c>
      <c r="N77" s="65">
        <f ca="1">+K77-M77</f>
        <v>-44917</v>
      </c>
      <c r="O77" s="66" t="str">
        <f ca="1">+IF(M77&lt;K77,(K77-M77),"Finalizó")</f>
        <v>Finalizó</v>
      </c>
      <c r="P77" s="67"/>
      <c r="Q77" s="68"/>
      <c r="R77" s="68"/>
      <c r="S77" s="69"/>
      <c r="T77" s="70">
        <f>+P77+Q77+R77+S77</f>
        <v>0</v>
      </c>
      <c r="U77" s="71">
        <f>+T77*100</f>
        <v>0</v>
      </c>
      <c r="V77" s="187"/>
      <c r="W77" s="188"/>
      <c r="X77" s="189"/>
    </row>
    <row r="78" spans="2:24" ht="26.25" x14ac:dyDescent="0.25">
      <c r="B78" s="180"/>
      <c r="C78" s="59"/>
      <c r="D78" s="182"/>
      <c r="E78" s="60" t="s">
        <v>174</v>
      </c>
      <c r="F78" s="61"/>
      <c r="G78" s="109"/>
      <c r="H78" s="62"/>
      <c r="I78" s="62"/>
      <c r="J78" s="48"/>
      <c r="K78" s="64"/>
      <c r="L78" s="63">
        <f>+K78-J78</f>
        <v>0</v>
      </c>
      <c r="M78" s="64">
        <f ca="1">+TODAY()</f>
        <v>44917</v>
      </c>
      <c r="N78" s="65">
        <f ca="1">+K78-M78</f>
        <v>-44917</v>
      </c>
      <c r="O78" s="66" t="str">
        <f ca="1">+IF(M78&lt;K78,(K78-M78),"Finalizó")</f>
        <v>Finalizó</v>
      </c>
      <c r="P78" s="67"/>
      <c r="Q78" s="68"/>
      <c r="R78" s="68"/>
      <c r="S78" s="69"/>
      <c r="T78" s="70">
        <f>+P78+Q78+R78+S78</f>
        <v>0</v>
      </c>
      <c r="U78" s="71">
        <f>+T78*100</f>
        <v>0</v>
      </c>
      <c r="V78" s="187"/>
      <c r="W78" s="188"/>
      <c r="X78" s="189"/>
    </row>
    <row r="79" spans="2:24" ht="26.25" x14ac:dyDescent="0.25">
      <c r="B79" s="181"/>
      <c r="C79" s="59"/>
      <c r="D79" s="183"/>
      <c r="E79" s="60" t="s">
        <v>169</v>
      </c>
      <c r="F79" s="61"/>
      <c r="G79" s="109"/>
      <c r="H79" s="62"/>
      <c r="I79" s="62"/>
      <c r="J79" s="48"/>
      <c r="K79" s="64"/>
      <c r="L79" s="63">
        <f>+K79-J79</f>
        <v>0</v>
      </c>
      <c r="M79" s="64">
        <f ca="1">+TODAY()</f>
        <v>44917</v>
      </c>
      <c r="N79" s="65">
        <f ca="1">+K79-M79</f>
        <v>-44917</v>
      </c>
      <c r="O79" s="66" t="str">
        <f ca="1">+IF(M79&lt;K79,(K79-M79),"Finalizó")</f>
        <v>Finalizó</v>
      </c>
      <c r="P79" s="72"/>
      <c r="Q79" s="73"/>
      <c r="R79" s="73"/>
      <c r="S79" s="74"/>
      <c r="T79" s="70">
        <f>+P79+Q79+R79+S79</f>
        <v>0</v>
      </c>
      <c r="U79" s="71">
        <f>+T79*100</f>
        <v>0</v>
      </c>
      <c r="V79" s="187"/>
      <c r="W79" s="188"/>
      <c r="X79" s="189"/>
    </row>
    <row r="82" spans="2:24" ht="13.5" thickBot="1" x14ac:dyDescent="0.3"/>
    <row r="83" spans="2:24" ht="15.75" thickBot="1" x14ac:dyDescent="0.3">
      <c r="B83" s="190" t="s">
        <v>11</v>
      </c>
      <c r="C83" s="191"/>
      <c r="D83" s="191"/>
      <c r="E83" s="191"/>
      <c r="F83" s="192"/>
      <c r="G83" s="105"/>
      <c r="H83" s="193" t="s">
        <v>149</v>
      </c>
      <c r="I83" s="194"/>
      <c r="J83" s="194"/>
      <c r="K83" s="194"/>
      <c r="L83" s="194"/>
      <c r="M83" s="194"/>
      <c r="N83" s="194"/>
      <c r="O83" s="195"/>
      <c r="P83" s="196" t="s">
        <v>150</v>
      </c>
      <c r="Q83" s="197"/>
      <c r="R83" s="197"/>
      <c r="S83" s="197"/>
      <c r="T83" s="197"/>
      <c r="U83" s="198"/>
      <c r="V83" s="199" t="s">
        <v>151</v>
      </c>
      <c r="W83" s="200"/>
      <c r="X83" s="201"/>
    </row>
    <row r="84" spans="2:24" ht="45.75" thickBot="1" x14ac:dyDescent="0.3">
      <c r="B84" s="84" t="s">
        <v>15</v>
      </c>
      <c r="C84" s="83" t="s">
        <v>152</v>
      </c>
      <c r="D84" s="83" t="s">
        <v>16</v>
      </c>
      <c r="E84" s="205" t="s">
        <v>171</v>
      </c>
      <c r="F84" s="206"/>
      <c r="G84" s="108" t="s">
        <v>180</v>
      </c>
      <c r="H84" s="85" t="s">
        <v>16</v>
      </c>
      <c r="I84" s="86" t="s">
        <v>153</v>
      </c>
      <c r="J84" s="87" t="s">
        <v>154</v>
      </c>
      <c r="K84" s="87" t="s">
        <v>155</v>
      </c>
      <c r="L84" s="43" t="s">
        <v>156</v>
      </c>
      <c r="M84" s="43" t="s">
        <v>157</v>
      </c>
      <c r="N84" s="207" t="s">
        <v>158</v>
      </c>
      <c r="O84" s="208"/>
      <c r="P84" s="88">
        <v>1</v>
      </c>
      <c r="Q84" s="89">
        <v>2</v>
      </c>
      <c r="R84" s="89">
        <v>3</v>
      </c>
      <c r="S84" s="90">
        <v>4</v>
      </c>
      <c r="T84" s="209" t="s">
        <v>159</v>
      </c>
      <c r="U84" s="210"/>
      <c r="V84" s="202"/>
      <c r="W84" s="203"/>
      <c r="X84" s="204"/>
    </row>
    <row r="85" spans="2:24" ht="26.25" x14ac:dyDescent="0.25">
      <c r="B85" s="179"/>
      <c r="C85" s="44"/>
      <c r="D85" s="182"/>
      <c r="E85" s="45" t="s">
        <v>172</v>
      </c>
      <c r="F85" s="46"/>
      <c r="G85" s="46" t="s">
        <v>177</v>
      </c>
      <c r="H85" s="47"/>
      <c r="I85" s="47"/>
      <c r="J85" s="48"/>
      <c r="K85" s="49"/>
      <c r="L85" s="50">
        <f>+K85-J85</f>
        <v>0</v>
      </c>
      <c r="M85" s="51">
        <f ca="1">+TODAY()</f>
        <v>44917</v>
      </c>
      <c r="N85" s="52">
        <f ca="1">+K85-M85</f>
        <v>-44917</v>
      </c>
      <c r="O85" s="53" t="str">
        <f ca="1">+IF(M85&lt;K85,(K85-M85),"Finalizó")</f>
        <v>Finalizó</v>
      </c>
      <c r="P85" s="54"/>
      <c r="Q85" s="55"/>
      <c r="R85" s="55"/>
      <c r="S85" s="56"/>
      <c r="T85" s="57">
        <f>+P85+Q85+R85+S85</f>
        <v>0</v>
      </c>
      <c r="U85" s="58">
        <f>+T85*100</f>
        <v>0</v>
      </c>
      <c r="V85" s="184"/>
      <c r="W85" s="185"/>
      <c r="X85" s="186"/>
    </row>
    <row r="86" spans="2:24" ht="26.25" x14ac:dyDescent="0.25">
      <c r="B86" s="180"/>
      <c r="C86" s="59"/>
      <c r="D86" s="182"/>
      <c r="E86" s="60" t="s">
        <v>173</v>
      </c>
      <c r="F86" s="61"/>
      <c r="G86" s="61" t="s">
        <v>179</v>
      </c>
      <c r="H86" s="62"/>
      <c r="I86" s="62"/>
      <c r="J86" s="48"/>
      <c r="K86" s="49"/>
      <c r="L86" s="63">
        <f>+K86-J86</f>
        <v>0</v>
      </c>
      <c r="M86" s="64">
        <f ca="1">+TODAY()</f>
        <v>44917</v>
      </c>
      <c r="N86" s="65">
        <f ca="1">+K86-M86</f>
        <v>-44917</v>
      </c>
      <c r="O86" s="66" t="str">
        <f ca="1">+IF(M86&lt;K86,(K86-M86),"Finalizó")</f>
        <v>Finalizó</v>
      </c>
      <c r="P86" s="67"/>
      <c r="Q86" s="68"/>
      <c r="R86" s="68"/>
      <c r="S86" s="69"/>
      <c r="T86" s="70">
        <f>+P86+Q86+R86+S86</f>
        <v>0</v>
      </c>
      <c r="U86" s="71">
        <f>+T86*100</f>
        <v>0</v>
      </c>
      <c r="V86" s="187"/>
      <c r="W86" s="188"/>
      <c r="X86" s="189"/>
    </row>
    <row r="87" spans="2:24" ht="26.25" x14ac:dyDescent="0.25">
      <c r="B87" s="180"/>
      <c r="C87" s="59"/>
      <c r="D87" s="182"/>
      <c r="E87" s="60" t="s">
        <v>174</v>
      </c>
      <c r="F87" s="61"/>
      <c r="G87" s="61" t="s">
        <v>178</v>
      </c>
      <c r="H87" s="62"/>
      <c r="I87" s="62"/>
      <c r="J87" s="48"/>
      <c r="K87" s="64"/>
      <c r="L87" s="63">
        <f>+K87-J87</f>
        <v>0</v>
      </c>
      <c r="M87" s="64">
        <f ca="1">+TODAY()</f>
        <v>44917</v>
      </c>
      <c r="N87" s="65">
        <f ca="1">+K87-M87</f>
        <v>-44917</v>
      </c>
      <c r="O87" s="66" t="str">
        <f ca="1">+IF(M87&lt;K87,(K87-M87),"Finalizó")</f>
        <v>Finalizó</v>
      </c>
      <c r="P87" s="67"/>
      <c r="Q87" s="68"/>
      <c r="R87" s="68"/>
      <c r="S87" s="69"/>
      <c r="T87" s="70">
        <f>+P87+Q87+R87+S87</f>
        <v>0</v>
      </c>
      <c r="U87" s="71">
        <f>+T87*100</f>
        <v>0</v>
      </c>
      <c r="V87" s="187"/>
      <c r="W87" s="188"/>
      <c r="X87" s="189"/>
    </row>
    <row r="88" spans="2:24" ht="26.25" x14ac:dyDescent="0.25">
      <c r="B88" s="181"/>
      <c r="C88" s="59"/>
      <c r="D88" s="183"/>
      <c r="E88" s="60" t="s">
        <v>169</v>
      </c>
      <c r="F88" s="61"/>
      <c r="G88" s="61" t="s">
        <v>178</v>
      </c>
      <c r="H88" s="62"/>
      <c r="I88" s="62"/>
      <c r="J88" s="48"/>
      <c r="K88" s="64"/>
      <c r="L88" s="63">
        <f>+K88-J88</f>
        <v>0</v>
      </c>
      <c r="M88" s="64">
        <f ca="1">+TODAY()</f>
        <v>44917</v>
      </c>
      <c r="N88" s="65">
        <f ca="1">+K88-M88</f>
        <v>-44917</v>
      </c>
      <c r="O88" s="66" t="str">
        <f ca="1">+IF(M88&lt;K88,(K88-M88),"Finalizó")</f>
        <v>Finalizó</v>
      </c>
      <c r="P88" s="72"/>
      <c r="Q88" s="73"/>
      <c r="R88" s="73"/>
      <c r="S88" s="74"/>
      <c r="T88" s="70">
        <f>+P88+Q88+R88+S88</f>
        <v>0</v>
      </c>
      <c r="U88" s="71">
        <f>+T88*100</f>
        <v>0</v>
      </c>
      <c r="V88" s="187"/>
      <c r="W88" s="188"/>
      <c r="X88" s="189"/>
    </row>
    <row r="92" spans="2:24" ht="13.5" thickBot="1" x14ac:dyDescent="0.3"/>
    <row r="93" spans="2:24" ht="15.75" thickBot="1" x14ac:dyDescent="0.3">
      <c r="B93" s="190" t="s">
        <v>11</v>
      </c>
      <c r="C93" s="191"/>
      <c r="D93" s="191"/>
      <c r="E93" s="191"/>
      <c r="F93" s="192"/>
      <c r="G93" s="105"/>
      <c r="H93" s="193" t="s">
        <v>149</v>
      </c>
      <c r="I93" s="194"/>
      <c r="J93" s="194"/>
      <c r="K93" s="194"/>
      <c r="L93" s="194"/>
      <c r="M93" s="194"/>
      <c r="N93" s="194"/>
      <c r="O93" s="195"/>
      <c r="P93" s="196" t="s">
        <v>150</v>
      </c>
      <c r="Q93" s="197"/>
      <c r="R93" s="197"/>
      <c r="S93" s="197"/>
      <c r="T93" s="197"/>
      <c r="U93" s="198"/>
      <c r="V93" s="199" t="s">
        <v>151</v>
      </c>
      <c r="W93" s="200"/>
      <c r="X93" s="201"/>
    </row>
    <row r="94" spans="2:24" ht="45.75" thickBot="1" x14ac:dyDescent="0.3">
      <c r="B94" s="84" t="s">
        <v>15</v>
      </c>
      <c r="C94" s="83" t="s">
        <v>152</v>
      </c>
      <c r="D94" s="83" t="s">
        <v>16</v>
      </c>
      <c r="E94" s="205" t="s">
        <v>171</v>
      </c>
      <c r="F94" s="206"/>
      <c r="G94" s="108" t="s">
        <v>180</v>
      </c>
      <c r="H94" s="85" t="s">
        <v>16</v>
      </c>
      <c r="I94" s="86" t="s">
        <v>153</v>
      </c>
      <c r="J94" s="87" t="s">
        <v>154</v>
      </c>
      <c r="K94" s="87" t="s">
        <v>155</v>
      </c>
      <c r="L94" s="43" t="s">
        <v>156</v>
      </c>
      <c r="M94" s="43" t="s">
        <v>157</v>
      </c>
      <c r="N94" s="207" t="s">
        <v>158</v>
      </c>
      <c r="O94" s="208"/>
      <c r="P94" s="88">
        <v>1</v>
      </c>
      <c r="Q94" s="89">
        <v>2</v>
      </c>
      <c r="R94" s="89">
        <v>3</v>
      </c>
      <c r="S94" s="90">
        <v>4</v>
      </c>
      <c r="T94" s="209" t="s">
        <v>159</v>
      </c>
      <c r="U94" s="210"/>
      <c r="V94" s="202"/>
      <c r="W94" s="203"/>
      <c r="X94" s="204"/>
    </row>
    <row r="95" spans="2:24" ht="26.25" x14ac:dyDescent="0.25">
      <c r="B95" s="179"/>
      <c r="C95" s="44"/>
      <c r="D95" s="182"/>
      <c r="E95" s="45" t="s">
        <v>172</v>
      </c>
      <c r="F95" s="46"/>
      <c r="G95" s="46"/>
      <c r="H95" s="47"/>
      <c r="I95" s="47"/>
      <c r="J95" s="48"/>
      <c r="K95" s="49"/>
      <c r="L95" s="50">
        <f>+K95-J95</f>
        <v>0</v>
      </c>
      <c r="M95" s="51">
        <f ca="1">+TODAY()</f>
        <v>44917</v>
      </c>
      <c r="N95" s="52">
        <f ca="1">+K95-M95</f>
        <v>-44917</v>
      </c>
      <c r="O95" s="53" t="str">
        <f ca="1">+IF(M95&lt;K95,(K95-M95),"Finalizó")</f>
        <v>Finalizó</v>
      </c>
      <c r="P95" s="54"/>
      <c r="Q95" s="55"/>
      <c r="R95" s="55"/>
      <c r="S95" s="56"/>
      <c r="T95" s="57">
        <f>+P95+Q95+R95+S95</f>
        <v>0</v>
      </c>
      <c r="U95" s="58">
        <f>+T95*100</f>
        <v>0</v>
      </c>
      <c r="V95" s="184"/>
      <c r="W95" s="185"/>
      <c r="X95" s="186"/>
    </row>
    <row r="96" spans="2:24" ht="26.25" x14ac:dyDescent="0.25">
      <c r="B96" s="180"/>
      <c r="C96" s="59"/>
      <c r="D96" s="182"/>
      <c r="E96" s="60" t="s">
        <v>173</v>
      </c>
      <c r="F96" s="61"/>
      <c r="G96" s="61"/>
      <c r="H96" s="62"/>
      <c r="I96" s="62"/>
      <c r="J96" s="48"/>
      <c r="K96" s="49"/>
      <c r="L96" s="63">
        <f>+K96-J96</f>
        <v>0</v>
      </c>
      <c r="M96" s="64">
        <f ca="1">+TODAY()</f>
        <v>44917</v>
      </c>
      <c r="N96" s="65">
        <f ca="1">+K96-M96</f>
        <v>-44917</v>
      </c>
      <c r="O96" s="66" t="str">
        <f ca="1">+IF(M96&lt;K96,(K96-M96),"Finalizó")</f>
        <v>Finalizó</v>
      </c>
      <c r="P96" s="67"/>
      <c r="Q96" s="68"/>
      <c r="R96" s="68"/>
      <c r="S96" s="69"/>
      <c r="T96" s="70">
        <f>+P96+Q96+R96+S96</f>
        <v>0</v>
      </c>
      <c r="U96" s="71">
        <f>+T96*100</f>
        <v>0</v>
      </c>
      <c r="V96" s="187"/>
      <c r="W96" s="188"/>
      <c r="X96" s="189"/>
    </row>
    <row r="97" spans="2:24" ht="26.25" x14ac:dyDescent="0.25">
      <c r="B97" s="180"/>
      <c r="C97" s="59"/>
      <c r="D97" s="182"/>
      <c r="E97" s="60" t="s">
        <v>174</v>
      </c>
      <c r="F97" s="61"/>
      <c r="G97" s="61"/>
      <c r="H97" s="62"/>
      <c r="I97" s="62"/>
      <c r="J97" s="48"/>
      <c r="K97" s="64"/>
      <c r="L97" s="63">
        <f>+K97-J97</f>
        <v>0</v>
      </c>
      <c r="M97" s="64">
        <f ca="1">+TODAY()</f>
        <v>44917</v>
      </c>
      <c r="N97" s="65">
        <f ca="1">+K97-M97</f>
        <v>-44917</v>
      </c>
      <c r="O97" s="66" t="str">
        <f ca="1">+IF(M97&lt;K97,(K97-M97),"Finalizó")</f>
        <v>Finalizó</v>
      </c>
      <c r="P97" s="67"/>
      <c r="Q97" s="68"/>
      <c r="R97" s="68"/>
      <c r="S97" s="69"/>
      <c r="T97" s="70">
        <f>+P97+Q97+R97+S97</f>
        <v>0</v>
      </c>
      <c r="U97" s="71">
        <f>+T97*100</f>
        <v>0</v>
      </c>
      <c r="V97" s="187"/>
      <c r="W97" s="188"/>
      <c r="X97" s="189"/>
    </row>
    <row r="98" spans="2:24" ht="26.25" x14ac:dyDescent="0.25">
      <c r="B98" s="181"/>
      <c r="C98" s="59"/>
      <c r="D98" s="183"/>
      <c r="E98" s="60" t="s">
        <v>169</v>
      </c>
      <c r="F98" s="61" t="s">
        <v>0</v>
      </c>
      <c r="G98" s="61"/>
      <c r="H98" s="62"/>
      <c r="I98" s="62"/>
      <c r="J98" s="48"/>
      <c r="K98" s="64"/>
      <c r="L98" s="63">
        <f>+K98-J98</f>
        <v>0</v>
      </c>
      <c r="M98" s="64">
        <f ca="1">+TODAY()</f>
        <v>44917</v>
      </c>
      <c r="N98" s="65">
        <f ca="1">+K98-M98</f>
        <v>-44917</v>
      </c>
      <c r="O98" s="66" t="str">
        <f ca="1">+IF(M98&lt;K98,(K98-M98),"Finalizó")</f>
        <v>Finalizó</v>
      </c>
      <c r="P98" s="72"/>
      <c r="Q98" s="73"/>
      <c r="R98" s="73"/>
      <c r="S98" s="74"/>
      <c r="T98" s="70">
        <f>+P98+Q98+R98+S98</f>
        <v>0</v>
      </c>
      <c r="U98" s="71">
        <f>+T98*100</f>
        <v>0</v>
      </c>
      <c r="V98" s="187"/>
      <c r="W98" s="188"/>
      <c r="X98" s="189"/>
    </row>
    <row r="101" spans="2:24" ht="13.5" thickBot="1" x14ac:dyDescent="0.3"/>
    <row r="102" spans="2:24" ht="15.75" thickBot="1" x14ac:dyDescent="0.3">
      <c r="B102" s="190" t="s">
        <v>11</v>
      </c>
      <c r="C102" s="191"/>
      <c r="D102" s="191"/>
      <c r="E102" s="191"/>
      <c r="F102" s="192"/>
      <c r="G102" s="105"/>
      <c r="H102" s="193" t="s">
        <v>149</v>
      </c>
      <c r="I102" s="194"/>
      <c r="J102" s="194"/>
      <c r="K102" s="194"/>
      <c r="L102" s="194"/>
      <c r="M102" s="194"/>
      <c r="N102" s="194"/>
      <c r="O102" s="195"/>
      <c r="P102" s="196" t="s">
        <v>150</v>
      </c>
      <c r="Q102" s="197"/>
      <c r="R102" s="197"/>
      <c r="S102" s="197"/>
      <c r="T102" s="197"/>
      <c r="U102" s="198"/>
      <c r="V102" s="199" t="s">
        <v>151</v>
      </c>
      <c r="W102" s="200"/>
      <c r="X102" s="201"/>
    </row>
    <row r="103" spans="2:24" ht="45.75" thickBot="1" x14ac:dyDescent="0.3">
      <c r="B103" s="84" t="s">
        <v>15</v>
      </c>
      <c r="C103" s="83" t="s">
        <v>152</v>
      </c>
      <c r="D103" s="83" t="s">
        <v>16</v>
      </c>
      <c r="E103" s="205" t="s">
        <v>171</v>
      </c>
      <c r="F103" s="206"/>
      <c r="G103" s="108" t="s">
        <v>180</v>
      </c>
      <c r="H103" s="85" t="s">
        <v>16</v>
      </c>
      <c r="I103" s="86" t="s">
        <v>153</v>
      </c>
      <c r="J103" s="87" t="s">
        <v>154</v>
      </c>
      <c r="K103" s="87" t="s">
        <v>155</v>
      </c>
      <c r="L103" s="43" t="s">
        <v>156</v>
      </c>
      <c r="M103" s="43" t="s">
        <v>157</v>
      </c>
      <c r="N103" s="207" t="s">
        <v>158</v>
      </c>
      <c r="O103" s="208"/>
      <c r="P103" s="88">
        <v>1</v>
      </c>
      <c r="Q103" s="89">
        <v>2</v>
      </c>
      <c r="R103" s="89">
        <v>3</v>
      </c>
      <c r="S103" s="90">
        <v>4</v>
      </c>
      <c r="T103" s="209" t="s">
        <v>159</v>
      </c>
      <c r="U103" s="210"/>
      <c r="V103" s="202"/>
      <c r="W103" s="203"/>
      <c r="X103" s="204"/>
    </row>
    <row r="104" spans="2:24" ht="26.25" x14ac:dyDescent="0.25">
      <c r="B104" s="179"/>
      <c r="C104" s="44"/>
      <c r="D104" s="211"/>
      <c r="E104" s="45" t="s">
        <v>172</v>
      </c>
      <c r="F104" s="46" t="s">
        <v>90</v>
      </c>
      <c r="G104" s="46"/>
      <c r="H104" s="47"/>
      <c r="I104" s="47"/>
      <c r="J104" s="48"/>
      <c r="K104" s="49"/>
      <c r="L104" s="50">
        <f>+K104-J104</f>
        <v>0</v>
      </c>
      <c r="M104" s="51">
        <f ca="1">+TODAY()</f>
        <v>44917</v>
      </c>
      <c r="N104" s="52">
        <f ca="1">+K104-M104</f>
        <v>-44917</v>
      </c>
      <c r="O104" s="53" t="str">
        <f ca="1">+IF(M104&lt;K104,(K104-M104),"Finalizó")</f>
        <v>Finalizó</v>
      </c>
      <c r="P104" s="54"/>
      <c r="Q104" s="55"/>
      <c r="R104" s="55"/>
      <c r="S104" s="56"/>
      <c r="T104" s="57">
        <f>+P104+Q104+R104+S104</f>
        <v>0</v>
      </c>
      <c r="U104" s="58">
        <f>+T104*100</f>
        <v>0</v>
      </c>
      <c r="V104" s="184"/>
      <c r="W104" s="185"/>
      <c r="X104" s="186"/>
    </row>
    <row r="105" spans="2:24" ht="26.25" x14ac:dyDescent="0.25">
      <c r="B105" s="180"/>
      <c r="C105" s="59"/>
      <c r="D105" s="211"/>
      <c r="E105" s="60" t="s">
        <v>173</v>
      </c>
      <c r="F105" s="61" t="s">
        <v>0</v>
      </c>
      <c r="G105" s="61"/>
      <c r="H105" s="62"/>
      <c r="I105" s="62"/>
      <c r="J105" s="48"/>
      <c r="K105" s="49"/>
      <c r="L105" s="63">
        <f>+K105-J105</f>
        <v>0</v>
      </c>
      <c r="M105" s="64">
        <f ca="1">+TODAY()</f>
        <v>44917</v>
      </c>
      <c r="N105" s="65">
        <f ca="1">+K105-M105</f>
        <v>-44917</v>
      </c>
      <c r="O105" s="66" t="str">
        <f ca="1">+IF(M105&lt;K105,(K105-M105),"Finalizó")</f>
        <v>Finalizó</v>
      </c>
      <c r="P105" s="67"/>
      <c r="Q105" s="68"/>
      <c r="R105" s="68"/>
      <c r="S105" s="69"/>
      <c r="T105" s="70">
        <f>+P105+Q105+R105+S105</f>
        <v>0</v>
      </c>
      <c r="U105" s="71">
        <f>+T105*100</f>
        <v>0</v>
      </c>
      <c r="V105" s="187"/>
      <c r="W105" s="188"/>
      <c r="X105" s="189"/>
    </row>
    <row r="106" spans="2:24" ht="26.25" x14ac:dyDescent="0.25">
      <c r="B106" s="180"/>
      <c r="C106" s="59"/>
      <c r="D106" s="211"/>
      <c r="E106" s="60" t="s">
        <v>174</v>
      </c>
      <c r="F106" s="61" t="s">
        <v>0</v>
      </c>
      <c r="G106" s="61"/>
      <c r="H106" s="62"/>
      <c r="I106" s="62"/>
      <c r="J106" s="48"/>
      <c r="K106" s="64"/>
      <c r="L106" s="63">
        <f>+K106-J106</f>
        <v>0</v>
      </c>
      <c r="M106" s="64">
        <f ca="1">+TODAY()</f>
        <v>44917</v>
      </c>
      <c r="N106" s="65">
        <f ca="1">+K106-M106</f>
        <v>-44917</v>
      </c>
      <c r="O106" s="66" t="str">
        <f ca="1">+IF(M106&lt;K106,(K106-M106),"Finalizó")</f>
        <v>Finalizó</v>
      </c>
      <c r="P106" s="67"/>
      <c r="Q106" s="68"/>
      <c r="R106" s="68"/>
      <c r="S106" s="69"/>
      <c r="T106" s="70">
        <f>+P106+Q106+R106+S106</f>
        <v>0</v>
      </c>
      <c r="U106" s="71">
        <f>+T106*100</f>
        <v>0</v>
      </c>
      <c r="V106" s="187"/>
      <c r="W106" s="188"/>
      <c r="X106" s="189"/>
    </row>
    <row r="107" spans="2:24" ht="26.25" x14ac:dyDescent="0.25">
      <c r="B107" s="181"/>
      <c r="C107" s="59"/>
      <c r="D107" s="212"/>
      <c r="E107" s="60" t="s">
        <v>169</v>
      </c>
      <c r="F107" s="61" t="s">
        <v>0</v>
      </c>
      <c r="G107" s="61"/>
      <c r="H107" s="62"/>
      <c r="I107" s="62"/>
      <c r="J107" s="48"/>
      <c r="K107" s="64"/>
      <c r="L107" s="63">
        <f>+K107-J107</f>
        <v>0</v>
      </c>
      <c r="M107" s="64">
        <f ca="1">+TODAY()</f>
        <v>44917</v>
      </c>
      <c r="N107" s="65">
        <f ca="1">+K107-M107</f>
        <v>-44917</v>
      </c>
      <c r="O107" s="66" t="str">
        <f ca="1">+IF(M107&lt;K107,(K107-M107),"Finalizó")</f>
        <v>Finalizó</v>
      </c>
      <c r="P107" s="72"/>
      <c r="Q107" s="73"/>
      <c r="R107" s="73"/>
      <c r="S107" s="74"/>
      <c r="T107" s="70">
        <f>+P107+Q107+R107+S107</f>
        <v>0</v>
      </c>
      <c r="U107" s="71">
        <f>+T107*100</f>
        <v>0</v>
      </c>
      <c r="V107" s="187"/>
      <c r="W107" s="188"/>
      <c r="X107" s="189"/>
    </row>
    <row r="108" spans="2:24" ht="15" x14ac:dyDescent="0.25">
      <c r="B108" s="78"/>
    </row>
    <row r="109" spans="2:24" ht="13.5" thickBot="1" x14ac:dyDescent="0.3"/>
    <row r="110" spans="2:24" ht="15.75" thickBot="1" x14ac:dyDescent="0.3">
      <c r="B110" s="190" t="s">
        <v>11</v>
      </c>
      <c r="C110" s="191"/>
      <c r="D110" s="191"/>
      <c r="E110" s="191"/>
      <c r="F110" s="192"/>
      <c r="G110" s="105"/>
      <c r="H110" s="193" t="s">
        <v>149</v>
      </c>
      <c r="I110" s="194"/>
      <c r="J110" s="194"/>
      <c r="K110" s="194"/>
      <c r="L110" s="194"/>
      <c r="M110" s="194"/>
      <c r="N110" s="194"/>
      <c r="O110" s="195"/>
      <c r="P110" s="196" t="s">
        <v>150</v>
      </c>
      <c r="Q110" s="197"/>
      <c r="R110" s="197"/>
      <c r="S110" s="197"/>
      <c r="T110" s="197"/>
      <c r="U110" s="198"/>
      <c r="V110" s="199" t="s">
        <v>151</v>
      </c>
      <c r="W110" s="200"/>
      <c r="X110" s="201"/>
    </row>
    <row r="111" spans="2:24" ht="45.75" thickBot="1" x14ac:dyDescent="0.3">
      <c r="B111" s="84" t="s">
        <v>15</v>
      </c>
      <c r="C111" s="83" t="s">
        <v>152</v>
      </c>
      <c r="D111" s="83" t="s">
        <v>16</v>
      </c>
      <c r="E111" s="205" t="s">
        <v>171</v>
      </c>
      <c r="F111" s="206"/>
      <c r="G111" s="108" t="s">
        <v>180</v>
      </c>
      <c r="H111" s="85" t="s">
        <v>16</v>
      </c>
      <c r="I111" s="86" t="s">
        <v>153</v>
      </c>
      <c r="J111" s="87" t="s">
        <v>154</v>
      </c>
      <c r="K111" s="87" t="s">
        <v>155</v>
      </c>
      <c r="L111" s="43" t="s">
        <v>156</v>
      </c>
      <c r="M111" s="43" t="s">
        <v>157</v>
      </c>
      <c r="N111" s="207" t="s">
        <v>158</v>
      </c>
      <c r="O111" s="208"/>
      <c r="P111" s="88">
        <v>1</v>
      </c>
      <c r="Q111" s="89">
        <v>2</v>
      </c>
      <c r="R111" s="89">
        <v>3</v>
      </c>
      <c r="S111" s="90">
        <v>4</v>
      </c>
      <c r="T111" s="209" t="s">
        <v>159</v>
      </c>
      <c r="U111" s="210"/>
      <c r="V111" s="202"/>
      <c r="W111" s="203"/>
      <c r="X111" s="204"/>
    </row>
    <row r="112" spans="2:24" ht="26.25" x14ac:dyDescent="0.25">
      <c r="B112" s="179"/>
      <c r="C112" s="44"/>
      <c r="D112" s="182"/>
      <c r="E112" s="45" t="s">
        <v>172</v>
      </c>
      <c r="F112" s="46" t="s">
        <v>90</v>
      </c>
      <c r="G112" s="46"/>
      <c r="H112" s="47"/>
      <c r="I112" s="47"/>
      <c r="J112" s="48"/>
      <c r="K112" s="49"/>
      <c r="L112" s="50">
        <f>+K112-J112</f>
        <v>0</v>
      </c>
      <c r="M112" s="51">
        <f ca="1">+TODAY()</f>
        <v>44917</v>
      </c>
      <c r="N112" s="52">
        <f ca="1">+K112-M112</f>
        <v>-44917</v>
      </c>
      <c r="O112" s="53" t="str">
        <f ca="1">+IF(M112&lt;K112,(K112-M112),"Finalizó")</f>
        <v>Finalizó</v>
      </c>
      <c r="P112" s="54">
        <v>0.9</v>
      </c>
      <c r="Q112" s="55"/>
      <c r="R112" s="55"/>
      <c r="S112" s="56"/>
      <c r="T112" s="57">
        <f>+P112+Q112+R112+S112</f>
        <v>0.9</v>
      </c>
      <c r="U112" s="58">
        <f>+T112*100</f>
        <v>90</v>
      </c>
      <c r="V112" s="184"/>
      <c r="W112" s="185"/>
      <c r="X112" s="186"/>
    </row>
    <row r="113" spans="2:24" ht="26.25" x14ac:dyDescent="0.25">
      <c r="B113" s="180"/>
      <c r="C113" s="59"/>
      <c r="D113" s="182"/>
      <c r="E113" s="60" t="s">
        <v>173</v>
      </c>
      <c r="F113" s="61" t="s">
        <v>0</v>
      </c>
      <c r="G113" s="61"/>
      <c r="H113" s="62"/>
      <c r="I113" s="62"/>
      <c r="J113" s="48"/>
      <c r="K113" s="49"/>
      <c r="L113" s="63">
        <f>+K113-J113</f>
        <v>0</v>
      </c>
      <c r="M113" s="64">
        <f ca="1">+TODAY()</f>
        <v>44917</v>
      </c>
      <c r="N113" s="65">
        <f ca="1">+K113-M113</f>
        <v>-44917</v>
      </c>
      <c r="O113" s="66" t="str">
        <f ca="1">+IF(M113&lt;K113,(K113-M113),"Finalizó")</f>
        <v>Finalizó</v>
      </c>
      <c r="P113" s="67"/>
      <c r="Q113" s="68"/>
      <c r="R113" s="68"/>
      <c r="S113" s="69"/>
      <c r="T113" s="70">
        <f>+P113+Q113+R113+S113</f>
        <v>0</v>
      </c>
      <c r="U113" s="71">
        <f>+T113*100</f>
        <v>0</v>
      </c>
      <c r="V113" s="187"/>
      <c r="W113" s="188"/>
      <c r="X113" s="189"/>
    </row>
    <row r="114" spans="2:24" ht="26.25" x14ac:dyDescent="0.25">
      <c r="B114" s="180"/>
      <c r="C114" s="59"/>
      <c r="D114" s="182"/>
      <c r="E114" s="60" t="s">
        <v>174</v>
      </c>
      <c r="F114" s="61" t="s">
        <v>0</v>
      </c>
      <c r="G114" s="61"/>
      <c r="H114" s="62"/>
      <c r="I114" s="62"/>
      <c r="J114" s="48"/>
      <c r="K114" s="64"/>
      <c r="L114" s="63">
        <f>+K114-J114</f>
        <v>0</v>
      </c>
      <c r="M114" s="64">
        <f ca="1">+TODAY()</f>
        <v>44917</v>
      </c>
      <c r="N114" s="65">
        <f ca="1">+K114-M114</f>
        <v>-44917</v>
      </c>
      <c r="O114" s="66" t="str">
        <f ca="1">+IF(M114&lt;K114,(K114-M114),"Finalizó")</f>
        <v>Finalizó</v>
      </c>
      <c r="P114" s="67"/>
      <c r="Q114" s="68"/>
      <c r="R114" s="68"/>
      <c r="S114" s="69"/>
      <c r="T114" s="70">
        <f>+P114+Q114+R114+S114</f>
        <v>0</v>
      </c>
      <c r="U114" s="71">
        <f>+T114*100</f>
        <v>0</v>
      </c>
      <c r="V114" s="187"/>
      <c r="W114" s="188"/>
      <c r="X114" s="189"/>
    </row>
    <row r="115" spans="2:24" ht="26.25" x14ac:dyDescent="0.25">
      <c r="B115" s="181"/>
      <c r="C115" s="59"/>
      <c r="D115" s="183"/>
      <c r="E115" s="60" t="s">
        <v>169</v>
      </c>
      <c r="F115" s="61" t="s">
        <v>0</v>
      </c>
      <c r="G115" s="61"/>
      <c r="H115" s="62"/>
      <c r="I115" s="62"/>
      <c r="J115" s="48"/>
      <c r="K115" s="64"/>
      <c r="L115" s="63">
        <f>+K115-J115</f>
        <v>0</v>
      </c>
      <c r="M115" s="64">
        <f ca="1">+TODAY()</f>
        <v>44917</v>
      </c>
      <c r="N115" s="65">
        <f ca="1">+K115-M115</f>
        <v>-44917</v>
      </c>
      <c r="O115" s="66" t="str">
        <f ca="1">+IF(M115&lt;K115,(K115-M115),"Finalizó")</f>
        <v>Finalizó</v>
      </c>
      <c r="P115" s="72"/>
      <c r="Q115" s="73"/>
      <c r="R115" s="73"/>
      <c r="S115" s="74"/>
      <c r="T115" s="70">
        <f>+P115+Q115+R115+S115</f>
        <v>0</v>
      </c>
      <c r="U115" s="71">
        <f>+T115*100</f>
        <v>0</v>
      </c>
      <c r="V115" s="187"/>
      <c r="W115" s="188"/>
      <c r="X115" s="189"/>
    </row>
    <row r="119" spans="2:24" ht="13.5" thickBot="1" x14ac:dyDescent="0.3"/>
    <row r="120" spans="2:24" ht="15.75" thickBot="1" x14ac:dyDescent="0.3">
      <c r="B120" s="190" t="s">
        <v>11</v>
      </c>
      <c r="C120" s="191"/>
      <c r="D120" s="191"/>
      <c r="E120" s="191"/>
      <c r="F120" s="192"/>
      <c r="G120" s="105"/>
      <c r="H120" s="193" t="s">
        <v>149</v>
      </c>
      <c r="I120" s="194"/>
      <c r="J120" s="194"/>
      <c r="K120" s="194"/>
      <c r="L120" s="194"/>
      <c r="M120" s="194"/>
      <c r="N120" s="194"/>
      <c r="O120" s="195"/>
      <c r="P120" s="196" t="s">
        <v>150</v>
      </c>
      <c r="Q120" s="197"/>
      <c r="R120" s="197"/>
      <c r="S120" s="197"/>
      <c r="T120" s="197"/>
      <c r="U120" s="198"/>
      <c r="V120" s="199" t="s">
        <v>151</v>
      </c>
      <c r="W120" s="200"/>
      <c r="X120" s="201"/>
    </row>
    <row r="121" spans="2:24" ht="45.75" thickBot="1" x14ac:dyDescent="0.3">
      <c r="B121" s="84" t="s">
        <v>15</v>
      </c>
      <c r="C121" s="83" t="s">
        <v>152</v>
      </c>
      <c r="D121" s="83" t="s">
        <v>16</v>
      </c>
      <c r="E121" s="205" t="s">
        <v>171</v>
      </c>
      <c r="F121" s="206"/>
      <c r="G121" s="108" t="s">
        <v>180</v>
      </c>
      <c r="H121" s="85" t="s">
        <v>16</v>
      </c>
      <c r="I121" s="86" t="s">
        <v>153</v>
      </c>
      <c r="J121" s="87" t="s">
        <v>154</v>
      </c>
      <c r="K121" s="87" t="s">
        <v>155</v>
      </c>
      <c r="L121" s="43" t="s">
        <v>156</v>
      </c>
      <c r="M121" s="43" t="s">
        <v>157</v>
      </c>
      <c r="N121" s="207" t="s">
        <v>158</v>
      </c>
      <c r="O121" s="208"/>
      <c r="P121" s="88">
        <v>1</v>
      </c>
      <c r="Q121" s="89">
        <v>2</v>
      </c>
      <c r="R121" s="89">
        <v>3</v>
      </c>
      <c r="S121" s="90">
        <v>4</v>
      </c>
      <c r="T121" s="209" t="s">
        <v>159</v>
      </c>
      <c r="U121" s="210"/>
      <c r="V121" s="202"/>
      <c r="W121" s="203"/>
      <c r="X121" s="204"/>
    </row>
    <row r="122" spans="2:24" ht="26.25" x14ac:dyDescent="0.25">
      <c r="B122" s="179"/>
      <c r="C122" s="44"/>
      <c r="D122" s="182"/>
      <c r="E122" s="45" t="s">
        <v>172</v>
      </c>
      <c r="F122" s="46" t="s">
        <v>90</v>
      </c>
      <c r="G122" s="46"/>
      <c r="H122" s="47"/>
      <c r="I122" s="47"/>
      <c r="J122" s="48"/>
      <c r="K122" s="49"/>
      <c r="L122" s="50">
        <f>+K122-J122</f>
        <v>0</v>
      </c>
      <c r="M122" s="51">
        <f ca="1">+TODAY()</f>
        <v>44917</v>
      </c>
      <c r="N122" s="52">
        <f ca="1">+K122-M122</f>
        <v>-44917</v>
      </c>
      <c r="O122" s="53" t="str">
        <f ca="1">+IF(M122&lt;K122,(K122-M122),"Finalizó")</f>
        <v>Finalizó</v>
      </c>
      <c r="P122" s="54"/>
      <c r="Q122" s="55"/>
      <c r="R122" s="55"/>
      <c r="S122" s="56"/>
      <c r="T122" s="57">
        <f>+P122+Q122+R122+S122</f>
        <v>0</v>
      </c>
      <c r="U122" s="58">
        <f>+T122*100</f>
        <v>0</v>
      </c>
      <c r="V122" s="184"/>
      <c r="W122" s="185"/>
      <c r="X122" s="186"/>
    </row>
    <row r="123" spans="2:24" ht="26.25" x14ac:dyDescent="0.25">
      <c r="B123" s="180"/>
      <c r="C123" s="59"/>
      <c r="D123" s="182"/>
      <c r="E123" s="60" t="s">
        <v>173</v>
      </c>
      <c r="F123" s="61" t="s">
        <v>0</v>
      </c>
      <c r="G123" s="61"/>
      <c r="H123" s="62"/>
      <c r="I123" s="62"/>
      <c r="J123" s="48"/>
      <c r="K123" s="49"/>
      <c r="L123" s="63">
        <f>+K123-J123</f>
        <v>0</v>
      </c>
      <c r="M123" s="64">
        <f ca="1">+TODAY()</f>
        <v>44917</v>
      </c>
      <c r="N123" s="65">
        <f ca="1">+K123-M123</f>
        <v>-44917</v>
      </c>
      <c r="O123" s="66" t="str">
        <f ca="1">+IF(M123&lt;K123,(K123-M123),"Finalizó")</f>
        <v>Finalizó</v>
      </c>
      <c r="P123" s="67"/>
      <c r="Q123" s="68"/>
      <c r="R123" s="68"/>
      <c r="S123" s="69"/>
      <c r="T123" s="70">
        <f>+P123+Q123+R123+S123</f>
        <v>0</v>
      </c>
      <c r="U123" s="71">
        <f>+T123*100</f>
        <v>0</v>
      </c>
      <c r="V123" s="187"/>
      <c r="W123" s="188"/>
      <c r="X123" s="189"/>
    </row>
    <row r="124" spans="2:24" ht="26.25" x14ac:dyDescent="0.25">
      <c r="B124" s="180"/>
      <c r="C124" s="59"/>
      <c r="D124" s="182"/>
      <c r="E124" s="60" t="s">
        <v>174</v>
      </c>
      <c r="F124" s="61" t="s">
        <v>0</v>
      </c>
      <c r="G124" s="61"/>
      <c r="H124" s="62"/>
      <c r="I124" s="62"/>
      <c r="J124" s="48"/>
      <c r="K124" s="64"/>
      <c r="L124" s="63">
        <f>+K124-J124</f>
        <v>0</v>
      </c>
      <c r="M124" s="64">
        <f ca="1">+TODAY()</f>
        <v>44917</v>
      </c>
      <c r="N124" s="65">
        <f ca="1">+K124-M124</f>
        <v>-44917</v>
      </c>
      <c r="O124" s="66" t="str">
        <f ca="1">+IF(M124&lt;K124,(K124-M124),"Finalizó")</f>
        <v>Finalizó</v>
      </c>
      <c r="P124" s="67"/>
      <c r="Q124" s="68"/>
      <c r="R124" s="68"/>
      <c r="S124" s="69"/>
      <c r="T124" s="70">
        <f>+P124+Q124+R124+S124</f>
        <v>0</v>
      </c>
      <c r="U124" s="71">
        <f>+T124*100</f>
        <v>0</v>
      </c>
      <c r="V124" s="187"/>
      <c r="W124" s="188"/>
      <c r="X124" s="189"/>
    </row>
    <row r="125" spans="2:24" ht="26.25" x14ac:dyDescent="0.25">
      <c r="B125" s="181"/>
      <c r="C125" s="59"/>
      <c r="D125" s="183"/>
      <c r="E125" s="60" t="s">
        <v>169</v>
      </c>
      <c r="F125" s="61" t="s">
        <v>0</v>
      </c>
      <c r="G125" s="61"/>
      <c r="H125" s="62"/>
      <c r="I125" s="62"/>
      <c r="J125" s="48"/>
      <c r="K125" s="64"/>
      <c r="L125" s="63">
        <f>+K125-J125</f>
        <v>0</v>
      </c>
      <c r="M125" s="64">
        <f ca="1">+TODAY()</f>
        <v>44917</v>
      </c>
      <c r="N125" s="65">
        <f ca="1">+K125-M125</f>
        <v>-44917</v>
      </c>
      <c r="O125" s="66" t="str">
        <f ca="1">+IF(M125&lt;K125,(K125-M125),"Finalizó")</f>
        <v>Finalizó</v>
      </c>
      <c r="P125" s="72"/>
      <c r="Q125" s="73"/>
      <c r="R125" s="73"/>
      <c r="S125" s="74"/>
      <c r="T125" s="70">
        <f>+P125+Q125+R125+S125</f>
        <v>0</v>
      </c>
      <c r="U125" s="71">
        <f>+T125*100</f>
        <v>0</v>
      </c>
      <c r="V125" s="187"/>
      <c r="W125" s="188"/>
      <c r="X125" s="189"/>
    </row>
    <row r="127" spans="2:24" ht="13.5" thickBot="1" x14ac:dyDescent="0.3"/>
    <row r="128" spans="2:24" ht="15.75" thickBot="1" x14ac:dyDescent="0.3">
      <c r="B128" s="190" t="s">
        <v>11</v>
      </c>
      <c r="C128" s="191"/>
      <c r="D128" s="191"/>
      <c r="E128" s="191"/>
      <c r="F128" s="192"/>
      <c r="G128" s="105"/>
      <c r="H128" s="193" t="s">
        <v>149</v>
      </c>
      <c r="I128" s="194"/>
      <c r="J128" s="194"/>
      <c r="K128" s="194"/>
      <c r="L128" s="194"/>
      <c r="M128" s="194"/>
      <c r="N128" s="194"/>
      <c r="O128" s="195"/>
      <c r="P128" s="196" t="s">
        <v>150</v>
      </c>
      <c r="Q128" s="197"/>
      <c r="R128" s="197"/>
      <c r="S128" s="197"/>
      <c r="T128" s="197"/>
      <c r="U128" s="198"/>
      <c r="V128" s="199" t="s">
        <v>151</v>
      </c>
      <c r="W128" s="200"/>
      <c r="X128" s="201"/>
    </row>
    <row r="129" spans="2:24" ht="45.75" thickBot="1" x14ac:dyDescent="0.3">
      <c r="B129" s="84" t="s">
        <v>15</v>
      </c>
      <c r="C129" s="83" t="s">
        <v>152</v>
      </c>
      <c r="D129" s="83" t="s">
        <v>16</v>
      </c>
      <c r="E129" s="205" t="s">
        <v>171</v>
      </c>
      <c r="F129" s="206"/>
      <c r="G129" s="108" t="s">
        <v>180</v>
      </c>
      <c r="H129" s="85" t="s">
        <v>16</v>
      </c>
      <c r="I129" s="86" t="s">
        <v>153</v>
      </c>
      <c r="J129" s="87" t="s">
        <v>154</v>
      </c>
      <c r="K129" s="87" t="s">
        <v>155</v>
      </c>
      <c r="L129" s="43" t="s">
        <v>156</v>
      </c>
      <c r="M129" s="43" t="s">
        <v>157</v>
      </c>
      <c r="N129" s="207" t="s">
        <v>158</v>
      </c>
      <c r="O129" s="208"/>
      <c r="P129" s="88">
        <v>1</v>
      </c>
      <c r="Q129" s="89">
        <v>2</v>
      </c>
      <c r="R129" s="89">
        <v>3</v>
      </c>
      <c r="S129" s="90">
        <v>4</v>
      </c>
      <c r="T129" s="209" t="s">
        <v>159</v>
      </c>
      <c r="U129" s="210"/>
      <c r="V129" s="202"/>
      <c r="W129" s="203"/>
      <c r="X129" s="204"/>
    </row>
    <row r="130" spans="2:24" ht="26.25" x14ac:dyDescent="0.25">
      <c r="B130" s="179"/>
      <c r="C130" s="44"/>
      <c r="D130" s="182"/>
      <c r="E130" s="45" t="s">
        <v>172</v>
      </c>
      <c r="F130" s="46" t="s">
        <v>90</v>
      </c>
      <c r="G130" s="46"/>
      <c r="H130" s="47"/>
      <c r="I130" s="47"/>
      <c r="J130" s="48"/>
      <c r="K130" s="49"/>
      <c r="L130" s="50">
        <f>+K130-J130</f>
        <v>0</v>
      </c>
      <c r="M130" s="51">
        <f ca="1">+TODAY()</f>
        <v>44917</v>
      </c>
      <c r="N130" s="52">
        <f ca="1">+K130-M130</f>
        <v>-44917</v>
      </c>
      <c r="O130" s="53" t="str">
        <f ca="1">+IF(M130&lt;K130,(K130-M130),"Finalizó")</f>
        <v>Finalizó</v>
      </c>
      <c r="P130" s="54">
        <v>0.9</v>
      </c>
      <c r="Q130" s="55"/>
      <c r="R130" s="55"/>
      <c r="S130" s="56"/>
      <c r="T130" s="57">
        <f>+P130+Q130+R130+S130</f>
        <v>0.9</v>
      </c>
      <c r="U130" s="58">
        <f>+T130*100</f>
        <v>90</v>
      </c>
      <c r="V130" s="184"/>
      <c r="W130" s="185"/>
      <c r="X130" s="186"/>
    </row>
    <row r="131" spans="2:24" ht="26.25" x14ac:dyDescent="0.25">
      <c r="B131" s="180"/>
      <c r="C131" s="59"/>
      <c r="D131" s="182"/>
      <c r="E131" s="60" t="s">
        <v>173</v>
      </c>
      <c r="F131" s="61" t="s">
        <v>0</v>
      </c>
      <c r="G131" s="61"/>
      <c r="H131" s="62"/>
      <c r="I131" s="62"/>
      <c r="J131" s="48"/>
      <c r="K131" s="49"/>
      <c r="L131" s="63">
        <f>+K131-J131</f>
        <v>0</v>
      </c>
      <c r="M131" s="64">
        <f ca="1">+TODAY()</f>
        <v>44917</v>
      </c>
      <c r="N131" s="65">
        <f ca="1">+K131-M131</f>
        <v>-44917</v>
      </c>
      <c r="O131" s="66" t="str">
        <f ca="1">+IF(M131&lt;K131,(K131-M131),"Finalizó")</f>
        <v>Finalizó</v>
      </c>
      <c r="P131" s="67"/>
      <c r="Q131" s="68"/>
      <c r="R131" s="68"/>
      <c r="S131" s="69"/>
      <c r="T131" s="70">
        <f>+P131+Q131+R131+S131</f>
        <v>0</v>
      </c>
      <c r="U131" s="71">
        <f>+T131*100</f>
        <v>0</v>
      </c>
      <c r="V131" s="187"/>
      <c r="W131" s="188"/>
      <c r="X131" s="189"/>
    </row>
    <row r="132" spans="2:24" ht="26.25" x14ac:dyDescent="0.25">
      <c r="B132" s="180"/>
      <c r="C132" s="59"/>
      <c r="D132" s="182"/>
      <c r="E132" s="60" t="s">
        <v>174</v>
      </c>
      <c r="F132" s="61" t="s">
        <v>0</v>
      </c>
      <c r="G132" s="61"/>
      <c r="H132" s="62"/>
      <c r="I132" s="62"/>
      <c r="J132" s="48"/>
      <c r="K132" s="64"/>
      <c r="L132" s="63">
        <f>+K132-J132</f>
        <v>0</v>
      </c>
      <c r="M132" s="64">
        <f ca="1">+TODAY()</f>
        <v>44917</v>
      </c>
      <c r="N132" s="65">
        <f ca="1">+K132-M132</f>
        <v>-44917</v>
      </c>
      <c r="O132" s="66" t="str">
        <f ca="1">+IF(M132&lt;K132,(K132-M132),"Finalizó")</f>
        <v>Finalizó</v>
      </c>
      <c r="P132" s="67"/>
      <c r="Q132" s="68"/>
      <c r="R132" s="68"/>
      <c r="S132" s="69"/>
      <c r="T132" s="70">
        <f>+P132+Q132+R132+S132</f>
        <v>0</v>
      </c>
      <c r="U132" s="71">
        <f>+T132*100</f>
        <v>0</v>
      </c>
      <c r="V132" s="187"/>
      <c r="W132" s="188"/>
      <c r="X132" s="189"/>
    </row>
    <row r="133" spans="2:24" ht="26.25" x14ac:dyDescent="0.25">
      <c r="B133" s="181"/>
      <c r="C133" s="59"/>
      <c r="D133" s="183"/>
      <c r="E133" s="60" t="s">
        <v>169</v>
      </c>
      <c r="F133" s="61" t="s">
        <v>0</v>
      </c>
      <c r="G133" s="61"/>
      <c r="H133" s="62"/>
      <c r="I133" s="62"/>
      <c r="J133" s="48"/>
      <c r="K133" s="64"/>
      <c r="L133" s="63">
        <f>+K133-J133</f>
        <v>0</v>
      </c>
      <c r="M133" s="64">
        <f ca="1">+TODAY()</f>
        <v>44917</v>
      </c>
      <c r="N133" s="65">
        <f ca="1">+K133-M133</f>
        <v>-44917</v>
      </c>
      <c r="O133" s="66" t="str">
        <f ca="1">+IF(M133&lt;K133,(K133-M133),"Finalizó")</f>
        <v>Finalizó</v>
      </c>
      <c r="P133" s="72"/>
      <c r="Q133" s="73"/>
      <c r="R133" s="73"/>
      <c r="S133" s="74"/>
      <c r="T133" s="70">
        <f>+P133+Q133+R133+S133</f>
        <v>0</v>
      </c>
      <c r="U133" s="71">
        <f>+T133*100</f>
        <v>0</v>
      </c>
      <c r="V133" s="187"/>
      <c r="W133" s="188"/>
      <c r="X133" s="189"/>
    </row>
    <row r="137" spans="2:24" ht="13.5" thickBot="1" x14ac:dyDescent="0.3"/>
    <row r="138" spans="2:24" ht="15.75" thickBot="1" x14ac:dyDescent="0.3">
      <c r="B138" s="190" t="s">
        <v>11</v>
      </c>
      <c r="C138" s="191"/>
      <c r="D138" s="191"/>
      <c r="E138" s="191"/>
      <c r="F138" s="192"/>
      <c r="G138" s="105"/>
      <c r="H138" s="193" t="s">
        <v>149</v>
      </c>
      <c r="I138" s="194"/>
      <c r="J138" s="194"/>
      <c r="K138" s="194"/>
      <c r="L138" s="194"/>
      <c r="M138" s="194"/>
      <c r="N138" s="194"/>
      <c r="O138" s="195"/>
      <c r="P138" s="196" t="s">
        <v>150</v>
      </c>
      <c r="Q138" s="197"/>
      <c r="R138" s="197"/>
      <c r="S138" s="197"/>
      <c r="T138" s="197"/>
      <c r="U138" s="198"/>
      <c r="V138" s="199" t="s">
        <v>151</v>
      </c>
      <c r="W138" s="200"/>
      <c r="X138" s="201"/>
    </row>
    <row r="139" spans="2:24" ht="45.75" thickBot="1" x14ac:dyDescent="0.3">
      <c r="B139" s="84" t="s">
        <v>15</v>
      </c>
      <c r="C139" s="83" t="s">
        <v>152</v>
      </c>
      <c r="D139" s="83" t="s">
        <v>16</v>
      </c>
      <c r="E139" s="205" t="s">
        <v>171</v>
      </c>
      <c r="F139" s="206"/>
      <c r="G139" s="108" t="s">
        <v>180</v>
      </c>
      <c r="H139" s="85" t="s">
        <v>16</v>
      </c>
      <c r="I139" s="86" t="s">
        <v>153</v>
      </c>
      <c r="J139" s="87" t="s">
        <v>154</v>
      </c>
      <c r="K139" s="87" t="s">
        <v>155</v>
      </c>
      <c r="L139" s="43" t="s">
        <v>156</v>
      </c>
      <c r="M139" s="43" t="s">
        <v>157</v>
      </c>
      <c r="N139" s="207" t="s">
        <v>158</v>
      </c>
      <c r="O139" s="208"/>
      <c r="P139" s="88">
        <v>1</v>
      </c>
      <c r="Q139" s="89">
        <v>2</v>
      </c>
      <c r="R139" s="89">
        <v>3</v>
      </c>
      <c r="S139" s="90">
        <v>4</v>
      </c>
      <c r="T139" s="209" t="s">
        <v>159</v>
      </c>
      <c r="U139" s="210"/>
      <c r="V139" s="202"/>
      <c r="W139" s="203"/>
      <c r="X139" s="204"/>
    </row>
    <row r="140" spans="2:24" ht="26.25" x14ac:dyDescent="0.25">
      <c r="B140" s="179"/>
      <c r="C140" s="44"/>
      <c r="D140" s="182"/>
      <c r="E140" s="45" t="s">
        <v>172</v>
      </c>
      <c r="F140" s="46" t="s">
        <v>90</v>
      </c>
      <c r="G140" s="46"/>
      <c r="H140" s="47"/>
      <c r="I140" s="47"/>
      <c r="J140" s="48"/>
      <c r="K140" s="49"/>
      <c r="L140" s="50">
        <f>+K140-J140</f>
        <v>0</v>
      </c>
      <c r="M140" s="51">
        <f ca="1">+TODAY()</f>
        <v>44917</v>
      </c>
      <c r="N140" s="52">
        <f ca="1">+K140-M140</f>
        <v>-44917</v>
      </c>
      <c r="O140" s="53" t="str">
        <f ca="1">+IF(M140&lt;K140,(K140-M140),"Finalizó")</f>
        <v>Finalizó</v>
      </c>
      <c r="P140" s="54"/>
      <c r="Q140" s="55"/>
      <c r="R140" s="55"/>
      <c r="S140" s="56"/>
      <c r="T140" s="57">
        <f>+P140+Q140+R140+S140</f>
        <v>0</v>
      </c>
      <c r="U140" s="58">
        <f>+T140*100</f>
        <v>0</v>
      </c>
      <c r="V140" s="184"/>
      <c r="W140" s="185"/>
      <c r="X140" s="186"/>
    </row>
    <row r="141" spans="2:24" ht="26.25" x14ac:dyDescent="0.25">
      <c r="B141" s="180"/>
      <c r="C141" s="59"/>
      <c r="D141" s="182"/>
      <c r="E141" s="60" t="s">
        <v>173</v>
      </c>
      <c r="F141" s="61" t="s">
        <v>0</v>
      </c>
      <c r="G141" s="61"/>
      <c r="H141" s="62"/>
      <c r="I141" s="62"/>
      <c r="J141" s="48"/>
      <c r="K141" s="49"/>
      <c r="L141" s="63">
        <f>+K141-J141</f>
        <v>0</v>
      </c>
      <c r="M141" s="64">
        <f ca="1">+TODAY()</f>
        <v>44917</v>
      </c>
      <c r="N141" s="65">
        <f ca="1">+K141-M141</f>
        <v>-44917</v>
      </c>
      <c r="O141" s="66" t="str">
        <f ca="1">+IF(M141&lt;K141,(K141-M141),"Finalizó")</f>
        <v>Finalizó</v>
      </c>
      <c r="P141" s="67"/>
      <c r="Q141" s="68"/>
      <c r="R141" s="68"/>
      <c r="S141" s="69"/>
      <c r="T141" s="70">
        <f>+P141+Q141+R141+S141</f>
        <v>0</v>
      </c>
      <c r="U141" s="71">
        <f>+T141*100</f>
        <v>0</v>
      </c>
      <c r="V141" s="187"/>
      <c r="W141" s="188"/>
      <c r="X141" s="189"/>
    </row>
    <row r="142" spans="2:24" ht="26.25" x14ac:dyDescent="0.25">
      <c r="B142" s="180"/>
      <c r="C142" s="59"/>
      <c r="D142" s="182"/>
      <c r="E142" s="60" t="s">
        <v>174</v>
      </c>
      <c r="F142" s="61" t="s">
        <v>0</v>
      </c>
      <c r="G142" s="61"/>
      <c r="H142" s="62"/>
      <c r="I142" s="62"/>
      <c r="J142" s="48"/>
      <c r="K142" s="64"/>
      <c r="L142" s="63">
        <f>+K142-J142</f>
        <v>0</v>
      </c>
      <c r="M142" s="64">
        <f ca="1">+TODAY()</f>
        <v>44917</v>
      </c>
      <c r="N142" s="65">
        <f ca="1">+K142-M142</f>
        <v>-44917</v>
      </c>
      <c r="O142" s="66" t="str">
        <f ca="1">+IF(M142&lt;K142,(K142-M142),"Finalizó")</f>
        <v>Finalizó</v>
      </c>
      <c r="P142" s="67"/>
      <c r="Q142" s="68"/>
      <c r="R142" s="68"/>
      <c r="S142" s="69"/>
      <c r="T142" s="70">
        <f>+P142+Q142+R142+S142</f>
        <v>0</v>
      </c>
      <c r="U142" s="71">
        <f>+T142*100</f>
        <v>0</v>
      </c>
      <c r="V142" s="187"/>
      <c r="W142" s="188"/>
      <c r="X142" s="189"/>
    </row>
    <row r="143" spans="2:24" ht="26.25" x14ac:dyDescent="0.25">
      <c r="B143" s="181"/>
      <c r="C143" s="59"/>
      <c r="D143" s="183"/>
      <c r="E143" s="60" t="s">
        <v>169</v>
      </c>
      <c r="F143" s="61" t="s">
        <v>0</v>
      </c>
      <c r="G143" s="61"/>
      <c r="H143" s="62"/>
      <c r="I143" s="62"/>
      <c r="J143" s="48"/>
      <c r="K143" s="64"/>
      <c r="L143" s="63">
        <f>+K143-J143</f>
        <v>0</v>
      </c>
      <c r="M143" s="64">
        <f ca="1">+TODAY()</f>
        <v>44917</v>
      </c>
      <c r="N143" s="65">
        <f ca="1">+K143-M143</f>
        <v>-44917</v>
      </c>
      <c r="O143" s="66" t="str">
        <f ca="1">+IF(M143&lt;K143,(K143-M143),"Finalizó")</f>
        <v>Finalizó</v>
      </c>
      <c r="P143" s="72"/>
      <c r="Q143" s="73"/>
      <c r="R143" s="73"/>
      <c r="S143" s="74"/>
      <c r="T143" s="70">
        <f>+P143+Q143+R143+S143</f>
        <v>0</v>
      </c>
      <c r="U143" s="71">
        <f>+T143*100</f>
        <v>0</v>
      </c>
      <c r="V143" s="187"/>
      <c r="W143" s="188"/>
      <c r="X143" s="189"/>
    </row>
    <row r="145" spans="2:24" ht="13.5" thickBot="1" x14ac:dyDescent="0.3"/>
    <row r="146" spans="2:24" ht="15.75" thickBot="1" x14ac:dyDescent="0.3">
      <c r="B146" s="190" t="s">
        <v>11</v>
      </c>
      <c r="C146" s="191"/>
      <c r="D146" s="191"/>
      <c r="E146" s="191"/>
      <c r="F146" s="192"/>
      <c r="G146" s="105"/>
      <c r="H146" s="193" t="s">
        <v>149</v>
      </c>
      <c r="I146" s="194"/>
      <c r="J146" s="194"/>
      <c r="K146" s="194"/>
      <c r="L146" s="194"/>
      <c r="M146" s="194"/>
      <c r="N146" s="194"/>
      <c r="O146" s="195"/>
      <c r="P146" s="196" t="s">
        <v>150</v>
      </c>
      <c r="Q146" s="197"/>
      <c r="R146" s="197"/>
      <c r="S146" s="197"/>
      <c r="T146" s="197"/>
      <c r="U146" s="198"/>
      <c r="V146" s="199" t="s">
        <v>151</v>
      </c>
      <c r="W146" s="200"/>
      <c r="X146" s="201"/>
    </row>
    <row r="147" spans="2:24" ht="45.75" thickBot="1" x14ac:dyDescent="0.3">
      <c r="B147" s="84" t="s">
        <v>15</v>
      </c>
      <c r="C147" s="83" t="s">
        <v>152</v>
      </c>
      <c r="D147" s="83" t="s">
        <v>16</v>
      </c>
      <c r="E147" s="205" t="s">
        <v>171</v>
      </c>
      <c r="F147" s="206"/>
      <c r="G147" s="108" t="s">
        <v>180</v>
      </c>
      <c r="H147" s="85" t="s">
        <v>16</v>
      </c>
      <c r="I147" s="86" t="s">
        <v>153</v>
      </c>
      <c r="J147" s="87" t="s">
        <v>154</v>
      </c>
      <c r="K147" s="87" t="s">
        <v>155</v>
      </c>
      <c r="L147" s="43" t="s">
        <v>156</v>
      </c>
      <c r="M147" s="43" t="s">
        <v>157</v>
      </c>
      <c r="N147" s="207" t="s">
        <v>158</v>
      </c>
      <c r="O147" s="208"/>
      <c r="P147" s="88">
        <v>1</v>
      </c>
      <c r="Q147" s="89">
        <v>2</v>
      </c>
      <c r="R147" s="89">
        <v>3</v>
      </c>
      <c r="S147" s="90">
        <v>4</v>
      </c>
      <c r="T147" s="209" t="s">
        <v>159</v>
      </c>
      <c r="U147" s="210"/>
      <c r="V147" s="202"/>
      <c r="W147" s="203"/>
      <c r="X147" s="204"/>
    </row>
    <row r="148" spans="2:24" ht="26.25" x14ac:dyDescent="0.25">
      <c r="B148" s="179"/>
      <c r="C148" s="44"/>
      <c r="D148" s="182"/>
      <c r="E148" s="45" t="s">
        <v>172</v>
      </c>
      <c r="F148" s="46" t="s">
        <v>90</v>
      </c>
      <c r="G148" s="46"/>
      <c r="H148" s="47"/>
      <c r="I148" s="47"/>
      <c r="J148" s="48"/>
      <c r="K148" s="49"/>
      <c r="L148" s="50">
        <f>+K148-J148</f>
        <v>0</v>
      </c>
      <c r="M148" s="51">
        <f ca="1">+TODAY()</f>
        <v>44917</v>
      </c>
      <c r="N148" s="52">
        <f ca="1">+K148-M148</f>
        <v>-44917</v>
      </c>
      <c r="O148" s="53" t="str">
        <f ca="1">+IF(M148&lt;K148,(K148-M148),"Finalizó")</f>
        <v>Finalizó</v>
      </c>
      <c r="P148" s="54">
        <v>0.9</v>
      </c>
      <c r="Q148" s="55"/>
      <c r="R148" s="55"/>
      <c r="S148" s="56"/>
      <c r="T148" s="57">
        <f>+P148+Q148+R148+S148</f>
        <v>0.9</v>
      </c>
      <c r="U148" s="58">
        <f>+T148*100</f>
        <v>90</v>
      </c>
      <c r="V148" s="184"/>
      <c r="W148" s="185"/>
      <c r="X148" s="186"/>
    </row>
    <row r="149" spans="2:24" ht="26.25" x14ac:dyDescent="0.25">
      <c r="B149" s="180"/>
      <c r="C149" s="59"/>
      <c r="D149" s="182"/>
      <c r="E149" s="60" t="s">
        <v>173</v>
      </c>
      <c r="F149" s="61" t="s">
        <v>0</v>
      </c>
      <c r="G149" s="61"/>
      <c r="H149" s="62"/>
      <c r="I149" s="62"/>
      <c r="J149" s="48"/>
      <c r="K149" s="49"/>
      <c r="L149" s="63">
        <f>+K149-J149</f>
        <v>0</v>
      </c>
      <c r="M149" s="64">
        <f ca="1">+TODAY()</f>
        <v>44917</v>
      </c>
      <c r="N149" s="65">
        <f ca="1">+K149-M149</f>
        <v>-44917</v>
      </c>
      <c r="O149" s="66" t="str">
        <f ca="1">+IF(M149&lt;K149,(K149-M149),"Finalizó")</f>
        <v>Finalizó</v>
      </c>
      <c r="P149" s="67"/>
      <c r="Q149" s="68"/>
      <c r="R149" s="68"/>
      <c r="S149" s="69"/>
      <c r="T149" s="70">
        <f>+P149+Q149+R149+S149</f>
        <v>0</v>
      </c>
      <c r="U149" s="71">
        <f>+T149*100</f>
        <v>0</v>
      </c>
      <c r="V149" s="187"/>
      <c r="W149" s="188"/>
      <c r="X149" s="189"/>
    </row>
    <row r="150" spans="2:24" ht="26.25" x14ac:dyDescent="0.25">
      <c r="B150" s="180"/>
      <c r="C150" s="59"/>
      <c r="D150" s="182"/>
      <c r="E150" s="60" t="s">
        <v>174</v>
      </c>
      <c r="F150" s="61" t="s">
        <v>0</v>
      </c>
      <c r="G150" s="61"/>
      <c r="H150" s="62"/>
      <c r="I150" s="62"/>
      <c r="J150" s="48"/>
      <c r="K150" s="64"/>
      <c r="L150" s="63">
        <f>+K150-J150</f>
        <v>0</v>
      </c>
      <c r="M150" s="64">
        <f ca="1">+TODAY()</f>
        <v>44917</v>
      </c>
      <c r="N150" s="65">
        <f ca="1">+K150-M150</f>
        <v>-44917</v>
      </c>
      <c r="O150" s="66" t="str">
        <f ca="1">+IF(M150&lt;K150,(K150-M150),"Finalizó")</f>
        <v>Finalizó</v>
      </c>
      <c r="P150" s="67"/>
      <c r="Q150" s="68"/>
      <c r="R150" s="68"/>
      <c r="S150" s="69"/>
      <c r="T150" s="70">
        <f>+P150+Q150+R150+S150</f>
        <v>0</v>
      </c>
      <c r="U150" s="71">
        <f>+T150*100</f>
        <v>0</v>
      </c>
      <c r="V150" s="187"/>
      <c r="W150" s="188"/>
      <c r="X150" s="189"/>
    </row>
    <row r="151" spans="2:24" ht="26.25" x14ac:dyDescent="0.25">
      <c r="B151" s="181"/>
      <c r="C151" s="59"/>
      <c r="D151" s="183"/>
      <c r="E151" s="60" t="s">
        <v>169</v>
      </c>
      <c r="F151" s="61" t="s">
        <v>0</v>
      </c>
      <c r="G151" s="61"/>
      <c r="H151" s="62"/>
      <c r="I151" s="62"/>
      <c r="J151" s="48"/>
      <c r="K151" s="64"/>
      <c r="L151" s="63">
        <f>+K151-J151</f>
        <v>0</v>
      </c>
      <c r="M151" s="64">
        <f ca="1">+TODAY()</f>
        <v>44917</v>
      </c>
      <c r="N151" s="65">
        <f ca="1">+K151-M151</f>
        <v>-44917</v>
      </c>
      <c r="O151" s="66" t="str">
        <f ca="1">+IF(M151&lt;K151,(K151-M151),"Finalizó")</f>
        <v>Finalizó</v>
      </c>
      <c r="P151" s="72"/>
      <c r="Q151" s="73"/>
      <c r="R151" s="73"/>
      <c r="S151" s="74"/>
      <c r="T151" s="70">
        <f>+P151+Q151+R151+S151</f>
        <v>0</v>
      </c>
      <c r="U151" s="71">
        <f>+T151*100</f>
        <v>0</v>
      </c>
      <c r="V151" s="187"/>
      <c r="W151" s="188"/>
      <c r="X151" s="189"/>
    </row>
    <row r="155" spans="2:24" ht="13.5" thickBot="1" x14ac:dyDescent="0.3"/>
    <row r="156" spans="2:24" ht="15.75" thickBot="1" x14ac:dyDescent="0.3">
      <c r="B156" s="190" t="s">
        <v>11</v>
      </c>
      <c r="C156" s="191"/>
      <c r="D156" s="191"/>
      <c r="E156" s="191"/>
      <c r="F156" s="192"/>
      <c r="G156" s="105"/>
      <c r="H156" s="193" t="s">
        <v>149</v>
      </c>
      <c r="I156" s="194"/>
      <c r="J156" s="194"/>
      <c r="K156" s="194"/>
      <c r="L156" s="194"/>
      <c r="M156" s="194"/>
      <c r="N156" s="194"/>
      <c r="O156" s="195"/>
      <c r="P156" s="196" t="s">
        <v>150</v>
      </c>
      <c r="Q156" s="197"/>
      <c r="R156" s="197"/>
      <c r="S156" s="197"/>
      <c r="T156" s="197"/>
      <c r="U156" s="198"/>
      <c r="V156" s="199" t="s">
        <v>151</v>
      </c>
      <c r="W156" s="200"/>
      <c r="X156" s="201"/>
    </row>
    <row r="157" spans="2:24" ht="45.75" thickBot="1" x14ac:dyDescent="0.3">
      <c r="B157" s="84" t="s">
        <v>15</v>
      </c>
      <c r="C157" s="83" t="s">
        <v>152</v>
      </c>
      <c r="D157" s="83" t="s">
        <v>16</v>
      </c>
      <c r="E157" s="205" t="s">
        <v>171</v>
      </c>
      <c r="F157" s="206"/>
      <c r="G157" s="108" t="s">
        <v>180</v>
      </c>
      <c r="H157" s="85" t="s">
        <v>16</v>
      </c>
      <c r="I157" s="86" t="s">
        <v>153</v>
      </c>
      <c r="J157" s="87" t="s">
        <v>154</v>
      </c>
      <c r="K157" s="87" t="s">
        <v>155</v>
      </c>
      <c r="L157" s="43" t="s">
        <v>156</v>
      </c>
      <c r="M157" s="43" t="s">
        <v>157</v>
      </c>
      <c r="N157" s="207" t="s">
        <v>158</v>
      </c>
      <c r="O157" s="208"/>
      <c r="P157" s="88">
        <v>1</v>
      </c>
      <c r="Q157" s="89">
        <v>2</v>
      </c>
      <c r="R157" s="89">
        <v>3</v>
      </c>
      <c r="S157" s="90">
        <v>4</v>
      </c>
      <c r="T157" s="209" t="s">
        <v>159</v>
      </c>
      <c r="U157" s="210"/>
      <c r="V157" s="202"/>
      <c r="W157" s="203"/>
      <c r="X157" s="204"/>
    </row>
    <row r="158" spans="2:24" ht="26.25" x14ac:dyDescent="0.25">
      <c r="B158" s="179"/>
      <c r="C158" s="44"/>
      <c r="D158" s="182"/>
      <c r="E158" s="45" t="s">
        <v>172</v>
      </c>
      <c r="F158" s="46" t="s">
        <v>90</v>
      </c>
      <c r="G158" s="46"/>
      <c r="H158" s="47"/>
      <c r="I158" s="47"/>
      <c r="J158" s="48"/>
      <c r="K158" s="49"/>
      <c r="L158" s="50">
        <f>+K158-J158</f>
        <v>0</v>
      </c>
      <c r="M158" s="51">
        <f ca="1">+TODAY()</f>
        <v>44917</v>
      </c>
      <c r="N158" s="52">
        <f ca="1">+K158-M158</f>
        <v>-44917</v>
      </c>
      <c r="O158" s="53" t="str">
        <f ca="1">+IF(M158&lt;K158,(K158-M158),"Finalizó")</f>
        <v>Finalizó</v>
      </c>
      <c r="P158" s="54"/>
      <c r="Q158" s="55"/>
      <c r="R158" s="55"/>
      <c r="S158" s="56"/>
      <c r="T158" s="57">
        <f>+P158+Q158+R158+S158</f>
        <v>0</v>
      </c>
      <c r="U158" s="58">
        <f>+T158*100</f>
        <v>0</v>
      </c>
      <c r="V158" s="184"/>
      <c r="W158" s="185"/>
      <c r="X158" s="186"/>
    </row>
    <row r="159" spans="2:24" ht="26.25" x14ac:dyDescent="0.25">
      <c r="B159" s="180"/>
      <c r="C159" s="59"/>
      <c r="D159" s="182"/>
      <c r="E159" s="60" t="s">
        <v>173</v>
      </c>
      <c r="F159" s="61" t="s">
        <v>0</v>
      </c>
      <c r="G159" s="61"/>
      <c r="H159" s="62"/>
      <c r="I159" s="62"/>
      <c r="J159" s="48"/>
      <c r="K159" s="49"/>
      <c r="L159" s="63">
        <f>+K159-J159</f>
        <v>0</v>
      </c>
      <c r="M159" s="64">
        <f ca="1">+TODAY()</f>
        <v>44917</v>
      </c>
      <c r="N159" s="65">
        <f ca="1">+K159-M159</f>
        <v>-44917</v>
      </c>
      <c r="O159" s="66" t="str">
        <f ca="1">+IF(M159&lt;K159,(K159-M159),"Finalizó")</f>
        <v>Finalizó</v>
      </c>
      <c r="P159" s="67"/>
      <c r="Q159" s="68"/>
      <c r="R159" s="68"/>
      <c r="S159" s="69"/>
      <c r="T159" s="70">
        <f>+P159+Q159+R159+S159</f>
        <v>0</v>
      </c>
      <c r="U159" s="71">
        <f>+T159*100</f>
        <v>0</v>
      </c>
      <c r="V159" s="187"/>
      <c r="W159" s="188"/>
      <c r="X159" s="189"/>
    </row>
    <row r="160" spans="2:24" ht="26.25" x14ac:dyDescent="0.25">
      <c r="B160" s="180"/>
      <c r="C160" s="59"/>
      <c r="D160" s="182"/>
      <c r="E160" s="60" t="s">
        <v>174</v>
      </c>
      <c r="F160" s="61" t="s">
        <v>0</v>
      </c>
      <c r="G160" s="61"/>
      <c r="H160" s="62"/>
      <c r="I160" s="62"/>
      <c r="J160" s="48"/>
      <c r="K160" s="64"/>
      <c r="L160" s="63">
        <f>+K160-J160</f>
        <v>0</v>
      </c>
      <c r="M160" s="64">
        <f ca="1">+TODAY()</f>
        <v>44917</v>
      </c>
      <c r="N160" s="65">
        <f ca="1">+K160-M160</f>
        <v>-44917</v>
      </c>
      <c r="O160" s="66" t="str">
        <f ca="1">+IF(M160&lt;K160,(K160-M160),"Finalizó")</f>
        <v>Finalizó</v>
      </c>
      <c r="P160" s="67"/>
      <c r="Q160" s="68"/>
      <c r="R160" s="68"/>
      <c r="S160" s="69"/>
      <c r="T160" s="70">
        <f>+P160+Q160+R160+S160</f>
        <v>0</v>
      </c>
      <c r="U160" s="71">
        <f>+T160*100</f>
        <v>0</v>
      </c>
      <c r="V160" s="187"/>
      <c r="W160" s="188"/>
      <c r="X160" s="189"/>
    </row>
    <row r="161" spans="2:24" ht="26.25" x14ac:dyDescent="0.25">
      <c r="B161" s="181"/>
      <c r="C161" s="59"/>
      <c r="D161" s="183"/>
      <c r="E161" s="60" t="s">
        <v>169</v>
      </c>
      <c r="F161" s="61" t="s">
        <v>0</v>
      </c>
      <c r="G161" s="61"/>
      <c r="H161" s="62"/>
      <c r="I161" s="62"/>
      <c r="J161" s="48"/>
      <c r="K161" s="64"/>
      <c r="L161" s="63">
        <f>+K161-J161</f>
        <v>0</v>
      </c>
      <c r="M161" s="64">
        <f ca="1">+TODAY()</f>
        <v>44917</v>
      </c>
      <c r="N161" s="65">
        <f ca="1">+K161-M161</f>
        <v>-44917</v>
      </c>
      <c r="O161" s="66" t="str">
        <f ca="1">+IF(M161&lt;K161,(K161-M161),"Finalizó")</f>
        <v>Finalizó</v>
      </c>
      <c r="P161" s="72"/>
      <c r="Q161" s="73"/>
      <c r="R161" s="73"/>
      <c r="S161" s="74"/>
      <c r="T161" s="70">
        <f>+P161+Q161+R161+S161</f>
        <v>0</v>
      </c>
      <c r="U161" s="71">
        <f>+T161*100</f>
        <v>0</v>
      </c>
      <c r="V161" s="187"/>
      <c r="W161" s="188"/>
      <c r="X161" s="189"/>
    </row>
    <row r="163" spans="2:24" ht="13.5" thickBot="1" x14ac:dyDescent="0.3"/>
    <row r="164" spans="2:24" ht="15.75" thickBot="1" x14ac:dyDescent="0.3">
      <c r="B164" s="190" t="s">
        <v>11</v>
      </c>
      <c r="C164" s="191"/>
      <c r="D164" s="191"/>
      <c r="E164" s="191"/>
      <c r="F164" s="192"/>
      <c r="G164" s="105"/>
      <c r="H164" s="193" t="s">
        <v>149</v>
      </c>
      <c r="I164" s="194"/>
      <c r="J164" s="194"/>
      <c r="K164" s="194"/>
      <c r="L164" s="194"/>
      <c r="M164" s="194"/>
      <c r="N164" s="194"/>
      <c r="O164" s="195"/>
      <c r="P164" s="196" t="s">
        <v>150</v>
      </c>
      <c r="Q164" s="197"/>
      <c r="R164" s="197"/>
      <c r="S164" s="197"/>
      <c r="T164" s="197"/>
      <c r="U164" s="198"/>
      <c r="V164" s="199" t="s">
        <v>151</v>
      </c>
      <c r="W164" s="200"/>
      <c r="X164" s="201"/>
    </row>
    <row r="165" spans="2:24" ht="45.75" thickBot="1" x14ac:dyDescent="0.3">
      <c r="B165" s="84" t="s">
        <v>15</v>
      </c>
      <c r="C165" s="83" t="s">
        <v>152</v>
      </c>
      <c r="D165" s="83" t="s">
        <v>16</v>
      </c>
      <c r="E165" s="205" t="s">
        <v>171</v>
      </c>
      <c r="F165" s="206"/>
      <c r="G165" s="108" t="s">
        <v>180</v>
      </c>
      <c r="H165" s="85" t="s">
        <v>16</v>
      </c>
      <c r="I165" s="86" t="s">
        <v>153</v>
      </c>
      <c r="J165" s="87" t="s">
        <v>154</v>
      </c>
      <c r="K165" s="87" t="s">
        <v>155</v>
      </c>
      <c r="L165" s="43" t="s">
        <v>156</v>
      </c>
      <c r="M165" s="43" t="s">
        <v>157</v>
      </c>
      <c r="N165" s="207" t="s">
        <v>158</v>
      </c>
      <c r="O165" s="208"/>
      <c r="P165" s="88">
        <v>1</v>
      </c>
      <c r="Q165" s="89">
        <v>2</v>
      </c>
      <c r="R165" s="89">
        <v>3</v>
      </c>
      <c r="S165" s="90">
        <v>4</v>
      </c>
      <c r="T165" s="209" t="s">
        <v>159</v>
      </c>
      <c r="U165" s="210"/>
      <c r="V165" s="202"/>
      <c r="W165" s="203"/>
      <c r="X165" s="204"/>
    </row>
    <row r="166" spans="2:24" ht="26.25" x14ac:dyDescent="0.25">
      <c r="B166" s="179"/>
      <c r="C166" s="44"/>
      <c r="D166" s="182"/>
      <c r="E166" s="45" t="s">
        <v>172</v>
      </c>
      <c r="F166" s="46" t="s">
        <v>90</v>
      </c>
      <c r="G166" s="46"/>
      <c r="H166" s="47"/>
      <c r="I166" s="47"/>
      <c r="J166" s="48"/>
      <c r="K166" s="49"/>
      <c r="L166" s="50">
        <f>+K166-J166</f>
        <v>0</v>
      </c>
      <c r="M166" s="51">
        <f ca="1">+TODAY()</f>
        <v>44917</v>
      </c>
      <c r="N166" s="52">
        <f ca="1">+K166-M166</f>
        <v>-44917</v>
      </c>
      <c r="O166" s="53" t="str">
        <f ca="1">+IF(M166&lt;K166,(K166-M166),"Finalizó")</f>
        <v>Finalizó</v>
      </c>
      <c r="P166" s="54">
        <v>0.9</v>
      </c>
      <c r="Q166" s="55"/>
      <c r="R166" s="55"/>
      <c r="S166" s="56"/>
      <c r="T166" s="57">
        <f>+P166+Q166+R166+S166</f>
        <v>0.9</v>
      </c>
      <c r="U166" s="58">
        <f>+T166*100</f>
        <v>90</v>
      </c>
      <c r="V166" s="184"/>
      <c r="W166" s="185"/>
      <c r="X166" s="186"/>
    </row>
    <row r="167" spans="2:24" ht="26.25" x14ac:dyDescent="0.25">
      <c r="B167" s="180"/>
      <c r="C167" s="59"/>
      <c r="D167" s="182"/>
      <c r="E167" s="60" t="s">
        <v>173</v>
      </c>
      <c r="F167" s="61" t="s">
        <v>0</v>
      </c>
      <c r="G167" s="61"/>
      <c r="H167" s="62"/>
      <c r="I167" s="62"/>
      <c r="J167" s="48"/>
      <c r="K167" s="49"/>
      <c r="L167" s="63">
        <f>+K167-J167</f>
        <v>0</v>
      </c>
      <c r="M167" s="64">
        <f ca="1">+TODAY()</f>
        <v>44917</v>
      </c>
      <c r="N167" s="65">
        <f ca="1">+K167-M167</f>
        <v>-44917</v>
      </c>
      <c r="O167" s="66" t="str">
        <f ca="1">+IF(M167&lt;K167,(K167-M167),"Finalizó")</f>
        <v>Finalizó</v>
      </c>
      <c r="P167" s="67"/>
      <c r="Q167" s="68"/>
      <c r="R167" s="68"/>
      <c r="S167" s="69"/>
      <c r="T167" s="70">
        <f>+P167+Q167+R167+S167</f>
        <v>0</v>
      </c>
      <c r="U167" s="71">
        <f>+T167*100</f>
        <v>0</v>
      </c>
      <c r="V167" s="187"/>
      <c r="W167" s="188"/>
      <c r="X167" s="189"/>
    </row>
    <row r="168" spans="2:24" ht="26.25" x14ac:dyDescent="0.25">
      <c r="B168" s="180"/>
      <c r="C168" s="59"/>
      <c r="D168" s="182"/>
      <c r="E168" s="60" t="s">
        <v>174</v>
      </c>
      <c r="F168" s="61" t="s">
        <v>0</v>
      </c>
      <c r="G168" s="61"/>
      <c r="H168" s="62"/>
      <c r="I168" s="62"/>
      <c r="J168" s="48"/>
      <c r="K168" s="64"/>
      <c r="L168" s="63">
        <f>+K168-J168</f>
        <v>0</v>
      </c>
      <c r="M168" s="64">
        <f ca="1">+TODAY()</f>
        <v>44917</v>
      </c>
      <c r="N168" s="65">
        <f ca="1">+K168-M168</f>
        <v>-44917</v>
      </c>
      <c r="O168" s="66" t="str">
        <f ca="1">+IF(M168&lt;K168,(K168-M168),"Finalizó")</f>
        <v>Finalizó</v>
      </c>
      <c r="P168" s="67"/>
      <c r="Q168" s="68"/>
      <c r="R168" s="68"/>
      <c r="S168" s="69"/>
      <c r="T168" s="70">
        <f>+P168+Q168+R168+S168</f>
        <v>0</v>
      </c>
      <c r="U168" s="71">
        <f>+T168*100</f>
        <v>0</v>
      </c>
      <c r="V168" s="187"/>
      <c r="W168" s="188"/>
      <c r="X168" s="189"/>
    </row>
    <row r="169" spans="2:24" ht="26.25" x14ac:dyDescent="0.25">
      <c r="B169" s="181"/>
      <c r="C169" s="59"/>
      <c r="D169" s="183"/>
      <c r="E169" s="60" t="s">
        <v>169</v>
      </c>
      <c r="F169" s="61" t="s">
        <v>0</v>
      </c>
      <c r="G169" s="61"/>
      <c r="H169" s="62"/>
      <c r="I169" s="62"/>
      <c r="J169" s="48"/>
      <c r="K169" s="64"/>
      <c r="L169" s="63">
        <f>+K169-J169</f>
        <v>0</v>
      </c>
      <c r="M169" s="64">
        <f ca="1">+TODAY()</f>
        <v>44917</v>
      </c>
      <c r="N169" s="65">
        <f ca="1">+K169-M169</f>
        <v>-44917</v>
      </c>
      <c r="O169" s="66" t="str">
        <f ca="1">+IF(M169&lt;K169,(K169-M169),"Finalizó")</f>
        <v>Finalizó</v>
      </c>
      <c r="P169" s="72"/>
      <c r="Q169" s="73"/>
      <c r="R169" s="73"/>
      <c r="S169" s="74"/>
      <c r="T169" s="70">
        <f>+P169+Q169+R169+S169</f>
        <v>0</v>
      </c>
      <c r="U169" s="71">
        <f>+T169*100</f>
        <v>0</v>
      </c>
      <c r="V169" s="187"/>
      <c r="W169" s="188"/>
      <c r="X169" s="189"/>
    </row>
    <row r="173" spans="2:24" ht="13.5" thickBot="1" x14ac:dyDescent="0.3"/>
    <row r="174" spans="2:24" ht="15.75" thickBot="1" x14ac:dyDescent="0.3">
      <c r="B174" s="190" t="s">
        <v>11</v>
      </c>
      <c r="C174" s="191"/>
      <c r="D174" s="191"/>
      <c r="E174" s="191"/>
      <c r="F174" s="192"/>
      <c r="G174" s="104"/>
      <c r="H174" s="193" t="s">
        <v>149</v>
      </c>
      <c r="I174" s="194"/>
      <c r="J174" s="194"/>
      <c r="K174" s="194"/>
      <c r="L174" s="194"/>
      <c r="M174" s="194"/>
      <c r="N174" s="194"/>
      <c r="O174" s="195"/>
      <c r="P174" s="196" t="s">
        <v>150</v>
      </c>
      <c r="Q174" s="197"/>
      <c r="R174" s="197"/>
      <c r="S174" s="197"/>
      <c r="T174" s="197"/>
      <c r="U174" s="198"/>
      <c r="V174" s="199" t="s">
        <v>151</v>
      </c>
      <c r="W174" s="200"/>
      <c r="X174" s="201"/>
    </row>
    <row r="175" spans="2:24" ht="45.75" thickBot="1" x14ac:dyDescent="0.3">
      <c r="B175" s="84" t="s">
        <v>15</v>
      </c>
      <c r="C175" s="83" t="s">
        <v>152</v>
      </c>
      <c r="D175" s="83" t="s">
        <v>16</v>
      </c>
      <c r="E175" s="205" t="s">
        <v>171</v>
      </c>
      <c r="F175" s="206"/>
      <c r="G175" s="108" t="s">
        <v>180</v>
      </c>
      <c r="H175" s="85" t="s">
        <v>16</v>
      </c>
      <c r="I175" s="86" t="s">
        <v>153</v>
      </c>
      <c r="J175" s="87" t="s">
        <v>154</v>
      </c>
      <c r="K175" s="87" t="s">
        <v>155</v>
      </c>
      <c r="L175" s="43" t="s">
        <v>156</v>
      </c>
      <c r="M175" s="43" t="s">
        <v>157</v>
      </c>
      <c r="N175" s="207" t="s">
        <v>158</v>
      </c>
      <c r="O175" s="208"/>
      <c r="P175" s="88">
        <v>1</v>
      </c>
      <c r="Q175" s="89">
        <v>2</v>
      </c>
      <c r="R175" s="89">
        <v>3</v>
      </c>
      <c r="S175" s="90">
        <v>4</v>
      </c>
      <c r="T175" s="209" t="s">
        <v>159</v>
      </c>
      <c r="U175" s="210"/>
      <c r="V175" s="202"/>
      <c r="W175" s="203"/>
      <c r="X175" s="204"/>
    </row>
    <row r="176" spans="2:24" ht="26.25" x14ac:dyDescent="0.25">
      <c r="B176" s="179"/>
      <c r="C176" s="44"/>
      <c r="D176" s="182"/>
      <c r="E176" s="45" t="s">
        <v>172</v>
      </c>
      <c r="F176" s="46" t="s">
        <v>90</v>
      </c>
      <c r="G176" s="46"/>
      <c r="H176" s="47"/>
      <c r="I176" s="47"/>
      <c r="J176" s="48"/>
      <c r="K176" s="49"/>
      <c r="L176" s="50">
        <f>+K176-J176</f>
        <v>0</v>
      </c>
      <c r="M176" s="51">
        <f ca="1">+TODAY()</f>
        <v>44917</v>
      </c>
      <c r="N176" s="52">
        <f ca="1">+K176-M176</f>
        <v>-44917</v>
      </c>
      <c r="O176" s="53" t="str">
        <f ca="1">+IF(M176&lt;K176,(K176-M176),"Finalizó")</f>
        <v>Finalizó</v>
      </c>
      <c r="P176" s="54"/>
      <c r="Q176" s="55"/>
      <c r="R176" s="55"/>
      <c r="S176" s="56"/>
      <c r="T176" s="57">
        <f>+P176+Q176+R176+S176</f>
        <v>0</v>
      </c>
      <c r="U176" s="58">
        <f>+T176*100</f>
        <v>0</v>
      </c>
      <c r="V176" s="184"/>
      <c r="W176" s="185"/>
      <c r="X176" s="186"/>
    </row>
    <row r="177" spans="2:24" ht="26.25" x14ac:dyDescent="0.25">
      <c r="B177" s="180"/>
      <c r="C177" s="59"/>
      <c r="D177" s="182"/>
      <c r="E177" s="60" t="s">
        <v>173</v>
      </c>
      <c r="F177" s="61" t="s">
        <v>0</v>
      </c>
      <c r="G177" s="61"/>
      <c r="H177" s="62"/>
      <c r="I177" s="62"/>
      <c r="J177" s="48"/>
      <c r="K177" s="49"/>
      <c r="L177" s="63">
        <f>+K177-J177</f>
        <v>0</v>
      </c>
      <c r="M177" s="64">
        <f ca="1">+TODAY()</f>
        <v>44917</v>
      </c>
      <c r="N177" s="65">
        <f ca="1">+K177-M177</f>
        <v>-44917</v>
      </c>
      <c r="O177" s="66" t="str">
        <f ca="1">+IF(M177&lt;K177,(K177-M177),"Finalizó")</f>
        <v>Finalizó</v>
      </c>
      <c r="P177" s="67"/>
      <c r="Q177" s="68"/>
      <c r="R177" s="68"/>
      <c r="S177" s="69"/>
      <c r="T177" s="70">
        <f>+P177+Q177+R177+S177</f>
        <v>0</v>
      </c>
      <c r="U177" s="71">
        <f>+T177*100</f>
        <v>0</v>
      </c>
      <c r="V177" s="187"/>
      <c r="W177" s="188"/>
      <c r="X177" s="189"/>
    </row>
    <row r="178" spans="2:24" ht="26.25" x14ac:dyDescent="0.25">
      <c r="B178" s="180"/>
      <c r="C178" s="59"/>
      <c r="D178" s="182"/>
      <c r="E178" s="60" t="s">
        <v>174</v>
      </c>
      <c r="F178" s="61" t="s">
        <v>0</v>
      </c>
      <c r="G178" s="61"/>
      <c r="H178" s="62"/>
      <c r="I178" s="62"/>
      <c r="J178" s="48"/>
      <c r="K178" s="64"/>
      <c r="L178" s="63">
        <f>+K178-J178</f>
        <v>0</v>
      </c>
      <c r="M178" s="64">
        <f ca="1">+TODAY()</f>
        <v>44917</v>
      </c>
      <c r="N178" s="65">
        <f ca="1">+K178-M178</f>
        <v>-44917</v>
      </c>
      <c r="O178" s="66" t="str">
        <f ca="1">+IF(M178&lt;K178,(K178-M178),"Finalizó")</f>
        <v>Finalizó</v>
      </c>
      <c r="P178" s="67"/>
      <c r="Q178" s="68"/>
      <c r="R178" s="68"/>
      <c r="S178" s="69"/>
      <c r="T178" s="70">
        <f>+P178+Q178+R178+S178</f>
        <v>0</v>
      </c>
      <c r="U178" s="71">
        <f>+T178*100</f>
        <v>0</v>
      </c>
      <c r="V178" s="187"/>
      <c r="W178" s="188"/>
      <c r="X178" s="189"/>
    </row>
    <row r="179" spans="2:24" ht="26.25" x14ac:dyDescent="0.25">
      <c r="B179" s="181"/>
      <c r="C179" s="59"/>
      <c r="D179" s="183"/>
      <c r="E179" s="60" t="s">
        <v>169</v>
      </c>
      <c r="F179" s="61" t="s">
        <v>0</v>
      </c>
      <c r="G179" s="61"/>
      <c r="H179" s="62"/>
      <c r="I179" s="62"/>
      <c r="J179" s="48"/>
      <c r="K179" s="64"/>
      <c r="L179" s="63">
        <f>+K179-J179</f>
        <v>0</v>
      </c>
      <c r="M179" s="64">
        <f ca="1">+TODAY()</f>
        <v>44917</v>
      </c>
      <c r="N179" s="65">
        <f ca="1">+K179-M179</f>
        <v>-44917</v>
      </c>
      <c r="O179" s="66" t="str">
        <f ca="1">+IF(M179&lt;K179,(K179-M179),"Finalizó")</f>
        <v>Finalizó</v>
      </c>
      <c r="P179" s="72"/>
      <c r="Q179" s="73"/>
      <c r="R179" s="73"/>
      <c r="S179" s="74"/>
      <c r="T179" s="70">
        <f>+P179+Q179+R179+S179</f>
        <v>0</v>
      </c>
      <c r="U179" s="71">
        <f>+T179*100</f>
        <v>0</v>
      </c>
      <c r="V179" s="187"/>
      <c r="W179" s="188"/>
      <c r="X179" s="189"/>
    </row>
    <row r="181" spans="2:24" ht="13.5" thickBot="1" x14ac:dyDescent="0.3"/>
    <row r="182" spans="2:24" ht="15.75" thickBot="1" x14ac:dyDescent="0.3">
      <c r="B182" s="190" t="s">
        <v>11</v>
      </c>
      <c r="C182" s="191"/>
      <c r="D182" s="191"/>
      <c r="E182" s="191"/>
      <c r="F182" s="192"/>
      <c r="G182" s="104"/>
      <c r="H182" s="193" t="s">
        <v>149</v>
      </c>
      <c r="I182" s="194"/>
      <c r="J182" s="194"/>
      <c r="K182" s="194"/>
      <c r="L182" s="194"/>
      <c r="M182" s="194"/>
      <c r="N182" s="194"/>
      <c r="O182" s="195"/>
      <c r="P182" s="196" t="s">
        <v>150</v>
      </c>
      <c r="Q182" s="197"/>
      <c r="R182" s="197"/>
      <c r="S182" s="197"/>
      <c r="T182" s="197"/>
      <c r="U182" s="198"/>
      <c r="V182" s="199" t="s">
        <v>151</v>
      </c>
      <c r="W182" s="200"/>
      <c r="X182" s="201"/>
    </row>
    <row r="183" spans="2:24" ht="45.75" thickBot="1" x14ac:dyDescent="0.3">
      <c r="B183" s="84" t="s">
        <v>15</v>
      </c>
      <c r="C183" s="83" t="s">
        <v>152</v>
      </c>
      <c r="D183" s="83" t="s">
        <v>16</v>
      </c>
      <c r="E183" s="205" t="s">
        <v>171</v>
      </c>
      <c r="F183" s="206"/>
      <c r="G183" s="108" t="s">
        <v>180</v>
      </c>
      <c r="H183" s="85" t="s">
        <v>16</v>
      </c>
      <c r="I183" s="86" t="s">
        <v>153</v>
      </c>
      <c r="J183" s="87" t="s">
        <v>154</v>
      </c>
      <c r="K183" s="87" t="s">
        <v>155</v>
      </c>
      <c r="L183" s="43" t="s">
        <v>156</v>
      </c>
      <c r="M183" s="43" t="s">
        <v>157</v>
      </c>
      <c r="N183" s="207" t="s">
        <v>158</v>
      </c>
      <c r="O183" s="208"/>
      <c r="P183" s="88">
        <v>1</v>
      </c>
      <c r="Q183" s="89">
        <v>2</v>
      </c>
      <c r="R183" s="89">
        <v>3</v>
      </c>
      <c r="S183" s="90">
        <v>4</v>
      </c>
      <c r="T183" s="209" t="s">
        <v>159</v>
      </c>
      <c r="U183" s="210"/>
      <c r="V183" s="202"/>
      <c r="W183" s="203"/>
      <c r="X183" s="204"/>
    </row>
    <row r="184" spans="2:24" ht="26.25" x14ac:dyDescent="0.25">
      <c r="B184" s="179"/>
      <c r="C184" s="44"/>
      <c r="D184" s="182"/>
      <c r="E184" s="45" t="s">
        <v>172</v>
      </c>
      <c r="F184" s="46" t="s">
        <v>90</v>
      </c>
      <c r="G184" s="46"/>
      <c r="H184" s="47"/>
      <c r="I184" s="47"/>
      <c r="J184" s="48"/>
      <c r="K184" s="49"/>
      <c r="L184" s="50">
        <f>+K184-J184</f>
        <v>0</v>
      </c>
      <c r="M184" s="51">
        <f ca="1">+TODAY()</f>
        <v>44917</v>
      </c>
      <c r="N184" s="52">
        <f ca="1">+K184-M184</f>
        <v>-44917</v>
      </c>
      <c r="O184" s="53" t="str">
        <f ca="1">+IF(M184&lt;K184,(K184-M184),"Finalizó")</f>
        <v>Finalizó</v>
      </c>
      <c r="P184" s="54">
        <v>0.9</v>
      </c>
      <c r="Q184" s="55"/>
      <c r="R184" s="55"/>
      <c r="S184" s="56"/>
      <c r="T184" s="57">
        <f>+P184+Q184+R184+S184</f>
        <v>0.9</v>
      </c>
      <c r="U184" s="58">
        <f>+T184*100</f>
        <v>90</v>
      </c>
      <c r="V184" s="184"/>
      <c r="W184" s="185"/>
      <c r="X184" s="186"/>
    </row>
    <row r="185" spans="2:24" ht="26.25" x14ac:dyDescent="0.25">
      <c r="B185" s="180"/>
      <c r="C185" s="59"/>
      <c r="D185" s="182"/>
      <c r="E185" s="60" t="s">
        <v>173</v>
      </c>
      <c r="F185" s="61" t="s">
        <v>0</v>
      </c>
      <c r="G185" s="61"/>
      <c r="H185" s="62"/>
      <c r="I185" s="62"/>
      <c r="J185" s="48"/>
      <c r="K185" s="49"/>
      <c r="L185" s="63">
        <f>+K185-J185</f>
        <v>0</v>
      </c>
      <c r="M185" s="64">
        <f ca="1">+TODAY()</f>
        <v>44917</v>
      </c>
      <c r="N185" s="65">
        <f ca="1">+K185-M185</f>
        <v>-44917</v>
      </c>
      <c r="O185" s="66" t="str">
        <f ca="1">+IF(M185&lt;K185,(K185-M185),"Finalizó")</f>
        <v>Finalizó</v>
      </c>
      <c r="P185" s="67"/>
      <c r="Q185" s="68"/>
      <c r="R185" s="68"/>
      <c r="S185" s="69"/>
      <c r="T185" s="70">
        <f>+P185+Q185+R185+S185</f>
        <v>0</v>
      </c>
      <c r="U185" s="71">
        <f>+T185*100</f>
        <v>0</v>
      </c>
      <c r="V185" s="187"/>
      <c r="W185" s="188"/>
      <c r="X185" s="189"/>
    </row>
    <row r="186" spans="2:24" ht="26.25" x14ac:dyDescent="0.25">
      <c r="B186" s="180"/>
      <c r="C186" s="59"/>
      <c r="D186" s="182"/>
      <c r="E186" s="60" t="s">
        <v>174</v>
      </c>
      <c r="F186" s="61" t="s">
        <v>0</v>
      </c>
      <c r="G186" s="61"/>
      <c r="H186" s="62"/>
      <c r="I186" s="62"/>
      <c r="J186" s="48"/>
      <c r="K186" s="64"/>
      <c r="L186" s="63">
        <f>+K186-J186</f>
        <v>0</v>
      </c>
      <c r="M186" s="64">
        <f ca="1">+TODAY()</f>
        <v>44917</v>
      </c>
      <c r="N186" s="65">
        <f ca="1">+K186-M186</f>
        <v>-44917</v>
      </c>
      <c r="O186" s="66" t="str">
        <f ca="1">+IF(M186&lt;K186,(K186-M186),"Finalizó")</f>
        <v>Finalizó</v>
      </c>
      <c r="P186" s="67"/>
      <c r="Q186" s="68"/>
      <c r="R186" s="68"/>
      <c r="S186" s="69"/>
      <c r="T186" s="70">
        <f>+P186+Q186+R186+S186</f>
        <v>0</v>
      </c>
      <c r="U186" s="71">
        <f>+T186*100</f>
        <v>0</v>
      </c>
      <c r="V186" s="187"/>
      <c r="W186" s="188"/>
      <c r="X186" s="189"/>
    </row>
    <row r="187" spans="2:24" ht="26.25" x14ac:dyDescent="0.25">
      <c r="B187" s="181"/>
      <c r="C187" s="59"/>
      <c r="D187" s="183"/>
      <c r="E187" s="60" t="s">
        <v>169</v>
      </c>
      <c r="F187" s="61" t="s">
        <v>0</v>
      </c>
      <c r="G187" s="61"/>
      <c r="H187" s="62"/>
      <c r="I187" s="62"/>
      <c r="J187" s="48"/>
      <c r="K187" s="64"/>
      <c r="L187" s="63">
        <f>+K187-J187</f>
        <v>0</v>
      </c>
      <c r="M187" s="64">
        <f ca="1">+TODAY()</f>
        <v>44917</v>
      </c>
      <c r="N187" s="65">
        <f ca="1">+K187-M187</f>
        <v>-44917</v>
      </c>
      <c r="O187" s="66" t="str">
        <f ca="1">+IF(M187&lt;K187,(K187-M187),"Finalizó")</f>
        <v>Finalizó</v>
      </c>
      <c r="P187" s="72"/>
      <c r="Q187" s="73"/>
      <c r="R187" s="73"/>
      <c r="S187" s="74"/>
      <c r="T187" s="70">
        <f>+P187+Q187+R187+S187</f>
        <v>0</v>
      </c>
      <c r="U187" s="71">
        <f>+T187*100</f>
        <v>0</v>
      </c>
      <c r="V187" s="187"/>
      <c r="W187" s="188"/>
      <c r="X187" s="189"/>
    </row>
    <row r="191" spans="2:24" ht="13.5" thickBot="1" x14ac:dyDescent="0.3"/>
    <row r="192" spans="2:24" ht="15.75" thickBot="1" x14ac:dyDescent="0.3">
      <c r="B192" s="190" t="s">
        <v>11</v>
      </c>
      <c r="C192" s="191"/>
      <c r="D192" s="191"/>
      <c r="E192" s="191"/>
      <c r="F192" s="192"/>
      <c r="G192" s="104"/>
      <c r="H192" s="193" t="s">
        <v>149</v>
      </c>
      <c r="I192" s="194"/>
      <c r="J192" s="194"/>
      <c r="K192" s="194"/>
      <c r="L192" s="194"/>
      <c r="M192" s="194"/>
      <c r="N192" s="194"/>
      <c r="O192" s="195"/>
      <c r="P192" s="196" t="s">
        <v>150</v>
      </c>
      <c r="Q192" s="197"/>
      <c r="R192" s="197"/>
      <c r="S192" s="197"/>
      <c r="T192" s="197"/>
      <c r="U192" s="198"/>
      <c r="V192" s="199" t="s">
        <v>151</v>
      </c>
      <c r="W192" s="200"/>
      <c r="X192" s="201"/>
    </row>
    <row r="193" spans="2:24" ht="45.75" thickBot="1" x14ac:dyDescent="0.3">
      <c r="B193" s="84" t="s">
        <v>15</v>
      </c>
      <c r="C193" s="83" t="s">
        <v>152</v>
      </c>
      <c r="D193" s="83" t="s">
        <v>16</v>
      </c>
      <c r="E193" s="205" t="s">
        <v>171</v>
      </c>
      <c r="F193" s="206"/>
      <c r="G193" s="108" t="s">
        <v>180</v>
      </c>
      <c r="H193" s="85" t="s">
        <v>16</v>
      </c>
      <c r="I193" s="86" t="s">
        <v>153</v>
      </c>
      <c r="J193" s="87" t="s">
        <v>154</v>
      </c>
      <c r="K193" s="87" t="s">
        <v>155</v>
      </c>
      <c r="L193" s="43" t="s">
        <v>156</v>
      </c>
      <c r="M193" s="43" t="s">
        <v>157</v>
      </c>
      <c r="N193" s="207" t="s">
        <v>158</v>
      </c>
      <c r="O193" s="208"/>
      <c r="P193" s="88">
        <v>1</v>
      </c>
      <c r="Q193" s="89">
        <v>2</v>
      </c>
      <c r="R193" s="89">
        <v>3</v>
      </c>
      <c r="S193" s="90">
        <v>4</v>
      </c>
      <c r="T193" s="209" t="s">
        <v>159</v>
      </c>
      <c r="U193" s="210"/>
      <c r="V193" s="202"/>
      <c r="W193" s="203"/>
      <c r="X193" s="204"/>
    </row>
    <row r="194" spans="2:24" ht="26.25" x14ac:dyDescent="0.25">
      <c r="B194" s="179"/>
      <c r="C194" s="44"/>
      <c r="D194" s="182"/>
      <c r="E194" s="45" t="s">
        <v>172</v>
      </c>
      <c r="F194" s="46" t="s">
        <v>90</v>
      </c>
      <c r="G194" s="46"/>
      <c r="H194" s="47"/>
      <c r="I194" s="47"/>
      <c r="J194" s="48"/>
      <c r="K194" s="49"/>
      <c r="L194" s="50">
        <f>+K194-J194</f>
        <v>0</v>
      </c>
      <c r="M194" s="51">
        <f ca="1">+TODAY()</f>
        <v>44917</v>
      </c>
      <c r="N194" s="52">
        <f ca="1">+K194-M194</f>
        <v>-44917</v>
      </c>
      <c r="O194" s="53" t="str">
        <f ca="1">+IF(M194&lt;K194,(K194-M194),"Finalizó")</f>
        <v>Finalizó</v>
      </c>
      <c r="P194" s="54"/>
      <c r="Q194" s="55"/>
      <c r="R194" s="55"/>
      <c r="S194" s="56"/>
      <c r="T194" s="57">
        <f>+P194+Q194+R194+S194</f>
        <v>0</v>
      </c>
      <c r="U194" s="58">
        <f>+T194*100</f>
        <v>0</v>
      </c>
      <c r="V194" s="184"/>
      <c r="W194" s="185"/>
      <c r="X194" s="186"/>
    </row>
    <row r="195" spans="2:24" ht="26.25" x14ac:dyDescent="0.25">
      <c r="B195" s="180"/>
      <c r="C195" s="59"/>
      <c r="D195" s="182"/>
      <c r="E195" s="60" t="s">
        <v>173</v>
      </c>
      <c r="F195" s="61" t="s">
        <v>0</v>
      </c>
      <c r="G195" s="61"/>
      <c r="H195" s="62"/>
      <c r="I195" s="62"/>
      <c r="J195" s="48"/>
      <c r="K195" s="49"/>
      <c r="L195" s="63">
        <f>+K195-J195</f>
        <v>0</v>
      </c>
      <c r="M195" s="64">
        <f ca="1">+TODAY()</f>
        <v>44917</v>
      </c>
      <c r="N195" s="65">
        <f ca="1">+K195-M195</f>
        <v>-44917</v>
      </c>
      <c r="O195" s="66" t="str">
        <f ca="1">+IF(M195&lt;K195,(K195-M195),"Finalizó")</f>
        <v>Finalizó</v>
      </c>
      <c r="P195" s="67"/>
      <c r="Q195" s="68"/>
      <c r="R195" s="68"/>
      <c r="S195" s="69"/>
      <c r="T195" s="70">
        <f>+P195+Q195+R195+S195</f>
        <v>0</v>
      </c>
      <c r="U195" s="71">
        <f>+T195*100</f>
        <v>0</v>
      </c>
      <c r="V195" s="187"/>
      <c r="W195" s="188"/>
      <c r="X195" s="189"/>
    </row>
    <row r="196" spans="2:24" ht="26.25" x14ac:dyDescent="0.25">
      <c r="B196" s="180"/>
      <c r="C196" s="59"/>
      <c r="D196" s="182"/>
      <c r="E196" s="60" t="s">
        <v>174</v>
      </c>
      <c r="F196" s="61" t="s">
        <v>0</v>
      </c>
      <c r="G196" s="61"/>
      <c r="H196" s="62"/>
      <c r="I196" s="62"/>
      <c r="J196" s="48"/>
      <c r="K196" s="64"/>
      <c r="L196" s="63">
        <f>+K196-J196</f>
        <v>0</v>
      </c>
      <c r="M196" s="64">
        <f ca="1">+TODAY()</f>
        <v>44917</v>
      </c>
      <c r="N196" s="65">
        <f ca="1">+K196-M196</f>
        <v>-44917</v>
      </c>
      <c r="O196" s="66" t="str">
        <f ca="1">+IF(M196&lt;K196,(K196-M196),"Finalizó")</f>
        <v>Finalizó</v>
      </c>
      <c r="P196" s="67"/>
      <c r="Q196" s="68"/>
      <c r="R196" s="68"/>
      <c r="S196" s="69"/>
      <c r="T196" s="70">
        <f>+P196+Q196+R196+S196</f>
        <v>0</v>
      </c>
      <c r="U196" s="71">
        <f>+T196*100</f>
        <v>0</v>
      </c>
      <c r="V196" s="187"/>
      <c r="W196" s="188"/>
      <c r="X196" s="189"/>
    </row>
    <row r="197" spans="2:24" ht="26.25" x14ac:dyDescent="0.25">
      <c r="B197" s="181"/>
      <c r="C197" s="59"/>
      <c r="D197" s="183"/>
      <c r="E197" s="60" t="s">
        <v>169</v>
      </c>
      <c r="F197" s="61" t="s">
        <v>0</v>
      </c>
      <c r="G197" s="61"/>
      <c r="H197" s="62"/>
      <c r="I197" s="62"/>
      <c r="J197" s="48"/>
      <c r="K197" s="64"/>
      <c r="L197" s="63">
        <f>+K197-J197</f>
        <v>0</v>
      </c>
      <c r="M197" s="64">
        <f ca="1">+TODAY()</f>
        <v>44917</v>
      </c>
      <c r="N197" s="65">
        <f ca="1">+K197-M197</f>
        <v>-44917</v>
      </c>
      <c r="O197" s="66" t="str">
        <f ca="1">+IF(M197&lt;K197,(K197-M197),"Finalizó")</f>
        <v>Finalizó</v>
      </c>
      <c r="P197" s="72"/>
      <c r="Q197" s="73"/>
      <c r="R197" s="73"/>
      <c r="S197" s="74"/>
      <c r="T197" s="70">
        <f>+P197+Q197+R197+S197</f>
        <v>0</v>
      </c>
      <c r="U197" s="71">
        <f>+T197*100</f>
        <v>0</v>
      </c>
      <c r="V197" s="187"/>
      <c r="W197" s="188"/>
      <c r="X197" s="189"/>
    </row>
    <row r="199" spans="2:24" ht="13.5" thickBot="1" x14ac:dyDescent="0.3"/>
    <row r="200" spans="2:24" ht="15.75" thickBot="1" x14ac:dyDescent="0.3">
      <c r="B200" s="190" t="s">
        <v>11</v>
      </c>
      <c r="C200" s="191"/>
      <c r="D200" s="191"/>
      <c r="E200" s="191"/>
      <c r="F200" s="192"/>
      <c r="G200" s="104"/>
      <c r="H200" s="193" t="s">
        <v>149</v>
      </c>
      <c r="I200" s="194"/>
      <c r="J200" s="194"/>
      <c r="K200" s="194"/>
      <c r="L200" s="194"/>
      <c r="M200" s="194"/>
      <c r="N200" s="194"/>
      <c r="O200" s="195"/>
      <c r="P200" s="196" t="s">
        <v>150</v>
      </c>
      <c r="Q200" s="197"/>
      <c r="R200" s="197"/>
      <c r="S200" s="197"/>
      <c r="T200" s="197"/>
      <c r="U200" s="198"/>
      <c r="V200" s="199" t="s">
        <v>151</v>
      </c>
      <c r="W200" s="200"/>
      <c r="X200" s="201"/>
    </row>
    <row r="201" spans="2:24" ht="45.75" thickBot="1" x14ac:dyDescent="0.3">
      <c r="B201" s="84" t="s">
        <v>15</v>
      </c>
      <c r="C201" s="83" t="s">
        <v>152</v>
      </c>
      <c r="D201" s="83" t="s">
        <v>16</v>
      </c>
      <c r="E201" s="205" t="s">
        <v>171</v>
      </c>
      <c r="F201" s="206"/>
      <c r="G201" s="108" t="s">
        <v>180</v>
      </c>
      <c r="H201" s="85" t="s">
        <v>16</v>
      </c>
      <c r="I201" s="86" t="s">
        <v>153</v>
      </c>
      <c r="J201" s="87" t="s">
        <v>154</v>
      </c>
      <c r="K201" s="87" t="s">
        <v>155</v>
      </c>
      <c r="L201" s="43" t="s">
        <v>156</v>
      </c>
      <c r="M201" s="43" t="s">
        <v>157</v>
      </c>
      <c r="N201" s="207" t="s">
        <v>158</v>
      </c>
      <c r="O201" s="208"/>
      <c r="P201" s="88">
        <v>1</v>
      </c>
      <c r="Q201" s="89">
        <v>2</v>
      </c>
      <c r="R201" s="89">
        <v>3</v>
      </c>
      <c r="S201" s="90">
        <v>4</v>
      </c>
      <c r="T201" s="209" t="s">
        <v>159</v>
      </c>
      <c r="U201" s="210"/>
      <c r="V201" s="202"/>
      <c r="W201" s="203"/>
      <c r="X201" s="204"/>
    </row>
    <row r="202" spans="2:24" ht="26.25" x14ac:dyDescent="0.25">
      <c r="B202" s="179"/>
      <c r="C202" s="44"/>
      <c r="D202" s="182"/>
      <c r="E202" s="45" t="s">
        <v>172</v>
      </c>
      <c r="F202" s="46" t="s">
        <v>90</v>
      </c>
      <c r="G202" s="46"/>
      <c r="H202" s="47"/>
      <c r="I202" s="47"/>
      <c r="J202" s="48"/>
      <c r="K202" s="49"/>
      <c r="L202" s="50">
        <f>+K202-J202</f>
        <v>0</v>
      </c>
      <c r="M202" s="51">
        <f ca="1">+TODAY()</f>
        <v>44917</v>
      </c>
      <c r="N202" s="52">
        <f ca="1">+K202-M202</f>
        <v>-44917</v>
      </c>
      <c r="O202" s="53" t="str">
        <f ca="1">+IF(M202&lt;K202,(K202-M202),"Finalizó")</f>
        <v>Finalizó</v>
      </c>
      <c r="P202" s="54">
        <v>0.9</v>
      </c>
      <c r="Q202" s="55"/>
      <c r="R202" s="55"/>
      <c r="S202" s="56"/>
      <c r="T202" s="57">
        <f>+P202+Q202+R202+S202</f>
        <v>0.9</v>
      </c>
      <c r="U202" s="58">
        <f>+T202*100</f>
        <v>90</v>
      </c>
      <c r="V202" s="184"/>
      <c r="W202" s="185"/>
      <c r="X202" s="186"/>
    </row>
    <row r="203" spans="2:24" ht="26.25" x14ac:dyDescent="0.25">
      <c r="B203" s="180"/>
      <c r="C203" s="59"/>
      <c r="D203" s="182"/>
      <c r="E203" s="60" t="s">
        <v>173</v>
      </c>
      <c r="F203" s="61" t="s">
        <v>0</v>
      </c>
      <c r="G203" s="61"/>
      <c r="H203" s="62"/>
      <c r="I203" s="62"/>
      <c r="J203" s="48"/>
      <c r="K203" s="49"/>
      <c r="L203" s="63">
        <f>+K203-J203</f>
        <v>0</v>
      </c>
      <c r="M203" s="64">
        <f ca="1">+TODAY()</f>
        <v>44917</v>
      </c>
      <c r="N203" s="65">
        <f ca="1">+K203-M203</f>
        <v>-44917</v>
      </c>
      <c r="O203" s="66" t="str">
        <f ca="1">+IF(M203&lt;K203,(K203-M203),"Finalizó")</f>
        <v>Finalizó</v>
      </c>
      <c r="P203" s="67"/>
      <c r="Q203" s="68"/>
      <c r="R203" s="68"/>
      <c r="S203" s="69"/>
      <c r="T203" s="70">
        <f>+P203+Q203+R203+S203</f>
        <v>0</v>
      </c>
      <c r="U203" s="71">
        <f>+T203*100</f>
        <v>0</v>
      </c>
      <c r="V203" s="187"/>
      <c r="W203" s="188"/>
      <c r="X203" s="189"/>
    </row>
    <row r="204" spans="2:24" ht="26.25" x14ac:dyDescent="0.25">
      <c r="B204" s="180"/>
      <c r="C204" s="59"/>
      <c r="D204" s="182"/>
      <c r="E204" s="60" t="s">
        <v>174</v>
      </c>
      <c r="F204" s="61" t="s">
        <v>0</v>
      </c>
      <c r="G204" s="61"/>
      <c r="H204" s="62"/>
      <c r="I204" s="62"/>
      <c r="J204" s="48"/>
      <c r="K204" s="64"/>
      <c r="L204" s="63">
        <f>+K204-J204</f>
        <v>0</v>
      </c>
      <c r="M204" s="64">
        <f ca="1">+TODAY()</f>
        <v>44917</v>
      </c>
      <c r="N204" s="65">
        <f ca="1">+K204-M204</f>
        <v>-44917</v>
      </c>
      <c r="O204" s="66" t="str">
        <f ca="1">+IF(M204&lt;K204,(K204-M204),"Finalizó")</f>
        <v>Finalizó</v>
      </c>
      <c r="P204" s="67"/>
      <c r="Q204" s="68"/>
      <c r="R204" s="68"/>
      <c r="S204" s="69"/>
      <c r="T204" s="70">
        <f>+P204+Q204+R204+S204</f>
        <v>0</v>
      </c>
      <c r="U204" s="71">
        <f>+T204*100</f>
        <v>0</v>
      </c>
      <c r="V204" s="187"/>
      <c r="W204" s="188"/>
      <c r="X204" s="189"/>
    </row>
    <row r="205" spans="2:24" ht="26.25" x14ac:dyDescent="0.25">
      <c r="B205" s="181"/>
      <c r="C205" s="59"/>
      <c r="D205" s="183"/>
      <c r="E205" s="60" t="s">
        <v>169</v>
      </c>
      <c r="F205" s="61" t="s">
        <v>0</v>
      </c>
      <c r="G205" s="61"/>
      <c r="H205" s="62"/>
      <c r="I205" s="62"/>
      <c r="J205" s="48"/>
      <c r="K205" s="64"/>
      <c r="L205" s="63">
        <f>+K205-J205</f>
        <v>0</v>
      </c>
      <c r="M205" s="64">
        <f ca="1">+TODAY()</f>
        <v>44917</v>
      </c>
      <c r="N205" s="65">
        <f ca="1">+K205-M205</f>
        <v>-44917</v>
      </c>
      <c r="O205" s="66" t="str">
        <f ca="1">+IF(M205&lt;K205,(K205-M205),"Finalizó")</f>
        <v>Finalizó</v>
      </c>
      <c r="P205" s="72"/>
      <c r="Q205" s="73"/>
      <c r="R205" s="73"/>
      <c r="S205" s="74"/>
      <c r="T205" s="70">
        <f>+P205+Q205+R205+S205</f>
        <v>0</v>
      </c>
      <c r="U205" s="71">
        <f>+T205*100</f>
        <v>0</v>
      </c>
      <c r="V205" s="187"/>
      <c r="W205" s="188"/>
      <c r="X205" s="189"/>
    </row>
    <row r="209" spans="2:24" ht="13.5" thickBot="1" x14ac:dyDescent="0.3"/>
    <row r="210" spans="2:24" ht="15.75" thickBot="1" x14ac:dyDescent="0.3">
      <c r="B210" s="190" t="s">
        <v>11</v>
      </c>
      <c r="C210" s="191"/>
      <c r="D210" s="191"/>
      <c r="E210" s="191"/>
      <c r="F210" s="192"/>
      <c r="G210" s="104"/>
      <c r="H210" s="193" t="s">
        <v>149</v>
      </c>
      <c r="I210" s="194"/>
      <c r="J210" s="194"/>
      <c r="K210" s="194"/>
      <c r="L210" s="194"/>
      <c r="M210" s="194"/>
      <c r="N210" s="194"/>
      <c r="O210" s="195"/>
      <c r="P210" s="196" t="s">
        <v>150</v>
      </c>
      <c r="Q210" s="197"/>
      <c r="R210" s="197"/>
      <c r="S210" s="197"/>
      <c r="T210" s="197"/>
      <c r="U210" s="198"/>
      <c r="V210" s="199" t="s">
        <v>151</v>
      </c>
      <c r="W210" s="200"/>
      <c r="X210" s="201"/>
    </row>
    <row r="211" spans="2:24" ht="45.75" thickBot="1" x14ac:dyDescent="0.3">
      <c r="B211" s="84" t="s">
        <v>15</v>
      </c>
      <c r="C211" s="83" t="s">
        <v>152</v>
      </c>
      <c r="D211" s="83" t="s">
        <v>16</v>
      </c>
      <c r="E211" s="205" t="s">
        <v>171</v>
      </c>
      <c r="F211" s="206"/>
      <c r="G211" s="108" t="s">
        <v>180</v>
      </c>
      <c r="H211" s="85" t="s">
        <v>16</v>
      </c>
      <c r="I211" s="86" t="s">
        <v>153</v>
      </c>
      <c r="J211" s="87" t="s">
        <v>154</v>
      </c>
      <c r="K211" s="87" t="s">
        <v>155</v>
      </c>
      <c r="L211" s="43" t="s">
        <v>156</v>
      </c>
      <c r="M211" s="43" t="s">
        <v>157</v>
      </c>
      <c r="N211" s="207" t="s">
        <v>158</v>
      </c>
      <c r="O211" s="208"/>
      <c r="P211" s="88">
        <v>1</v>
      </c>
      <c r="Q211" s="89">
        <v>2</v>
      </c>
      <c r="R211" s="89">
        <v>3</v>
      </c>
      <c r="S211" s="90">
        <v>4</v>
      </c>
      <c r="T211" s="209" t="s">
        <v>159</v>
      </c>
      <c r="U211" s="210"/>
      <c r="V211" s="202"/>
      <c r="W211" s="203"/>
      <c r="X211" s="204"/>
    </row>
    <row r="212" spans="2:24" ht="26.25" x14ac:dyDescent="0.25">
      <c r="B212" s="179"/>
      <c r="C212" s="44"/>
      <c r="D212" s="182"/>
      <c r="E212" s="45" t="s">
        <v>172</v>
      </c>
      <c r="F212" s="46" t="s">
        <v>90</v>
      </c>
      <c r="G212" s="46" t="s">
        <v>179</v>
      </c>
      <c r="H212" s="47"/>
      <c r="I212" s="47"/>
      <c r="J212" s="48"/>
      <c r="K212" s="49"/>
      <c r="L212" s="50">
        <f>+K212-J212</f>
        <v>0</v>
      </c>
      <c r="M212" s="51">
        <f ca="1">+TODAY()</f>
        <v>44917</v>
      </c>
      <c r="N212" s="52">
        <f ca="1">+K212-M212</f>
        <v>-44917</v>
      </c>
      <c r="O212" s="53" t="str">
        <f ca="1">+IF(M212&lt;K212,(K212-M212),"Finalizó")</f>
        <v>Finalizó</v>
      </c>
      <c r="P212" s="54"/>
      <c r="Q212" s="55"/>
      <c r="R212" s="55"/>
      <c r="S212" s="56"/>
      <c r="T212" s="57">
        <f>+P212+Q212+R212+S212</f>
        <v>0</v>
      </c>
      <c r="U212" s="58">
        <f>+T212*100</f>
        <v>0</v>
      </c>
      <c r="V212" s="184"/>
      <c r="W212" s="185"/>
      <c r="X212" s="186"/>
    </row>
    <row r="213" spans="2:24" ht="26.25" x14ac:dyDescent="0.25">
      <c r="B213" s="180"/>
      <c r="C213" s="59"/>
      <c r="D213" s="182"/>
      <c r="E213" s="60" t="s">
        <v>173</v>
      </c>
      <c r="F213" s="61" t="s">
        <v>0</v>
      </c>
      <c r="G213" s="61" t="s">
        <v>178</v>
      </c>
      <c r="H213" s="62"/>
      <c r="I213" s="62"/>
      <c r="J213" s="48"/>
      <c r="K213" s="49"/>
      <c r="L213" s="63">
        <f>+K213-J213</f>
        <v>0</v>
      </c>
      <c r="M213" s="64">
        <f ca="1">+TODAY()</f>
        <v>44917</v>
      </c>
      <c r="N213" s="65">
        <f ca="1">+K213-M213</f>
        <v>-44917</v>
      </c>
      <c r="O213" s="66" t="str">
        <f ca="1">+IF(M213&lt;K213,(K213-M213),"Finalizó")</f>
        <v>Finalizó</v>
      </c>
      <c r="P213" s="67"/>
      <c r="Q213" s="68"/>
      <c r="R213" s="68"/>
      <c r="S213" s="69"/>
      <c r="T213" s="70">
        <f>+P213+Q213+R213+S213</f>
        <v>0</v>
      </c>
      <c r="U213" s="71">
        <f>+T213*100</f>
        <v>0</v>
      </c>
      <c r="V213" s="187"/>
      <c r="W213" s="188"/>
      <c r="X213" s="189"/>
    </row>
    <row r="214" spans="2:24" ht="26.25" x14ac:dyDescent="0.25">
      <c r="B214" s="180"/>
      <c r="C214" s="59"/>
      <c r="D214" s="182"/>
      <c r="E214" s="60" t="s">
        <v>174</v>
      </c>
      <c r="F214" s="61" t="s">
        <v>0</v>
      </c>
      <c r="G214" s="61" t="s">
        <v>178</v>
      </c>
      <c r="H214" s="62"/>
      <c r="I214" s="62"/>
      <c r="J214" s="48"/>
      <c r="K214" s="64"/>
      <c r="L214" s="63">
        <f>+K214-J214</f>
        <v>0</v>
      </c>
      <c r="M214" s="64">
        <f ca="1">+TODAY()</f>
        <v>44917</v>
      </c>
      <c r="N214" s="65">
        <f ca="1">+K214-M214</f>
        <v>-44917</v>
      </c>
      <c r="O214" s="66" t="str">
        <f ca="1">+IF(M214&lt;K214,(K214-M214),"Finalizó")</f>
        <v>Finalizó</v>
      </c>
      <c r="P214" s="67"/>
      <c r="Q214" s="68"/>
      <c r="R214" s="68"/>
      <c r="S214" s="69"/>
      <c r="T214" s="70">
        <f>+P214+Q214+R214+S214</f>
        <v>0</v>
      </c>
      <c r="U214" s="71">
        <f>+T214*100</f>
        <v>0</v>
      </c>
      <c r="V214" s="187"/>
      <c r="W214" s="188"/>
      <c r="X214" s="189"/>
    </row>
    <row r="215" spans="2:24" ht="26.25" x14ac:dyDescent="0.25">
      <c r="B215" s="181"/>
      <c r="C215" s="59"/>
      <c r="D215" s="183"/>
      <c r="E215" s="60" t="s">
        <v>169</v>
      </c>
      <c r="F215" s="61" t="s">
        <v>0</v>
      </c>
      <c r="G215" s="61"/>
      <c r="H215" s="62"/>
      <c r="I215" s="62"/>
      <c r="J215" s="48"/>
      <c r="K215" s="64"/>
      <c r="L215" s="63">
        <f>+K215-J215</f>
        <v>0</v>
      </c>
      <c r="M215" s="64">
        <f ca="1">+TODAY()</f>
        <v>44917</v>
      </c>
      <c r="N215" s="65">
        <f ca="1">+K215-M215</f>
        <v>-44917</v>
      </c>
      <c r="O215" s="66" t="str">
        <f ca="1">+IF(M215&lt;K215,(K215-M215),"Finalizó")</f>
        <v>Finalizó</v>
      </c>
      <c r="P215" s="72"/>
      <c r="Q215" s="73"/>
      <c r="R215" s="73"/>
      <c r="S215" s="74"/>
      <c r="T215" s="70">
        <f>+P215+Q215+R215+S215</f>
        <v>0</v>
      </c>
      <c r="U215" s="71">
        <f>+T215*100</f>
        <v>0</v>
      </c>
      <c r="V215" s="187"/>
      <c r="W215" s="188"/>
      <c r="X215" s="189"/>
    </row>
  </sheetData>
  <protectedRanges>
    <protectedRange algorithmName="SHA-512" hashValue="0qUZlBtKJxH4agXsHwITT0Dmk919hOwSTPA81hVEqQfSZTYP3JI43IT05bWJDigWnQG5Nr+XTCDWIwP6zt5AHg==" saltValue="r2Hrj6ADVWdpk//gBM/wVA==" spinCount="100000" sqref="C59:C62 B63:C65 B13:C58" name="Rango1"/>
  </protectedRanges>
  <mergeCells count="221">
    <mergeCell ref="V66:X67"/>
    <mergeCell ref="E67:F67"/>
    <mergeCell ref="N67:O67"/>
    <mergeCell ref="T67:U67"/>
    <mergeCell ref="B68:B71"/>
    <mergeCell ref="D68:D71"/>
    <mergeCell ref="V68:X68"/>
    <mergeCell ref="V69:X69"/>
    <mergeCell ref="V70:X70"/>
    <mergeCell ref="V71:X71"/>
    <mergeCell ref="B66:F66"/>
    <mergeCell ref="P66:U66"/>
    <mergeCell ref="G66:O66"/>
    <mergeCell ref="V74:X75"/>
    <mergeCell ref="E75:F75"/>
    <mergeCell ref="N75:O75"/>
    <mergeCell ref="T75:U75"/>
    <mergeCell ref="B76:B79"/>
    <mergeCell ref="D76:D79"/>
    <mergeCell ref="V76:X76"/>
    <mergeCell ref="V77:X77"/>
    <mergeCell ref="V78:X78"/>
    <mergeCell ref="V79:X79"/>
    <mergeCell ref="B74:F74"/>
    <mergeCell ref="H74:O74"/>
    <mergeCell ref="P74:U74"/>
    <mergeCell ref="V83:X84"/>
    <mergeCell ref="E84:F84"/>
    <mergeCell ref="N84:O84"/>
    <mergeCell ref="T84:U84"/>
    <mergeCell ref="B85:B88"/>
    <mergeCell ref="D85:D88"/>
    <mergeCell ref="V85:X85"/>
    <mergeCell ref="V86:X86"/>
    <mergeCell ref="V87:X87"/>
    <mergeCell ref="V88:X88"/>
    <mergeCell ref="B83:F83"/>
    <mergeCell ref="H83:O83"/>
    <mergeCell ref="P83:U83"/>
    <mergeCell ref="V93:X94"/>
    <mergeCell ref="E94:F94"/>
    <mergeCell ref="N94:O94"/>
    <mergeCell ref="T94:U94"/>
    <mergeCell ref="B95:B98"/>
    <mergeCell ref="D95:D98"/>
    <mergeCell ref="V95:X95"/>
    <mergeCell ref="V96:X96"/>
    <mergeCell ref="V97:X97"/>
    <mergeCell ref="V98:X98"/>
    <mergeCell ref="B93:F93"/>
    <mergeCell ref="H93:O93"/>
    <mergeCell ref="P93:U93"/>
    <mergeCell ref="V102:X103"/>
    <mergeCell ref="E103:F103"/>
    <mergeCell ref="N103:O103"/>
    <mergeCell ref="T103:U103"/>
    <mergeCell ref="B104:B107"/>
    <mergeCell ref="D104:D107"/>
    <mergeCell ref="V104:X104"/>
    <mergeCell ref="V105:X105"/>
    <mergeCell ref="V106:X106"/>
    <mergeCell ref="V107:X107"/>
    <mergeCell ref="B102:F102"/>
    <mergeCell ref="H102:O102"/>
    <mergeCell ref="P102:U102"/>
    <mergeCell ref="V110:X111"/>
    <mergeCell ref="E111:F111"/>
    <mergeCell ref="N111:O111"/>
    <mergeCell ref="T111:U111"/>
    <mergeCell ref="B112:B115"/>
    <mergeCell ref="D112:D115"/>
    <mergeCell ref="V112:X112"/>
    <mergeCell ref="V113:X113"/>
    <mergeCell ref="V114:X114"/>
    <mergeCell ref="V115:X115"/>
    <mergeCell ref="B110:F110"/>
    <mergeCell ref="H110:O110"/>
    <mergeCell ref="P110:U110"/>
    <mergeCell ref="V120:X121"/>
    <mergeCell ref="E121:F121"/>
    <mergeCell ref="N121:O121"/>
    <mergeCell ref="T121:U121"/>
    <mergeCell ref="B122:B125"/>
    <mergeCell ref="D122:D125"/>
    <mergeCell ref="V122:X122"/>
    <mergeCell ref="V123:X123"/>
    <mergeCell ref="V124:X124"/>
    <mergeCell ref="V125:X125"/>
    <mergeCell ref="B120:F120"/>
    <mergeCell ref="H120:O120"/>
    <mergeCell ref="P120:U120"/>
    <mergeCell ref="B130:B133"/>
    <mergeCell ref="D130:D133"/>
    <mergeCell ref="V130:X130"/>
    <mergeCell ref="V131:X131"/>
    <mergeCell ref="V132:X132"/>
    <mergeCell ref="V133:X133"/>
    <mergeCell ref="B128:F128"/>
    <mergeCell ref="H128:O128"/>
    <mergeCell ref="P128:U128"/>
    <mergeCell ref="V128:X129"/>
    <mergeCell ref="E129:F129"/>
    <mergeCell ref="N129:O129"/>
    <mergeCell ref="T129:U129"/>
    <mergeCell ref="B140:B143"/>
    <mergeCell ref="D140:D143"/>
    <mergeCell ref="V140:X140"/>
    <mergeCell ref="V141:X141"/>
    <mergeCell ref="V142:X142"/>
    <mergeCell ref="V143:X143"/>
    <mergeCell ref="B138:F138"/>
    <mergeCell ref="H138:O138"/>
    <mergeCell ref="P138:U138"/>
    <mergeCell ref="V138:X139"/>
    <mergeCell ref="E139:F139"/>
    <mergeCell ref="N139:O139"/>
    <mergeCell ref="T139:U139"/>
    <mergeCell ref="B148:B151"/>
    <mergeCell ref="D148:D151"/>
    <mergeCell ref="V148:X148"/>
    <mergeCell ref="V149:X149"/>
    <mergeCell ref="V150:X150"/>
    <mergeCell ref="V151:X151"/>
    <mergeCell ref="B146:F146"/>
    <mergeCell ref="H146:O146"/>
    <mergeCell ref="P146:U146"/>
    <mergeCell ref="V146:X147"/>
    <mergeCell ref="E147:F147"/>
    <mergeCell ref="N147:O147"/>
    <mergeCell ref="T147:U147"/>
    <mergeCell ref="B158:B161"/>
    <mergeCell ref="D158:D161"/>
    <mergeCell ref="V158:X158"/>
    <mergeCell ref="V159:X159"/>
    <mergeCell ref="V160:X160"/>
    <mergeCell ref="V161:X161"/>
    <mergeCell ref="B156:F156"/>
    <mergeCell ref="H156:O156"/>
    <mergeCell ref="P156:U156"/>
    <mergeCell ref="V156:X157"/>
    <mergeCell ref="E157:F157"/>
    <mergeCell ref="N157:O157"/>
    <mergeCell ref="T157:U157"/>
    <mergeCell ref="B166:B169"/>
    <mergeCell ref="D166:D169"/>
    <mergeCell ref="V166:X166"/>
    <mergeCell ref="V167:X167"/>
    <mergeCell ref="V168:X168"/>
    <mergeCell ref="V169:X169"/>
    <mergeCell ref="B164:F164"/>
    <mergeCell ref="H164:O164"/>
    <mergeCell ref="P164:U164"/>
    <mergeCell ref="V164:X165"/>
    <mergeCell ref="E165:F165"/>
    <mergeCell ref="N165:O165"/>
    <mergeCell ref="T165:U165"/>
    <mergeCell ref="B176:B179"/>
    <mergeCell ref="D176:D179"/>
    <mergeCell ref="V176:X176"/>
    <mergeCell ref="V177:X177"/>
    <mergeCell ref="V178:X178"/>
    <mergeCell ref="V179:X179"/>
    <mergeCell ref="B174:F174"/>
    <mergeCell ref="H174:O174"/>
    <mergeCell ref="P174:U174"/>
    <mergeCell ref="V174:X175"/>
    <mergeCell ref="E175:F175"/>
    <mergeCell ref="N175:O175"/>
    <mergeCell ref="T175:U175"/>
    <mergeCell ref="B184:B187"/>
    <mergeCell ref="D184:D187"/>
    <mergeCell ref="V184:X184"/>
    <mergeCell ref="V185:X185"/>
    <mergeCell ref="V186:X186"/>
    <mergeCell ref="V187:X187"/>
    <mergeCell ref="B182:F182"/>
    <mergeCell ref="H182:O182"/>
    <mergeCell ref="P182:U182"/>
    <mergeCell ref="V182:X183"/>
    <mergeCell ref="E183:F183"/>
    <mergeCell ref="N183:O183"/>
    <mergeCell ref="T183:U183"/>
    <mergeCell ref="B194:B197"/>
    <mergeCell ref="D194:D197"/>
    <mergeCell ref="V194:X194"/>
    <mergeCell ref="V195:X195"/>
    <mergeCell ref="V196:X196"/>
    <mergeCell ref="V197:X197"/>
    <mergeCell ref="B192:F192"/>
    <mergeCell ref="H192:O192"/>
    <mergeCell ref="P192:U192"/>
    <mergeCell ref="V192:X193"/>
    <mergeCell ref="E193:F193"/>
    <mergeCell ref="N193:O193"/>
    <mergeCell ref="T193:U193"/>
    <mergeCell ref="B202:B205"/>
    <mergeCell ref="D202:D205"/>
    <mergeCell ref="V202:X202"/>
    <mergeCell ref="V203:X203"/>
    <mergeCell ref="V204:X204"/>
    <mergeCell ref="V205:X205"/>
    <mergeCell ref="B200:F200"/>
    <mergeCell ref="H200:O200"/>
    <mergeCell ref="P200:U200"/>
    <mergeCell ref="V200:X201"/>
    <mergeCell ref="E201:F201"/>
    <mergeCell ref="N201:O201"/>
    <mergeCell ref="T201:U201"/>
    <mergeCell ref="B212:B215"/>
    <mergeCell ref="D212:D215"/>
    <mergeCell ref="V212:X212"/>
    <mergeCell ref="V213:X213"/>
    <mergeCell ref="V214:X214"/>
    <mergeCell ref="V215:X215"/>
    <mergeCell ref="B210:F210"/>
    <mergeCell ref="H210:O210"/>
    <mergeCell ref="P210:U210"/>
    <mergeCell ref="V210:X211"/>
    <mergeCell ref="E211:F211"/>
    <mergeCell ref="N211:O211"/>
    <mergeCell ref="T211:U211"/>
  </mergeCells>
  <conditionalFormatting sqref="N69">
    <cfRule type="iconSet" priority="118">
      <iconSet iconSet="3TrafficLights2" showValue="0">
        <cfvo type="percent" val="0"/>
        <cfvo type="num" val="31"/>
        <cfvo type="num" val="61"/>
      </iconSet>
    </cfRule>
  </conditionalFormatting>
  <conditionalFormatting sqref="N70">
    <cfRule type="iconSet" priority="117">
      <iconSet iconSet="3TrafficLights2" showValue="0">
        <cfvo type="percent" val="0"/>
        <cfvo type="num" val="31"/>
        <cfvo type="num" val="61"/>
      </iconSet>
    </cfRule>
  </conditionalFormatting>
  <conditionalFormatting sqref="N71">
    <cfRule type="iconSet" priority="116">
      <iconSet iconSet="3TrafficLights2" showValue="0">
        <cfvo type="percent" val="0"/>
        <cfvo type="num" val="31"/>
        <cfvo type="num" val="61"/>
      </iconSet>
    </cfRule>
  </conditionalFormatting>
  <conditionalFormatting sqref="U69:V71">
    <cfRule type="iconSet" priority="113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68:T71">
    <cfRule type="colorScale" priority="119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77">
    <cfRule type="iconSet" priority="111">
      <iconSet iconSet="3TrafficLights2" showValue="0">
        <cfvo type="percent" val="0"/>
        <cfvo type="num" val="31"/>
        <cfvo type="num" val="61"/>
      </iconSet>
    </cfRule>
  </conditionalFormatting>
  <conditionalFormatting sqref="N78">
    <cfRule type="iconSet" priority="110">
      <iconSet iconSet="3TrafficLights2" showValue="0">
        <cfvo type="percent" val="0"/>
        <cfvo type="num" val="31"/>
        <cfvo type="num" val="61"/>
      </iconSet>
    </cfRule>
  </conditionalFormatting>
  <conditionalFormatting sqref="N79">
    <cfRule type="iconSet" priority="109">
      <iconSet iconSet="3TrafficLights2" showValue="0">
        <cfvo type="percent" val="0"/>
        <cfvo type="num" val="31"/>
        <cfvo type="num" val="61"/>
      </iconSet>
    </cfRule>
  </conditionalFormatting>
  <conditionalFormatting sqref="N76">
    <cfRule type="iconSet" priority="108">
      <iconSet iconSet="3TrafficLights2" showValue="0">
        <cfvo type="percent" val="0"/>
        <cfvo type="num" val="31"/>
        <cfvo type="num" val="61"/>
      </iconSet>
    </cfRule>
  </conditionalFormatting>
  <conditionalFormatting sqref="U76:V79">
    <cfRule type="iconSet" priority="107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77:V79">
    <cfRule type="iconSet" priority="106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76:T79">
    <cfRule type="colorScale" priority="112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86">
    <cfRule type="iconSet" priority="104">
      <iconSet iconSet="3TrafficLights2" showValue="0">
        <cfvo type="percent" val="0"/>
        <cfvo type="num" val="31"/>
        <cfvo type="num" val="61"/>
      </iconSet>
    </cfRule>
  </conditionalFormatting>
  <conditionalFormatting sqref="N87">
    <cfRule type="iconSet" priority="103">
      <iconSet iconSet="3TrafficLights2" showValue="0">
        <cfvo type="percent" val="0"/>
        <cfvo type="num" val="31"/>
        <cfvo type="num" val="61"/>
      </iconSet>
    </cfRule>
  </conditionalFormatting>
  <conditionalFormatting sqref="N88">
    <cfRule type="iconSet" priority="102">
      <iconSet iconSet="3TrafficLights2" showValue="0">
        <cfvo type="percent" val="0"/>
        <cfvo type="num" val="31"/>
        <cfvo type="num" val="61"/>
      </iconSet>
    </cfRule>
  </conditionalFormatting>
  <conditionalFormatting sqref="N85">
    <cfRule type="iconSet" priority="101">
      <iconSet iconSet="3TrafficLights2" showValue="0">
        <cfvo type="percent" val="0"/>
        <cfvo type="num" val="31"/>
        <cfvo type="num" val="61"/>
      </iconSet>
    </cfRule>
  </conditionalFormatting>
  <conditionalFormatting sqref="U85:V88">
    <cfRule type="iconSet" priority="100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86:V88">
    <cfRule type="iconSet" priority="99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85:T88">
    <cfRule type="colorScale" priority="105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96">
    <cfRule type="iconSet" priority="97">
      <iconSet iconSet="3TrafficLights2" showValue="0">
        <cfvo type="percent" val="0"/>
        <cfvo type="num" val="31"/>
        <cfvo type="num" val="61"/>
      </iconSet>
    </cfRule>
  </conditionalFormatting>
  <conditionalFormatting sqref="N97">
    <cfRule type="iconSet" priority="96">
      <iconSet iconSet="3TrafficLights2" showValue="0">
        <cfvo type="percent" val="0"/>
        <cfvo type="num" val="31"/>
        <cfvo type="num" val="61"/>
      </iconSet>
    </cfRule>
  </conditionalFormatting>
  <conditionalFormatting sqref="N98">
    <cfRule type="iconSet" priority="95">
      <iconSet iconSet="3TrafficLights2" showValue="0">
        <cfvo type="percent" val="0"/>
        <cfvo type="num" val="31"/>
        <cfvo type="num" val="61"/>
      </iconSet>
    </cfRule>
  </conditionalFormatting>
  <conditionalFormatting sqref="N95">
    <cfRule type="iconSet" priority="94">
      <iconSet iconSet="3TrafficLights2" showValue="0">
        <cfvo type="percent" val="0"/>
        <cfvo type="num" val="31"/>
        <cfvo type="num" val="61"/>
      </iconSet>
    </cfRule>
  </conditionalFormatting>
  <conditionalFormatting sqref="U95:V98">
    <cfRule type="iconSet" priority="93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96:V98">
    <cfRule type="iconSet" priority="92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95:T98">
    <cfRule type="colorScale" priority="98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05">
    <cfRule type="iconSet" priority="90">
      <iconSet iconSet="3TrafficLights2" showValue="0">
        <cfvo type="percent" val="0"/>
        <cfvo type="num" val="31"/>
        <cfvo type="num" val="61"/>
      </iconSet>
    </cfRule>
  </conditionalFormatting>
  <conditionalFormatting sqref="N106">
    <cfRule type="iconSet" priority="89">
      <iconSet iconSet="3TrafficLights2" showValue="0">
        <cfvo type="percent" val="0"/>
        <cfvo type="num" val="31"/>
        <cfvo type="num" val="61"/>
      </iconSet>
    </cfRule>
  </conditionalFormatting>
  <conditionalFormatting sqref="N107">
    <cfRule type="iconSet" priority="88">
      <iconSet iconSet="3TrafficLights2" showValue="0">
        <cfvo type="percent" val="0"/>
        <cfvo type="num" val="31"/>
        <cfvo type="num" val="61"/>
      </iconSet>
    </cfRule>
  </conditionalFormatting>
  <conditionalFormatting sqref="N104">
    <cfRule type="iconSet" priority="87">
      <iconSet iconSet="3TrafficLights2" showValue="0">
        <cfvo type="percent" val="0"/>
        <cfvo type="num" val="31"/>
        <cfvo type="num" val="61"/>
      </iconSet>
    </cfRule>
  </conditionalFormatting>
  <conditionalFormatting sqref="U104:V107">
    <cfRule type="iconSet" priority="86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05:V107">
    <cfRule type="iconSet" priority="85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04:T107">
    <cfRule type="colorScale" priority="91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13">
    <cfRule type="iconSet" priority="83">
      <iconSet iconSet="3TrafficLights2" showValue="0">
        <cfvo type="percent" val="0"/>
        <cfvo type="num" val="31"/>
        <cfvo type="num" val="61"/>
      </iconSet>
    </cfRule>
  </conditionalFormatting>
  <conditionalFormatting sqref="N114">
    <cfRule type="iconSet" priority="82">
      <iconSet iconSet="3TrafficLights2" showValue="0">
        <cfvo type="percent" val="0"/>
        <cfvo type="num" val="31"/>
        <cfvo type="num" val="61"/>
      </iconSet>
    </cfRule>
  </conditionalFormatting>
  <conditionalFormatting sqref="N115">
    <cfRule type="iconSet" priority="81">
      <iconSet iconSet="3TrafficLights2" showValue="0">
        <cfvo type="percent" val="0"/>
        <cfvo type="num" val="31"/>
        <cfvo type="num" val="61"/>
      </iconSet>
    </cfRule>
  </conditionalFormatting>
  <conditionalFormatting sqref="N112">
    <cfRule type="iconSet" priority="80">
      <iconSet iconSet="3TrafficLights2" showValue="0">
        <cfvo type="percent" val="0"/>
        <cfvo type="num" val="31"/>
        <cfvo type="num" val="61"/>
      </iconSet>
    </cfRule>
  </conditionalFormatting>
  <conditionalFormatting sqref="U112:V115">
    <cfRule type="iconSet" priority="79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13:V115">
    <cfRule type="iconSet" priority="78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12:T115">
    <cfRule type="colorScale" priority="84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23">
    <cfRule type="iconSet" priority="76">
      <iconSet iconSet="3TrafficLights2" showValue="0">
        <cfvo type="percent" val="0"/>
        <cfvo type="num" val="31"/>
        <cfvo type="num" val="61"/>
      </iconSet>
    </cfRule>
  </conditionalFormatting>
  <conditionalFormatting sqref="N124">
    <cfRule type="iconSet" priority="75">
      <iconSet iconSet="3TrafficLights2" showValue="0">
        <cfvo type="percent" val="0"/>
        <cfvo type="num" val="31"/>
        <cfvo type="num" val="61"/>
      </iconSet>
    </cfRule>
  </conditionalFormatting>
  <conditionalFormatting sqref="N125">
    <cfRule type="iconSet" priority="74">
      <iconSet iconSet="3TrafficLights2" showValue="0">
        <cfvo type="percent" val="0"/>
        <cfvo type="num" val="31"/>
        <cfvo type="num" val="61"/>
      </iconSet>
    </cfRule>
  </conditionalFormatting>
  <conditionalFormatting sqref="N122">
    <cfRule type="iconSet" priority="73">
      <iconSet iconSet="3TrafficLights2" showValue="0">
        <cfvo type="percent" val="0"/>
        <cfvo type="num" val="31"/>
        <cfvo type="num" val="61"/>
      </iconSet>
    </cfRule>
  </conditionalFormatting>
  <conditionalFormatting sqref="U122:V125">
    <cfRule type="iconSet" priority="72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23:V125">
    <cfRule type="iconSet" priority="71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22:T125">
    <cfRule type="colorScale" priority="77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68">
    <cfRule type="iconSet" priority="120">
      <iconSet iconSet="3TrafficLights2" showValue="0">
        <cfvo type="percent" val="0"/>
        <cfvo type="num" val="31"/>
        <cfvo type="num" val="61"/>
      </iconSet>
    </cfRule>
  </conditionalFormatting>
  <conditionalFormatting sqref="U68:V71">
    <cfRule type="iconSet" priority="121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N131">
    <cfRule type="iconSet" priority="69">
      <iconSet iconSet="3TrafficLights2" showValue="0">
        <cfvo type="percent" val="0"/>
        <cfvo type="num" val="31"/>
        <cfvo type="num" val="61"/>
      </iconSet>
    </cfRule>
  </conditionalFormatting>
  <conditionalFormatting sqref="N132">
    <cfRule type="iconSet" priority="68">
      <iconSet iconSet="3TrafficLights2" showValue="0">
        <cfvo type="percent" val="0"/>
        <cfvo type="num" val="31"/>
        <cfvo type="num" val="61"/>
      </iconSet>
    </cfRule>
  </conditionalFormatting>
  <conditionalFormatting sqref="N133">
    <cfRule type="iconSet" priority="67">
      <iconSet iconSet="3TrafficLights2" showValue="0">
        <cfvo type="percent" val="0"/>
        <cfvo type="num" val="31"/>
        <cfvo type="num" val="61"/>
      </iconSet>
    </cfRule>
  </conditionalFormatting>
  <conditionalFormatting sqref="N130">
    <cfRule type="iconSet" priority="66">
      <iconSet iconSet="3TrafficLights2" showValue="0">
        <cfvo type="percent" val="0"/>
        <cfvo type="num" val="31"/>
        <cfvo type="num" val="61"/>
      </iconSet>
    </cfRule>
  </conditionalFormatting>
  <conditionalFormatting sqref="U130:V133">
    <cfRule type="iconSet" priority="65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31:V133">
    <cfRule type="iconSet" priority="64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30:T133">
    <cfRule type="colorScale" priority="70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41">
    <cfRule type="iconSet" priority="62">
      <iconSet iconSet="3TrafficLights2" showValue="0">
        <cfvo type="percent" val="0"/>
        <cfvo type="num" val="31"/>
        <cfvo type="num" val="61"/>
      </iconSet>
    </cfRule>
  </conditionalFormatting>
  <conditionalFormatting sqref="N142">
    <cfRule type="iconSet" priority="61">
      <iconSet iconSet="3TrafficLights2" showValue="0">
        <cfvo type="percent" val="0"/>
        <cfvo type="num" val="31"/>
        <cfvo type="num" val="61"/>
      </iconSet>
    </cfRule>
  </conditionalFormatting>
  <conditionalFormatting sqref="N143">
    <cfRule type="iconSet" priority="60">
      <iconSet iconSet="3TrafficLights2" showValue="0">
        <cfvo type="percent" val="0"/>
        <cfvo type="num" val="31"/>
        <cfvo type="num" val="61"/>
      </iconSet>
    </cfRule>
  </conditionalFormatting>
  <conditionalFormatting sqref="N140">
    <cfRule type="iconSet" priority="59">
      <iconSet iconSet="3TrafficLights2" showValue="0">
        <cfvo type="percent" val="0"/>
        <cfvo type="num" val="31"/>
        <cfvo type="num" val="61"/>
      </iconSet>
    </cfRule>
  </conditionalFormatting>
  <conditionalFormatting sqref="U140:V143">
    <cfRule type="iconSet" priority="58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41:V143">
    <cfRule type="iconSet" priority="57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40:T143">
    <cfRule type="colorScale" priority="63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49">
    <cfRule type="iconSet" priority="55">
      <iconSet iconSet="3TrafficLights2" showValue="0">
        <cfvo type="percent" val="0"/>
        <cfvo type="num" val="31"/>
        <cfvo type="num" val="61"/>
      </iconSet>
    </cfRule>
  </conditionalFormatting>
  <conditionalFormatting sqref="N150">
    <cfRule type="iconSet" priority="54">
      <iconSet iconSet="3TrafficLights2" showValue="0">
        <cfvo type="percent" val="0"/>
        <cfvo type="num" val="31"/>
        <cfvo type="num" val="61"/>
      </iconSet>
    </cfRule>
  </conditionalFormatting>
  <conditionalFormatting sqref="N151">
    <cfRule type="iconSet" priority="53">
      <iconSet iconSet="3TrafficLights2" showValue="0">
        <cfvo type="percent" val="0"/>
        <cfvo type="num" val="31"/>
        <cfvo type="num" val="61"/>
      </iconSet>
    </cfRule>
  </conditionalFormatting>
  <conditionalFormatting sqref="N148">
    <cfRule type="iconSet" priority="52">
      <iconSet iconSet="3TrafficLights2" showValue="0">
        <cfvo type="percent" val="0"/>
        <cfvo type="num" val="31"/>
        <cfvo type="num" val="61"/>
      </iconSet>
    </cfRule>
  </conditionalFormatting>
  <conditionalFormatting sqref="U148:V151">
    <cfRule type="iconSet" priority="51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49:V151">
    <cfRule type="iconSet" priority="50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48:T151">
    <cfRule type="colorScale" priority="56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59">
    <cfRule type="iconSet" priority="48">
      <iconSet iconSet="3TrafficLights2" showValue="0">
        <cfvo type="percent" val="0"/>
        <cfvo type="num" val="31"/>
        <cfvo type="num" val="61"/>
      </iconSet>
    </cfRule>
  </conditionalFormatting>
  <conditionalFormatting sqref="N160">
    <cfRule type="iconSet" priority="47">
      <iconSet iconSet="3TrafficLights2" showValue="0">
        <cfvo type="percent" val="0"/>
        <cfvo type="num" val="31"/>
        <cfvo type="num" val="61"/>
      </iconSet>
    </cfRule>
  </conditionalFormatting>
  <conditionalFormatting sqref="N161">
    <cfRule type="iconSet" priority="46">
      <iconSet iconSet="3TrafficLights2" showValue="0">
        <cfvo type="percent" val="0"/>
        <cfvo type="num" val="31"/>
        <cfvo type="num" val="61"/>
      </iconSet>
    </cfRule>
  </conditionalFormatting>
  <conditionalFormatting sqref="N158">
    <cfRule type="iconSet" priority="45">
      <iconSet iconSet="3TrafficLights2" showValue="0">
        <cfvo type="percent" val="0"/>
        <cfvo type="num" val="31"/>
        <cfvo type="num" val="61"/>
      </iconSet>
    </cfRule>
  </conditionalFormatting>
  <conditionalFormatting sqref="U158:V161">
    <cfRule type="iconSet" priority="44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59:V161">
    <cfRule type="iconSet" priority="43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58:T161">
    <cfRule type="colorScale" priority="49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67">
    <cfRule type="iconSet" priority="41">
      <iconSet iconSet="3TrafficLights2" showValue="0">
        <cfvo type="percent" val="0"/>
        <cfvo type="num" val="31"/>
        <cfvo type="num" val="61"/>
      </iconSet>
    </cfRule>
  </conditionalFormatting>
  <conditionalFormatting sqref="N168">
    <cfRule type="iconSet" priority="40">
      <iconSet iconSet="3TrafficLights2" showValue="0">
        <cfvo type="percent" val="0"/>
        <cfvo type="num" val="31"/>
        <cfvo type="num" val="61"/>
      </iconSet>
    </cfRule>
  </conditionalFormatting>
  <conditionalFormatting sqref="N169">
    <cfRule type="iconSet" priority="39">
      <iconSet iconSet="3TrafficLights2" showValue="0">
        <cfvo type="percent" val="0"/>
        <cfvo type="num" val="31"/>
        <cfvo type="num" val="61"/>
      </iconSet>
    </cfRule>
  </conditionalFormatting>
  <conditionalFormatting sqref="N166">
    <cfRule type="iconSet" priority="38">
      <iconSet iconSet="3TrafficLights2" showValue="0">
        <cfvo type="percent" val="0"/>
        <cfvo type="num" val="31"/>
        <cfvo type="num" val="61"/>
      </iconSet>
    </cfRule>
  </conditionalFormatting>
  <conditionalFormatting sqref="U166:V169">
    <cfRule type="iconSet" priority="37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67:V169">
    <cfRule type="iconSet" priority="36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66:T169">
    <cfRule type="colorScale" priority="42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77">
    <cfRule type="iconSet" priority="34">
      <iconSet iconSet="3TrafficLights2" showValue="0">
        <cfvo type="percent" val="0"/>
        <cfvo type="num" val="31"/>
        <cfvo type="num" val="61"/>
      </iconSet>
    </cfRule>
  </conditionalFormatting>
  <conditionalFormatting sqref="N178">
    <cfRule type="iconSet" priority="33">
      <iconSet iconSet="3TrafficLights2" showValue="0">
        <cfvo type="percent" val="0"/>
        <cfvo type="num" val="31"/>
        <cfvo type="num" val="61"/>
      </iconSet>
    </cfRule>
  </conditionalFormatting>
  <conditionalFormatting sqref="N179">
    <cfRule type="iconSet" priority="32">
      <iconSet iconSet="3TrafficLights2" showValue="0">
        <cfvo type="percent" val="0"/>
        <cfvo type="num" val="31"/>
        <cfvo type="num" val="61"/>
      </iconSet>
    </cfRule>
  </conditionalFormatting>
  <conditionalFormatting sqref="N176">
    <cfRule type="iconSet" priority="31">
      <iconSet iconSet="3TrafficLights2" showValue="0">
        <cfvo type="percent" val="0"/>
        <cfvo type="num" val="31"/>
        <cfvo type="num" val="61"/>
      </iconSet>
    </cfRule>
  </conditionalFormatting>
  <conditionalFormatting sqref="U176:V179">
    <cfRule type="iconSet" priority="30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77:V179">
    <cfRule type="iconSet" priority="29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76:T179">
    <cfRule type="colorScale" priority="35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85">
    <cfRule type="iconSet" priority="27">
      <iconSet iconSet="3TrafficLights2" showValue="0">
        <cfvo type="percent" val="0"/>
        <cfvo type="num" val="31"/>
        <cfvo type="num" val="61"/>
      </iconSet>
    </cfRule>
  </conditionalFormatting>
  <conditionalFormatting sqref="N186">
    <cfRule type="iconSet" priority="26">
      <iconSet iconSet="3TrafficLights2" showValue="0">
        <cfvo type="percent" val="0"/>
        <cfvo type="num" val="31"/>
        <cfvo type="num" val="61"/>
      </iconSet>
    </cfRule>
  </conditionalFormatting>
  <conditionalFormatting sqref="N187">
    <cfRule type="iconSet" priority="25">
      <iconSet iconSet="3TrafficLights2" showValue="0">
        <cfvo type="percent" val="0"/>
        <cfvo type="num" val="31"/>
        <cfvo type="num" val="61"/>
      </iconSet>
    </cfRule>
  </conditionalFormatting>
  <conditionalFormatting sqref="N184">
    <cfRule type="iconSet" priority="24">
      <iconSet iconSet="3TrafficLights2" showValue="0">
        <cfvo type="percent" val="0"/>
        <cfvo type="num" val="31"/>
        <cfvo type="num" val="61"/>
      </iconSet>
    </cfRule>
  </conditionalFormatting>
  <conditionalFormatting sqref="U184:V187">
    <cfRule type="iconSet" priority="23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85:V187">
    <cfRule type="iconSet" priority="22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84:T187">
    <cfRule type="colorScale" priority="28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195">
    <cfRule type="iconSet" priority="20">
      <iconSet iconSet="3TrafficLights2" showValue="0">
        <cfvo type="percent" val="0"/>
        <cfvo type="num" val="31"/>
        <cfvo type="num" val="61"/>
      </iconSet>
    </cfRule>
  </conditionalFormatting>
  <conditionalFormatting sqref="N196">
    <cfRule type="iconSet" priority="19">
      <iconSet iconSet="3TrafficLights2" showValue="0">
        <cfvo type="percent" val="0"/>
        <cfvo type="num" val="31"/>
        <cfvo type="num" val="61"/>
      </iconSet>
    </cfRule>
  </conditionalFormatting>
  <conditionalFormatting sqref="N197">
    <cfRule type="iconSet" priority="18">
      <iconSet iconSet="3TrafficLights2" showValue="0">
        <cfvo type="percent" val="0"/>
        <cfvo type="num" val="31"/>
        <cfvo type="num" val="61"/>
      </iconSet>
    </cfRule>
  </conditionalFormatting>
  <conditionalFormatting sqref="N194">
    <cfRule type="iconSet" priority="17">
      <iconSet iconSet="3TrafficLights2" showValue="0">
        <cfvo type="percent" val="0"/>
        <cfvo type="num" val="31"/>
        <cfvo type="num" val="61"/>
      </iconSet>
    </cfRule>
  </conditionalFormatting>
  <conditionalFormatting sqref="U194:V197">
    <cfRule type="iconSet" priority="16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195:V197">
    <cfRule type="iconSet" priority="15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194:T197">
    <cfRule type="colorScale" priority="21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203">
    <cfRule type="iconSet" priority="13">
      <iconSet iconSet="3TrafficLights2" showValue="0">
        <cfvo type="percent" val="0"/>
        <cfvo type="num" val="31"/>
        <cfvo type="num" val="61"/>
      </iconSet>
    </cfRule>
  </conditionalFormatting>
  <conditionalFormatting sqref="N204">
    <cfRule type="iconSet" priority="12">
      <iconSet iconSet="3TrafficLights2" showValue="0">
        <cfvo type="percent" val="0"/>
        <cfvo type="num" val="31"/>
        <cfvo type="num" val="61"/>
      </iconSet>
    </cfRule>
  </conditionalFormatting>
  <conditionalFormatting sqref="N205">
    <cfRule type="iconSet" priority="11">
      <iconSet iconSet="3TrafficLights2" showValue="0">
        <cfvo type="percent" val="0"/>
        <cfvo type="num" val="31"/>
        <cfvo type="num" val="61"/>
      </iconSet>
    </cfRule>
  </conditionalFormatting>
  <conditionalFormatting sqref="N202">
    <cfRule type="iconSet" priority="10">
      <iconSet iconSet="3TrafficLights2" showValue="0">
        <cfvo type="percent" val="0"/>
        <cfvo type="num" val="31"/>
        <cfvo type="num" val="61"/>
      </iconSet>
    </cfRule>
  </conditionalFormatting>
  <conditionalFormatting sqref="U202:V205">
    <cfRule type="iconSet" priority="9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203:V205">
    <cfRule type="iconSet" priority="8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202:T205">
    <cfRule type="colorScale" priority="14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conditionalFormatting sqref="N213">
    <cfRule type="iconSet" priority="6">
      <iconSet iconSet="3TrafficLights2" showValue="0">
        <cfvo type="percent" val="0"/>
        <cfvo type="num" val="31"/>
        <cfvo type="num" val="61"/>
      </iconSet>
    </cfRule>
  </conditionalFormatting>
  <conditionalFormatting sqref="N214">
    <cfRule type="iconSet" priority="5">
      <iconSet iconSet="3TrafficLights2" showValue="0">
        <cfvo type="percent" val="0"/>
        <cfvo type="num" val="31"/>
        <cfvo type="num" val="61"/>
      </iconSet>
    </cfRule>
  </conditionalFormatting>
  <conditionalFormatting sqref="N215">
    <cfRule type="iconSet" priority="4">
      <iconSet iconSet="3TrafficLights2" showValue="0">
        <cfvo type="percent" val="0"/>
        <cfvo type="num" val="31"/>
        <cfvo type="num" val="61"/>
      </iconSet>
    </cfRule>
  </conditionalFormatting>
  <conditionalFormatting sqref="N212">
    <cfRule type="iconSet" priority="3">
      <iconSet iconSet="3TrafficLights2" showValue="0">
        <cfvo type="percent" val="0"/>
        <cfvo type="num" val="31"/>
        <cfvo type="num" val="61"/>
      </iconSet>
    </cfRule>
  </conditionalFormatting>
  <conditionalFormatting sqref="U212:V215">
    <cfRule type="iconSet" priority="2">
      <iconSet iconSet="5Rating">
        <cfvo type="percent" val="0"/>
        <cfvo type="num" val="20"/>
        <cfvo type="num" val="50"/>
        <cfvo type="num" val="70"/>
        <cfvo type="num" val="100"/>
      </iconSet>
    </cfRule>
  </conditionalFormatting>
  <conditionalFormatting sqref="U213:V215">
    <cfRule type="iconSet" priority="1">
      <iconSet iconSet="5Rating">
        <cfvo type="percent" val="0"/>
        <cfvo type="num" val="40"/>
        <cfvo type="num" val="60"/>
        <cfvo type="num" val="80"/>
        <cfvo type="num" val="100"/>
      </iconSet>
    </cfRule>
  </conditionalFormatting>
  <conditionalFormatting sqref="T212:T215">
    <cfRule type="colorScale" priority="7">
      <colorScale>
        <cfvo type="num" val="$P$3"/>
        <cfvo type="num" val="$P$9"/>
        <cfvo type="num" val="$P$10"/>
        <color rgb="FFFF0000"/>
        <color theme="7"/>
        <color rgb="FF00B050"/>
      </colorScale>
    </cfRule>
  </conditionalFormatting>
  <dataValidations count="5">
    <dataValidation type="list" allowBlank="1" showInputMessage="1" showErrorMessage="1" sqref="P68" xr:uid="{00000000-0002-0000-0100-000000000000}">
      <formula1>$P$1:$P$11</formula1>
    </dataValidation>
    <dataValidation type="list" allowBlank="1" showInputMessage="1" showErrorMessage="1" sqref="P104:S107 P202:S205 P212:S215 P184:S187 P194:S197 P166:S169 P176:S179 P148:S151 P158:S161 P130:S133 P140:S143 P76:S79 P85:S88 P95:S98 P69:P71 P112:S115 P122:S125 Q68:S71" xr:uid="{00000000-0002-0000-0100-000001000000}">
      <formula1>$P$1:$P$10</formula1>
    </dataValidation>
    <dataValidation type="list" allowBlank="1" showInputMessage="1" showErrorMessage="1" sqref="C122:C125 C68:C71 C76:C79 C85:C88 C95:C98 C104:C107 C112:C115 C140:C143 C130:C133 C158:C161 C148:C151 C176:C179 C166:C169 C194:C197 C184:C187 C212:C215 C202:C205" xr:uid="{00000000-0002-0000-0100-000002000000}">
      <formula1>$E$1:$E$49</formula1>
    </dataValidation>
    <dataValidation type="list" allowBlank="1" showInputMessage="1" showErrorMessage="1" sqref="F85:F88 F212:F215 F130:F133 F122:F125 F112:F115 F104:F107 F68:F71 F148:F151 F140:F143 F166:F169 F158:F161 F184:F187 F176:F179 F202:F205 F194:F197 F76:F79 F95:F98" xr:uid="{00000000-0002-0000-0100-000003000000}">
      <formula1>$F$1:$F$2</formula1>
    </dataValidation>
    <dataValidation type="list" allowBlank="1" showInputMessage="1" showErrorMessage="1" sqref="G68:G71 G76:G79 G85:G88 G95:G98 G104:G107 G112:G115 G122:G125 G130:G133 G140:G143 G148:G151 G158:G161 G166:G169 G176:G179 G184:G187 G194:G197 G202:G205 G212:G215" xr:uid="{2F8B4E9B-C443-4530-8BBD-38D7B1A6FA45}">
      <formula1>$I$1:$I$3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1.Principios</vt:lpstr>
      <vt:lpstr>2.Acciones de Mejora.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M. Cota Garcia</dc:creator>
  <cp:keywords/>
  <dc:description/>
  <cp:lastModifiedBy>Flor Maria Cota Garcia</cp:lastModifiedBy>
  <cp:revision/>
  <dcterms:created xsi:type="dcterms:W3CDTF">2019-11-26T16:28:55Z</dcterms:created>
  <dcterms:modified xsi:type="dcterms:W3CDTF">2022-12-22T19:30:46Z</dcterms:modified>
  <cp:category/>
  <cp:contentStatus/>
</cp:coreProperties>
</file>