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ntiago.gallegos\Santiago Gallegos\CompraNet Sonora\PAAAS 2023\"/>
    </mc:Choice>
  </mc:AlternateContent>
  <xr:revisionPtr revIDLastSave="0" documentId="8_{13A0A874-6174-409F-9251-2CF50774978F}" xr6:coauthVersionLast="47" xr6:coauthVersionMax="47" xr10:uidLastSave="{00000000-0000-0000-0000-000000000000}"/>
  <bookViews>
    <workbookView xWindow="-120" yWindow="-120" windowWidth="21840" windowHeight="13140" firstSheet="18" activeTab="20" xr2:uid="{00000000-000D-0000-FFFF-FFFF00000000}"/>
  </bookViews>
  <sheets>
    <sheet name="PLAN FINANCIERO " sheetId="3" r:id="rId1"/>
    <sheet name="DISTIBUCION DEL GASTO " sheetId="33" r:id="rId2"/>
    <sheet name="GENERAL" sheetId="1" r:id="rId3"/>
    <sheet name="RAMO 33" sheetId="39" r:id="rId4"/>
    <sheet name="PRO- 242 IND-1" sheetId="11" r:id="rId5"/>
    <sheet name="PRO-287 IND-01" sheetId="60" r:id="rId6"/>
    <sheet name="PRO-287 IND-02" sheetId="61" r:id="rId7"/>
    <sheet name="PRO-287 IND-03" sheetId="62" r:id="rId8"/>
    <sheet name="PRO-287 IND-04" sheetId="63" r:id="rId9"/>
    <sheet name="PROY-287 IND-05" sheetId="64" r:id="rId10"/>
    <sheet name="PROY-287 IND-06" sheetId="65" r:id="rId11"/>
    <sheet name="PROY-613 IND-01" sheetId="66" r:id="rId12"/>
    <sheet name="PROY-613 IND-02" sheetId="67" r:id="rId13"/>
    <sheet name="PROY-613 IND-03" sheetId="68" r:id="rId14"/>
    <sheet name="PROY-614 IND-01" sheetId="69" r:id="rId15"/>
    <sheet name="PROY-614 IND-02" sheetId="70" r:id="rId16"/>
    <sheet name="PROY-614 IND-03" sheetId="71" r:id="rId17"/>
    <sheet name="PROY-615 IND-01" sheetId="72" r:id="rId18"/>
    <sheet name="PROY-615 IND-02" sheetId="73" r:id="rId19"/>
    <sheet name="PROY-615 IND-03" sheetId="74" r:id="rId20"/>
    <sheet name="SUBSIDO ESTATAL" sheetId="9" r:id="rId21"/>
    <sheet name="PROY-287 IND-04" sheetId="36" r:id="rId22"/>
    <sheet name="RECURSO PROPIO" sheetId="40" r:id="rId23"/>
    <sheet name="PROY-105 IND-01" sheetId="29" r:id="rId24"/>
    <sheet name="PROY-105 IND-02" sheetId="7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28" i="75" l="1"/>
  <c r="N1992" i="75"/>
  <c r="N1962" i="75"/>
  <c r="N1917" i="75"/>
  <c r="N1871" i="75"/>
  <c r="N1832" i="75"/>
  <c r="N1791" i="75"/>
  <c r="N1750" i="75"/>
  <c r="N1711" i="75"/>
  <c r="N1671" i="75"/>
  <c r="N1631" i="75"/>
  <c r="N1587" i="75"/>
  <c r="N1586" i="75"/>
  <c r="N1551" i="75"/>
  <c r="M1546" i="75"/>
  <c r="N1509" i="75"/>
  <c r="M1505" i="75"/>
  <c r="N1469" i="75"/>
  <c r="N1429" i="75"/>
  <c r="N1390" i="75"/>
  <c r="N1348" i="75"/>
  <c r="N1308" i="75"/>
  <c r="N1262" i="75"/>
  <c r="N1261" i="75"/>
  <c r="N1260" i="75"/>
  <c r="N1229" i="75"/>
  <c r="N1188" i="75"/>
  <c r="N1143" i="75"/>
  <c r="N1103" i="75"/>
  <c r="N1062" i="75"/>
  <c r="N1015" i="75"/>
  <c r="N970" i="75"/>
  <c r="M966" i="75"/>
  <c r="N929" i="75"/>
  <c r="M926" i="75"/>
  <c r="N890" i="75"/>
  <c r="M886" i="75"/>
  <c r="N846" i="75"/>
  <c r="M841" i="75"/>
  <c r="N800" i="75"/>
  <c r="N756" i="75"/>
  <c r="N755" i="75"/>
  <c r="N754" i="75"/>
  <c r="N753" i="75"/>
  <c r="N752" i="75"/>
  <c r="N751" i="75"/>
  <c r="N750" i="75"/>
  <c r="N749" i="75"/>
  <c r="N748" i="75"/>
  <c r="N747" i="75"/>
  <c r="N746" i="75"/>
  <c r="N745" i="75"/>
  <c r="N744" i="75"/>
  <c r="N743" i="75"/>
  <c r="N742" i="75"/>
  <c r="N694" i="75"/>
  <c r="N693" i="75"/>
  <c r="N692" i="75"/>
  <c r="N691" i="75"/>
  <c r="N690" i="75"/>
  <c r="N689" i="75"/>
  <c r="N688" i="75"/>
  <c r="N687" i="75"/>
  <c r="N686" i="75"/>
  <c r="N685" i="75"/>
  <c r="N650" i="75"/>
  <c r="K645" i="75"/>
  <c r="N611" i="75"/>
  <c r="N567" i="75"/>
  <c r="K560" i="75"/>
  <c r="N527" i="75"/>
  <c r="K520" i="75"/>
  <c r="N484" i="75"/>
  <c r="N442" i="75"/>
  <c r="N420" i="75"/>
  <c r="N419" i="75"/>
  <c r="N418" i="75"/>
  <c r="N417" i="75"/>
  <c r="N416" i="75"/>
  <c r="N415" i="75"/>
  <c r="N414" i="75"/>
  <c r="N413" i="75"/>
  <c r="N412" i="75"/>
  <c r="N411" i="75"/>
  <c r="N410" i="75"/>
  <c r="N409" i="75"/>
  <c r="N408" i="75"/>
  <c r="N407" i="75"/>
  <c r="N406" i="75"/>
  <c r="N405" i="75"/>
  <c r="N404" i="75"/>
  <c r="N403" i="75"/>
  <c r="N402" i="75"/>
  <c r="N401" i="75"/>
  <c r="N400" i="75"/>
  <c r="N399" i="75"/>
  <c r="N398" i="75"/>
  <c r="N397" i="75"/>
  <c r="N396" i="75"/>
  <c r="N395" i="75"/>
  <c r="N394" i="75"/>
  <c r="N393" i="75"/>
  <c r="N392" i="75"/>
  <c r="N391" i="75"/>
  <c r="N390" i="75"/>
  <c r="N389" i="75"/>
  <c r="N388" i="75"/>
  <c r="N387" i="75"/>
  <c r="N386" i="75"/>
  <c r="N385" i="75"/>
  <c r="N364" i="75"/>
  <c r="N342" i="75"/>
  <c r="N300" i="75"/>
  <c r="N299" i="75"/>
  <c r="N298" i="75"/>
  <c r="N297" i="75"/>
  <c r="N296" i="75"/>
  <c r="N295" i="75"/>
  <c r="N294" i="75"/>
  <c r="N293" i="75"/>
  <c r="N292" i="75"/>
  <c r="N291" i="75"/>
  <c r="N290" i="75"/>
  <c r="N289" i="75"/>
  <c r="N288" i="75"/>
  <c r="N287" i="75"/>
  <c r="N286" i="75"/>
  <c r="N285" i="75"/>
  <c r="N284" i="75"/>
  <c r="N283" i="75"/>
  <c r="N282" i="75"/>
  <c r="N281" i="75"/>
  <c r="N280" i="75"/>
  <c r="N279" i="75"/>
  <c r="N258" i="75"/>
  <c r="N257" i="75"/>
  <c r="N256" i="75"/>
  <c r="N255" i="75"/>
  <c r="N254" i="75"/>
  <c r="N253" i="75"/>
  <c r="N252" i="75"/>
  <c r="N251" i="75"/>
  <c r="N250" i="75"/>
  <c r="N249" i="75"/>
  <c r="N248" i="75"/>
  <c r="N247" i="75"/>
  <c r="N246" i="75"/>
  <c r="N245" i="75"/>
  <c r="N244" i="75"/>
  <c r="N243" i="75"/>
  <c r="N242" i="75"/>
  <c r="N241" i="75"/>
  <c r="N240" i="75"/>
  <c r="N239" i="75"/>
  <c r="N238" i="75"/>
  <c r="N237" i="75"/>
  <c r="N236" i="75"/>
  <c r="N235" i="75"/>
  <c r="N234" i="75"/>
  <c r="N233" i="75"/>
  <c r="N232" i="75"/>
  <c r="N231" i="75"/>
  <c r="N230" i="75"/>
  <c r="N184" i="75"/>
  <c r="N183" i="75"/>
  <c r="N182" i="75"/>
  <c r="N181" i="75"/>
  <c r="N180" i="75"/>
  <c r="N179" i="75"/>
  <c r="N178" i="75"/>
  <c r="N177" i="75"/>
  <c r="N176" i="75"/>
  <c r="N133" i="75"/>
  <c r="N132" i="75"/>
  <c r="N131" i="75"/>
  <c r="N130" i="75"/>
  <c r="N129" i="75"/>
  <c r="N128" i="75"/>
  <c r="N127" i="75"/>
  <c r="N126" i="75"/>
  <c r="N125" i="75"/>
  <c r="N124" i="75"/>
  <c r="N123" i="75"/>
  <c r="N122" i="75"/>
  <c r="N121" i="75"/>
  <c r="N120" i="75"/>
  <c r="N119" i="75"/>
  <c r="N118" i="75"/>
  <c r="N117" i="75"/>
  <c r="N116" i="75"/>
  <c r="N115" i="75"/>
  <c r="N114" i="75"/>
  <c r="N113" i="75"/>
  <c r="N112" i="75"/>
  <c r="N111" i="75"/>
  <c r="N110" i="75"/>
  <c r="N89" i="75"/>
  <c r="N88" i="75"/>
  <c r="N87" i="75"/>
  <c r="N86" i="75"/>
  <c r="N85" i="75"/>
  <c r="N84" i="75"/>
  <c r="N83" i="75"/>
  <c r="N82" i="75"/>
  <c r="N81" i="75"/>
  <c r="N80" i="75"/>
  <c r="N79" i="75"/>
  <c r="N78" i="75"/>
  <c r="N77" i="75"/>
  <c r="N75" i="75"/>
  <c r="N74" i="75"/>
  <c r="N73" i="75"/>
  <c r="N72" i="75"/>
  <c r="N71" i="75"/>
  <c r="N70" i="75"/>
  <c r="N69" i="75"/>
  <c r="N68" i="75"/>
  <c r="N67" i="75"/>
  <c r="N66" i="75"/>
  <c r="N65" i="75"/>
  <c r="N64" i="75"/>
  <c r="N63" i="75"/>
  <c r="N62" i="75"/>
  <c r="N61" i="75"/>
  <c r="N60" i="75"/>
  <c r="N43" i="75"/>
  <c r="N42" i="75"/>
  <c r="N41" i="75"/>
  <c r="N40" i="75"/>
  <c r="N39" i="75"/>
  <c r="N38" i="75"/>
  <c r="N37" i="75"/>
  <c r="N36" i="75"/>
  <c r="N35" i="75"/>
  <c r="N34" i="75"/>
  <c r="N33" i="75"/>
  <c r="N32" i="75"/>
  <c r="N31" i="75"/>
  <c r="N30" i="75"/>
  <c r="N29" i="75"/>
  <c r="N28" i="75"/>
  <c r="N27" i="75"/>
  <c r="N26" i="75"/>
  <c r="N25" i="75"/>
  <c r="N24" i="75"/>
  <c r="N23" i="75"/>
  <c r="N22" i="75"/>
  <c r="N21" i="75"/>
  <c r="N20" i="75"/>
  <c r="N19" i="75"/>
  <c r="N18" i="75"/>
  <c r="N17" i="75"/>
  <c r="N16" i="75"/>
  <c r="N15" i="75"/>
  <c r="N14" i="75"/>
  <c r="N13" i="75"/>
  <c r="N1260" i="29"/>
  <c r="N1587" i="29"/>
  <c r="N1586" i="29"/>
  <c r="N1262" i="29"/>
  <c r="N1261" i="29"/>
  <c r="N756" i="29"/>
  <c r="N755" i="29"/>
  <c r="N754" i="29"/>
  <c r="N753" i="29"/>
  <c r="N752" i="29"/>
  <c r="N751" i="29"/>
  <c r="N750" i="29"/>
  <c r="N749" i="29"/>
  <c r="N748" i="29"/>
  <c r="N747" i="29"/>
  <c r="N746" i="29"/>
  <c r="N745" i="29"/>
  <c r="N744" i="29"/>
  <c r="N743" i="29"/>
  <c r="N742" i="29"/>
  <c r="N694" i="29"/>
  <c r="N693" i="29"/>
  <c r="N692" i="29"/>
  <c r="N691" i="29"/>
  <c r="N690" i="29"/>
  <c r="N689" i="29"/>
  <c r="N688" i="29"/>
  <c r="N687" i="29"/>
  <c r="N686" i="29"/>
  <c r="N685" i="29"/>
  <c r="K645" i="29"/>
  <c r="K560" i="29"/>
  <c r="K520" i="29"/>
  <c r="N420" i="29"/>
  <c r="N419" i="29"/>
  <c r="N418" i="29"/>
  <c r="N417" i="29"/>
  <c r="N416" i="29"/>
  <c r="N415" i="29"/>
  <c r="N414" i="29"/>
  <c r="N413" i="29"/>
  <c r="N412" i="29"/>
  <c r="N411" i="29"/>
  <c r="N410" i="29"/>
  <c r="N409" i="29"/>
  <c r="N408" i="29"/>
  <c r="N407" i="29"/>
  <c r="N406" i="29"/>
  <c r="N405" i="29"/>
  <c r="N404" i="29"/>
  <c r="N403" i="29"/>
  <c r="N402" i="29"/>
  <c r="N401" i="29"/>
  <c r="N400" i="29"/>
  <c r="N399" i="29"/>
  <c r="N398" i="29"/>
  <c r="N397" i="29"/>
  <c r="N396" i="29"/>
  <c r="N395" i="29"/>
  <c r="N394" i="29"/>
  <c r="N393" i="29"/>
  <c r="N392" i="29"/>
  <c r="N391" i="29"/>
  <c r="N390" i="29"/>
  <c r="N389" i="29"/>
  <c r="N388" i="29"/>
  <c r="N387" i="29"/>
  <c r="N386" i="29"/>
  <c r="N385" i="29"/>
  <c r="N364" i="29"/>
  <c r="N301" i="29"/>
  <c r="N300" i="29"/>
  <c r="N299" i="29"/>
  <c r="N298" i="29"/>
  <c r="N297" i="29"/>
  <c r="N296" i="29"/>
  <c r="N295" i="29"/>
  <c r="N294" i="29"/>
  <c r="N293" i="29"/>
  <c r="N292" i="29"/>
  <c r="N291" i="29"/>
  <c r="N290" i="29"/>
  <c r="N289" i="29"/>
  <c r="N288" i="29"/>
  <c r="N287" i="29"/>
  <c r="N286" i="29"/>
  <c r="N285" i="29"/>
  <c r="N284" i="29"/>
  <c r="N283" i="29"/>
  <c r="N282" i="29"/>
  <c r="N281" i="29"/>
  <c r="N280" i="29"/>
  <c r="N279" i="29"/>
  <c r="N258" i="29"/>
  <c r="N257" i="29"/>
  <c r="N256" i="29"/>
  <c r="N255" i="29"/>
  <c r="N254" i="29"/>
  <c r="N253" i="29"/>
  <c r="N252" i="29"/>
  <c r="N251" i="29"/>
  <c r="N250" i="29"/>
  <c r="N249" i="29"/>
  <c r="N248" i="29"/>
  <c r="N247" i="29"/>
  <c r="N246" i="29"/>
  <c r="N245" i="29"/>
  <c r="N244" i="29"/>
  <c r="N243" i="29"/>
  <c r="N242" i="29"/>
  <c r="N241" i="29"/>
  <c r="N240" i="29"/>
  <c r="N239" i="29"/>
  <c r="N238" i="29"/>
  <c r="N237" i="29"/>
  <c r="N236" i="29"/>
  <c r="N235" i="29"/>
  <c r="N234" i="29"/>
  <c r="N233" i="29"/>
  <c r="N232" i="29"/>
  <c r="N231" i="29"/>
  <c r="N230" i="29"/>
  <c r="N184" i="29"/>
  <c r="N183" i="29"/>
  <c r="N182" i="29"/>
  <c r="N181" i="29"/>
  <c r="N180" i="29"/>
  <c r="N179" i="29"/>
  <c r="N178" i="29"/>
  <c r="N177" i="29"/>
  <c r="N176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423" i="75" l="1"/>
  <c r="N760" i="75"/>
  <c r="N261" i="75"/>
  <c r="N45" i="75"/>
  <c r="N1268" i="75"/>
  <c r="N191" i="75"/>
  <c r="N305" i="75"/>
  <c r="N308" i="75" s="1"/>
  <c r="N1594" i="75"/>
  <c r="N699" i="75"/>
  <c r="N140" i="75"/>
  <c r="N91" i="75"/>
  <c r="N143" i="75" s="1"/>
  <c r="N2036" i="75" l="1"/>
  <c r="M770" i="63" l="1"/>
  <c r="N1598" i="63"/>
  <c r="N1556" i="63"/>
  <c r="N1514" i="63"/>
  <c r="N1475" i="63"/>
  <c r="N1434" i="63"/>
  <c r="N1393" i="63"/>
  <c r="N1346" i="63"/>
  <c r="N1300" i="63"/>
  <c r="N1253" i="63"/>
  <c r="N1216" i="63"/>
  <c r="N1171" i="63"/>
  <c r="N1114" i="63"/>
  <c r="M1110" i="63"/>
  <c r="N1073" i="63"/>
  <c r="M1069" i="63"/>
  <c r="N1026" i="63"/>
  <c r="N1025" i="63"/>
  <c r="N988" i="63"/>
  <c r="N945" i="63"/>
  <c r="N911" i="63"/>
  <c r="N869" i="63"/>
  <c r="N833" i="63"/>
  <c r="N773" i="63"/>
  <c r="N735" i="63"/>
  <c r="N695" i="63"/>
  <c r="N654" i="63"/>
  <c r="M907" i="74"/>
  <c r="M868" i="74"/>
  <c r="M827" i="74"/>
  <c r="M786" i="74"/>
  <c r="M740" i="74"/>
  <c r="M693" i="74"/>
  <c r="M656" i="74"/>
  <c r="M611" i="74"/>
  <c r="M571" i="74"/>
  <c r="L567" i="74"/>
  <c r="M524" i="74"/>
  <c r="M523" i="74"/>
  <c r="M529" i="74" s="1"/>
  <c r="M470" i="74"/>
  <c r="L467" i="74"/>
  <c r="M436" i="74"/>
  <c r="M388" i="74"/>
  <c r="M344" i="74"/>
  <c r="L341" i="74"/>
  <c r="M301" i="74"/>
  <c r="L297" i="74"/>
  <c r="L296" i="74"/>
  <c r="M261" i="74"/>
  <c r="L255" i="74"/>
  <c r="M220" i="74"/>
  <c r="L216" i="74"/>
  <c r="L215" i="74"/>
  <c r="M183" i="74"/>
  <c r="M182" i="74"/>
  <c r="M181" i="74"/>
  <c r="M180" i="74"/>
  <c r="M179" i="74"/>
  <c r="M178" i="74"/>
  <c r="M177" i="74"/>
  <c r="M176" i="74"/>
  <c r="M175" i="74"/>
  <c r="M174" i="74"/>
  <c r="M137" i="74"/>
  <c r="M108" i="74"/>
  <c r="J104" i="74"/>
  <c r="M85" i="74"/>
  <c r="J81" i="74"/>
  <c r="M59" i="74"/>
  <c r="M20" i="74"/>
  <c r="M19" i="74"/>
  <c r="M18" i="74"/>
  <c r="M23" i="74" s="1"/>
  <c r="M907" i="73"/>
  <c r="M868" i="73"/>
  <c r="M827" i="73"/>
  <c r="M786" i="73"/>
  <c r="M740" i="73"/>
  <c r="M693" i="73"/>
  <c r="M656" i="73"/>
  <c r="M611" i="73"/>
  <c r="M571" i="73"/>
  <c r="L567" i="73"/>
  <c r="M524" i="73"/>
  <c r="M523" i="73"/>
  <c r="M522" i="73"/>
  <c r="M529" i="73" s="1"/>
  <c r="M470" i="73"/>
  <c r="L467" i="73"/>
  <c r="M436" i="73"/>
  <c r="M388" i="73"/>
  <c r="M344" i="73"/>
  <c r="L341" i="73"/>
  <c r="M301" i="73"/>
  <c r="L297" i="73"/>
  <c r="L296" i="73"/>
  <c r="M261" i="73"/>
  <c r="L255" i="73"/>
  <c r="M220" i="73"/>
  <c r="L216" i="73"/>
  <c r="L215" i="73"/>
  <c r="M183" i="73"/>
  <c r="M182" i="73"/>
  <c r="M181" i="73"/>
  <c r="M180" i="73"/>
  <c r="M179" i="73"/>
  <c r="M178" i="73"/>
  <c r="M177" i="73"/>
  <c r="M176" i="73"/>
  <c r="M175" i="73"/>
  <c r="M174" i="73"/>
  <c r="M137" i="73"/>
  <c r="M108" i="73"/>
  <c r="J104" i="73"/>
  <c r="M85" i="73"/>
  <c r="J81" i="73"/>
  <c r="M59" i="73"/>
  <c r="M20" i="73"/>
  <c r="M19" i="73"/>
  <c r="M18" i="73"/>
  <c r="M907" i="72"/>
  <c r="M868" i="72"/>
  <c r="M827" i="72"/>
  <c r="M786" i="72"/>
  <c r="M740" i="72"/>
  <c r="M693" i="72"/>
  <c r="M656" i="72"/>
  <c r="M611" i="72"/>
  <c r="M571" i="72"/>
  <c r="L567" i="72"/>
  <c r="M525" i="72"/>
  <c r="M524" i="72"/>
  <c r="M529" i="72" s="1"/>
  <c r="M523" i="72"/>
  <c r="M470" i="72"/>
  <c r="L467" i="72"/>
  <c r="M436" i="72"/>
  <c r="M388" i="72"/>
  <c r="M344" i="72"/>
  <c r="L341" i="72"/>
  <c r="M301" i="72"/>
  <c r="L297" i="72"/>
  <c r="L296" i="72"/>
  <c r="M261" i="72"/>
  <c r="L255" i="72"/>
  <c r="M220" i="72"/>
  <c r="L216" i="72"/>
  <c r="L215" i="72"/>
  <c r="M183" i="72"/>
  <c r="M182" i="72"/>
  <c r="M181" i="72"/>
  <c r="M180" i="72"/>
  <c r="M179" i="72"/>
  <c r="M178" i="72"/>
  <c r="M177" i="72"/>
  <c r="M176" i="72"/>
  <c r="M175" i="72"/>
  <c r="M174" i="72"/>
  <c r="M137" i="72"/>
  <c r="M108" i="72"/>
  <c r="J104" i="72"/>
  <c r="M85" i="72"/>
  <c r="J81" i="72"/>
  <c r="M59" i="72"/>
  <c r="M21" i="72"/>
  <c r="M20" i="72"/>
  <c r="M19" i="72"/>
  <c r="M18" i="72"/>
  <c r="M907" i="71"/>
  <c r="M868" i="71"/>
  <c r="M827" i="71"/>
  <c r="M786" i="71"/>
  <c r="M740" i="71"/>
  <c r="M693" i="71"/>
  <c r="M656" i="71"/>
  <c r="M611" i="71"/>
  <c r="M571" i="71"/>
  <c r="L567" i="71"/>
  <c r="M524" i="71"/>
  <c r="M523" i="71"/>
  <c r="M470" i="71"/>
  <c r="L467" i="71"/>
  <c r="M436" i="71"/>
  <c r="M388" i="71"/>
  <c r="M344" i="71"/>
  <c r="L341" i="71"/>
  <c r="M301" i="71"/>
  <c r="L297" i="71"/>
  <c r="L296" i="71"/>
  <c r="M261" i="71"/>
  <c r="L255" i="71"/>
  <c r="M220" i="71"/>
  <c r="L216" i="71"/>
  <c r="L215" i="71"/>
  <c r="M183" i="71"/>
  <c r="M182" i="71"/>
  <c r="M181" i="71"/>
  <c r="M180" i="71"/>
  <c r="M179" i="71"/>
  <c r="M178" i="71"/>
  <c r="M177" i="71"/>
  <c r="M176" i="71"/>
  <c r="M175" i="71"/>
  <c r="M174" i="71"/>
  <c r="M137" i="71"/>
  <c r="M108" i="71"/>
  <c r="J104" i="71"/>
  <c r="M85" i="71"/>
  <c r="J81" i="71"/>
  <c r="M59" i="71"/>
  <c r="M20" i="71"/>
  <c r="M19" i="71"/>
  <c r="M18" i="71"/>
  <c r="M907" i="70"/>
  <c r="M868" i="70"/>
  <c r="M827" i="70"/>
  <c r="M786" i="70"/>
  <c r="M740" i="70"/>
  <c r="M693" i="70"/>
  <c r="M656" i="70"/>
  <c r="M611" i="70"/>
  <c r="M571" i="70"/>
  <c r="L567" i="70"/>
  <c r="M524" i="70"/>
  <c r="M523" i="70"/>
  <c r="M522" i="70"/>
  <c r="M470" i="70"/>
  <c r="L467" i="70"/>
  <c r="M436" i="70"/>
  <c r="M388" i="70"/>
  <c r="M344" i="70"/>
  <c r="L341" i="70"/>
  <c r="M301" i="70"/>
  <c r="L297" i="70"/>
  <c r="L296" i="70"/>
  <c r="M261" i="70"/>
  <c r="L255" i="70"/>
  <c r="M220" i="70"/>
  <c r="L216" i="70"/>
  <c r="L215" i="70"/>
  <c r="M183" i="70"/>
  <c r="M182" i="70"/>
  <c r="M181" i="70"/>
  <c r="M180" i="70"/>
  <c r="M179" i="70"/>
  <c r="M178" i="70"/>
  <c r="M177" i="70"/>
  <c r="M176" i="70"/>
  <c r="M175" i="70"/>
  <c r="M174" i="70"/>
  <c r="M137" i="70"/>
  <c r="M108" i="70"/>
  <c r="J104" i="70"/>
  <c r="M85" i="70"/>
  <c r="J81" i="70"/>
  <c r="M59" i="70"/>
  <c r="M20" i="70"/>
  <c r="M19" i="70"/>
  <c r="M18" i="70"/>
  <c r="M23" i="70" s="1"/>
  <c r="M907" i="69"/>
  <c r="M868" i="69"/>
  <c r="M827" i="69"/>
  <c r="M786" i="69"/>
  <c r="M740" i="69"/>
  <c r="M693" i="69"/>
  <c r="M656" i="69"/>
  <c r="M611" i="69"/>
  <c r="M571" i="69"/>
  <c r="L567" i="69"/>
  <c r="M525" i="69"/>
  <c r="M524" i="69"/>
  <c r="M523" i="69"/>
  <c r="M529" i="69" s="1"/>
  <c r="M470" i="69"/>
  <c r="L467" i="69"/>
  <c r="M436" i="69"/>
  <c r="M388" i="69"/>
  <c r="M344" i="69"/>
  <c r="L341" i="69"/>
  <c r="M301" i="69"/>
  <c r="L297" i="69"/>
  <c r="L296" i="69"/>
  <c r="M261" i="69"/>
  <c r="L255" i="69"/>
  <c r="M220" i="69"/>
  <c r="L216" i="69"/>
  <c r="L215" i="69"/>
  <c r="M183" i="69"/>
  <c r="M182" i="69"/>
  <c r="M181" i="69"/>
  <c r="M180" i="69"/>
  <c r="M179" i="69"/>
  <c r="M178" i="69"/>
  <c r="M177" i="69"/>
  <c r="M176" i="69"/>
  <c r="M175" i="69"/>
  <c r="M174" i="69"/>
  <c r="M137" i="69"/>
  <c r="M108" i="69"/>
  <c r="J104" i="69"/>
  <c r="M85" i="69"/>
  <c r="J81" i="69"/>
  <c r="M59" i="69"/>
  <c r="M21" i="69"/>
  <c r="M20" i="69"/>
  <c r="M19" i="69"/>
  <c r="M18" i="69"/>
  <c r="M23" i="69" s="1"/>
  <c r="M59" i="68"/>
  <c r="M907" i="68"/>
  <c r="M868" i="68"/>
  <c r="M827" i="68"/>
  <c r="M786" i="68"/>
  <c r="M740" i="68"/>
  <c r="M693" i="68"/>
  <c r="M656" i="68"/>
  <c r="M611" i="68"/>
  <c r="M571" i="68"/>
  <c r="L567" i="68"/>
  <c r="M524" i="68"/>
  <c r="M523" i="68"/>
  <c r="M470" i="68"/>
  <c r="L467" i="68"/>
  <c r="M436" i="68"/>
  <c r="M388" i="68"/>
  <c r="M344" i="68"/>
  <c r="L341" i="68"/>
  <c r="M301" i="68"/>
  <c r="L297" i="68"/>
  <c r="L296" i="68"/>
  <c r="M261" i="68"/>
  <c r="L255" i="68"/>
  <c r="M220" i="68"/>
  <c r="L216" i="68"/>
  <c r="L215" i="68"/>
  <c r="M183" i="68"/>
  <c r="M182" i="68"/>
  <c r="M181" i="68"/>
  <c r="M180" i="68"/>
  <c r="M179" i="68"/>
  <c r="M178" i="68"/>
  <c r="M177" i="68"/>
  <c r="M176" i="68"/>
  <c r="M175" i="68"/>
  <c r="M174" i="68"/>
  <c r="M137" i="68"/>
  <c r="M108" i="68"/>
  <c r="J104" i="68"/>
  <c r="M85" i="68"/>
  <c r="J81" i="68"/>
  <c r="M20" i="68"/>
  <c r="M19" i="68"/>
  <c r="M18" i="68"/>
  <c r="M522" i="67"/>
  <c r="M59" i="67"/>
  <c r="M907" i="67"/>
  <c r="M868" i="67"/>
  <c r="M827" i="67"/>
  <c r="M786" i="67"/>
  <c r="M740" i="67"/>
  <c r="M693" i="67"/>
  <c r="M656" i="67"/>
  <c r="M611" i="67"/>
  <c r="M571" i="67"/>
  <c r="L567" i="67"/>
  <c r="M524" i="67"/>
  <c r="M523" i="67"/>
  <c r="M470" i="67"/>
  <c r="L467" i="67"/>
  <c r="M436" i="67"/>
  <c r="M388" i="67"/>
  <c r="M344" i="67"/>
  <c r="L341" i="67"/>
  <c r="M301" i="67"/>
  <c r="L297" i="67"/>
  <c r="L296" i="67"/>
  <c r="M261" i="67"/>
  <c r="L255" i="67"/>
  <c r="M220" i="67"/>
  <c r="L216" i="67"/>
  <c r="L215" i="67"/>
  <c r="M183" i="67"/>
  <c r="M182" i="67"/>
  <c r="M181" i="67"/>
  <c r="M180" i="67"/>
  <c r="M179" i="67"/>
  <c r="M178" i="67"/>
  <c r="M177" i="67"/>
  <c r="M176" i="67"/>
  <c r="M175" i="67"/>
  <c r="M174" i="67"/>
  <c r="M137" i="67"/>
  <c r="M108" i="67"/>
  <c r="J104" i="67"/>
  <c r="M85" i="67"/>
  <c r="J81" i="67"/>
  <c r="M20" i="67"/>
  <c r="M19" i="67"/>
  <c r="M18" i="67"/>
  <c r="M189" i="70" l="1"/>
  <c r="M189" i="69"/>
  <c r="M23" i="72"/>
  <c r="M189" i="73"/>
  <c r="M189" i="72"/>
  <c r="M913" i="69"/>
  <c r="M189" i="74"/>
  <c r="M913" i="74" s="1"/>
  <c r="M23" i="71"/>
  <c r="M913" i="71" s="1"/>
  <c r="M189" i="71"/>
  <c r="M529" i="71"/>
  <c r="M529" i="70"/>
  <c r="M913" i="70" s="1"/>
  <c r="M23" i="73"/>
  <c r="M913" i="73" s="1"/>
  <c r="N817" i="63"/>
  <c r="N1031" i="63"/>
  <c r="M913" i="72"/>
  <c r="M529" i="68"/>
  <c r="M189" i="68"/>
  <c r="M23" i="68"/>
  <c r="M529" i="67"/>
  <c r="M189" i="67"/>
  <c r="M23" i="67"/>
  <c r="M183" i="66"/>
  <c r="M182" i="66"/>
  <c r="M181" i="66"/>
  <c r="M180" i="66"/>
  <c r="M179" i="66"/>
  <c r="M178" i="66"/>
  <c r="M177" i="66"/>
  <c r="M176" i="66"/>
  <c r="M175" i="66"/>
  <c r="M174" i="66"/>
  <c r="M108" i="66"/>
  <c r="J104" i="66"/>
  <c r="M21" i="66"/>
  <c r="M907" i="66"/>
  <c r="M868" i="66"/>
  <c r="M827" i="66"/>
  <c r="M786" i="66"/>
  <c r="M740" i="66"/>
  <c r="M693" i="66"/>
  <c r="M656" i="66"/>
  <c r="M611" i="66"/>
  <c r="M571" i="66"/>
  <c r="L567" i="66"/>
  <c r="M525" i="66"/>
  <c r="M524" i="66"/>
  <c r="M523" i="66"/>
  <c r="M470" i="66"/>
  <c r="L467" i="66"/>
  <c r="M436" i="66"/>
  <c r="M388" i="66"/>
  <c r="M344" i="66"/>
  <c r="L341" i="66"/>
  <c r="M301" i="66"/>
  <c r="L297" i="66"/>
  <c r="L296" i="66"/>
  <c r="M261" i="66"/>
  <c r="L255" i="66"/>
  <c r="M220" i="66"/>
  <c r="L216" i="66"/>
  <c r="L215" i="66"/>
  <c r="M137" i="66"/>
  <c r="M85" i="66"/>
  <c r="J81" i="66"/>
  <c r="M59" i="66"/>
  <c r="M20" i="66"/>
  <c r="M19" i="66"/>
  <c r="M18" i="66"/>
  <c r="M343" i="65"/>
  <c r="M342" i="65"/>
  <c r="M347" i="65" s="1"/>
  <c r="M85" i="65"/>
  <c r="J81" i="65"/>
  <c r="M386" i="65"/>
  <c r="M326" i="65"/>
  <c r="M299" i="65"/>
  <c r="M281" i="65"/>
  <c r="M254" i="65"/>
  <c r="J250" i="65"/>
  <c r="M233" i="65"/>
  <c r="L229" i="65"/>
  <c r="M194" i="65"/>
  <c r="L190" i="65"/>
  <c r="M156" i="65"/>
  <c r="M155" i="65"/>
  <c r="M154" i="65"/>
  <c r="M117" i="65"/>
  <c r="M59" i="65"/>
  <c r="M20" i="65"/>
  <c r="M19" i="65"/>
  <c r="M18" i="65"/>
  <c r="M406" i="64"/>
  <c r="M319" i="64"/>
  <c r="M386" i="64"/>
  <c r="M346" i="64"/>
  <c r="M301" i="64"/>
  <c r="M274" i="64"/>
  <c r="J270" i="64"/>
  <c r="M253" i="64"/>
  <c r="L249" i="64"/>
  <c r="M214" i="64"/>
  <c r="L210" i="64"/>
  <c r="M176" i="64"/>
  <c r="M175" i="64"/>
  <c r="M174" i="64"/>
  <c r="M137" i="64"/>
  <c r="M92" i="64"/>
  <c r="J88" i="64"/>
  <c r="M59" i="64"/>
  <c r="M20" i="64"/>
  <c r="M19" i="64"/>
  <c r="M18" i="64"/>
  <c r="K339" i="63"/>
  <c r="N343" i="63"/>
  <c r="N630" i="63"/>
  <c r="K625" i="63"/>
  <c r="N586" i="63"/>
  <c r="N585" i="63"/>
  <c r="N584" i="63"/>
  <c r="N583" i="63"/>
  <c r="N582" i="63"/>
  <c r="N581" i="63"/>
  <c r="N580" i="63"/>
  <c r="N579" i="63"/>
  <c r="N578" i="63"/>
  <c r="N577" i="63"/>
  <c r="N544" i="63"/>
  <c r="N543" i="63"/>
  <c r="N542" i="63"/>
  <c r="N541" i="63"/>
  <c r="N515" i="63"/>
  <c r="N514" i="63"/>
  <c r="N513" i="63"/>
  <c r="N512" i="63"/>
  <c r="N511" i="63"/>
  <c r="N510" i="63"/>
  <c r="N509" i="63"/>
  <c r="N508" i="63"/>
  <c r="N507" i="63"/>
  <c r="N506" i="63"/>
  <c r="N469" i="63"/>
  <c r="M465" i="63"/>
  <c r="N428" i="63"/>
  <c r="N383" i="63"/>
  <c r="K379" i="63"/>
  <c r="N302" i="63"/>
  <c r="M299" i="63"/>
  <c r="N254" i="63"/>
  <c r="N253" i="63"/>
  <c r="N252" i="63"/>
  <c r="N251" i="63"/>
  <c r="N250" i="63"/>
  <c r="N249" i="63"/>
  <c r="N248" i="63"/>
  <c r="N247" i="63"/>
  <c r="N246" i="63"/>
  <c r="N245" i="63"/>
  <c r="N244" i="63"/>
  <c r="N243" i="63"/>
  <c r="N242" i="63"/>
  <c r="N241" i="63"/>
  <c r="N240" i="63"/>
  <c r="N239" i="63"/>
  <c r="N238" i="63"/>
  <c r="N237" i="63"/>
  <c r="N236" i="63"/>
  <c r="N235" i="63"/>
  <c r="N234" i="63"/>
  <c r="N233" i="63"/>
  <c r="N232" i="63"/>
  <c r="N231" i="63"/>
  <c r="N230" i="63"/>
  <c r="N229" i="63"/>
  <c r="N228" i="63"/>
  <c r="N227" i="63"/>
  <c r="N226" i="63"/>
  <c r="N225" i="63"/>
  <c r="N224" i="63"/>
  <c r="N223" i="63"/>
  <c r="N222" i="63"/>
  <c r="N221" i="63"/>
  <c r="N220" i="63"/>
  <c r="N219" i="63"/>
  <c r="N179" i="63"/>
  <c r="N178" i="63"/>
  <c r="N177" i="63"/>
  <c r="N176" i="63"/>
  <c r="N175" i="63"/>
  <c r="N174" i="63"/>
  <c r="N173" i="63"/>
  <c r="N172" i="63"/>
  <c r="N171" i="63"/>
  <c r="N130" i="63"/>
  <c r="N129" i="63"/>
  <c r="N128" i="63"/>
  <c r="N127" i="63"/>
  <c r="N126" i="63"/>
  <c r="N125" i="63"/>
  <c r="N124" i="63"/>
  <c r="N123" i="63"/>
  <c r="N122" i="63"/>
  <c r="N121" i="63"/>
  <c r="N120" i="63"/>
  <c r="N119" i="63"/>
  <c r="N118" i="63"/>
  <c r="N117" i="63"/>
  <c r="N116" i="63"/>
  <c r="N115" i="63"/>
  <c r="N114" i="63"/>
  <c r="N113" i="63"/>
  <c r="N112" i="63"/>
  <c r="N111" i="63"/>
  <c r="N110" i="63"/>
  <c r="N109" i="63"/>
  <c r="N108" i="63"/>
  <c r="N107" i="63"/>
  <c r="N89" i="63"/>
  <c r="N88" i="63"/>
  <c r="N87" i="63"/>
  <c r="N86" i="63"/>
  <c r="N85" i="63"/>
  <c r="N84" i="63"/>
  <c r="N83" i="63"/>
  <c r="N82" i="63"/>
  <c r="N81" i="63"/>
  <c r="N80" i="63"/>
  <c r="N79" i="63"/>
  <c r="N78" i="63"/>
  <c r="N77" i="63"/>
  <c r="N75" i="63"/>
  <c r="N74" i="63"/>
  <c r="N73" i="63"/>
  <c r="N72" i="63"/>
  <c r="N71" i="63"/>
  <c r="N70" i="63"/>
  <c r="N69" i="63"/>
  <c r="N68" i="63"/>
  <c r="N67" i="63"/>
  <c r="N66" i="63"/>
  <c r="N65" i="63"/>
  <c r="N64" i="63"/>
  <c r="N63" i="63"/>
  <c r="N62" i="63"/>
  <c r="N61" i="63"/>
  <c r="N60" i="63"/>
  <c r="N43" i="63"/>
  <c r="N42" i="63"/>
  <c r="N41" i="63"/>
  <c r="N40" i="63"/>
  <c r="N39" i="63"/>
  <c r="N38" i="63"/>
  <c r="N37" i="63"/>
  <c r="N36" i="63"/>
  <c r="N35" i="63"/>
  <c r="N34" i="63"/>
  <c r="N33" i="63"/>
  <c r="N32" i="63"/>
  <c r="N31" i="63"/>
  <c r="N30" i="63"/>
  <c r="N29" i="63"/>
  <c r="N28" i="63"/>
  <c r="N27" i="63"/>
  <c r="N26" i="63"/>
  <c r="N25" i="63"/>
  <c r="N24" i="63"/>
  <c r="N23" i="63"/>
  <c r="N22" i="63"/>
  <c r="N21" i="63"/>
  <c r="N20" i="63"/>
  <c r="N19" i="63"/>
  <c r="N18" i="63"/>
  <c r="N17" i="63"/>
  <c r="N16" i="63"/>
  <c r="N15" i="63"/>
  <c r="N14" i="63"/>
  <c r="N13" i="63"/>
  <c r="N211" i="62"/>
  <c r="N210" i="62"/>
  <c r="N209" i="62"/>
  <c r="N208" i="62"/>
  <c r="K122" i="62"/>
  <c r="N91" i="62"/>
  <c r="N90" i="62"/>
  <c r="N89" i="62"/>
  <c r="N88" i="62"/>
  <c r="N86" i="62"/>
  <c r="N85" i="62"/>
  <c r="N84" i="62"/>
  <c r="N20" i="62"/>
  <c r="N19" i="62"/>
  <c r="N18" i="62"/>
  <c r="N17" i="62"/>
  <c r="N419" i="62"/>
  <c r="N379" i="62"/>
  <c r="N359" i="62"/>
  <c r="M355" i="62"/>
  <c r="N335" i="62"/>
  <c r="N308" i="62"/>
  <c r="K304" i="62"/>
  <c r="N287" i="62"/>
  <c r="M283" i="62"/>
  <c r="N248" i="62"/>
  <c r="M244" i="62"/>
  <c r="N171" i="62"/>
  <c r="N126" i="62"/>
  <c r="N58" i="62"/>
  <c r="N363" i="61"/>
  <c r="N82" i="61"/>
  <c r="N216" i="62" l="1"/>
  <c r="M913" i="68"/>
  <c r="M913" i="67"/>
  <c r="M189" i="66"/>
  <c r="M529" i="66"/>
  <c r="M23" i="66"/>
  <c r="M162" i="65"/>
  <c r="M23" i="65"/>
  <c r="M182" i="64"/>
  <c r="M23" i="64"/>
  <c r="N519" i="63"/>
  <c r="N561" i="63"/>
  <c r="N593" i="63"/>
  <c r="N45" i="63"/>
  <c r="N183" i="63"/>
  <c r="N257" i="63"/>
  <c r="N134" i="63"/>
  <c r="N91" i="63"/>
  <c r="N95" i="62"/>
  <c r="N22" i="62"/>
  <c r="N403" i="61"/>
  <c r="N343" i="61"/>
  <c r="M339" i="61"/>
  <c r="N319" i="61"/>
  <c r="N292" i="61"/>
  <c r="K288" i="61"/>
  <c r="N271" i="61"/>
  <c r="M267" i="61"/>
  <c r="N232" i="61"/>
  <c r="M228" i="61"/>
  <c r="N158" i="61"/>
  <c r="N113" i="61"/>
  <c r="N18" i="61"/>
  <c r="N585" i="60"/>
  <c r="N543" i="60"/>
  <c r="N456" i="60"/>
  <c r="N437" i="60"/>
  <c r="N398" i="60"/>
  <c r="M394" i="60"/>
  <c r="N350" i="60"/>
  <c r="N76" i="60"/>
  <c r="K72" i="60"/>
  <c r="N20" i="60"/>
  <c r="N522" i="60"/>
  <c r="N481" i="60"/>
  <c r="N374" i="60"/>
  <c r="N333" i="60"/>
  <c r="K329" i="60"/>
  <c r="N299" i="60"/>
  <c r="M296" i="60"/>
  <c r="N260" i="60"/>
  <c r="M256" i="60"/>
  <c r="N221" i="60"/>
  <c r="M217" i="60"/>
  <c r="N185" i="60"/>
  <c r="N184" i="60"/>
  <c r="N147" i="60"/>
  <c r="N102" i="60"/>
  <c r="K98" i="60"/>
  <c r="N56" i="60"/>
  <c r="N54" i="60"/>
  <c r="N53" i="60"/>
  <c r="N19" i="60"/>
  <c r="N18" i="60"/>
  <c r="N17" i="60"/>
  <c r="N16" i="60"/>
  <c r="N15" i="60"/>
  <c r="K446" i="11"/>
  <c r="M413" i="11"/>
  <c r="M373" i="11"/>
  <c r="M334" i="11"/>
  <c r="M424" i="64" l="1"/>
  <c r="M403" i="65"/>
  <c r="M913" i="66"/>
  <c r="N137" i="63"/>
  <c r="N1604" i="63" s="1"/>
  <c r="N438" i="62"/>
  <c r="N200" i="61"/>
  <c r="N54" i="61"/>
  <c r="N59" i="60"/>
  <c r="N189" i="60"/>
  <c r="N23" i="60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67" i="11"/>
  <c r="N266" i="11"/>
  <c r="K180" i="11"/>
  <c r="N154" i="11"/>
  <c r="N152" i="11"/>
  <c r="N151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18" i="11"/>
  <c r="N17" i="11"/>
  <c r="N16" i="11"/>
  <c r="N15" i="11"/>
  <c r="N14" i="11"/>
  <c r="I908" i="40"/>
  <c r="I1715" i="40"/>
  <c r="I1678" i="40"/>
  <c r="I1636" i="40"/>
  <c r="I1521" i="40"/>
  <c r="I1330" i="40"/>
  <c r="I1140" i="40"/>
  <c r="I1089" i="40"/>
  <c r="I987" i="40"/>
  <c r="I888" i="40"/>
  <c r="I840" i="40"/>
  <c r="H767" i="40"/>
  <c r="I732" i="40"/>
  <c r="H729" i="40"/>
  <c r="F571" i="40"/>
  <c r="F452" i="40"/>
  <c r="I363" i="1"/>
  <c r="I1813" i="40"/>
  <c r="I1812" i="40"/>
  <c r="I1756" i="40"/>
  <c r="H1751" i="40"/>
  <c r="I1599" i="40"/>
  <c r="I1560" i="40"/>
  <c r="I1484" i="40"/>
  <c r="I1443" i="40"/>
  <c r="I1399" i="40"/>
  <c r="I1398" i="40"/>
  <c r="I1368" i="40"/>
  <c r="I1296" i="40"/>
  <c r="I1260" i="40"/>
  <c r="I1219" i="40"/>
  <c r="I1181" i="40"/>
  <c r="H1176" i="40"/>
  <c r="H1136" i="40"/>
  <c r="I1091" i="40"/>
  <c r="I1090" i="40"/>
  <c r="I1053" i="40"/>
  <c r="I1012" i="40"/>
  <c r="I800" i="40"/>
  <c r="I803" i="40" s="1"/>
  <c r="I770" i="40"/>
  <c r="I693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1" i="40"/>
  <c r="I618" i="40"/>
  <c r="I617" i="40"/>
  <c r="I616" i="40"/>
  <c r="I615" i="40"/>
  <c r="I614" i="40"/>
  <c r="I613" i="40"/>
  <c r="I612" i="40"/>
  <c r="I611" i="40"/>
  <c r="I610" i="40"/>
  <c r="I609" i="40"/>
  <c r="I608" i="40"/>
  <c r="I575" i="40"/>
  <c r="I535" i="40"/>
  <c r="I495" i="40"/>
  <c r="F493" i="40"/>
  <c r="I455" i="40"/>
  <c r="I417" i="40"/>
  <c r="H413" i="40"/>
  <c r="I377" i="40"/>
  <c r="I378" i="40" s="1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J311" i="40"/>
  <c r="I289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163" i="40"/>
  <c r="I162" i="40"/>
  <c r="I161" i="40"/>
  <c r="I160" i="40"/>
  <c r="I159" i="40"/>
  <c r="I158" i="40"/>
  <c r="I157" i="40"/>
  <c r="I156" i="40"/>
  <c r="I155" i="40"/>
  <c r="I131" i="40"/>
  <c r="I130" i="40"/>
  <c r="I129" i="40"/>
  <c r="I128" i="40"/>
  <c r="I127" i="40"/>
  <c r="I126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230" i="40" l="1"/>
  <c r="I1403" i="40"/>
  <c r="N598" i="60"/>
  <c r="N422" i="61"/>
  <c r="I1096" i="40"/>
  <c r="I267" i="40"/>
  <c r="I268" i="40" s="1"/>
  <c r="I166" i="40"/>
  <c r="I1818" i="40"/>
  <c r="I652" i="40"/>
  <c r="I668" i="40" s="1"/>
  <c r="I45" i="40"/>
  <c r="I624" i="40"/>
  <c r="I364" i="40"/>
  <c r="I133" i="40"/>
  <c r="I89" i="40"/>
  <c r="I1714" i="39"/>
  <c r="I1672" i="39"/>
  <c r="I1557" i="39"/>
  <c r="I1592" i="1"/>
  <c r="I1591" i="1"/>
  <c r="I1435" i="39"/>
  <c r="I1399" i="39"/>
  <c r="I1404" i="39" s="1"/>
  <c r="I1328" i="39"/>
  <c r="I1484" i="1"/>
  <c r="I1171" i="39"/>
  <c r="I1129" i="39"/>
  <c r="I995" i="39"/>
  <c r="I971" i="39"/>
  <c r="I876" i="39"/>
  <c r="I804" i="39"/>
  <c r="I764" i="39"/>
  <c r="F720" i="39"/>
  <c r="I1635" i="39"/>
  <c r="I1596" i="39"/>
  <c r="I1520" i="39"/>
  <c r="I1479" i="39"/>
  <c r="I1434" i="39"/>
  <c r="I1439" i="39" s="1"/>
  <c r="I1363" i="39"/>
  <c r="I1291" i="39"/>
  <c r="I1250" i="39"/>
  <c r="I1212" i="39"/>
  <c r="H1207" i="39"/>
  <c r="H1167" i="39"/>
  <c r="I2005" i="1"/>
  <c r="I2004" i="1"/>
  <c r="I2010" i="1" s="1"/>
  <c r="I1948" i="1"/>
  <c r="H1943" i="1"/>
  <c r="I1791" i="1"/>
  <c r="H1787" i="1"/>
  <c r="I1752" i="1"/>
  <c r="F1748" i="1"/>
  <c r="I1676" i="1"/>
  <c r="I1635" i="1"/>
  <c r="I1590" i="1"/>
  <c r="I1555" i="1"/>
  <c r="I1560" i="1" s="1"/>
  <c r="I1519" i="1"/>
  <c r="I1446" i="1"/>
  <c r="I1405" i="1"/>
  <c r="I1367" i="1"/>
  <c r="H1362" i="1"/>
  <c r="H1322" i="1"/>
  <c r="I642" i="39"/>
  <c r="I641" i="39"/>
  <c r="I640" i="39"/>
  <c r="I639" i="39"/>
  <c r="I638" i="39"/>
  <c r="I637" i="39"/>
  <c r="I636" i="39"/>
  <c r="I635" i="39"/>
  <c r="I634" i="39"/>
  <c r="I633" i="39"/>
  <c r="I751" i="1"/>
  <c r="I750" i="1"/>
  <c r="I749" i="1"/>
  <c r="I748" i="1"/>
  <c r="I747" i="1"/>
  <c r="I746" i="1"/>
  <c r="I745" i="1"/>
  <c r="I744" i="1"/>
  <c r="I743" i="1"/>
  <c r="I742" i="1"/>
  <c r="I607" i="39"/>
  <c r="I606" i="39"/>
  <c r="I605" i="39"/>
  <c r="I604" i="39"/>
  <c r="I716" i="1"/>
  <c r="I715" i="1"/>
  <c r="I714" i="1"/>
  <c r="I713" i="1"/>
  <c r="I135" i="40" l="1"/>
  <c r="I1831" i="40" s="1"/>
  <c r="I1070" i="1" l="1"/>
  <c r="I650" i="39"/>
  <c r="I617" i="39"/>
  <c r="F416" i="39"/>
  <c r="I1131" i="39" l="1"/>
  <c r="I1130" i="39"/>
  <c r="I1093" i="39"/>
  <c r="I1052" i="39"/>
  <c r="I1021" i="39"/>
  <c r="I1027" i="39" s="1"/>
  <c r="I948" i="39"/>
  <c r="I947" i="39"/>
  <c r="I914" i="39"/>
  <c r="I838" i="39"/>
  <c r="I724" i="39"/>
  <c r="I696" i="39"/>
  <c r="I695" i="39"/>
  <c r="I694" i="39"/>
  <c r="I693" i="39"/>
  <c r="I692" i="39"/>
  <c r="I691" i="39"/>
  <c r="I690" i="39"/>
  <c r="I689" i="39"/>
  <c r="I688" i="39"/>
  <c r="I687" i="39"/>
  <c r="I686" i="39"/>
  <c r="I685" i="39"/>
  <c r="I684" i="39"/>
  <c r="I683" i="39"/>
  <c r="I682" i="39"/>
  <c r="I577" i="39"/>
  <c r="I576" i="39"/>
  <c r="I575" i="39"/>
  <c r="I574" i="39"/>
  <c r="I573" i="39"/>
  <c r="I572" i="39"/>
  <c r="I571" i="39"/>
  <c r="I570" i="39"/>
  <c r="I569" i="39"/>
  <c r="I568" i="39"/>
  <c r="I567" i="39"/>
  <c r="I529" i="39"/>
  <c r="H526" i="39"/>
  <c r="I491" i="39"/>
  <c r="I459" i="39"/>
  <c r="F457" i="39"/>
  <c r="I419" i="39"/>
  <c r="I381" i="39"/>
  <c r="H378" i="39"/>
  <c r="I342" i="39"/>
  <c r="I341" i="39"/>
  <c r="I340" i="39"/>
  <c r="I339" i="39"/>
  <c r="I338" i="39"/>
  <c r="I337" i="39"/>
  <c r="I336" i="39"/>
  <c r="I335" i="39"/>
  <c r="I334" i="39"/>
  <c r="I314" i="39"/>
  <c r="I313" i="39"/>
  <c r="I312" i="39"/>
  <c r="I311" i="39"/>
  <c r="I310" i="39"/>
  <c r="I309" i="39"/>
  <c r="I308" i="39"/>
  <c r="I307" i="39"/>
  <c r="I306" i="39"/>
  <c r="I305" i="39"/>
  <c r="I304" i="39"/>
  <c r="I303" i="39"/>
  <c r="I302" i="39"/>
  <c r="I301" i="39"/>
  <c r="I300" i="39"/>
  <c r="I299" i="39"/>
  <c r="I298" i="39"/>
  <c r="I297" i="39"/>
  <c r="I296" i="39"/>
  <c r="I295" i="39"/>
  <c r="I294" i="39"/>
  <c r="I293" i="39"/>
  <c r="I292" i="39"/>
  <c r="I291" i="39"/>
  <c r="I290" i="39"/>
  <c r="I289" i="39"/>
  <c r="I288" i="39"/>
  <c r="I287" i="39"/>
  <c r="I286" i="39"/>
  <c r="I285" i="39"/>
  <c r="I284" i="39"/>
  <c r="I283" i="39"/>
  <c r="I282" i="39"/>
  <c r="I281" i="39"/>
  <c r="I280" i="39"/>
  <c r="I279" i="39"/>
  <c r="I259" i="39"/>
  <c r="I258" i="39"/>
  <c r="I257" i="39"/>
  <c r="I256" i="39"/>
  <c r="I255" i="39"/>
  <c r="I254" i="39"/>
  <c r="I253" i="39"/>
  <c r="I252" i="39"/>
  <c r="I251" i="39"/>
  <c r="I250" i="39"/>
  <c r="I249" i="39"/>
  <c r="I248" i="39"/>
  <c r="I247" i="39"/>
  <c r="I246" i="39"/>
  <c r="I245" i="39"/>
  <c r="I244" i="39"/>
  <c r="I243" i="39"/>
  <c r="I242" i="39"/>
  <c r="I241" i="39"/>
  <c r="I240" i="39"/>
  <c r="I239" i="39"/>
  <c r="I238" i="39"/>
  <c r="I237" i="39"/>
  <c r="I223" i="39"/>
  <c r="I222" i="39"/>
  <c r="I221" i="39"/>
  <c r="I220" i="39"/>
  <c r="I219" i="39"/>
  <c r="I218" i="39"/>
  <c r="I217" i="39"/>
  <c r="I216" i="39"/>
  <c r="I215" i="39"/>
  <c r="I214" i="39"/>
  <c r="I213" i="39"/>
  <c r="I212" i="39"/>
  <c r="I211" i="39"/>
  <c r="I210" i="39"/>
  <c r="I209" i="39"/>
  <c r="I208" i="39"/>
  <c r="I207" i="39"/>
  <c r="I206" i="39"/>
  <c r="I205" i="39"/>
  <c r="I204" i="39"/>
  <c r="I203" i="39"/>
  <c r="I202" i="39"/>
  <c r="I201" i="39"/>
  <c r="I200" i="39"/>
  <c r="I199" i="39"/>
  <c r="I198" i="39"/>
  <c r="I197" i="39"/>
  <c r="I196" i="39"/>
  <c r="I195" i="39"/>
  <c r="I157" i="39"/>
  <c r="I156" i="39"/>
  <c r="I155" i="39"/>
  <c r="I154" i="39"/>
  <c r="I153" i="39"/>
  <c r="I152" i="39"/>
  <c r="I151" i="39"/>
  <c r="I150" i="39"/>
  <c r="I149" i="39"/>
  <c r="I76" i="39"/>
  <c r="I122" i="39"/>
  <c r="I951" i="39" l="1"/>
  <c r="I1136" i="39"/>
  <c r="I583" i="39"/>
  <c r="I261" i="39"/>
  <c r="I316" i="39"/>
  <c r="I343" i="39"/>
  <c r="I699" i="39"/>
  <c r="I224" i="39"/>
  <c r="I160" i="39"/>
  <c r="I262" i="39" l="1"/>
  <c r="C53" i="33"/>
  <c r="C36" i="33"/>
  <c r="C37" i="33"/>
  <c r="F32" i="3"/>
  <c r="I128" i="39"/>
  <c r="I127" i="39"/>
  <c r="I126" i="39"/>
  <c r="I125" i="39"/>
  <c r="I124" i="39"/>
  <c r="I123" i="39"/>
  <c r="I121" i="39"/>
  <c r="I120" i="39"/>
  <c r="I119" i="39"/>
  <c r="I118" i="39"/>
  <c r="I117" i="39"/>
  <c r="I116" i="39"/>
  <c r="I115" i="39"/>
  <c r="I114" i="39"/>
  <c r="I113" i="39"/>
  <c r="I112" i="39"/>
  <c r="I111" i="39"/>
  <c r="I110" i="39"/>
  <c r="I109" i="39"/>
  <c r="I108" i="39"/>
  <c r="I107" i="39"/>
  <c r="I106" i="39"/>
  <c r="I105" i="39"/>
  <c r="I88" i="39"/>
  <c r="I87" i="39"/>
  <c r="I86" i="39"/>
  <c r="I85" i="39"/>
  <c r="I84" i="39"/>
  <c r="I83" i="39"/>
  <c r="I82" i="39"/>
  <c r="I81" i="39"/>
  <c r="I80" i="39"/>
  <c r="I79" i="39"/>
  <c r="I78" i="39"/>
  <c r="I77" i="39"/>
  <c r="I74" i="39"/>
  <c r="I73" i="39"/>
  <c r="I72" i="39"/>
  <c r="I71" i="39"/>
  <c r="I70" i="39"/>
  <c r="I69" i="39"/>
  <c r="I68" i="39"/>
  <c r="I67" i="39"/>
  <c r="I66" i="39"/>
  <c r="I65" i="39"/>
  <c r="I64" i="39"/>
  <c r="I63" i="39"/>
  <c r="I62" i="39"/>
  <c r="I61" i="39"/>
  <c r="I60" i="39"/>
  <c r="I59" i="39"/>
  <c r="I44" i="39"/>
  <c r="I43" i="39"/>
  <c r="I42" i="39"/>
  <c r="I41" i="39"/>
  <c r="I40" i="39"/>
  <c r="I39" i="39"/>
  <c r="I38" i="39"/>
  <c r="I37" i="39"/>
  <c r="I36" i="39"/>
  <c r="I35" i="39"/>
  <c r="I34" i="39"/>
  <c r="I33" i="39"/>
  <c r="I32" i="39"/>
  <c r="I31" i="39"/>
  <c r="I30" i="39"/>
  <c r="I29" i="39"/>
  <c r="I28" i="39"/>
  <c r="I27" i="39"/>
  <c r="I26" i="39"/>
  <c r="I25" i="39"/>
  <c r="I24" i="39"/>
  <c r="I23" i="39"/>
  <c r="I22" i="39"/>
  <c r="I21" i="39"/>
  <c r="I20" i="39"/>
  <c r="I19" i="39"/>
  <c r="I18" i="39"/>
  <c r="I17" i="39"/>
  <c r="I16" i="39"/>
  <c r="I15" i="39"/>
  <c r="I89" i="39" l="1"/>
  <c r="I131" i="39"/>
  <c r="J311" i="1"/>
  <c r="I379" i="1"/>
  <c r="C11" i="33"/>
  <c r="C12" i="33"/>
  <c r="F10" i="3"/>
  <c r="I1276" i="1"/>
  <c r="I1277" i="1"/>
  <c r="I1278" i="1"/>
  <c r="I668" i="1" l="1"/>
  <c r="I667" i="1"/>
  <c r="I666" i="1"/>
  <c r="C30" i="33" l="1"/>
  <c r="C16" i="33"/>
  <c r="C62" i="33" l="1"/>
  <c r="C61" i="33"/>
  <c r="C60" i="33"/>
  <c r="C58" i="33"/>
  <c r="C57" i="33"/>
  <c r="C56" i="33"/>
  <c r="C55" i="33"/>
  <c r="C54" i="33"/>
  <c r="C52" i="33"/>
  <c r="C50" i="33"/>
  <c r="C49" i="33"/>
  <c r="C45" i="33"/>
  <c r="C44" i="33"/>
  <c r="C43" i="33"/>
  <c r="C42" i="33"/>
  <c r="C41" i="33"/>
  <c r="C40" i="33"/>
  <c r="C39" i="33"/>
  <c r="C38" i="33"/>
  <c r="C35" i="33"/>
  <c r="C34" i="33"/>
  <c r="C33" i="33"/>
  <c r="C32" i="33"/>
  <c r="C31" i="33"/>
  <c r="C29" i="33" s="1"/>
  <c r="C28" i="33"/>
  <c r="C27" i="33"/>
  <c r="C24" i="33"/>
  <c r="C23" i="33"/>
  <c r="C22" i="33"/>
  <c r="C21" i="33"/>
  <c r="C20" i="33"/>
  <c r="C19" i="33"/>
  <c r="C18" i="33"/>
  <c r="C17" i="33"/>
  <c r="C14" i="33"/>
  <c r="N18" i="36" l="1"/>
  <c r="I22" i="9"/>
  <c r="N342" i="29" l="1"/>
  <c r="N2028" i="29"/>
  <c r="N1992" i="29"/>
  <c r="N1962" i="29"/>
  <c r="N1917" i="29"/>
  <c r="N1871" i="29"/>
  <c r="N1832" i="29"/>
  <c r="N1791" i="29"/>
  <c r="N1750" i="29"/>
  <c r="N1711" i="29"/>
  <c r="N1671" i="29"/>
  <c r="N1631" i="29"/>
  <c r="N1594" i="29"/>
  <c r="M1546" i="29"/>
  <c r="N1551" i="29"/>
  <c r="N1509" i="29"/>
  <c r="N1469" i="29"/>
  <c r="N1390" i="29"/>
  <c r="N1348" i="29"/>
  <c r="N1308" i="29"/>
  <c r="N1229" i="29"/>
  <c r="N1188" i="29"/>
  <c r="N1143" i="29"/>
  <c r="N1103" i="29"/>
  <c r="N1062" i="29"/>
  <c r="N1015" i="29"/>
  <c r="N970" i="29"/>
  <c r="M966" i="29"/>
  <c r="N929" i="29"/>
  <c r="M926" i="29"/>
  <c r="M886" i="29"/>
  <c r="N890" i="29"/>
  <c r="N846" i="29"/>
  <c r="N800" i="29"/>
  <c r="N650" i="29"/>
  <c r="N611" i="29"/>
  <c r="N567" i="29"/>
  <c r="N527" i="29"/>
  <c r="N484" i="29"/>
  <c r="N1268" i="29" l="1"/>
  <c r="N637" i="11" l="1"/>
  <c r="N596" i="11"/>
  <c r="N564" i="11"/>
  <c r="N535" i="11"/>
  <c r="N503" i="11"/>
  <c r="N472" i="11"/>
  <c r="N416" i="11"/>
  <c r="N377" i="11"/>
  <c r="N338" i="11"/>
  <c r="N184" i="11"/>
  <c r="N450" i="11" l="1"/>
  <c r="I793" i="1" l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26" i="1" l="1"/>
  <c r="I796" i="1"/>
  <c r="I759" i="1"/>
  <c r="F51" i="3"/>
  <c r="I1239" i="1"/>
  <c r="I1198" i="1"/>
  <c r="I1165" i="1"/>
  <c r="I1048" i="1"/>
  <c r="I1047" i="1"/>
  <c r="I1014" i="1"/>
  <c r="I903" i="1"/>
  <c r="I821" i="1"/>
  <c r="I621" i="1"/>
  <c r="I583" i="1"/>
  <c r="I543" i="1"/>
  <c r="I503" i="1"/>
  <c r="I463" i="1"/>
  <c r="I425" i="1"/>
  <c r="I289" i="1"/>
  <c r="F21" i="3" l="1"/>
  <c r="F20" i="3"/>
  <c r="F58" i="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 s="1"/>
  <c r="N29" i="33"/>
  <c r="M29" i="33"/>
  <c r="L29" i="33"/>
  <c r="K29" i="33"/>
  <c r="J29" i="33"/>
  <c r="I29" i="33"/>
  <c r="H29" i="33"/>
  <c r="G29" i="33"/>
  <c r="F29" i="33"/>
  <c r="E29" i="33"/>
  <c r="D29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J64" i="33" l="1"/>
  <c r="N64" i="33"/>
  <c r="M64" i="33"/>
  <c r="L64" i="33"/>
  <c r="H64" i="33"/>
  <c r="G64" i="33"/>
  <c r="F64" i="33"/>
  <c r="E64" i="33"/>
  <c r="C10" i="33"/>
  <c r="C64" i="33" s="1"/>
  <c r="K64" i="33"/>
  <c r="I64" i="33"/>
  <c r="D64" i="33"/>
  <c r="N229" i="11"/>
  <c r="M1505" i="29" l="1"/>
  <c r="M841" i="29"/>
  <c r="N442" i="29" l="1"/>
  <c r="N312" i="11"/>
  <c r="I14" i="39"/>
  <c r="I935" i="1"/>
  <c r="I938" i="1" s="1"/>
  <c r="I669" i="1"/>
  <c r="I378" i="1"/>
  <c r="I380" i="1"/>
  <c r="I381" i="1"/>
  <c r="I382" i="1"/>
  <c r="I383" i="1"/>
  <c r="I384" i="1"/>
  <c r="I385" i="1"/>
  <c r="I37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27" i="1"/>
  <c r="I364" i="1" l="1"/>
  <c r="N271" i="11"/>
  <c r="N157" i="11"/>
  <c r="I45" i="39"/>
  <c r="I133" i="39" s="1"/>
  <c r="I1739" i="39" s="1"/>
  <c r="I386" i="1"/>
  <c r="D55" i="3"/>
  <c r="C55" i="3"/>
  <c r="F27" i="3"/>
  <c r="F28" i="3"/>
  <c r="F29" i="3"/>
  <c r="F30" i="3"/>
  <c r="F31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2" i="3"/>
  <c r="F53" i="3"/>
  <c r="F54" i="3"/>
  <c r="F26" i="3"/>
  <c r="C24" i="3"/>
  <c r="D24" i="3"/>
  <c r="F7" i="3"/>
  <c r="F8" i="3"/>
  <c r="F9" i="3"/>
  <c r="F11" i="3"/>
  <c r="F12" i="3"/>
  <c r="F13" i="3"/>
  <c r="F14" i="3"/>
  <c r="F15" i="3"/>
  <c r="F16" i="3"/>
  <c r="F17" i="3"/>
  <c r="F18" i="3"/>
  <c r="F19" i="3"/>
  <c r="F22" i="3"/>
  <c r="F23" i="3"/>
  <c r="F6" i="3"/>
  <c r="C63" i="3" l="1"/>
  <c r="F55" i="3"/>
  <c r="F24" i="3"/>
  <c r="E55" i="3"/>
  <c r="E24" i="3"/>
  <c r="E63" i="3" l="1"/>
  <c r="N699" i="29" l="1"/>
  <c r="N760" i="29"/>
  <c r="N423" i="29"/>
  <c r="N261" i="29"/>
  <c r="N305" i="29"/>
  <c r="N140" i="29" l="1"/>
  <c r="N191" i="29"/>
  <c r="N308" i="29"/>
  <c r="N91" i="29"/>
  <c r="N45" i="29"/>
  <c r="H422" i="1"/>
  <c r="N143" i="29" l="1"/>
  <c r="I659" i="1" l="1"/>
  <c r="F501" i="1"/>
  <c r="N74" i="11" l="1"/>
  <c r="N119" i="11" l="1"/>
  <c r="N124" i="11" s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44" i="1"/>
  <c r="I243" i="1"/>
  <c r="I220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1" i="1"/>
  <c r="I222" i="1"/>
  <c r="I223" i="1"/>
  <c r="I224" i="1"/>
  <c r="I225" i="1"/>
  <c r="I226" i="1"/>
  <c r="I227" i="1"/>
  <c r="I228" i="1"/>
  <c r="I229" i="1"/>
  <c r="I202" i="1"/>
  <c r="I201" i="1"/>
  <c r="I157" i="1"/>
  <c r="I158" i="1"/>
  <c r="I159" i="1"/>
  <c r="I160" i="1"/>
  <c r="I161" i="1"/>
  <c r="I162" i="1"/>
  <c r="I163" i="1"/>
  <c r="I156" i="1"/>
  <c r="I155" i="1"/>
  <c r="N22" i="11" l="1"/>
  <c r="N647" i="11" s="1"/>
  <c r="I267" i="1"/>
  <c r="I230" i="1"/>
  <c r="I166" i="1"/>
  <c r="I268" i="1" l="1"/>
  <c r="D60" i="3"/>
  <c r="D63" i="3" s="1"/>
  <c r="H1194" i="1" l="1"/>
  <c r="I661" i="1"/>
  <c r="I662" i="1"/>
  <c r="I663" i="1"/>
  <c r="I664" i="1"/>
  <c r="I665" i="1"/>
  <c r="I660" i="1"/>
  <c r="H618" i="1"/>
  <c r="H421" i="1"/>
  <c r="I675" i="1" l="1"/>
  <c r="I132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09" i="1"/>
  <c r="I108" i="1"/>
  <c r="I88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6" i="1"/>
  <c r="I77" i="1"/>
  <c r="I78" i="1"/>
  <c r="I79" i="1"/>
  <c r="I80" i="1"/>
  <c r="I81" i="1"/>
  <c r="I82" i="1"/>
  <c r="I83" i="1"/>
  <c r="I84" i="1"/>
  <c r="I85" i="1"/>
  <c r="I86" i="1"/>
  <c r="I87" i="1"/>
  <c r="I60" i="1"/>
  <c r="I59" i="1"/>
  <c r="I44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3" i="1" l="1"/>
  <c r="I89" i="1"/>
  <c r="I45" i="1"/>
  <c r="F59" i="3"/>
  <c r="F57" i="3"/>
  <c r="I135" i="1" l="1"/>
  <c r="I2023" i="1" s="1"/>
  <c r="F60" i="3"/>
  <c r="F63" i="3" s="1"/>
  <c r="N1429" i="29" l="1"/>
  <c r="N2036" i="29" s="1"/>
  <c r="O29" i="33" l="1"/>
  <c r="O64" i="33" l="1"/>
</calcChain>
</file>

<file path=xl/sharedStrings.xml><?xml version="1.0" encoding="utf-8"?>
<sst xmlns="http://schemas.openxmlformats.org/spreadsheetml/2006/main" count="30190" uniqueCount="559">
  <si>
    <t>GOBIERNO DEL ESTADO DE SONORA</t>
  </si>
  <si>
    <t>SECRETARIA DE HACIENDA</t>
  </si>
  <si>
    <t>SUBSECRETARIA DE EGRESOS</t>
  </si>
  <si>
    <t>DIRECCIÓN GENERAL DE ADQUISICIONES  DE BIENES MUEBLES Y  SERVICIOS</t>
  </si>
  <si>
    <t xml:space="preserve">Dependencia o Entidad : INSTITUTO SONORENSE DE EDUCACION PARA LOS ADULTOS </t>
  </si>
  <si>
    <t>MATERIALES Y ÚTILES DE OFICINA (21101)</t>
  </si>
  <si>
    <t xml:space="preserve">N° </t>
  </si>
  <si>
    <t xml:space="preserve">Partida presupuestal </t>
  </si>
  <si>
    <t xml:space="preserve">Descripción y especificaciones del bien o servicio </t>
  </si>
  <si>
    <t>Programa</t>
  </si>
  <si>
    <t>Modalidad</t>
  </si>
  <si>
    <t>Cantidad</t>
  </si>
  <si>
    <t xml:space="preserve">Unidad de medida </t>
  </si>
  <si>
    <t xml:space="preserve">Costo unitario </t>
  </si>
  <si>
    <t>Total</t>
  </si>
  <si>
    <t xml:space="preserve">Lugar de aplicación </t>
  </si>
  <si>
    <t xml:space="preserve">Fecha de suministro </t>
  </si>
  <si>
    <t xml:space="preserve">Tipo de adjudicación </t>
  </si>
  <si>
    <t xml:space="preserve">Justificación </t>
  </si>
  <si>
    <t>Trim. I</t>
  </si>
  <si>
    <t>Trim. II</t>
  </si>
  <si>
    <t>Trim. III</t>
  </si>
  <si>
    <t>Trim. IV</t>
  </si>
  <si>
    <t>Directa</t>
  </si>
  <si>
    <t>Licitación</t>
  </si>
  <si>
    <t>Básica y Media Superior</t>
  </si>
  <si>
    <t>Educación Abierta</t>
  </si>
  <si>
    <t>Caja</t>
  </si>
  <si>
    <t>ISEA</t>
  </si>
  <si>
    <t>√</t>
  </si>
  <si>
    <t>PARA SATISFACER LAS NECESIDADES DEL INSTITUTO, COORDINACIONES DE ZONA Y PLAZAS COMUNITARIAS</t>
  </si>
  <si>
    <t>Pieza</t>
  </si>
  <si>
    <t>CLIP MARIPOSA Nº 2</t>
  </si>
  <si>
    <t xml:space="preserve">CLIP JUMBO </t>
  </si>
  <si>
    <t>Rollo</t>
  </si>
  <si>
    <t>Block</t>
  </si>
  <si>
    <t>Paquete</t>
  </si>
  <si>
    <t>MATERIALES Y ÚTILES DE IMPRESIÓN Y REPRODUCCION (21201)</t>
  </si>
  <si>
    <t>Hoja opalina marfil c/100  120 grs.</t>
  </si>
  <si>
    <t>PIEZA</t>
  </si>
  <si>
    <t>Limpiador de inyectores para impresora</t>
  </si>
  <si>
    <t>TINTA HP662 NEGRO</t>
  </si>
  <si>
    <t>TINTA HP662 COLOR</t>
  </si>
  <si>
    <t>TINTA CANON 145 NEGRO</t>
  </si>
  <si>
    <t>TINTA CANON 146 COLOR</t>
  </si>
  <si>
    <t>EPSON 664 NEGRO // BOTELLA DE TINTA EPSON T664 (NEGRO)</t>
  </si>
  <si>
    <t>EPSON 664 MAGENTA //BOTELLA DE TINTA EPSON T664 (MAGENTA)</t>
  </si>
  <si>
    <t>EPSON 664 CYAN // BOTELLA DE TINTA EPSON T664 (CIAN)</t>
  </si>
  <si>
    <t>EPSON 664 AMARILLO // BOTELLA DE TINTA EPSON T664 (AMARILLO)</t>
  </si>
  <si>
    <t>MATERIALES Y ÚTILES PARA EL PROCESAMIENTO DE EQUIPOS Y BIENES INFORMÁTICOS (21401)</t>
  </si>
  <si>
    <t>TONER HP 5A</t>
  </si>
  <si>
    <t>HP 85A // TONER LASER HP 85A CE285A (NEGRO)</t>
  </si>
  <si>
    <t>TONER LEXMARK MS622</t>
  </si>
  <si>
    <t>TONER LEXMARK 500Z</t>
  </si>
  <si>
    <t>SAMSUNG 111S //TONER LASER SAMSUNG 111S (NEGRO)</t>
  </si>
  <si>
    <t>SAMSUNG 101S // TONER LASER SAMSUNG 101 (NEGRO)</t>
  </si>
  <si>
    <t>SAMSUNG 104S // TONER LASER SAMSUNG 104 (NEGRO)</t>
  </si>
  <si>
    <t>MEMORIA USB DATA 32GB</t>
  </si>
  <si>
    <t>MEMORIA USB DATA DE 64GB</t>
  </si>
  <si>
    <t>MEMORIA USB DATA 16GB</t>
  </si>
  <si>
    <t>DISCO DURO DE ESTADO SOLIDO  1 TB EXTERNO ADATA</t>
  </si>
  <si>
    <t xml:space="preserve">PILAS AA </t>
  </si>
  <si>
    <t xml:space="preserve">PILAS AAA </t>
  </si>
  <si>
    <t xml:space="preserve">4 PILAS AA RECARGABLE CON CARGADOR  </t>
  </si>
  <si>
    <t xml:space="preserve">4 PILAS  AAA RECARGABLE CON CARGADOR </t>
  </si>
  <si>
    <t>PAPEL STOCK DE 9 1/2 X 11 DE 1 TANTO PCFORM</t>
  </si>
  <si>
    <t>PAPEL STOCK DE 9 1/2 X 11 DE 4 TANTOS PCFORM</t>
  </si>
  <si>
    <t>MATERIAL DE LIMPIEZA (21601)</t>
  </si>
  <si>
    <t>Par</t>
  </si>
  <si>
    <t>Galon</t>
  </si>
  <si>
    <t>MATERIALES EDUCATIVOS (21701)</t>
  </si>
  <si>
    <t xml:space="preserve">Básica y media superior </t>
  </si>
  <si>
    <t>Educacion Abierta</t>
  </si>
  <si>
    <t>Millar</t>
  </si>
  <si>
    <t>PLACAS, ENGOMADOS, CALCOMANIAS, HOLOGRAMAS   (21801)</t>
  </si>
  <si>
    <t>Servicios</t>
  </si>
  <si>
    <t>PRODUCTOS ALIMENTICIOS PARA EL PERSONAL EN LAS INSTALACIONES   (22101)</t>
  </si>
  <si>
    <t>ADUQISICION DE AGUA POTABLE (22106)</t>
  </si>
  <si>
    <t>MATERIALES COMPLEMENTARIOS (24801)</t>
  </si>
  <si>
    <t>Lote</t>
  </si>
  <si>
    <t>COMBUSTIBLES  (26101)</t>
  </si>
  <si>
    <t>Litro</t>
  </si>
  <si>
    <t>PRENDAS DE SEGURIDAD Y PROTECCION PERSONAL  (27201)</t>
  </si>
  <si>
    <t>REFACCIONES Y ACCESORIOS MENORES DE EQUIPO DE CÓMPUTO Y TECNOLOGÍAS DE LA INFORMACIÓN (29401)</t>
  </si>
  <si>
    <t xml:space="preserve"> SATISFACER LAS NECESIDADES DEL INSTITUTO, COORDINACIONES DE ZONA Y PLAZAS COMUNITARIAS</t>
  </si>
  <si>
    <t>REFACCIONES Y ACCESORIOS MENORES DE EQUIPO DE TRANSPORTE  (29601)</t>
  </si>
  <si>
    <t>ENERGIA ELÉCTRICA  (31101)</t>
  </si>
  <si>
    <t>AGUA POTABLE  (31301)</t>
  </si>
  <si>
    <t>TELEFONÍA TRADICIONAL  (31401)</t>
  </si>
  <si>
    <t>SERVICIO DE ACCESO A INTERNET, REDES Y PROCESAMIENTO DE INFORMACION (31701)</t>
  </si>
  <si>
    <t>ARRENDAMIENTO DE EDIFICIOS  (32201)</t>
  </si>
  <si>
    <t>ARRENDAMIENTO DE MUEBLES, MAQUINARIA Y EQUIPO (32301)</t>
  </si>
  <si>
    <t>SERVICIOS LEGALES, DE CONTABILIDAD, AUDITORIAS Y RELACIONADOS  (33101)</t>
  </si>
  <si>
    <t>IMPRESIONES Y PUBLICACIONES OFICIALES (33603)</t>
  </si>
  <si>
    <t>SERVICIOS DE VIGILANCIA  (33801)</t>
  </si>
  <si>
    <t>SERVICIOS FINANCIEROS Y BANCARIOS  (34101)</t>
  </si>
  <si>
    <t>SEGUROS DE BIENES PATRIMONIALES (34501)</t>
  </si>
  <si>
    <t>Servicio</t>
  </si>
  <si>
    <t>SATISFACER LAS NECESIDADES DEL INSTITUTO, COORDINACIONES DE ZONA Y PLAZAS COMUNITARIAS</t>
  </si>
  <si>
    <t xml:space="preserve"> </t>
  </si>
  <si>
    <t>FLETES Y MANIOBRAS  (34701)</t>
  </si>
  <si>
    <t>MANTENIMIENTO Y CONSERVACION DE INMUEBLES (35101)</t>
  </si>
  <si>
    <t>MANTENIMIENTO Y CONSERVACION DE MOBILIARIO Y EQUIPO  (35201)</t>
  </si>
  <si>
    <t>MANTENIMIENTO Y CONSERVACION DE BIENES INFORMATICOS  (35302)</t>
  </si>
  <si>
    <t>MANTENIMIENTO Y CONSERVACION DE EQUIPO DE TRANSPORTE  (35501)</t>
  </si>
  <si>
    <t>MANTENIMIENTO Y CONSERVACION DE MAQUINARIA Y EQUIPO  (35701)</t>
  </si>
  <si>
    <t xml:space="preserve">Servicios </t>
  </si>
  <si>
    <t>SERVICIOS DE LIMPIEZA Y MANEJO DE DESECHOS (35801)</t>
  </si>
  <si>
    <t>SERVICIOS DE JARDINERIA Y FUMIGACIÓN  (35901)</t>
  </si>
  <si>
    <t>DIFUSION POR RADIO, TELEVISION Y OTROS MEDIOS DE MENSAJES COMERCIALES PARA PROMOVER LA VENTA DE PRODUCTOS O SERVICIOS (36201)</t>
  </si>
  <si>
    <t>PASAJES AEREOS  (37101)</t>
  </si>
  <si>
    <t>PASAJES  TERRESTRES  (37201)</t>
  </si>
  <si>
    <t>VIATICOS EN EL PAIS  (37501)</t>
  </si>
  <si>
    <t>GASTOS DE CAMINOS  (37502)</t>
  </si>
  <si>
    <t>CUOTAS  (37901)</t>
  </si>
  <si>
    <t>CONGRESOS Y CONVENCIONES  (38301)</t>
  </si>
  <si>
    <t>MUEBLES DE OFICINA Y ESTANTERIA  (51101)</t>
  </si>
  <si>
    <t>SISTEMAS DE AIRE ACONDICIONADO, CALEFACCION Y REFRIGERACION INDUSTRIAL Y COMERCIAL (56401)</t>
  </si>
  <si>
    <t>.</t>
  </si>
  <si>
    <t>CONCEPTO</t>
  </si>
  <si>
    <t xml:space="preserve"> IMPUESTOS Y DERECHOS  (39201)</t>
  </si>
  <si>
    <t>PTDA.</t>
  </si>
  <si>
    <t xml:space="preserve">TOTAL </t>
  </si>
  <si>
    <t>CAPITULO 2000 / MATERIALES Y SUMINISTROS</t>
  </si>
  <si>
    <t>MATERIALES, UTILES Y EQUIPOS MENORES DE OFICINA</t>
  </si>
  <si>
    <t>MATERIALES Y UTILES DE IMPRESIÓN Y REPRODUCCION</t>
  </si>
  <si>
    <t>MATERIALES Y UTILES PARA EL PROCESAMIENTO DE EQUIPOS Y BIENES INFORMATICOS</t>
  </si>
  <si>
    <t>MATERIAL DE LIMPIEZA</t>
  </si>
  <si>
    <t>MATERIALES EDUCATIVOS</t>
  </si>
  <si>
    <t>MATERIALES COMPLEMENTARIOS</t>
  </si>
  <si>
    <t>REFACCIONES Y ACCESORIOS MENORES DE EQUIPO DE TRANSPORTE</t>
  </si>
  <si>
    <t>CAPITULO 2000</t>
  </si>
  <si>
    <t xml:space="preserve">CAPITULO 3000 / SERVICIOS GENERALES </t>
  </si>
  <si>
    <t>IMPRESIONES Y PUBLICACIONES OFICIALES</t>
  </si>
  <si>
    <t>SEGUROS DE BIENES PATRIMONIALES</t>
  </si>
  <si>
    <t>MANTENIMIENTO Y CONSERVACION DE INMUEBLES</t>
  </si>
  <si>
    <t>MANTO. Y CONSERVACION DE BIENES INFORMATICOS</t>
  </si>
  <si>
    <t>MANTO.  Y CONSERVACION DE EQUIPO DE TRANSPORTE</t>
  </si>
  <si>
    <t>MANTO. Y CONSERVACION DE MAQUINARIA Y EQUIPO</t>
  </si>
  <si>
    <t>DIFUSION POR RADIO, TELEVISION Y OTROS MEDIOS DE MENSAJES COMERCIALES PARA PROMOVER LA VENTA DE PRODUCTOS O SERVICIOS</t>
  </si>
  <si>
    <t>ENERGIA ELECTRICA</t>
  </si>
  <si>
    <t>TELEFONIA TRADICIONAL</t>
  </si>
  <si>
    <t>SERVICIOS LEGALES DE CONTABILIDAD, AUDITORIAS Y RELACIONADOS</t>
  </si>
  <si>
    <t>SERVICIOS FINANCIEROS Y BANCARIOS</t>
  </si>
  <si>
    <t>FLETES Y MANIOBRAS</t>
  </si>
  <si>
    <t>PASAJES TERRESTRES</t>
  </si>
  <si>
    <t>GASTOS DE CAMINO</t>
  </si>
  <si>
    <t>CUOTAS</t>
  </si>
  <si>
    <t>CONGRESOS Y CONVENCIONES</t>
  </si>
  <si>
    <t>CAPITULO 3000</t>
  </si>
  <si>
    <t>CAPITULO 5000 / BIENES MUEBLES E INMUEBLES</t>
  </si>
  <si>
    <t>MUEBLES DE OFICINA Y ESTANTERÍA</t>
  </si>
  <si>
    <t>CAPITULO 5000</t>
  </si>
  <si>
    <t>PLACAS, ENGOMADOS, CALCOMANIAS Y HOLOGRAMAS</t>
  </si>
  <si>
    <t>PRODUCTOS ALIMENTICIOS PARA EL PERSONAL EN LAS INSTALACIONES</t>
  </si>
  <si>
    <t>ADQUISICIÓN DE AGUA POTABLE</t>
  </si>
  <si>
    <t>COMBUSTIBLES</t>
  </si>
  <si>
    <t>PRENDAS DE SEGURIDAD Y PROTECCION PERSONAL</t>
  </si>
  <si>
    <t>REFACCIONES Y ACCESORIOS MENORES DE EQUIPO DE COMPUTO Y TECNOLOGIAS DE LA INFORMACION</t>
  </si>
  <si>
    <t xml:space="preserve">AGUA </t>
  </si>
  <si>
    <t>SERVICIOS DE ACCESO A INTERNET, REDES Y PROCESAMIENTO DE INFORMACION</t>
  </si>
  <si>
    <t>ARRENDAMIENTO DE EDIFICIOS</t>
  </si>
  <si>
    <t>SERVICIOS DE VIGILANCIA</t>
  </si>
  <si>
    <t>MANTO.  Y CONSERVACION DE MOBILIARIO Y EQUIPO</t>
  </si>
  <si>
    <t xml:space="preserve">SERVICIOS DE LIMPIEZA Y MANEJO DE DESECHOS </t>
  </si>
  <si>
    <t>SERVICIOS DE JARDINERIA Y FUMIGACION</t>
  </si>
  <si>
    <t>PASAJES AEREOS</t>
  </si>
  <si>
    <t>VIATICOS EN EL PAIS</t>
  </si>
  <si>
    <t>IMPUESTOS Y DERECHOS</t>
  </si>
  <si>
    <t>FAETA RAMO 33</t>
  </si>
  <si>
    <t>INGRESOS PROPIOS</t>
  </si>
  <si>
    <t xml:space="preserve">SISTEMAS DE AIRE ACONDICIONADO, CALEFACCION Y REFRIGERACION </t>
  </si>
  <si>
    <t>VESTUARIO Y UNIFORMES</t>
  </si>
  <si>
    <t>VESTUARIOS Y UNIFORMES  (27101)</t>
  </si>
  <si>
    <t>ESTATAL</t>
  </si>
  <si>
    <t>IMPUESTOS SOBRE NOMINAS</t>
  </si>
  <si>
    <t>IMPUESTOS SOBRE NOMINAS  (39801)</t>
  </si>
  <si>
    <t>Eje rector (PED)</t>
  </si>
  <si>
    <t>Reto  (PED)</t>
  </si>
  <si>
    <t>Indicador</t>
  </si>
  <si>
    <t>Actividad o Proyecto</t>
  </si>
  <si>
    <t>E</t>
  </si>
  <si>
    <t>01</t>
  </si>
  <si>
    <t>Oficinas de la Dirección General y Coordinaciones de Zona</t>
  </si>
  <si>
    <t xml:space="preserve"> MATERIALES Y ÚTILES DE IMPRESIÓN Y REPRODUCCION (21201)</t>
  </si>
  <si>
    <t>PRENDAS DE PROTECCION PERSONAL (27201)</t>
  </si>
  <si>
    <t xml:space="preserve">SERVICIOS DE LAVANDERIA, LIMPIEZA E HIGIENE (35801) </t>
  </si>
  <si>
    <t>IMPUESTOS Y DERECHOS  (39201)</t>
  </si>
  <si>
    <t>ADQUISICION DE AGUA POTABLE  (22106)</t>
  </si>
  <si>
    <t>Oficinas de La Coordinación de Preparatoria abierta</t>
  </si>
  <si>
    <t>MATERIALES COMPLEMENTARIOS  (24801)</t>
  </si>
  <si>
    <t xml:space="preserve">Cantidad </t>
  </si>
  <si>
    <t xml:space="preserve">Cantidad   </t>
  </si>
  <si>
    <t>MUEBLES DE OFICINA Y ESTANTERÍA  (51101)</t>
  </si>
  <si>
    <t>SISTEMAS DE AIRE ACONDICIONADO, CALEFACCION Y REFRIGERACION  (56401)</t>
  </si>
  <si>
    <t>SECRETARÍA DE HACIENDA</t>
  </si>
  <si>
    <t>SUBSECRETARÍA DE EGRESOS</t>
  </si>
  <si>
    <t>Partida Presupustal</t>
  </si>
  <si>
    <t>TOTAL</t>
  </si>
  <si>
    <t>ENERO</t>
  </si>
  <si>
    <t>FEB</t>
  </si>
  <si>
    <t>MARZO</t>
  </si>
  <si>
    <t>ABRIL</t>
  </si>
  <si>
    <t>MAYO</t>
  </si>
  <si>
    <t>JUN</t>
  </si>
  <si>
    <t>JUL</t>
  </si>
  <si>
    <t>AGO</t>
  </si>
  <si>
    <t>SEP</t>
  </si>
  <si>
    <t>OCT</t>
  </si>
  <si>
    <t>NOV</t>
  </si>
  <si>
    <t>DIC</t>
  </si>
  <si>
    <t>MATERIALES Y SUMINISTROS</t>
  </si>
  <si>
    <t>SERVICIOS GENERALES</t>
  </si>
  <si>
    <t>BIENES MUEBLES E INMUEBLES</t>
  </si>
  <si>
    <t>IMPUESTOS SOBRE NOMINAS (39801)</t>
  </si>
  <si>
    <r>
      <t>ARRENDAMIENTO DE</t>
    </r>
    <r>
      <rPr>
        <sz val="14"/>
        <color rgb="FFFF0000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MUEBLES, MAQUINARIA Y EQUIPO</t>
    </r>
  </si>
  <si>
    <t>MATERIAL DE APOYO INFORMATIVO</t>
  </si>
  <si>
    <t>BORRADOR GOMA</t>
  </si>
  <si>
    <t>BROCHE BACO NO. 8</t>
  </si>
  <si>
    <t>CAJA DE ARCHIVO MUERTO DE PLÁSTICO</t>
  </si>
  <si>
    <t>CALCULADORA  12 DÍGITOS 1320</t>
  </si>
  <si>
    <t>CARPETA DE 3 ARGOLLAS BLANCAS DE 1/2`</t>
  </si>
  <si>
    <t>CARPETA DE 3 ARGOLLAS BLANCAS DE 1`</t>
  </si>
  <si>
    <t>CARPETA DE 3 ARGOLLAS BLANCAS DE 1 1/2`</t>
  </si>
  <si>
    <t>CARPETA DE 3 ARGOLLAS BLANCAS DE 2"</t>
  </si>
  <si>
    <t>CARPETA DE 3 ARGOLLAS BLANCAS DE 3"</t>
  </si>
  <si>
    <t>CARPETA DE 3 ARGOLLAS BLANCAS DE 4"</t>
  </si>
  <si>
    <t>CARPETA LEFORT T/CARTA</t>
  </si>
  <si>
    <t>CARPETA LEFORT T/OFICIO</t>
  </si>
  <si>
    <t xml:space="preserve">CINTA ADVA. TRANSP. 18MM X 33M </t>
  </si>
  <si>
    <t>CINTA ADVA. CANELA 48MM X 150M</t>
  </si>
  <si>
    <t xml:space="preserve">CINTA ADVA. TRANSP. 48MM X 150M </t>
  </si>
  <si>
    <t xml:space="preserve">CLIPS ESTANDAR NO. 1  </t>
  </si>
  <si>
    <t>CLIPS MARIPOSA NO. 1</t>
  </si>
  <si>
    <t>COJÍN PARA SELLO NO. 2 GRANDE DE PLÁSTICO</t>
  </si>
  <si>
    <t>CLIP ESTANDAR NO. 2</t>
  </si>
  <si>
    <t>CORRECTOR LÍQUIDO LIQUID PAPER  20 ML.</t>
  </si>
  <si>
    <t>LIBRETA DE TAQUIGRAFÍA 80 HOJAS</t>
  </si>
  <si>
    <t>QUITAGRAPAS</t>
  </si>
  <si>
    <t>ENGRAPADORA PILOT MEDIANA P/GRAPA ESTD.</t>
  </si>
  <si>
    <t>ETIQUETA ADHESIVA FILE 20 X 100</t>
  </si>
  <si>
    <t>ETIQUETA ADHESIVA FILE 50 X 100</t>
  </si>
  <si>
    <t>FOLDER TAMAÑO CARTA</t>
  </si>
  <si>
    <t>FOLDER TAMAÑO OFICIO</t>
  </si>
  <si>
    <t>GRAPAS ESTANDAR MARCA ACME</t>
  </si>
  <si>
    <t>SEPARADOR PARA CARPETA DEL 1 AL 12</t>
  </si>
  <si>
    <t>SEPARADOR PARA CARPETA DEL 1 AL 31</t>
  </si>
  <si>
    <t>HOJA BLANCA T/CARTA</t>
  </si>
  <si>
    <t>HOJA BLANCA T/OFICIO.</t>
  </si>
  <si>
    <t>HOJA PARA ROTAFOLIO</t>
  </si>
  <si>
    <t>LÁPIZ ADHESIVO DE 21 GRS.</t>
  </si>
  <si>
    <t xml:space="preserve">LÁPIZ BICOLOR </t>
  </si>
  <si>
    <t>LIBRO TABULAR DE 24 COLUMNAS</t>
  </si>
  <si>
    <t>LIGA NO. 18 100 GRS.</t>
  </si>
  <si>
    <t>MARCADOR DE TINTA PERMANENTE AZUL</t>
  </si>
  <si>
    <t>MARCATEXTOS  AMARILLO</t>
  </si>
  <si>
    <t>MARCADOR ACUACOLOR</t>
  </si>
  <si>
    <t>MASKIG TAPE 18MM X 50 M MARCA TUK</t>
  </si>
  <si>
    <t>PASTAS P/ENGARGOLAR CRISTALINAS T/CARTA</t>
  </si>
  <si>
    <t>PASTAS P/ENGARG.R PLASTIFICADAS T/CARTA</t>
  </si>
  <si>
    <t>PERFORADORA  MOD. 857</t>
  </si>
  <si>
    <t>PERFORADORA DE TRES ORIFICIOS</t>
  </si>
  <si>
    <t>PAPEL KRAF</t>
  </si>
  <si>
    <t>PLUMA BIC PUNTO MEDIANO TINTA AZUL</t>
  </si>
  <si>
    <t>PLUMA BIC PUNTO MEDIANO TINTA NEGRA</t>
  </si>
  <si>
    <t>PLUMA BIC PUNTO MEDIANO TINTA ROJA</t>
  </si>
  <si>
    <t>POST IT 73MIL X 73MIL ACORDIÓN AMARILLO</t>
  </si>
  <si>
    <t>REGLA METÁLICA DE 30 CM.</t>
  </si>
  <si>
    <t>RESISTOL 850 DE 225 ML.</t>
  </si>
  <si>
    <t>CHAROLA PARA DOCUMENTOS T/CARTA.</t>
  </si>
  <si>
    <t>MARCADOR TINTA PERMANENTE NEGRA</t>
  </si>
  <si>
    <t>MARCADOR TINTA PERMANENTE ROJA</t>
  </si>
  <si>
    <t>SOBRE BOLSA MANILA 1/2 CARTA 16.5 X 25</t>
  </si>
  <si>
    <t>SOBRE BOLSA MANILA MINISTRO 30,5X 39,5</t>
  </si>
  <si>
    <t>SOBRE BOLSA MANILA T/CARTA 23 X 30.5</t>
  </si>
  <si>
    <t>SOBRE BOLSA MANILA EXTRAOFICIO 26 X 34</t>
  </si>
  <si>
    <t>TIJERAS BARRILITO MANGO DE PLÁST. NO.16</t>
  </si>
  <si>
    <t>TINTA PARA COJÍN NEGRO</t>
  </si>
  <si>
    <t>TINTA PARA SELLO AZUL</t>
  </si>
  <si>
    <t>MARCA TEXTO ROSA</t>
  </si>
  <si>
    <t>HOJAS A RAYAS COLOR AMARILLO</t>
  </si>
  <si>
    <t>MARCADOR PARA PIZARRÓN BLANCO C/4</t>
  </si>
  <si>
    <t>CUTTER</t>
  </si>
  <si>
    <t>CUENTA FACIL</t>
  </si>
  <si>
    <t>LIBRETA FRANCESA 1/4</t>
  </si>
  <si>
    <t>BORRADOR PARA PINTARRÓN</t>
  </si>
  <si>
    <t>SACAPUNTA</t>
  </si>
  <si>
    <t>MARCADOR SHARPIE</t>
  </si>
  <si>
    <t>PEGAMENTO KOLA LOKA</t>
  </si>
  <si>
    <t>PROTECTOR DE HOJAS T/CARTA.</t>
  </si>
  <si>
    <t>SUJETA DOCUMENTOS 51 MM. C/12</t>
  </si>
  <si>
    <t>SUJETA DOCUMENTOS 32 MM. C/12</t>
  </si>
  <si>
    <t>TINTA PARA SELLO ROJA.</t>
  </si>
  <si>
    <t>BANDERITA DE COLOR TIPO POST-IT.</t>
  </si>
  <si>
    <t>HOJA BLANCA DOBLE CARTA.</t>
  </si>
  <si>
    <t>SOBRE BOLSA MANILA JUMBO 40 X 50</t>
  </si>
  <si>
    <t>HOJA OPALINA CARTULINA T/CARTA C/100</t>
  </si>
  <si>
    <t>HOJA OPALINA BOND T/CARTA C/100</t>
  </si>
  <si>
    <t>LAPIZ PARA OF. NO. 2</t>
  </si>
  <si>
    <t>ETIQUETA MANUAL REDONDA AVERY 3/4 1.91CM. BLISTER C/1008 PZ. AMARILLA</t>
  </si>
  <si>
    <t>SACAPUNTAS ELECTRICO</t>
  </si>
  <si>
    <t xml:space="preserve">TONER OKI B410 </t>
  </si>
  <si>
    <t>HP 128 NEGRO // TONER LASERJET HP 128A CE320A (NEGRO)</t>
  </si>
  <si>
    <t>HP 128 MAGENTA // TONER LASERJET HP 128A CE323A (MAGENTA)</t>
  </si>
  <si>
    <t>HP 128 CIAN // TONER LASERJET HP 128A CE321A (CIAN)</t>
  </si>
  <si>
    <t>HP 128 AMARILLO // TONER LASERJET HP 128A CE322A (AMARILLO)</t>
  </si>
  <si>
    <t>TONER LANIER 3510 / TONER SP 3400</t>
  </si>
  <si>
    <t>TONER LEXMARK 504  MS310 504</t>
  </si>
  <si>
    <t>UNIDAD DE IMAGEN LEXMARK MS31050 F0200</t>
  </si>
  <si>
    <t>CANON PIXMA G1 190 NEGRO</t>
  </si>
  <si>
    <t>CANON PIXMA G1 190 AZUL</t>
  </si>
  <si>
    <t>CANON PIXMA G1 190 MAGENTA</t>
  </si>
  <si>
    <t>CANON PIXMA G1 190 AMARILLO</t>
  </si>
  <si>
    <t>PILA CUADRADA RECARGABLE 9V  CON CARGADOR  RECARGABLE</t>
  </si>
  <si>
    <t xml:space="preserve">DVD-R VERVATIM </t>
  </si>
  <si>
    <t xml:space="preserve"> CD-R VERVATIM</t>
  </si>
  <si>
    <t>PILAS DE LITIO 3 V BAT-CR2032</t>
  </si>
  <si>
    <t>AIRE COMPRIMIDO PARA PC</t>
  </si>
  <si>
    <t>LIMPIADOR DIELECTRICO</t>
  </si>
  <si>
    <t>ESPUMAS LIMPIADORAS</t>
  </si>
  <si>
    <t>ALCOHOL ISOPROPILICO 1LT.</t>
  </si>
  <si>
    <t xml:space="preserve">CARTUCHO TONER TN 650 BROTHER </t>
  </si>
  <si>
    <t>TONER LAINER 5200 DN</t>
  </si>
  <si>
    <t>HP 1320 LASER JET (NEGRO)</t>
  </si>
  <si>
    <t>TALLY GENICOM 9330N LASER PRINTER (NEGRO)</t>
  </si>
  <si>
    <t>TONER IMPRESORA BROTHER HL5350DN</t>
  </si>
  <si>
    <t>TONER LEXMARK CS510 DE NEGRO</t>
  </si>
  <si>
    <t>TONER LEXMARK CS510 DE AZUL</t>
  </si>
  <si>
    <t>TONER LEXMARK CS510 DE MAGENTA</t>
  </si>
  <si>
    <t xml:space="preserve">TONER LEXMARK CS510 DE AMARILLO </t>
  </si>
  <si>
    <t>SAMSUNG ML- 2165W TONER (NEGRO)</t>
  </si>
  <si>
    <t>MATERIAL DE APOYO INFORMATIVO  (21501)</t>
  </si>
  <si>
    <t xml:space="preserve">PERIODICO Y MATERIAL PUBLICITARIO </t>
  </si>
  <si>
    <t xml:space="preserve">ACIDO MURIÁTICO DE 1000 ML. </t>
  </si>
  <si>
    <t>BLANQUEADOR MARCA CLORALEX 1000 ML</t>
  </si>
  <si>
    <t xml:space="preserve">BOLSA GRANDE PARA BASURA C/25 </t>
  </si>
  <si>
    <t xml:space="preserve">BOLSA CHICA PARA BASURA C/50 MARCA </t>
  </si>
  <si>
    <t>BOTE PARA BASURA DE POLIPROPILENO DE 12 LITROS.</t>
  </si>
  <si>
    <t>CONOS PARA EL AGUA C/250</t>
  </si>
  <si>
    <t>ESCOBA ESPIGA SEIS HILOS</t>
  </si>
  <si>
    <t>LIMPIADOR LÍQUIDO MULTI USOS</t>
  </si>
  <si>
    <t>FRANELA BLANCA MARCA</t>
  </si>
  <si>
    <t>INSECTICIDA EN AEROSOL</t>
  </si>
  <si>
    <t>JABÓN DE POLVO  1 KG.</t>
  </si>
  <si>
    <t>JABÓN DE TOCADOR DE 100 GRS.</t>
  </si>
  <si>
    <t>JABÓN LÍQUIDO PARA MANOS DE 500 ML</t>
  </si>
  <si>
    <t>LIMPIADOR DE MUEBLES AEROSOL</t>
  </si>
  <si>
    <t>LIMPIADOR LÍQUIDO CON ACEITE DE PINO.</t>
  </si>
  <si>
    <t>PAPEL HIGIÉNICO DE 240 HOJAS DOBLES.</t>
  </si>
  <si>
    <t>PAPEL HIGIÉNICO JR</t>
  </si>
  <si>
    <t xml:space="preserve">PASTILLA PARA WC </t>
  </si>
  <si>
    <t>TRAPEADOR DE ALGODÓN DE 500 GR.</t>
  </si>
  <si>
    <t>TRAPEADOR DE HILO. 500 GR</t>
  </si>
  <si>
    <t>CEPILLO PARA WC.</t>
  </si>
  <si>
    <t>DESTAPACAÑO.</t>
  </si>
  <si>
    <t>REPUESTO PAR MOOPS DE 60 MM.</t>
  </si>
  <si>
    <t>TOALLAS PARA MANOS.</t>
  </si>
  <si>
    <t>LIMPIADOR PARA VIDRIOS.</t>
  </si>
  <si>
    <t>GUANTES DE HULE.</t>
  </si>
  <si>
    <t>LIMPIADOR ANTISARRO. 4lt</t>
  </si>
  <si>
    <t>RECOGEDOR.</t>
  </si>
  <si>
    <t>AMBIENTADOR Y DIFUSOR DE ACEITE MARCA AIR WICK.</t>
  </si>
  <si>
    <t>PLUMERO CON EXTENSION</t>
  </si>
  <si>
    <t>GEL ANTIBACTERIAL 4 LTS.</t>
  </si>
  <si>
    <t>SANITIZANTE 4LTS.</t>
  </si>
  <si>
    <t xml:space="preserve">MICROFIBRAS </t>
  </si>
  <si>
    <t>MAPEADOR 60 CM</t>
  </si>
  <si>
    <t>LIBRO DE EJ. DIAGNOSTICOS</t>
  </si>
  <si>
    <t xml:space="preserve">CUADERNILLOS DE SEGUIMIENTO ACADEMICO </t>
  </si>
  <si>
    <t xml:space="preserve">IMPRESIÓN DE MATERIAL EDUCATIVO </t>
  </si>
  <si>
    <t>FOLLETOS PARA LA FORMACION</t>
  </si>
  <si>
    <t xml:space="preserve">HOJAS DE RESPUESTA PARA EXAMENES </t>
  </si>
  <si>
    <t>SOLICITUD DE CREDENCIALES</t>
  </si>
  <si>
    <t>SOLICITUD DE SERVICIO</t>
  </si>
  <si>
    <t>SOLICITUD DE CERTIFICADO</t>
  </si>
  <si>
    <t>IMPRESIÓN DE MATERIAL EDUCATIVO PARA PREPRATORIA ABIERTA</t>
  </si>
  <si>
    <t>RENOVACION DE PERMISOS DE 3  VEHICULOS EN SERVICIO DE LA PREPARATORIA ABIERTA DEL INSTITUTO SONORENSE DE EDUCACION PARA LOS ADULTOS</t>
  </si>
  <si>
    <t>RENOVACION DE PERMISOS DE 65  VEHICULOS EN SERVICIO DEL INSTITUTO SONORENSE DE EDUCACION PARA LOS ADULTOS</t>
  </si>
  <si>
    <t xml:space="preserve">ALIMENTOS PARA PERSONAL DEL INSTITUTO SONORENSE DE EDUCACION PARA ADULTOS </t>
  </si>
  <si>
    <t>GARRAFONES DE AGUA POTABLE PARA LA PREPARATORIA ABIERTA DE ESTE INSTITUTO</t>
  </si>
  <si>
    <t>COMBUSTIBLE LIQUIDO PARA LAS UNIDADES AUTOMOVILISTICAS DEL INSTITUTO SONORENSE DE EDUCACION PARA LOS ADULTOS.</t>
  </si>
  <si>
    <t>PLAYERAS PARA ACTIVIDAD EN MODULOS DEL INSTITUTO SONORENSE DE EDUCACION PARA LOS ADULTOS</t>
  </si>
  <si>
    <t xml:space="preserve">FAJA INDUSTRIAL </t>
  </si>
  <si>
    <t>CHALECO</t>
  </si>
  <si>
    <t>PRENDAS PARA PROTECCION (MONO TYVEK)</t>
  </si>
  <si>
    <t>MEMORIAS RAM DDR4</t>
  </si>
  <si>
    <t>DISCOS SOLIDOS 240 GB</t>
  </si>
  <si>
    <t>CABLE DE RED UTP CAT 6 60MT</t>
  </si>
  <si>
    <t>CONECTORES RJ45</t>
  </si>
  <si>
    <t>SWITCH 24 PUERTOS</t>
  </si>
  <si>
    <t>CABLE HDMI 3 METROS</t>
  </si>
  <si>
    <t>CABLE HDMI 5 METROS</t>
  </si>
  <si>
    <t>CANALETA 2 M.</t>
  </si>
  <si>
    <t>BOCINAS</t>
  </si>
  <si>
    <t>CABLE SATA lll PARA DISCO DURO</t>
  </si>
  <si>
    <t>CABLE DE RED 15.4M</t>
  </si>
  <si>
    <t>REGULADORES</t>
  </si>
  <si>
    <t>ANTENA INHALAMBRICA</t>
  </si>
  <si>
    <t>CONVERTIDOR VGA A HDMI</t>
  </si>
  <si>
    <t xml:space="preserve">CONVERTIDOR DISPLAY PORT A VGA </t>
  </si>
  <si>
    <t>MEMORIA  NV1 NVMe, 500GB, PCI Express 3.0, M.2</t>
  </si>
  <si>
    <t xml:space="preserve">LLANTAS PARA LOS VEHÍCULOS UTILIZADOS EN EL INSTITUTO SONORENSE DE EDUCACIÓN PARA LOS ADULTOS </t>
  </si>
  <si>
    <t>SERVICIO DE ENERGÍA ELÉCTRICA DE 12 COORDINACIONES ZONA</t>
  </si>
  <si>
    <t>SERVICIO DE ENERGÍA ELÉCTRICA DE LOS 15 ALMACENES EN EL ESTADO DE SONORA</t>
  </si>
  <si>
    <t xml:space="preserve">SERVICIO DE ENERGÍA ELECTRICA DE LAS OFICINAS QUE OCUPA LA PREARATORÍA ABIERTA </t>
  </si>
  <si>
    <t>SERVICIO DE AGUA POTABLE DE LAS OFICINAS DEL INSTITUTO SONORENSE DE EDUCACION PARA LOS ADULTOS.</t>
  </si>
  <si>
    <t>SERVICIO DE AGUA POTABLE DE 12 COORDINACIONES ZONA</t>
  </si>
  <si>
    <t>SERVICIO DE AGUA POTABLE DE LOS ALMACENES EN EL ESTADO DE SONORA</t>
  </si>
  <si>
    <t xml:space="preserve">SERVICIO DE AGUA POTABLE DE LAS OFICINAS QUE OCUPA LA PREARATORÍA ABIERTA </t>
  </si>
  <si>
    <t>SERVICIO DE TELEFONÍA TRADICIONAL DE LAS OFICINAS DEL INSTITUTO SONORENSE DE EDUACIÓN PARA LOS ADULTOS</t>
  </si>
  <si>
    <t>SERVICIO DE TELEFONÍA TRADICIONAL DE LAS OFICINAS DE LAS 12 COORDINACIONES DE ZONA</t>
  </si>
  <si>
    <t>SERVICIO DE TELEFONÍA TRADICIONAL DE LAS OFICINAS QUE OCUPAN LA PREPARATORIA ABIERTA DE ESTE INSTITUTO</t>
  </si>
  <si>
    <t>SERVICIO DE REDES DIGITALES (INTERNET) DE LAS OFICINAS DEL INSTITUTO SONORENSE DE EDUACIÓN PARA LOS ADULTOS</t>
  </si>
  <si>
    <t>SERVICIO DE REDES DIGITALES (INTERNET) DE LAS OFICINAS QUE OCUPAN LA PREPARATORIA ABIERTA DEL INSTITUTO SONORENSE DE EDUACIÓN PARA LOS ADULTOS</t>
  </si>
  <si>
    <t>SERVICIO DE ARENDAMIENTO DE LOS 19 EDIFICIOS QUE OCUPAN LAS INSTALACIONES DEL INSTITUTO SONORENSE DE EDUCACION PARA LOS ADULTOS DENTRO DEL ESTADO DE SONORA.</t>
  </si>
  <si>
    <t>PRESTACIÓN DE SERVICIO DE ARRENDAMIENTO DE EQUIPO DE FOTOCOPIADO (COPIA COLOR) PARA OFICINAS ADMINISTRATIVAS DE LA DIRECCIÓN GENERAL, COORDINACIONES DE ZONA. CO</t>
  </si>
  <si>
    <t xml:space="preserve">PRESTACIÓN DE SERVICIO DE ARRENDAMIENTO DE EQUIPO DE FOTOCOPIADO (COPIA BYN) PARA OFICINAS ADMINISTRATIVAS DE LA DIRECCIÓN GENERAL, COORDINACIONES DE ZONA. </t>
  </si>
  <si>
    <t xml:space="preserve">SERVICIO DE CONMUTADOR </t>
  </si>
  <si>
    <t>PRESTACIÓN DE SERVICIO DE ARRENDAMIENTO DE EQUIPO DE FOTOCOPIADO (COPIA BYN) PARA OFICINAS QUE OCUPA LA PREPARATORIA ABIERTA DE ESTE INSTITUTO.</t>
  </si>
  <si>
    <t xml:space="preserve">PAGO DE SERVICIO DE SERVICIOS PROFESIONALES PARA LA VERIFICACION DE PROCESOS REALIZADOS POR EL INSTITUTO SONORENSE DE EDUCACION PARA LOS ADULTOS  </t>
  </si>
  <si>
    <t xml:space="preserve">CERTIFICADOS DE ESTUDIO CON SELLO DE SEGURIDAD </t>
  </si>
  <si>
    <t>SERVICIO DE GUARDIA DE SEGURIDAD (2 TURNOS) PARA EL INSTITUTO SONORENSE DE EDUCACION PARA LOS ADULTOS.</t>
  </si>
  <si>
    <t xml:space="preserve">SERVICIO DE MONITOREO DE ALARMA DE OFICINAS CORRESPONDIENTES AL INSTITUTO SONORENSE DE EDUCACION PARA LOS ADULTOS </t>
  </si>
  <si>
    <t>SERVICIO DE MONITOREO DE ALARMA DE OFICINAS CORRESPONDIENTES LAS DIFERENTES COORDINACIONES DE ZONA DE ESTE INSTITUTO.</t>
  </si>
  <si>
    <t>SERVICIO DE MONITOREO DE ALARMA DE OFICINAS CORRESPONDIE A LAS OFICINAS QUE OCUPA LA PREPARATORIA ABIERTA DE ESTE INSTITUTO.</t>
  </si>
  <si>
    <t xml:space="preserve">SERVICIO DE GUARDIA DE SEGURIDAD (1 TURNO) PARA LAS OFICINAS DE PREPARATORIA ABIERTA </t>
  </si>
  <si>
    <t>SERVICIOS BANCARIOS</t>
  </si>
  <si>
    <t>SERVICIO DE ASEGURAMIENTO DE BIENES PATRIMONIALES DEL ISEA.</t>
  </si>
  <si>
    <t>ASEGURAMIENTO DEL PARQUE VEHICULAR DEL ISEA.</t>
  </si>
  <si>
    <t>CAJAS DE CARTON PARA TRASLADO Y ARCHIVO.</t>
  </si>
  <si>
    <t xml:space="preserve">SERVICIO DE PAQUETERÍA </t>
  </si>
  <si>
    <t>GUIAS PREPAGADAS DE PAQUETERÍA AEREAS</t>
  </si>
  <si>
    <t>GUIAS PREPAGADAS DE PAQUETERÍA TERRESRES</t>
  </si>
  <si>
    <t xml:space="preserve">SERVICIOS DE MANTENIMIENTO Y CONSERVACION DE INMUEBLES </t>
  </si>
  <si>
    <t xml:space="preserve">MANTENIMIENTO DE EQUIPO </t>
  </si>
  <si>
    <t>SERVICIO DE MANTENIMIENTO PREVENTIVO A EQUIPO DE CÓMPUTO Y PERIFÉRICO, ASIGNADO A LAS DIFERENTES ÁREAS ADMINISTRATIVAS Y OPERATIVAS QUE CONFORMAN LA ESTRUCTURA ORGÁNICA DEL ISEA.</t>
  </si>
  <si>
    <t>SERVICIO DE MANTENIMIENTO Y CONSERVACIÓN DEL PARQUE VEHICULAR, CONFORMADO POR UN TOTAL DE 65 UNIDADES DISTRIBUIDAS EN LAS DIFERENTES ÁREAS ADMINISTRATIVAS Y OPERATIVAS DEL ISEA, UBICADAS EN EL ESTADO.</t>
  </si>
  <si>
    <t>SERVICIO DE MANTENIMIENTO Y CONSERVACIÓN DEL PARQUE VEHICULAR, CONFORMADO POR UN TOTAL DE 3 UNIDADES DE  PREPARATORIA ABIERTA.</t>
  </si>
  <si>
    <t>SERVICIO DE MANTENIMIENTO A  23 EQUIPOS DE A/C CON UN TOTAL DE 60 TONELADAS INSTALADOS EN OFICINAS DE LA DIRECCIÓN GENERAL.</t>
  </si>
  <si>
    <t xml:space="preserve">SERVICIO DE MANTENIMIENTO A  79 EQUIPOS DE A/C CON UN TOTAL DE 147 TONELADAS INSTALADOS EN COORDINACIONES DE ZONA DEL ESTADO DE SONORA. </t>
  </si>
  <si>
    <t xml:space="preserve">SERVICIO DE MANTENIMIENTO A  11 EQUIPOS DE A/C CON UN TOTAL DE 23 TONELADAS INSTALADOS LAS OFICINAS QUE OCUPAN LA PREPARATORIA ABIERTA DE ESTE INSTITUTO </t>
  </si>
  <si>
    <t xml:space="preserve">SERVICIO DE DESINFECCION Y SANITIZACION DE LAS OFICINAS DEL INSTITUTO SONORENSE DE EDUCACION PARA LOS ADULTOS </t>
  </si>
  <si>
    <t xml:space="preserve">SERVICIO DE DESINFECCION Y SANITIZACION DE LAS OFICINAS QUE OCUPA LA PREPARATORIA ABIERTA DE ESTE INSTITUTO  </t>
  </si>
  <si>
    <t xml:space="preserve">SERVICIO DE FUMIGACION DE LAS OFICINAS QUE OCUPA EL INSTITUTO SONORENSE DE EDUCACION PARA LOS ADULTOS. </t>
  </si>
  <si>
    <t xml:space="preserve">SERVICIO DE JARDINERÍA DEL INSTITUTO SONORENSE DE EDUCACION PARA LOS ADULTOS </t>
  </si>
  <si>
    <t xml:space="preserve">SERVICIO DE FUMIGACION DE LAS OFICINAS QUE OCUPA LA PREPARATORIA ABIERTA DE ESTE INSTITUTO </t>
  </si>
  <si>
    <t>TRIPTICOS</t>
  </si>
  <si>
    <t>POSTERS</t>
  </si>
  <si>
    <t>VOLANTES</t>
  </si>
  <si>
    <t>VIATICOS EN EL PAIS PARA PERSONAL DEL INSTITUTO SONORENSE DE EDUCACION PARA LOS ADULTOS</t>
  </si>
  <si>
    <t>GASTOS DE CAMINO DE VIAJES EN ASIGNACION.</t>
  </si>
  <si>
    <t xml:space="preserve">IMPUESTOS Y DERECHOS </t>
  </si>
  <si>
    <t xml:space="preserve"> IMPUESTOS SOBRE NOMINAS  (39801)</t>
  </si>
  <si>
    <t>Metro</t>
  </si>
  <si>
    <t>PERSIANAS</t>
  </si>
  <si>
    <t xml:space="preserve"> PROGRAMA ANUAL DE ADQUISICIONES DE BIENES Y SERVICIOS 2022</t>
  </si>
  <si>
    <t>SILLA PARA ESCRITORIO</t>
  </si>
  <si>
    <t>MINI SPLIT 1 TON.</t>
  </si>
  <si>
    <t>MINI SPLIT 2 TON.</t>
  </si>
  <si>
    <t>MATERIAL DE APOYO INFORMATIVO (21501)</t>
  </si>
  <si>
    <t>TAPICES</t>
  </si>
  <si>
    <t xml:space="preserve">SERVICIO DE ENERGÍA ELECTRICA DE LAS OFICINAS QUE OCUPA LA PREARATORÍA ABIERTA  </t>
  </si>
  <si>
    <t xml:space="preserve">CONGRESOS Y CONVENCIONES </t>
  </si>
  <si>
    <t>IMPUESTOS SOBRE NOMINAAS</t>
  </si>
  <si>
    <t xml:space="preserve">SILLA PARA ESCRITORIO </t>
  </si>
  <si>
    <t>IMPUESTOS SOBRE NOMINA</t>
  </si>
  <si>
    <t>ARRENDAMIENTO DE MUEBLES, MAQUINARIA Y EQUIPO</t>
  </si>
  <si>
    <t>HERRAMIENTAS MENORES</t>
  </si>
  <si>
    <t>REFACCIONES Y ACCESORIOS MENORES</t>
  </si>
  <si>
    <t>EQUIPO DE COMPUTO Y DE TECNOLOGIAS DE LA INFORMACIÓN</t>
  </si>
  <si>
    <t>HERRAMIENTAS MENORES (29101)</t>
  </si>
  <si>
    <t>CHAPAS DOBLE CERRADURA</t>
  </si>
  <si>
    <t>JUEGO DE HERRAJES PARA WC</t>
  </si>
  <si>
    <t>SANITARIOS (WC)</t>
  </si>
  <si>
    <t>CANDADO MASTER</t>
  </si>
  <si>
    <t>CERRADURA SENCILLA</t>
  </si>
  <si>
    <t>LLAVES</t>
  </si>
  <si>
    <t>MANIJA PARA PUERTA</t>
  </si>
  <si>
    <t>BISAGRA CUADRADA PARA PUERTA</t>
  </si>
  <si>
    <t>CERRADURA DE ACERO</t>
  </si>
  <si>
    <t>PERA DE DESCARGA PARA SANITARIO</t>
  </si>
  <si>
    <t>CADENA DE ACERO POR METRO</t>
  </si>
  <si>
    <t>REFACCIONES Y ACCESORIOS MENORES (29201)</t>
  </si>
  <si>
    <t>VARILLA PARA SOLDAR 60/11</t>
  </si>
  <si>
    <t>GRAPADORA ELECTRICA</t>
  </si>
  <si>
    <t>CINTA DE MEDIR 1/4 x 25</t>
  </si>
  <si>
    <t>ESPÁTULA</t>
  </si>
  <si>
    <t>Piezas</t>
  </si>
  <si>
    <t>EQUIPO DE COMPUTO Y TECNOLOGIAS DELA INFORMACIÓN (51501)</t>
  </si>
  <si>
    <t>E1</t>
  </si>
  <si>
    <t>TOTALES</t>
  </si>
  <si>
    <t>FORMATOS IMPRESOS</t>
  </si>
  <si>
    <t>CALENDARIO FINANCIERO PARA EL PROGRAMA ANUAL DE ADQUISICIONES DE BIENES Y SERVICIOS 2023</t>
  </si>
  <si>
    <t>PLAN FINANCIERO 2023</t>
  </si>
  <si>
    <t xml:space="preserve"> PROGRAMA ANUAL DE ADQUISICIONES DE BIENES Y SERVICIOS 2023</t>
  </si>
  <si>
    <t>DISCO DURO DE ESTADO SOLIDO 1 TB</t>
  </si>
  <si>
    <t>DISCO DURO SOLIDO DE 480  GB</t>
  </si>
  <si>
    <t>BOTES PARA BASURA TAMAÑO JUMBO</t>
  </si>
  <si>
    <t xml:space="preserve"> DESPACHADOR DE PAPEL HIGIÉNICO</t>
  </si>
  <si>
    <t>LIMPIADOR CON ACEITE PARA MUEBLES DE MADERA</t>
  </si>
  <si>
    <t>PROGRAMA ANUAL DE ADQUISICIONES DE BIENES Y SERVICIOS 2023</t>
  </si>
  <si>
    <t>GUANTES DE CARNAZA</t>
  </si>
  <si>
    <t>CASCOS PROTECTORES</t>
  </si>
  <si>
    <t>LENTES PROTECTORES</t>
  </si>
  <si>
    <t>OVEROLES DE TRABAJO</t>
  </si>
  <si>
    <t>MASSCARILLAS PARA EL POLVO</t>
  </si>
  <si>
    <t>SEÑALAMIENTOS</t>
  </si>
  <si>
    <t>CARETA PARA SOLDAR</t>
  </si>
  <si>
    <t>BOTIQUIN DE PRIMEROS AUXIILIOS</t>
  </si>
  <si>
    <t xml:space="preserve">PAGO DE SERVICIOS PROFESIONALES PARA LA VERIFICACION DE PROCESOS REALIZADOS POR EL INSTITUTO SONORENSE DE EDUCACION PARA LOS ADULTOS  </t>
  </si>
  <si>
    <t>3 PROGRAMA ANUAL DE ADQUISICIONES DE BIENES Y SERVICIOS 2023</t>
  </si>
  <si>
    <t>COORDINACIONES DE ZONA</t>
  </si>
  <si>
    <t xml:space="preserve">EQUIPO DE SONIDO </t>
  </si>
  <si>
    <t xml:space="preserve">EQUIPO FOTOGRÁFICO </t>
  </si>
  <si>
    <t>X</t>
  </si>
  <si>
    <t xml:space="preserve"> X</t>
  </si>
  <si>
    <t>ARRENDAMIENTO DE EQUIPO DE TRANSPORTE TERRESTRE</t>
  </si>
  <si>
    <t>ARRENDAMIENTO DE EQUIPO DE TRANSPORTE (32501)</t>
  </si>
  <si>
    <t>ARRENDAMIENTO DE EQUIPO DE TRANSPORTE PARA LAS COORDINACIONES DE ZONA Y OFICINAS DE LA DIRECCIÓN GENERAL</t>
  </si>
  <si>
    <t>MATERIAL DE APOYO INFORMATIVO (21502)</t>
  </si>
  <si>
    <t>02 EXAMENES SOLICITADOS</t>
  </si>
  <si>
    <t>01  INDICE DE CALIDAD EN LOS INFORMES TRIMESTRALES</t>
  </si>
  <si>
    <t>01  SERVICIO Y MANTENIMIENTO DE EQUIPO DE COMPUTO</t>
  </si>
  <si>
    <t>SERVICIO Y MANTENIMIENTO PARA 790 EQUIPOS DE COMPUTO   (POA)</t>
  </si>
  <si>
    <t>01 CONVENIOS CELEBRADOS  (ALIANZAS EDUCATIVAS) CON EL SECTOR PÚBLICO PRIVADO Y SOCIEDAD CIVIL</t>
  </si>
  <si>
    <t>3 CONVENIOS CELEBRADOS  (ALIANZAS EDUCATIVAS) CON EL SECTOR PÚBLICO PRIVADO Y SOCIEDAD CIVIL (POA)</t>
  </si>
  <si>
    <t>02 CONFERENCIAS IMPLEMENTADAS CON PERSPECTIVA DE GENERO</t>
  </si>
  <si>
    <t>7 CONFERENCIAS IMPLEMENTADAS CON PERSPECTIVA DE GENERO (POA)</t>
  </si>
  <si>
    <t>03 PERSONAS SOLIDARIAS DE APOYO A LOS SERVICIOS EDUCATIVOS FORMADAS</t>
  </si>
  <si>
    <t>45 PERSONAS SOLIDARIAS DE APOYO A LOS SERVICIOS EDUCATIVOS FORMADAS (POA)</t>
  </si>
  <si>
    <t xml:space="preserve">04 INDICE DE CALIDAD EN LOS INFORMES TRIMESTRALES </t>
  </si>
  <si>
    <t>INDICE DE CALIDAD EN LOS INFORMES TRIMESTRALES DE 100</t>
  </si>
  <si>
    <t>05 INDICE DE CALIDAD EN LOS INFORMES SOBRE EL GASTO FEDERALIZADO</t>
  </si>
  <si>
    <t>INDICE DE CALIDAD EN LOS INFORMES SOBRE EL GASTO FEDERALIZADO DE 100</t>
  </si>
  <si>
    <t>06 PUBLICACIONES DE LOS PROGRAMAS DE EDUCACIÓN BASICA Y PREPARATORIA</t>
  </si>
  <si>
    <t>300  PUBLICACIONES DE LOS PROGRAMAS DE EDUCACIÓN BÁSICA Y PREPARATORIA (POA)</t>
  </si>
  <si>
    <t>01 EXAMENES ACREDITADOS EN EL NIVEL INICIAL (ALFABETIZACIÓN)</t>
  </si>
  <si>
    <t>C.1.A.1.ACREDITACIÓN DE 3484 EXÁMENES EN EL NIVEL INICIAL(ALFABETIZACIÓN)  MIR</t>
  </si>
  <si>
    <t>C.1. 2050 PERSONAS BENEFICIARIAS QUE SE HAN ALFABETIZADO</t>
  </si>
  <si>
    <t xml:space="preserve">02 PERSONAS BENEFICIARIAS ALFABETIZADAS (NIVEL INICIAL) </t>
  </si>
  <si>
    <t>03 PERSONAS BENEIFICIARIAS ALTABETIZADAS (NIVEL INICIAL) PERTENECIENTES A GRUPOS PRIORITARIOS</t>
  </si>
  <si>
    <t>C.1.A.2. 1032 ALFABETIZACIÓN DE PERSONAS BENEFICIARIAS PERTENECIENTES A GRUPOS PRIORITARIOS (ADULTOS MAYORES DE 60 AÑOS Y MAS, CERESOS Y CEFERESOS, JORNALEROS AGRICOLAS MIGRANTES, PERSONAS CON DISCAPACIDAD</t>
  </si>
  <si>
    <t>C.2.A.1. ACREDITACIÓN DE  61880 EXÁMENES EN EL NIVEL DE PRIMARIA</t>
  </si>
  <si>
    <t>01 EXÁMENES ACREDITADOS EN EL NIVEL PRIMARIA (INTERMEDIO)</t>
  </si>
  <si>
    <t>02 PERSONAS BENEFICIARIAS QUE CONCLUYEN NIVEL PRIMARIA (INTERMEDIO)</t>
  </si>
  <si>
    <t>C.2.A.2. CONCLUSIÓN DEL NIVEL DE PRIMARIA DE 2218 PERSONAS BENEFICIARIAS PERTENECIENTES A GRUPOS PRIORITARIOS (ADULTOS MAYORES DE 60 AÑOS Y MAS, CERESOS Y CEFERESOS, JORNALEROS AGRICOLAS MIGRANTES, PERSONAS CON DISCAPACIDAD PROGRAMA 10-14</t>
  </si>
  <si>
    <t>03 PERSONAS BENEFICIARIAS QUE CONCLUYERON NIVEL DE PRIMARIA (INTERMEDIO) PERTENECIENTES A GRUPOS PRIORITARIOS</t>
  </si>
  <si>
    <t>C.2.  9100 PERSONAS BENEFICIARIAS QUE HAN CONCLUIDO NIVEL PRIMARIA</t>
  </si>
  <si>
    <t>01 EXÁMENES ACREDITADOS EN EL NIVEL SECUNDARIA (AVANZADO)</t>
  </si>
  <si>
    <t>C.3.A.1.Acreditación  de 122536 exámenes en el nivel de secundaria</t>
  </si>
  <si>
    <t>02 PERSONAS BENEFICIARIAS QUE CONCLUYERON NIVER SECUNDARIA (AVANZADO)</t>
  </si>
  <si>
    <t>0102 PERSONAS BENEFICIARIAS QUE CONCLUYERON NIVER SECUNDARIA (AVANZADO)</t>
  </si>
  <si>
    <t>C.3. 18020 PERSONAS BENEFICIARIAS QUE HAN CONCLUIDO NIVEL SECUNDARIA</t>
  </si>
  <si>
    <t>03 PERSONAS BENEFICIARIAS QUE CONCLUYERON NIVEL SECUNDARIA(AVANZADO) PERTENECIENTES A GRUPOS PRIORITARIOS</t>
  </si>
  <si>
    <t>C.3.A.2. CONCLUSIÓN DEL NIVEL DE SECUNDARIA DE 2328 PERSONAS BENEFICIARIAS PERTENECIENTES A GRUPOS PRIORITARIOS (ADULTOS MAYORES DE 60 AÑOS Y MAS, CERESOS Y CEFERESOS, JORNALEROS AGRICOLAS MIGRANTES, PERSONAS CON DISCAPACIDAD PROGRAMA 10-14</t>
  </si>
  <si>
    <t>100 DE CALIDAD EN LOS INFORMES TRIMESTRALES</t>
  </si>
  <si>
    <t>01 6294 ALUMNOS INSCRITOS EN PREPARATORIA</t>
  </si>
  <si>
    <t>6294 ALUMNOS INSCRITOS EN PREPARATORIA</t>
  </si>
  <si>
    <t>55420 EXAMENES SOLICITADOS EN PREPARATORIA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</si>
</sst>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[$$-80A]#,##0.00"/>
    <numFmt numFmtId="166" formatCode="_-[$$-80A]* #,##0.00_-;\-[$$-80A]* #,##0.00_-;_-[$$-80A]* &quot;-&quot;??_-;_-@_-"/>
    <numFmt numFmtId="167" formatCode="0.0"/>
    <numFmt numFmtId="168" formatCode="_-* #,##0.00\ _€_-;\-* #,##0.00\ _€_-;_-* &quot;-&quot;??\ _€_-;_-@_-"/>
    <numFmt numFmtId="169" formatCode="#,##0.00_ ;\-#,##0.00\ 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gency FB"/>
      <family val="2"/>
    </font>
    <font>
      <sz val="8"/>
      <name val="Arial"/>
      <family val="2"/>
    </font>
    <font>
      <sz val="12"/>
      <name val="Arial"/>
      <family val="2"/>
    </font>
    <font>
      <b/>
      <sz val="11"/>
      <name val="Agency FB"/>
      <family val="2"/>
    </font>
    <font>
      <sz val="9"/>
      <color theme="1"/>
      <name val="Calibri"/>
      <family val="2"/>
      <scheme val="minor"/>
    </font>
    <font>
      <sz val="9"/>
      <color theme="1"/>
      <name val="Agency FB"/>
      <family val="2"/>
    </font>
    <font>
      <sz val="9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name val="Agency FB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theme="1"/>
      <name val="Montserrat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8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</cellStyleXfs>
  <cellXfs count="856">
    <xf numFmtId="0" fontId="0" fillId="0" borderId="0" xfId="0"/>
    <xf numFmtId="0" fontId="3" fillId="0" borderId="0" xfId="4"/>
    <xf numFmtId="0" fontId="6" fillId="0" borderId="0" xfId="4" applyFont="1"/>
    <xf numFmtId="0" fontId="7" fillId="0" borderId="0" xfId="4" applyFont="1" applyAlignment="1">
      <alignment horizontal="center"/>
    </xf>
    <xf numFmtId="0" fontId="7" fillId="0" borderId="0" xfId="4" applyFont="1" applyAlignment="1">
      <alignment horizontal="center" wrapText="1"/>
    </xf>
    <xf numFmtId="0" fontId="9" fillId="0" borderId="18" xfId="4" applyFont="1" applyBorder="1" applyAlignment="1">
      <alignment horizontal="center" vertical="center" wrapText="1"/>
    </xf>
    <xf numFmtId="44" fontId="3" fillId="0" borderId="0" xfId="4" applyNumberFormat="1"/>
    <xf numFmtId="0" fontId="9" fillId="0" borderId="13" xfId="4" applyFont="1" applyBorder="1" applyAlignment="1">
      <alignment horizontal="center" vertical="center" wrapText="1"/>
    </xf>
    <xf numFmtId="165" fontId="9" fillId="0" borderId="13" xfId="4" applyNumberFormat="1" applyFont="1" applyBorder="1" applyAlignment="1">
      <alignment horizontal="center" vertical="center" wrapText="1"/>
    </xf>
    <xf numFmtId="8" fontId="9" fillId="0" borderId="13" xfId="6" applyNumberFormat="1" applyFont="1" applyBorder="1" applyAlignment="1">
      <alignment horizontal="center" vertical="center" wrapText="1"/>
    </xf>
    <xf numFmtId="9" fontId="9" fillId="0" borderId="13" xfId="7" applyFont="1" applyBorder="1" applyAlignment="1">
      <alignment horizontal="center" vertical="center" wrapText="1"/>
    </xf>
    <xf numFmtId="0" fontId="9" fillId="0" borderId="13" xfId="4" applyFont="1" applyBorder="1" applyAlignment="1">
      <alignment vertical="center" wrapText="1"/>
    </xf>
    <xf numFmtId="0" fontId="9" fillId="0" borderId="0" xfId="4" applyFont="1" applyAlignment="1">
      <alignment horizontal="center" vertical="center" wrapText="1"/>
    </xf>
    <xf numFmtId="0" fontId="9" fillId="0" borderId="0" xfId="4" applyFont="1" applyAlignment="1">
      <alignment vertical="center" wrapText="1"/>
    </xf>
    <xf numFmtId="0" fontId="12" fillId="0" borderId="0" xfId="4" applyFont="1" applyAlignment="1">
      <alignment horizontal="center" vertical="center" wrapText="1"/>
    </xf>
    <xf numFmtId="0" fontId="9" fillId="0" borderId="21" xfId="4" applyFont="1" applyBorder="1" applyAlignment="1">
      <alignment horizontal="center" vertical="center"/>
    </xf>
    <xf numFmtId="0" fontId="9" fillId="0" borderId="13" xfId="4" applyFont="1" applyBorder="1" applyAlignment="1">
      <alignment horizontal="center" vertical="center"/>
    </xf>
    <xf numFmtId="44" fontId="9" fillId="0" borderId="13" xfId="2" applyFont="1" applyFill="1" applyBorder="1" applyAlignment="1">
      <alignment horizontal="center" vertical="center"/>
    </xf>
    <xf numFmtId="8" fontId="9" fillId="0" borderId="13" xfId="6" applyNumberFormat="1" applyFont="1" applyBorder="1" applyAlignment="1">
      <alignment horizontal="center" vertical="center"/>
    </xf>
    <xf numFmtId="9" fontId="9" fillId="0" borderId="13" xfId="7" applyFont="1" applyBorder="1" applyAlignment="1">
      <alignment horizontal="center" vertical="center"/>
    </xf>
    <xf numFmtId="0" fontId="9" fillId="0" borderId="13" xfId="4" applyFont="1" applyBorder="1" applyAlignment="1">
      <alignment vertical="center"/>
    </xf>
    <xf numFmtId="0" fontId="11" fillId="0" borderId="13" xfId="4" applyFont="1" applyBorder="1" applyAlignment="1">
      <alignment horizontal="center" vertical="center"/>
    </xf>
    <xf numFmtId="0" fontId="9" fillId="0" borderId="22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 vertical="center"/>
    </xf>
    <xf numFmtId="8" fontId="9" fillId="0" borderId="23" xfId="6" applyNumberFormat="1" applyFont="1" applyBorder="1" applyAlignment="1">
      <alignment horizontal="center" vertical="center"/>
    </xf>
    <xf numFmtId="9" fontId="9" fillId="0" borderId="23" xfId="7" applyFont="1" applyBorder="1" applyAlignment="1">
      <alignment horizontal="center" vertical="center"/>
    </xf>
    <xf numFmtId="0" fontId="11" fillId="0" borderId="23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9" fillId="0" borderId="0" xfId="5" applyFont="1" applyAlignment="1">
      <alignment vertical="center"/>
    </xf>
    <xf numFmtId="43" fontId="9" fillId="0" borderId="0" xfId="1" applyFont="1" applyFill="1" applyBorder="1" applyAlignment="1">
      <alignment horizontal="center" vertical="center"/>
    </xf>
    <xf numFmtId="165" fontId="9" fillId="0" borderId="0" xfId="4" applyNumberFormat="1" applyFont="1" applyAlignment="1">
      <alignment horizontal="center" vertical="center"/>
    </xf>
    <xf numFmtId="8" fontId="9" fillId="0" borderId="0" xfId="6" applyNumberFormat="1" applyFont="1" applyBorder="1" applyAlignment="1">
      <alignment horizontal="center" vertical="center"/>
    </xf>
    <xf numFmtId="9" fontId="9" fillId="0" borderId="0" xfId="7" applyFont="1" applyBorder="1" applyAlignment="1">
      <alignment horizontal="center" vertical="center"/>
    </xf>
    <xf numFmtId="0" fontId="9" fillId="0" borderId="0" xfId="4" applyFont="1" applyAlignment="1">
      <alignment vertical="center"/>
    </xf>
    <xf numFmtId="0" fontId="11" fillId="0" borderId="0" xfId="4" applyFont="1" applyAlignment="1">
      <alignment horizontal="center" vertical="center"/>
    </xf>
    <xf numFmtId="0" fontId="10" fillId="0" borderId="13" xfId="4" applyFont="1" applyBorder="1" applyAlignment="1">
      <alignment horizontal="center" vertical="center"/>
    </xf>
    <xf numFmtId="0" fontId="10" fillId="0" borderId="0" xfId="5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horizontal="center" vertical="center" wrapText="1"/>
    </xf>
    <xf numFmtId="44" fontId="10" fillId="0" borderId="0" xfId="2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center" vertical="center"/>
    </xf>
    <xf numFmtId="8" fontId="9" fillId="0" borderId="18" xfId="6" applyNumberFormat="1" applyFont="1" applyBorder="1" applyAlignment="1">
      <alignment horizontal="center" vertical="center"/>
    </xf>
    <xf numFmtId="9" fontId="9" fillId="0" borderId="18" xfId="7" applyFont="1" applyBorder="1" applyAlignment="1">
      <alignment horizontal="center" vertical="center"/>
    </xf>
    <xf numFmtId="0" fontId="9" fillId="0" borderId="18" xfId="4" applyFont="1" applyBorder="1"/>
    <xf numFmtId="166" fontId="3" fillId="0" borderId="0" xfId="4" applyNumberFormat="1"/>
    <xf numFmtId="0" fontId="9" fillId="0" borderId="13" xfId="4" applyFont="1" applyBorder="1"/>
    <xf numFmtId="0" fontId="9" fillId="0" borderId="23" xfId="4" applyFont="1" applyBorder="1"/>
    <xf numFmtId="0" fontId="9" fillId="0" borderId="0" xfId="4" applyFont="1"/>
    <xf numFmtId="166" fontId="9" fillId="0" borderId="0" xfId="6" applyNumberFormat="1" applyFont="1" applyFill="1" applyBorder="1" applyAlignment="1">
      <alignment horizontal="center" vertical="center"/>
    </xf>
    <xf numFmtId="166" fontId="9" fillId="0" borderId="0" xfId="4" applyNumberFormat="1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3" fillId="0" borderId="0" xfId="4" applyAlignment="1">
      <alignment wrapText="1"/>
    </xf>
    <xf numFmtId="0" fontId="9" fillId="0" borderId="17" xfId="4" applyFont="1" applyBorder="1" applyAlignment="1">
      <alignment horizontal="center" vertical="center"/>
    </xf>
    <xf numFmtId="0" fontId="9" fillId="0" borderId="18" xfId="4" applyFont="1" applyBorder="1" applyAlignment="1">
      <alignment horizontal="center" vertical="center"/>
    </xf>
    <xf numFmtId="0" fontId="11" fillId="0" borderId="18" xfId="4" applyFont="1" applyBorder="1" applyAlignment="1">
      <alignment horizontal="center" vertical="center"/>
    </xf>
    <xf numFmtId="0" fontId="13" fillId="0" borderId="22" xfId="4" applyFont="1" applyBorder="1" applyAlignment="1">
      <alignment horizontal="center" vertical="center"/>
    </xf>
    <xf numFmtId="0" fontId="3" fillId="0" borderId="23" xfId="4" applyBorder="1" applyAlignment="1">
      <alignment horizontal="center" vertical="center"/>
    </xf>
    <xf numFmtId="8" fontId="9" fillId="0" borderId="23" xfId="6" applyNumberFormat="1" applyFont="1" applyFill="1" applyBorder="1" applyAlignment="1">
      <alignment horizontal="center" vertical="center"/>
    </xf>
    <xf numFmtId="9" fontId="9" fillId="0" borderId="23" xfId="7" applyFont="1" applyFill="1" applyBorder="1" applyAlignment="1">
      <alignment horizontal="center" vertical="center"/>
    </xf>
    <xf numFmtId="0" fontId="14" fillId="0" borderId="23" xfId="4" applyFont="1" applyBorder="1" applyAlignment="1">
      <alignment horizontal="center" vertical="center"/>
    </xf>
    <xf numFmtId="0" fontId="0" fillId="0" borderId="27" xfId="0" applyBorder="1"/>
    <xf numFmtId="44" fontId="0" fillId="0" borderId="0" xfId="0" applyNumberFormat="1"/>
    <xf numFmtId="0" fontId="0" fillId="0" borderId="0" xfId="0" applyAlignment="1">
      <alignment wrapText="1"/>
    </xf>
    <xf numFmtId="4" fontId="0" fillId="0" borderId="0" xfId="0" applyNumberFormat="1"/>
    <xf numFmtId="0" fontId="4" fillId="2" borderId="0" xfId="4" applyFont="1" applyFill="1" applyAlignment="1">
      <alignment horizontal="center"/>
    </xf>
    <xf numFmtId="0" fontId="9" fillId="0" borderId="13" xfId="4" applyFont="1" applyBorder="1" applyAlignment="1">
      <alignment horizontal="center" wrapText="1"/>
    </xf>
    <xf numFmtId="44" fontId="15" fillId="0" borderId="13" xfId="2" applyFont="1" applyFill="1" applyBorder="1"/>
    <xf numFmtId="0" fontId="9" fillId="0" borderId="0" xfId="4" applyFont="1" applyAlignment="1">
      <alignment horizontal="center" wrapText="1"/>
    </xf>
    <xf numFmtId="44" fontId="15" fillId="0" borderId="0" xfId="2" applyFont="1" applyFill="1" applyBorder="1"/>
    <xf numFmtId="44" fontId="9" fillId="0" borderId="0" xfId="2" applyFont="1" applyFill="1" applyBorder="1" applyAlignment="1">
      <alignment horizontal="center" vertical="center"/>
    </xf>
    <xf numFmtId="166" fontId="0" fillId="0" borderId="0" xfId="0" applyNumberFormat="1"/>
    <xf numFmtId="0" fontId="9" fillId="0" borderId="24" xfId="4" applyFont="1" applyBorder="1" applyAlignment="1">
      <alignment horizontal="center" vertical="center"/>
    </xf>
    <xf numFmtId="44" fontId="9" fillId="0" borderId="24" xfId="2" applyFont="1" applyFill="1" applyBorder="1" applyAlignment="1">
      <alignment horizontal="center" vertical="center"/>
    </xf>
    <xf numFmtId="8" fontId="9" fillId="0" borderId="24" xfId="6" applyNumberFormat="1" applyFont="1" applyFill="1" applyBorder="1" applyAlignment="1">
      <alignment horizontal="center" vertical="center"/>
    </xf>
    <xf numFmtId="9" fontId="9" fillId="0" borderId="24" xfId="7" applyFont="1" applyFill="1" applyBorder="1" applyAlignment="1">
      <alignment horizontal="center" vertical="center"/>
    </xf>
    <xf numFmtId="0" fontId="14" fillId="0" borderId="24" xfId="4" applyFont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9" fillId="0" borderId="0" xfId="4" applyFont="1" applyAlignment="1">
      <alignment horizontal="left" vertical="center" wrapText="1"/>
    </xf>
    <xf numFmtId="8" fontId="9" fillId="0" borderId="0" xfId="6" applyNumberFormat="1" applyFont="1" applyFill="1" applyBorder="1" applyAlignment="1">
      <alignment horizontal="center" vertical="center"/>
    </xf>
    <xf numFmtId="9" fontId="9" fillId="0" borderId="0" xfId="7" applyFont="1" applyFill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3" fillId="0" borderId="0" xfId="4" applyAlignment="1">
      <alignment horizontal="center" vertical="center" wrapText="1"/>
    </xf>
    <xf numFmtId="44" fontId="12" fillId="0" borderId="0" xfId="2" applyFont="1" applyFill="1" applyBorder="1" applyAlignment="1">
      <alignment horizontal="center" vertical="center"/>
    </xf>
    <xf numFmtId="0" fontId="11" fillId="0" borderId="24" xfId="4" applyFont="1" applyBorder="1" applyAlignment="1">
      <alignment horizontal="center" vertical="center"/>
    </xf>
    <xf numFmtId="0" fontId="9" fillId="0" borderId="35" xfId="4" applyFont="1" applyBorder="1" applyAlignment="1">
      <alignment horizontal="center" vertical="center"/>
    </xf>
    <xf numFmtId="9" fontId="9" fillId="0" borderId="26" xfId="7" applyFont="1" applyFill="1" applyBorder="1" applyAlignment="1">
      <alignment horizontal="center" vertical="center"/>
    </xf>
    <xf numFmtId="9" fontId="9" fillId="0" borderId="18" xfId="7" applyFont="1" applyFill="1" applyBorder="1" applyAlignment="1">
      <alignment horizontal="center" vertical="center"/>
    </xf>
    <xf numFmtId="0" fontId="6" fillId="0" borderId="0" xfId="4" applyFont="1" applyAlignment="1">
      <alignment wrapText="1"/>
    </xf>
    <xf numFmtId="0" fontId="9" fillId="0" borderId="24" xfId="4" applyFont="1" applyBorder="1" applyAlignment="1">
      <alignment vertical="center"/>
    </xf>
    <xf numFmtId="9" fontId="9" fillId="0" borderId="24" xfId="4" applyNumberFormat="1" applyFont="1" applyBorder="1" applyAlignment="1">
      <alignment horizontal="center" vertical="center"/>
    </xf>
    <xf numFmtId="9" fontId="16" fillId="0" borderId="24" xfId="7" applyFont="1" applyBorder="1" applyAlignment="1">
      <alignment horizontal="center" vertical="center"/>
    </xf>
    <xf numFmtId="0" fontId="10" fillId="0" borderId="32" xfId="4" applyFont="1" applyBorder="1" applyAlignment="1">
      <alignment horizontal="center" vertical="center"/>
    </xf>
    <xf numFmtId="0" fontId="10" fillId="0" borderId="24" xfId="4" applyFont="1" applyBorder="1" applyAlignment="1">
      <alignment horizontal="center" vertical="center"/>
    </xf>
    <xf numFmtId="0" fontId="9" fillId="0" borderId="24" xfId="4" applyFont="1" applyBorder="1"/>
    <xf numFmtId="0" fontId="15" fillId="0" borderId="0" xfId="4" applyFont="1" applyAlignment="1">
      <alignment horizontal="center" vertical="center"/>
    </xf>
    <xf numFmtId="0" fontId="10" fillId="0" borderId="0" xfId="4" applyFont="1" applyAlignment="1">
      <alignment horizontal="left" vertical="center" wrapText="1"/>
    </xf>
    <xf numFmtId="167" fontId="10" fillId="0" borderId="0" xfId="4" applyNumberFormat="1" applyFont="1" applyAlignment="1">
      <alignment horizontal="center" vertical="center"/>
    </xf>
    <xf numFmtId="4" fontId="10" fillId="0" borderId="0" xfId="4" applyNumberFormat="1" applyFont="1" applyAlignment="1">
      <alignment horizontal="center" vertical="center"/>
    </xf>
    <xf numFmtId="166" fontId="15" fillId="0" borderId="0" xfId="6" applyNumberFormat="1" applyFont="1" applyFill="1" applyBorder="1" applyAlignment="1">
      <alignment horizontal="center" vertical="center"/>
    </xf>
    <xf numFmtId="9" fontId="9" fillId="0" borderId="0" xfId="4" applyNumberFormat="1" applyFont="1" applyAlignment="1">
      <alignment vertical="center"/>
    </xf>
    <xf numFmtId="9" fontId="9" fillId="0" borderId="13" xfId="7" applyFont="1" applyFill="1" applyBorder="1" applyAlignment="1">
      <alignment horizontal="center" vertical="center"/>
    </xf>
    <xf numFmtId="9" fontId="9" fillId="0" borderId="31" xfId="7" applyFont="1" applyFill="1" applyBorder="1" applyAlignment="1">
      <alignment horizontal="center" vertical="center"/>
    </xf>
    <xf numFmtId="4" fontId="2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3" fillId="2" borderId="0" xfId="4" applyFill="1"/>
    <xf numFmtId="4" fontId="3" fillId="2" borderId="0" xfId="4" applyNumberFormat="1" applyFill="1"/>
    <xf numFmtId="166" fontId="15" fillId="2" borderId="0" xfId="6" applyNumberFormat="1" applyFont="1" applyFill="1" applyBorder="1" applyAlignment="1">
      <alignment horizontal="center" vertical="center"/>
    </xf>
    <xf numFmtId="44" fontId="0" fillId="2" borderId="0" xfId="0" applyNumberFormat="1" applyFill="1"/>
    <xf numFmtId="0" fontId="0" fillId="0" borderId="13" xfId="0" applyBorder="1"/>
    <xf numFmtId="0" fontId="0" fillId="0" borderId="29" xfId="0" applyBorder="1"/>
    <xf numFmtId="0" fontId="11" fillId="0" borderId="24" xfId="4" applyFont="1" applyBorder="1" applyAlignment="1">
      <alignment horizontal="center" vertical="center" wrapText="1"/>
    </xf>
    <xf numFmtId="4" fontId="2" fillId="0" borderId="0" xfId="0" applyNumberFormat="1" applyFont="1"/>
    <xf numFmtId="166" fontId="0" fillId="0" borderId="4" xfId="0" applyNumberFormat="1" applyBorder="1"/>
    <xf numFmtId="44" fontId="0" fillId="0" borderId="0" xfId="2" applyFont="1"/>
    <xf numFmtId="0" fontId="9" fillId="0" borderId="13" xfId="4" applyFont="1" applyBorder="1" applyAlignment="1">
      <alignment horizontal="center"/>
    </xf>
    <xf numFmtId="0" fontId="9" fillId="0" borderId="34" xfId="4" applyFont="1" applyBorder="1" applyAlignment="1">
      <alignment horizontal="center" vertical="center"/>
    </xf>
    <xf numFmtId="9" fontId="9" fillId="0" borderId="34" xfId="7" applyFont="1" applyBorder="1" applyAlignment="1">
      <alignment horizontal="center" vertical="center"/>
    </xf>
    <xf numFmtId="0" fontId="9" fillId="0" borderId="34" xfId="4" applyFont="1" applyBorder="1"/>
    <xf numFmtId="0" fontId="11" fillId="0" borderId="34" xfId="4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44" fontId="10" fillId="0" borderId="13" xfId="2" applyFont="1" applyBorder="1"/>
    <xf numFmtId="0" fontId="10" fillId="0" borderId="13" xfId="0" applyFont="1" applyBorder="1" applyAlignment="1">
      <alignment horizontal="center"/>
    </xf>
    <xf numFmtId="9" fontId="9" fillId="0" borderId="8" xfId="7" applyFont="1" applyFill="1" applyBorder="1" applyAlignment="1">
      <alignment horizontal="center" vertical="center"/>
    </xf>
    <xf numFmtId="8" fontId="9" fillId="0" borderId="13" xfId="6" applyNumberFormat="1" applyFont="1" applyFill="1" applyBorder="1" applyAlignment="1">
      <alignment horizontal="center" vertical="center"/>
    </xf>
    <xf numFmtId="44" fontId="12" fillId="0" borderId="13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4" fontId="0" fillId="0" borderId="0" xfId="2" applyFont="1" applyBorder="1"/>
    <xf numFmtId="0" fontId="9" fillId="0" borderId="32" xfId="4" applyFont="1" applyBorder="1" applyAlignment="1">
      <alignment horizontal="center" vertical="center"/>
    </xf>
    <xf numFmtId="0" fontId="9" fillId="0" borderId="13" xfId="5" applyFont="1" applyBorder="1" applyAlignment="1">
      <alignment vertical="center"/>
    </xf>
    <xf numFmtId="0" fontId="10" fillId="0" borderId="13" xfId="5" applyFont="1" applyBorder="1" applyAlignment="1">
      <alignment vertical="center"/>
    </xf>
    <xf numFmtId="44" fontId="9" fillId="0" borderId="13" xfId="2" applyFont="1" applyFill="1" applyBorder="1" applyAlignment="1">
      <alignment horizontal="center" vertical="center" wrapText="1"/>
    </xf>
    <xf numFmtId="44" fontId="10" fillId="0" borderId="13" xfId="2" applyFont="1" applyFill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5" fillId="0" borderId="13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center" vertical="center"/>
    </xf>
    <xf numFmtId="0" fontId="9" fillId="0" borderId="18" xfId="4" applyFont="1" applyBorder="1" applyAlignment="1">
      <alignment vertical="center" wrapText="1"/>
    </xf>
    <xf numFmtId="165" fontId="9" fillId="0" borderId="0" xfId="4" applyNumberFormat="1" applyFont="1" applyAlignment="1">
      <alignment horizontal="center" vertical="center" wrapText="1"/>
    </xf>
    <xf numFmtId="0" fontId="5" fillId="0" borderId="0" xfId="4" applyFont="1" applyAlignment="1">
      <alignment horizontal="center" vertical="center"/>
    </xf>
    <xf numFmtId="0" fontId="10" fillId="0" borderId="23" xfId="0" applyFont="1" applyBorder="1" applyAlignment="1">
      <alignment vertical="center"/>
    </xf>
    <xf numFmtId="0" fontId="10" fillId="0" borderId="23" xfId="4" applyFont="1" applyBorder="1" applyAlignment="1">
      <alignment horizontal="center" vertical="center"/>
    </xf>
    <xf numFmtId="0" fontId="10" fillId="0" borderId="23" xfId="4" applyFont="1" applyBorder="1" applyAlignment="1">
      <alignment horizontal="center" vertical="center" wrapText="1"/>
    </xf>
    <xf numFmtId="44" fontId="10" fillId="0" borderId="23" xfId="2" applyFont="1" applyFill="1" applyBorder="1" applyAlignment="1">
      <alignment horizontal="center" vertical="center"/>
    </xf>
    <xf numFmtId="165" fontId="9" fillId="0" borderId="23" xfId="4" applyNumberFormat="1" applyFont="1" applyBorder="1" applyAlignment="1">
      <alignment horizontal="center" vertical="center" wrapText="1"/>
    </xf>
    <xf numFmtId="0" fontId="9" fillId="0" borderId="23" xfId="4" applyFont="1" applyBorder="1" applyAlignment="1">
      <alignment vertical="center"/>
    </xf>
    <xf numFmtId="0" fontId="5" fillId="0" borderId="23" xfId="4" applyFont="1" applyBorder="1" applyAlignment="1">
      <alignment horizontal="center" vertical="center"/>
    </xf>
    <xf numFmtId="0" fontId="9" fillId="0" borderId="23" xfId="5" applyFont="1" applyBorder="1" applyAlignment="1">
      <alignment vertical="center"/>
    </xf>
    <xf numFmtId="44" fontId="9" fillId="0" borderId="23" xfId="2" applyFont="1" applyFill="1" applyBorder="1" applyAlignment="1">
      <alignment horizontal="center" vertical="center"/>
    </xf>
    <xf numFmtId="0" fontId="9" fillId="0" borderId="21" xfId="4" applyFont="1" applyBorder="1" applyAlignment="1">
      <alignment horizontal="center" vertical="center" wrapText="1"/>
    </xf>
    <xf numFmtId="0" fontId="9" fillId="0" borderId="25" xfId="4" applyFont="1" applyBorder="1" applyAlignment="1">
      <alignment horizontal="center" vertical="center" wrapText="1"/>
    </xf>
    <xf numFmtId="0" fontId="9" fillId="0" borderId="17" xfId="4" applyFont="1" applyBorder="1" applyAlignment="1">
      <alignment horizontal="center" vertical="center" wrapText="1"/>
    </xf>
    <xf numFmtId="44" fontId="9" fillId="0" borderId="18" xfId="2" applyFont="1" applyFill="1" applyBorder="1" applyAlignment="1">
      <alignment horizontal="center" vertical="center" wrapText="1"/>
    </xf>
    <xf numFmtId="165" fontId="9" fillId="0" borderId="18" xfId="4" applyNumberFormat="1" applyFont="1" applyBorder="1" applyAlignment="1">
      <alignment horizontal="center" vertical="center" wrapText="1"/>
    </xf>
    <xf numFmtId="8" fontId="9" fillId="0" borderId="18" xfId="6" applyNumberFormat="1" applyFont="1" applyBorder="1" applyAlignment="1">
      <alignment horizontal="center" vertical="center" wrapText="1"/>
    </xf>
    <xf numFmtId="9" fontId="9" fillId="0" borderId="18" xfId="7" applyFont="1" applyBorder="1" applyAlignment="1">
      <alignment horizontal="center" vertical="center" wrapText="1"/>
    </xf>
    <xf numFmtId="0" fontId="5" fillId="0" borderId="18" xfId="4" applyFont="1" applyBorder="1" applyAlignment="1">
      <alignment horizontal="center" vertical="center" wrapText="1"/>
    </xf>
    <xf numFmtId="0" fontId="9" fillId="0" borderId="18" xfId="5" applyFont="1" applyBorder="1" applyAlignment="1">
      <alignment vertical="center"/>
    </xf>
    <xf numFmtId="44" fontId="9" fillId="0" borderId="18" xfId="2" applyFont="1" applyFill="1" applyBorder="1" applyAlignment="1">
      <alignment horizontal="center" vertical="center"/>
    </xf>
    <xf numFmtId="0" fontId="9" fillId="0" borderId="18" xfId="4" applyFont="1" applyBorder="1" applyAlignment="1">
      <alignment vertical="center"/>
    </xf>
    <xf numFmtId="0" fontId="5" fillId="0" borderId="18" xfId="4" applyFont="1" applyBorder="1" applyAlignment="1">
      <alignment horizontal="center" vertical="center"/>
    </xf>
    <xf numFmtId="0" fontId="9" fillId="0" borderId="0" xfId="4" applyFont="1" applyAlignment="1">
      <alignment horizontal="center"/>
    </xf>
    <xf numFmtId="0" fontId="11" fillId="0" borderId="0" xfId="4" applyFont="1" applyAlignment="1">
      <alignment horizontal="center" vertical="center" wrapText="1"/>
    </xf>
    <xf numFmtId="0" fontId="9" fillId="0" borderId="24" xfId="4" applyFont="1" applyBorder="1" applyAlignment="1">
      <alignment horizontal="center" vertical="center" wrapText="1"/>
    </xf>
    <xf numFmtId="0" fontId="9" fillId="0" borderId="24" xfId="4" applyFont="1" applyBorder="1" applyAlignment="1">
      <alignment vertical="center" wrapText="1"/>
    </xf>
    <xf numFmtId="0" fontId="9" fillId="0" borderId="26" xfId="4" applyFont="1" applyBorder="1" applyAlignment="1">
      <alignment horizontal="center" vertical="center" wrapText="1"/>
    </xf>
    <xf numFmtId="166" fontId="9" fillId="0" borderId="13" xfId="4" applyNumberFormat="1" applyFont="1" applyBorder="1" applyAlignment="1">
      <alignment horizontal="center" vertical="center"/>
    </xf>
    <xf numFmtId="166" fontId="9" fillId="0" borderId="23" xfId="4" applyNumberFormat="1" applyFont="1" applyBorder="1" applyAlignment="1">
      <alignment horizontal="center" vertical="center"/>
    </xf>
    <xf numFmtId="0" fontId="10" fillId="0" borderId="24" xfId="4" applyFont="1" applyBorder="1" applyAlignment="1">
      <alignment vertical="center" wrapText="1"/>
    </xf>
    <xf numFmtId="0" fontId="9" fillId="0" borderId="38" xfId="4" applyFont="1" applyBorder="1" applyAlignment="1">
      <alignment horizontal="center" vertical="center" wrapText="1"/>
    </xf>
    <xf numFmtId="166" fontId="9" fillId="0" borderId="24" xfId="4" applyNumberFormat="1" applyFont="1" applyBorder="1" applyAlignment="1">
      <alignment vertical="center"/>
    </xf>
    <xf numFmtId="0" fontId="9" fillId="0" borderId="18" xfId="4" applyFont="1" applyBorder="1" applyAlignment="1">
      <alignment horizontal="left" vertical="center" wrapText="1"/>
    </xf>
    <xf numFmtId="0" fontId="9" fillId="0" borderId="23" xfId="4" applyFont="1" applyBorder="1" applyAlignment="1">
      <alignment horizontal="left" vertical="center" wrapText="1"/>
    </xf>
    <xf numFmtId="0" fontId="9" fillId="0" borderId="23" xfId="4" applyFont="1" applyBorder="1" applyAlignment="1">
      <alignment horizontal="center" vertical="center" wrapText="1"/>
    </xf>
    <xf numFmtId="44" fontId="15" fillId="0" borderId="23" xfId="2" applyFont="1" applyFill="1" applyBorder="1"/>
    <xf numFmtId="0" fontId="10" fillId="0" borderId="13" xfId="0" applyFont="1" applyBorder="1" applyAlignment="1">
      <alignment horizontal="center" vertical="center" wrapText="1"/>
    </xf>
    <xf numFmtId="166" fontId="9" fillId="0" borderId="24" xfId="4" applyNumberFormat="1" applyFont="1" applyBorder="1" applyAlignment="1">
      <alignment horizontal="center" vertical="center"/>
    </xf>
    <xf numFmtId="0" fontId="9" fillId="0" borderId="23" xfId="4" applyFont="1" applyBorder="1" applyAlignment="1">
      <alignment vertical="center" wrapText="1"/>
    </xf>
    <xf numFmtId="44" fontId="12" fillId="0" borderId="23" xfId="2" applyFont="1" applyFill="1" applyBorder="1" applyAlignment="1">
      <alignment horizontal="center" vertical="center"/>
    </xf>
    <xf numFmtId="0" fontId="9" fillId="0" borderId="32" xfId="4" applyFont="1" applyBorder="1" applyAlignment="1">
      <alignment horizontal="center" vertical="center" wrapText="1"/>
    </xf>
    <xf numFmtId="166" fontId="9" fillId="0" borderId="18" xfId="6" applyNumberFormat="1" applyFont="1" applyFill="1" applyBorder="1" applyAlignment="1">
      <alignment horizontal="center" vertical="center"/>
    </xf>
    <xf numFmtId="166" fontId="9" fillId="0" borderId="13" xfId="6" applyNumberFormat="1" applyFont="1" applyFill="1" applyBorder="1" applyAlignment="1">
      <alignment horizontal="center" vertical="center"/>
    </xf>
    <xf numFmtId="166" fontId="9" fillId="0" borderId="23" xfId="6" applyNumberFormat="1" applyFont="1" applyFill="1" applyBorder="1" applyAlignment="1">
      <alignment horizontal="center" vertical="center"/>
    </xf>
    <xf numFmtId="1" fontId="9" fillId="0" borderId="23" xfId="4" applyNumberFormat="1" applyFont="1" applyBorder="1" applyAlignment="1">
      <alignment horizontal="center" vertical="center"/>
    </xf>
    <xf numFmtId="1" fontId="9" fillId="0" borderId="23" xfId="2" applyNumberFormat="1" applyFont="1" applyFill="1" applyBorder="1" applyAlignment="1">
      <alignment horizontal="center" vertical="center"/>
    </xf>
    <xf numFmtId="0" fontId="10" fillId="0" borderId="13" xfId="0" applyFont="1" applyBorder="1"/>
    <xf numFmtId="44" fontId="9" fillId="0" borderId="13" xfId="2" applyFont="1" applyFill="1" applyBorder="1" applyAlignment="1">
      <alignment horizontal="right" vertical="center"/>
    </xf>
    <xf numFmtId="44" fontId="9" fillId="0" borderId="0" xfId="2" applyFont="1" applyFill="1" applyBorder="1" applyAlignment="1">
      <alignment horizontal="right" vertical="center"/>
    </xf>
    <xf numFmtId="0" fontId="10" fillId="0" borderId="13" xfId="4" applyFont="1" applyBorder="1" applyAlignment="1">
      <alignment horizontal="center" vertical="center" wrapText="1"/>
    </xf>
    <xf numFmtId="166" fontId="10" fillId="0" borderId="13" xfId="6" applyNumberFormat="1" applyFont="1" applyFill="1" applyBorder="1" applyAlignment="1">
      <alignment horizontal="center" vertical="center"/>
    </xf>
    <xf numFmtId="166" fontId="10" fillId="0" borderId="23" xfId="6" applyNumberFormat="1" applyFont="1" applyFill="1" applyBorder="1" applyAlignment="1">
      <alignment horizontal="center" vertical="center"/>
    </xf>
    <xf numFmtId="44" fontId="9" fillId="0" borderId="23" xfId="2" applyFont="1" applyFill="1" applyBorder="1" applyAlignment="1">
      <alignment horizontal="right" vertical="center"/>
    </xf>
    <xf numFmtId="0" fontId="9" fillId="0" borderId="23" xfId="4" applyFont="1" applyBorder="1" applyAlignment="1">
      <alignment horizontal="center"/>
    </xf>
    <xf numFmtId="0" fontId="9" fillId="0" borderId="23" xfId="4" applyFont="1" applyBorder="1" applyAlignment="1">
      <alignment horizontal="center" wrapText="1"/>
    </xf>
    <xf numFmtId="0" fontId="10" fillId="0" borderId="23" xfId="0" applyFont="1" applyBorder="1"/>
    <xf numFmtId="0" fontId="10" fillId="0" borderId="23" xfId="0" applyFont="1" applyBorder="1" applyAlignment="1">
      <alignment horizontal="center"/>
    </xf>
    <xf numFmtId="43" fontId="9" fillId="0" borderId="23" xfId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5" fillId="0" borderId="22" xfId="4" applyFont="1" applyBorder="1" applyAlignment="1">
      <alignment horizontal="center" vertical="center"/>
    </xf>
    <xf numFmtId="166" fontId="15" fillId="0" borderId="23" xfId="6" applyNumberFormat="1" applyFont="1" applyFill="1" applyBorder="1" applyAlignment="1">
      <alignment horizontal="center" vertical="center"/>
    </xf>
    <xf numFmtId="9" fontId="9" fillId="0" borderId="23" xfId="4" applyNumberFormat="1" applyFont="1" applyBorder="1" applyAlignment="1">
      <alignment vertical="center"/>
    </xf>
    <xf numFmtId="44" fontId="9" fillId="0" borderId="23" xfId="2" applyFont="1" applyFill="1" applyBorder="1" applyAlignment="1">
      <alignment vertical="center"/>
    </xf>
    <xf numFmtId="0" fontId="10" fillId="0" borderId="18" xfId="4" applyFont="1" applyBorder="1" applyAlignment="1">
      <alignment horizontal="center" vertical="center"/>
    </xf>
    <xf numFmtId="0" fontId="10" fillId="0" borderId="18" xfId="5" applyFont="1" applyBorder="1" applyAlignment="1">
      <alignment vertical="center"/>
    </xf>
    <xf numFmtId="0" fontId="10" fillId="0" borderId="18" xfId="4" applyFont="1" applyBorder="1" applyAlignment="1">
      <alignment horizontal="center" vertical="center" wrapText="1"/>
    </xf>
    <xf numFmtId="166" fontId="10" fillId="0" borderId="18" xfId="6" applyNumberFormat="1" applyFont="1" applyFill="1" applyBorder="1" applyAlignment="1">
      <alignment horizontal="center" vertical="center"/>
    </xf>
    <xf numFmtId="44" fontId="9" fillId="0" borderId="18" xfId="2" applyFont="1" applyFill="1" applyBorder="1" applyAlignment="1">
      <alignment horizontal="right" vertical="center"/>
    </xf>
    <xf numFmtId="0" fontId="9" fillId="0" borderId="18" xfId="4" applyFont="1" applyBorder="1" applyAlignment="1">
      <alignment horizontal="center"/>
    </xf>
    <xf numFmtId="0" fontId="13" fillId="0" borderId="17" xfId="4" applyFont="1" applyBorder="1" applyAlignment="1">
      <alignment horizontal="center" vertical="center"/>
    </xf>
    <xf numFmtId="0" fontId="3" fillId="0" borderId="18" xfId="4" applyBorder="1" applyAlignment="1">
      <alignment horizontal="center" vertical="center"/>
    </xf>
    <xf numFmtId="1" fontId="9" fillId="0" borderId="18" xfId="4" applyNumberFormat="1" applyFont="1" applyBorder="1" applyAlignment="1">
      <alignment horizontal="center" vertical="center"/>
    </xf>
    <xf numFmtId="8" fontId="9" fillId="0" borderId="18" xfId="6" applyNumberFormat="1" applyFont="1" applyFill="1" applyBorder="1" applyAlignment="1">
      <alignment horizontal="center" vertical="center"/>
    </xf>
    <xf numFmtId="0" fontId="11" fillId="0" borderId="18" xfId="4" applyFont="1" applyBorder="1" applyAlignment="1">
      <alignment horizontal="center" vertical="center" wrapText="1"/>
    </xf>
    <xf numFmtId="166" fontId="9" fillId="0" borderId="18" xfId="4" applyNumberFormat="1" applyFont="1" applyBorder="1" applyAlignment="1">
      <alignment horizontal="center" vertical="center"/>
    </xf>
    <xf numFmtId="0" fontId="9" fillId="0" borderId="29" xfId="4" applyFont="1" applyBorder="1" applyAlignment="1">
      <alignment horizontal="center" vertical="center"/>
    </xf>
    <xf numFmtId="0" fontId="10" fillId="0" borderId="17" xfId="4" applyFont="1" applyBorder="1" applyAlignment="1">
      <alignment horizontal="center" vertical="center"/>
    </xf>
    <xf numFmtId="44" fontId="10" fillId="0" borderId="18" xfId="2" applyFont="1" applyFill="1" applyBorder="1" applyAlignment="1">
      <alignment horizontal="center" vertical="center"/>
    </xf>
    <xf numFmtId="166" fontId="15" fillId="0" borderId="18" xfId="6" applyNumberFormat="1" applyFont="1" applyFill="1" applyBorder="1" applyAlignment="1">
      <alignment horizontal="center" vertical="center"/>
    </xf>
    <xf numFmtId="9" fontId="9" fillId="0" borderId="18" xfId="4" applyNumberFormat="1" applyFont="1" applyBorder="1" applyAlignment="1">
      <alignment vertical="center"/>
    </xf>
    <xf numFmtId="44" fontId="9" fillId="0" borderId="18" xfId="2" applyFont="1" applyFill="1" applyBorder="1" applyAlignment="1">
      <alignment vertical="center"/>
    </xf>
    <xf numFmtId="0" fontId="15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3" xfId="0" applyFont="1" applyBorder="1"/>
    <xf numFmtId="44" fontId="15" fillId="0" borderId="23" xfId="2" applyFont="1" applyFill="1" applyBorder="1" applyAlignment="1">
      <alignment vertical="center"/>
    </xf>
    <xf numFmtId="0" fontId="15" fillId="0" borderId="0" xfId="0" applyFont="1"/>
    <xf numFmtId="0" fontId="5" fillId="0" borderId="26" xfId="4" applyFont="1" applyBorder="1" applyAlignment="1">
      <alignment horizontal="center" vertical="center"/>
    </xf>
    <xf numFmtId="0" fontId="5" fillId="0" borderId="23" xfId="4" applyFont="1" applyBorder="1" applyAlignment="1">
      <alignment vertical="center"/>
    </xf>
    <xf numFmtId="0" fontId="10" fillId="0" borderId="13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wrapText="1"/>
    </xf>
    <xf numFmtId="0" fontId="15" fillId="0" borderId="13" xfId="0" applyFont="1" applyBorder="1"/>
    <xf numFmtId="0" fontId="9" fillId="0" borderId="28" xfId="4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/>
    </xf>
    <xf numFmtId="44" fontId="15" fillId="0" borderId="23" xfId="2" applyFont="1" applyFill="1" applyBorder="1" applyAlignment="1">
      <alignment horizontal="center" vertical="center"/>
    </xf>
    <xf numFmtId="0" fontId="9" fillId="0" borderId="33" xfId="4" applyFont="1" applyBorder="1" applyAlignment="1">
      <alignment horizontal="center" vertical="center" wrapText="1"/>
    </xf>
    <xf numFmtId="0" fontId="9" fillId="0" borderId="39" xfId="4" applyFont="1" applyBorder="1" applyAlignment="1">
      <alignment horizontal="center" vertical="center" wrapText="1"/>
    </xf>
    <xf numFmtId="44" fontId="10" fillId="0" borderId="13" xfId="2" applyFont="1" applyFill="1" applyBorder="1" applyAlignment="1">
      <alignment vertical="center"/>
    </xf>
    <xf numFmtId="44" fontId="10" fillId="0" borderId="23" xfId="2" applyFont="1" applyFill="1" applyBorder="1" applyAlignment="1">
      <alignment vertical="center"/>
    </xf>
    <xf numFmtId="0" fontId="15" fillId="0" borderId="0" xfId="0" applyFont="1" applyAlignment="1">
      <alignment wrapText="1"/>
    </xf>
    <xf numFmtId="44" fontId="15" fillId="0" borderId="0" xfId="0" applyNumberFormat="1" applyFont="1"/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5" fillId="0" borderId="27" xfId="0" applyFont="1" applyBorder="1"/>
    <xf numFmtId="0" fontId="10" fillId="0" borderId="27" xfId="0" applyFont="1" applyBorder="1"/>
    <xf numFmtId="0" fontId="10" fillId="0" borderId="0" xfId="0" applyFont="1"/>
    <xf numFmtId="0" fontId="15" fillId="0" borderId="1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5" fillId="0" borderId="23" xfId="4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center"/>
    </xf>
    <xf numFmtId="0" fontId="5" fillId="0" borderId="24" xfId="4" applyFont="1" applyBorder="1" applyAlignment="1">
      <alignment horizontal="center" vertical="center"/>
    </xf>
    <xf numFmtId="0" fontId="15" fillId="0" borderId="29" xfId="0" applyFont="1" applyBorder="1"/>
    <xf numFmtId="0" fontId="10" fillId="0" borderId="18" xfId="0" applyFont="1" applyBorder="1"/>
    <xf numFmtId="0" fontId="15" fillId="0" borderId="18" xfId="0" applyFont="1" applyBorder="1"/>
    <xf numFmtId="0" fontId="18" fillId="4" borderId="48" xfId="0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 wrapText="1"/>
    </xf>
    <xf numFmtId="0" fontId="20" fillId="4" borderId="48" xfId="0" applyFont="1" applyFill="1" applyBorder="1" applyAlignment="1">
      <alignment horizontal="center"/>
    </xf>
    <xf numFmtId="0" fontId="24" fillId="0" borderId="13" xfId="0" applyFont="1" applyBorder="1" applyAlignment="1">
      <alignment horizontal="left"/>
    </xf>
    <xf numFmtId="44" fontId="23" fillId="5" borderId="13" xfId="2" applyFont="1" applyFill="1" applyBorder="1" applyAlignment="1"/>
    <xf numFmtId="44" fontId="23" fillId="5" borderId="13" xfId="2" applyFont="1" applyFill="1" applyBorder="1" applyAlignment="1">
      <alignment horizontal="right"/>
    </xf>
    <xf numFmtId="44" fontId="24" fillId="0" borderId="50" xfId="0" applyNumberFormat="1" applyFont="1" applyBorder="1" applyAlignment="1">
      <alignment horizontal="center"/>
    </xf>
    <xf numFmtId="44" fontId="22" fillId="5" borderId="50" xfId="2" applyFont="1" applyFill="1" applyBorder="1" applyAlignment="1"/>
    <xf numFmtId="0" fontId="0" fillId="0" borderId="54" xfId="0" applyBorder="1"/>
    <xf numFmtId="0" fontId="0" fillId="0" borderId="52" xfId="0" applyBorder="1"/>
    <xf numFmtId="0" fontId="0" fillId="0" borderId="53" xfId="0" applyBorder="1"/>
    <xf numFmtId="44" fontId="10" fillId="0" borderId="23" xfId="2" applyFont="1" applyBorder="1"/>
    <xf numFmtId="0" fontId="14" fillId="0" borderId="13" xfId="4" applyFont="1" applyBorder="1" applyAlignment="1">
      <alignment horizontal="center" vertical="center"/>
    </xf>
    <xf numFmtId="0" fontId="14" fillId="0" borderId="18" xfId="4" applyFont="1" applyBorder="1" applyAlignment="1">
      <alignment horizontal="center" vertical="center"/>
    </xf>
    <xf numFmtId="0" fontId="0" fillId="0" borderId="31" xfId="0" applyBorder="1"/>
    <xf numFmtId="0" fontId="14" fillId="0" borderId="8" xfId="4" applyFont="1" applyBorder="1" applyAlignment="1">
      <alignment horizontal="center" vertical="center"/>
    </xf>
    <xf numFmtId="0" fontId="0" fillId="0" borderId="36" xfId="0" applyBorder="1"/>
    <xf numFmtId="0" fontId="14" fillId="0" borderId="26" xfId="4" applyFont="1" applyBorder="1" applyAlignment="1">
      <alignment horizontal="center" vertical="center"/>
    </xf>
    <xf numFmtId="0" fontId="9" fillId="0" borderId="22" xfId="4" applyFont="1" applyBorder="1" applyAlignment="1">
      <alignment horizontal="center" vertical="center" wrapText="1"/>
    </xf>
    <xf numFmtId="0" fontId="11" fillId="0" borderId="23" xfId="4" applyFont="1" applyBorder="1" applyAlignment="1">
      <alignment horizontal="center" vertical="center" wrapText="1"/>
    </xf>
    <xf numFmtId="165" fontId="0" fillId="0" borderId="0" xfId="0" applyNumberFormat="1"/>
    <xf numFmtId="0" fontId="9" fillId="0" borderId="26" xfId="4" applyFont="1" applyBorder="1" applyAlignment="1">
      <alignment horizontal="center" vertical="center"/>
    </xf>
    <xf numFmtId="44" fontId="9" fillId="0" borderId="26" xfId="2" applyFont="1" applyFill="1" applyBorder="1" applyAlignment="1">
      <alignment horizontal="center" vertical="center"/>
    </xf>
    <xf numFmtId="0" fontId="9" fillId="0" borderId="40" xfId="4" applyFont="1" applyBorder="1" applyAlignment="1">
      <alignment horizontal="center" vertical="center"/>
    </xf>
    <xf numFmtId="165" fontId="9" fillId="0" borderId="13" xfId="4" applyNumberFormat="1" applyFont="1" applyBorder="1" applyAlignment="1">
      <alignment horizontal="center" vertical="center"/>
    </xf>
    <xf numFmtId="0" fontId="10" fillId="0" borderId="23" xfId="5" applyFont="1" applyBorder="1" applyAlignment="1">
      <alignment vertical="center"/>
    </xf>
    <xf numFmtId="0" fontId="3" fillId="0" borderId="23" xfId="4" applyBorder="1"/>
    <xf numFmtId="165" fontId="9" fillId="0" borderId="23" xfId="4" applyNumberFormat="1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3" fillId="0" borderId="24" xfId="4" applyBorder="1" applyAlignment="1">
      <alignment horizontal="center" vertical="center"/>
    </xf>
    <xf numFmtId="0" fontId="12" fillId="0" borderId="25" xfId="4" applyFont="1" applyBorder="1" applyAlignment="1">
      <alignment horizontal="center" vertical="center" wrapText="1"/>
    </xf>
    <xf numFmtId="9" fontId="9" fillId="0" borderId="24" xfId="7" applyFont="1" applyBorder="1" applyAlignment="1">
      <alignment horizontal="center" vertical="center"/>
    </xf>
    <xf numFmtId="8" fontId="9" fillId="0" borderId="0" xfId="6" applyNumberFormat="1" applyFont="1" applyBorder="1" applyAlignment="1">
      <alignment horizontal="center" vertical="center" wrapText="1"/>
    </xf>
    <xf numFmtId="9" fontId="9" fillId="0" borderId="0" xfId="7" applyFont="1" applyBorder="1" applyAlignment="1">
      <alignment horizontal="center" vertical="center" wrapText="1"/>
    </xf>
    <xf numFmtId="0" fontId="9" fillId="0" borderId="24" xfId="4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3" fillId="0" borderId="29" xfId="4" applyBorder="1"/>
    <xf numFmtId="0" fontId="10" fillId="0" borderId="59" xfId="4" applyFont="1" applyBorder="1" applyAlignment="1">
      <alignment horizontal="center" vertical="center"/>
    </xf>
    <xf numFmtId="0" fontId="10" fillId="0" borderId="26" xfId="4" applyFont="1" applyBorder="1" applyAlignment="1">
      <alignment horizontal="center" vertical="center"/>
    </xf>
    <xf numFmtId="44" fontId="15" fillId="0" borderId="26" xfId="2" applyFont="1" applyFill="1" applyBorder="1" applyAlignment="1">
      <alignment horizontal="center" vertical="center"/>
    </xf>
    <xf numFmtId="9" fontId="9" fillId="0" borderId="26" xfId="4" applyNumberFormat="1" applyFont="1" applyBorder="1" applyAlignment="1">
      <alignment horizontal="center" vertical="center"/>
    </xf>
    <xf numFmtId="0" fontId="11" fillId="0" borderId="26" xfId="4" applyFont="1" applyBorder="1" applyAlignment="1">
      <alignment horizontal="center" vertical="center"/>
    </xf>
    <xf numFmtId="0" fontId="9" fillId="0" borderId="30" xfId="4" applyFont="1" applyBorder="1"/>
    <xf numFmtId="0" fontId="3" fillId="0" borderId="47" xfId="4" applyBorder="1" applyAlignment="1">
      <alignment horizontal="center" vertical="center"/>
    </xf>
    <xf numFmtId="44" fontId="3" fillId="0" borderId="47" xfId="2" applyFont="1" applyBorder="1" applyAlignment="1">
      <alignment horizontal="center" vertical="center"/>
    </xf>
    <xf numFmtId="44" fontId="3" fillId="0" borderId="23" xfId="2" applyFont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0" borderId="0" xfId="4" applyFont="1" applyAlignment="1">
      <alignment horizontal="center" wrapText="1"/>
    </xf>
    <xf numFmtId="0" fontId="21" fillId="0" borderId="49" xfId="0" applyFont="1" applyBorder="1" applyAlignment="1">
      <alignment horizontal="center"/>
    </xf>
    <xf numFmtId="44" fontId="24" fillId="0" borderId="13" xfId="2" applyFont="1" applyFill="1" applyBorder="1" applyAlignment="1">
      <alignment horizontal="center"/>
    </xf>
    <xf numFmtId="44" fontId="24" fillId="0" borderId="50" xfId="2" applyFont="1" applyFill="1" applyBorder="1" applyAlignment="1">
      <alignment horizontal="center"/>
    </xf>
    <xf numFmtId="0" fontId="24" fillId="0" borderId="13" xfId="0" applyFont="1" applyBorder="1" applyAlignment="1">
      <alignment horizontal="left" wrapText="1"/>
    </xf>
    <xf numFmtId="44" fontId="24" fillId="0" borderId="57" xfId="2" applyFont="1" applyFill="1" applyBorder="1" applyAlignment="1">
      <alignment horizontal="center"/>
    </xf>
    <xf numFmtId="44" fontId="23" fillId="5" borderId="57" xfId="2" applyFont="1" applyFill="1" applyBorder="1" applyAlignment="1"/>
    <xf numFmtId="0" fontId="0" fillId="0" borderId="60" xfId="0" applyBorder="1"/>
    <xf numFmtId="0" fontId="5" fillId="3" borderId="2" xfId="4" applyFont="1" applyFill="1" applyBorder="1" applyAlignment="1">
      <alignment horizontal="center" vertical="center" wrapText="1"/>
    </xf>
    <xf numFmtId="0" fontId="5" fillId="3" borderId="8" xfId="4" applyFont="1" applyFill="1" applyBorder="1" applyAlignment="1">
      <alignment horizontal="center" vertical="center" wrapText="1"/>
    </xf>
    <xf numFmtId="0" fontId="5" fillId="3" borderId="15" xfId="4" applyFont="1" applyFill="1" applyBorder="1" applyAlignment="1">
      <alignment horizontal="center" vertical="center" wrapText="1"/>
    </xf>
    <xf numFmtId="0" fontId="9" fillId="0" borderId="8" xfId="4" applyFont="1" applyBorder="1" applyAlignment="1">
      <alignment horizontal="center" vertical="center" wrapText="1"/>
    </xf>
    <xf numFmtId="44" fontId="24" fillId="0" borderId="0" xfId="2" applyFont="1" applyFill="1" applyBorder="1" applyAlignment="1">
      <alignment horizontal="center"/>
    </xf>
    <xf numFmtId="166" fontId="10" fillId="0" borderId="0" xfId="6" applyNumberFormat="1" applyFont="1" applyFill="1" applyBorder="1" applyAlignment="1">
      <alignment horizontal="center" vertical="center"/>
    </xf>
    <xf numFmtId="0" fontId="9" fillId="0" borderId="18" xfId="5" applyFont="1" applyBorder="1" applyAlignment="1">
      <alignment horizontal="center" vertical="center" wrapText="1"/>
    </xf>
    <xf numFmtId="49" fontId="9" fillId="0" borderId="18" xfId="5" applyNumberFormat="1" applyFont="1" applyBorder="1" applyAlignment="1">
      <alignment horizontal="center" vertical="center" wrapText="1"/>
    </xf>
    <xf numFmtId="49" fontId="9" fillId="0" borderId="18" xfId="4" applyNumberFormat="1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 wrapText="1"/>
    </xf>
    <xf numFmtId="49" fontId="9" fillId="0" borderId="13" xfId="5" applyNumberFormat="1" applyFont="1" applyBorder="1" applyAlignment="1">
      <alignment horizontal="center" vertical="center" wrapText="1"/>
    </xf>
    <xf numFmtId="49" fontId="9" fillId="0" borderId="13" xfId="4" applyNumberFormat="1" applyFont="1" applyBorder="1" applyAlignment="1">
      <alignment horizontal="center" vertical="center" wrapText="1"/>
    </xf>
    <xf numFmtId="0" fontId="11" fillId="0" borderId="13" xfId="4" applyFont="1" applyBorder="1" applyAlignment="1">
      <alignment horizontal="center" vertical="center" wrapText="1"/>
    </xf>
    <xf numFmtId="0" fontId="9" fillId="0" borderId="23" xfId="5" applyFont="1" applyBorder="1" applyAlignment="1">
      <alignment horizontal="center" vertical="center" wrapText="1"/>
    </xf>
    <xf numFmtId="49" fontId="9" fillId="0" borderId="23" xfId="5" applyNumberFormat="1" applyFont="1" applyBorder="1" applyAlignment="1">
      <alignment horizontal="center" vertical="center" wrapText="1"/>
    </xf>
    <xf numFmtId="49" fontId="9" fillId="0" borderId="23" xfId="4" applyNumberFormat="1" applyFont="1" applyBorder="1" applyAlignment="1">
      <alignment horizontal="center" vertical="center" wrapText="1"/>
    </xf>
    <xf numFmtId="0" fontId="9" fillId="0" borderId="0" xfId="5" applyFont="1" applyAlignment="1">
      <alignment vertical="center" wrapText="1"/>
    </xf>
    <xf numFmtId="0" fontId="9" fillId="0" borderId="0" xfId="5" applyFont="1" applyAlignment="1">
      <alignment horizontal="center" vertical="center" wrapText="1"/>
    </xf>
    <xf numFmtId="49" fontId="9" fillId="0" borderId="0" xfId="5" applyNumberFormat="1" applyFont="1" applyAlignment="1">
      <alignment horizontal="center" vertical="center" wrapText="1"/>
    </xf>
    <xf numFmtId="49" fontId="9" fillId="0" borderId="0" xfId="4" applyNumberFormat="1" applyFont="1" applyAlignment="1">
      <alignment horizontal="center" vertical="center" wrapText="1"/>
    </xf>
    <xf numFmtId="1" fontId="3" fillId="0" borderId="0" xfId="4" applyNumberFormat="1" applyAlignment="1">
      <alignment horizontal="center"/>
    </xf>
    <xf numFmtId="44" fontId="9" fillId="0" borderId="0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0" xfId="6" applyNumberFormat="1" applyFont="1" applyFill="1" applyBorder="1" applyAlignment="1">
      <alignment horizontal="center" vertical="center" wrapText="1"/>
    </xf>
    <xf numFmtId="0" fontId="3" fillId="0" borderId="13" xfId="4" applyBorder="1" applyAlignment="1">
      <alignment horizontal="center"/>
    </xf>
    <xf numFmtId="0" fontId="3" fillId="0" borderId="0" xfId="4" applyAlignment="1">
      <alignment horizontal="center"/>
    </xf>
    <xf numFmtId="0" fontId="9" fillId="0" borderId="0" xfId="6" applyNumberFormat="1" applyFont="1" applyFill="1" applyBorder="1" applyAlignment="1">
      <alignment horizontal="center" vertical="center"/>
    </xf>
    <xf numFmtId="44" fontId="9" fillId="0" borderId="0" xfId="2" applyFont="1" applyBorder="1" applyAlignment="1">
      <alignment horizontal="right" vertical="center"/>
    </xf>
    <xf numFmtId="2" fontId="3" fillId="0" borderId="0" xfId="4" applyNumberFormat="1"/>
    <xf numFmtId="43" fontId="9" fillId="0" borderId="0" xfId="4" applyNumberFormat="1" applyFont="1" applyAlignment="1">
      <alignment horizontal="center" vertical="center"/>
    </xf>
    <xf numFmtId="0" fontId="9" fillId="0" borderId="43" xfId="4" applyFont="1" applyBorder="1" applyAlignment="1">
      <alignment horizontal="center" vertical="center"/>
    </xf>
    <xf numFmtId="44" fontId="12" fillId="0" borderId="24" xfId="2" applyFont="1" applyFill="1" applyBorder="1" applyAlignment="1">
      <alignment horizontal="center" vertical="center"/>
    </xf>
    <xf numFmtId="8" fontId="9" fillId="0" borderId="24" xfId="6" applyNumberFormat="1" applyFont="1" applyFill="1" applyBorder="1" applyAlignment="1">
      <alignment horizontal="center" vertical="center" wrapText="1"/>
    </xf>
    <xf numFmtId="8" fontId="9" fillId="0" borderId="23" xfId="6" applyNumberFormat="1" applyFont="1" applyFill="1" applyBorder="1" applyAlignment="1">
      <alignment horizontal="center" vertical="center" wrapText="1"/>
    </xf>
    <xf numFmtId="0" fontId="9" fillId="0" borderId="34" xfId="4" applyFont="1" applyBorder="1" applyAlignment="1">
      <alignment horizontal="center" vertical="center" wrapText="1"/>
    </xf>
    <xf numFmtId="49" fontId="9" fillId="0" borderId="34" xfId="4" applyNumberFormat="1" applyFont="1" applyBorder="1" applyAlignment="1">
      <alignment horizontal="center" vertical="center" wrapText="1"/>
    </xf>
    <xf numFmtId="9" fontId="12" fillId="0" borderId="24" xfId="7" applyFont="1" applyFill="1" applyBorder="1" applyAlignment="1">
      <alignment horizontal="center" vertical="center"/>
    </xf>
    <xf numFmtId="43" fontId="0" fillId="0" borderId="0" xfId="0" applyNumberFormat="1"/>
    <xf numFmtId="43" fontId="0" fillId="2" borderId="0" xfId="0" applyNumberFormat="1" applyFill="1"/>
    <xf numFmtId="0" fontId="28" fillId="0" borderId="18" xfId="4" applyFont="1" applyBorder="1" applyAlignment="1">
      <alignment horizontal="center" vertical="center"/>
    </xf>
    <xf numFmtId="44" fontId="15" fillId="0" borderId="23" xfId="2" applyFont="1" applyBorder="1" applyAlignment="1">
      <alignment horizontal="center" vertical="center"/>
    </xf>
    <xf numFmtId="9" fontId="3" fillId="0" borderId="23" xfId="7" applyFont="1" applyBorder="1" applyAlignment="1">
      <alignment horizontal="center" vertical="center"/>
    </xf>
    <xf numFmtId="0" fontId="9" fillId="0" borderId="65" xfId="4" applyFont="1" applyBorder="1" applyAlignment="1">
      <alignment horizontal="center" vertical="center"/>
    </xf>
    <xf numFmtId="0" fontId="9" fillId="0" borderId="9" xfId="4" applyFont="1" applyBorder="1" applyAlignment="1">
      <alignment horizontal="center" vertical="center"/>
    </xf>
    <xf numFmtId="0" fontId="12" fillId="0" borderId="39" xfId="4" applyFont="1" applyBorder="1" applyAlignment="1">
      <alignment horizontal="center" vertical="center" wrapText="1"/>
    </xf>
    <xf numFmtId="44" fontId="15" fillId="0" borderId="0" xfId="2" applyFont="1" applyBorder="1" applyAlignment="1">
      <alignment horizontal="center" vertical="center"/>
    </xf>
    <xf numFmtId="0" fontId="9" fillId="0" borderId="31" xfId="4" applyFont="1" applyBorder="1" applyAlignment="1">
      <alignment horizontal="center" vertical="center"/>
    </xf>
    <xf numFmtId="0" fontId="3" fillId="0" borderId="22" xfId="4" applyBorder="1" applyAlignment="1">
      <alignment horizontal="center" vertical="center"/>
    </xf>
    <xf numFmtId="0" fontId="3" fillId="0" borderId="23" xfId="4" applyBorder="1" applyAlignment="1">
      <alignment horizontal="center" vertical="center" wrapText="1"/>
    </xf>
    <xf numFmtId="9" fontId="9" fillId="0" borderId="23" xfId="7" applyFont="1" applyFill="1" applyBorder="1" applyAlignment="1">
      <alignment vertical="center"/>
    </xf>
    <xf numFmtId="9" fontId="3" fillId="0" borderId="23" xfId="7" applyFont="1" applyFill="1" applyBorder="1" applyAlignment="1">
      <alignment vertical="center"/>
    </xf>
    <xf numFmtId="0" fontId="29" fillId="0" borderId="23" xfId="4" applyFont="1" applyBorder="1" applyAlignment="1">
      <alignment vertical="center"/>
    </xf>
    <xf numFmtId="0" fontId="29" fillId="0" borderId="23" xfId="4" applyFont="1" applyBorder="1" applyAlignment="1">
      <alignment horizontal="center" vertical="center"/>
    </xf>
    <xf numFmtId="0" fontId="9" fillId="0" borderId="30" xfId="4" applyFont="1" applyBorder="1" applyAlignment="1">
      <alignment horizontal="center" vertical="center"/>
    </xf>
    <xf numFmtId="44" fontId="9" fillId="0" borderId="23" xfId="2" applyFont="1" applyBorder="1" applyAlignment="1">
      <alignment horizontal="right" vertical="center"/>
    </xf>
    <xf numFmtId="8" fontId="9" fillId="0" borderId="0" xfId="6" applyNumberFormat="1" applyFont="1" applyBorder="1" applyAlignment="1">
      <alignment vertical="center" wrapText="1"/>
    </xf>
    <xf numFmtId="0" fontId="26" fillId="0" borderId="0" xfId="4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" fillId="0" borderId="59" xfId="4" applyFont="1" applyBorder="1" applyAlignment="1">
      <alignment horizontal="center" vertical="center"/>
    </xf>
    <xf numFmtId="0" fontId="0" fillId="0" borderId="67" xfId="0" applyBorder="1"/>
    <xf numFmtId="0" fontId="0" fillId="0" borderId="4" xfId="0" applyBorder="1"/>
    <xf numFmtId="0" fontId="11" fillId="0" borderId="8" xfId="4" applyFont="1" applyBorder="1" applyAlignment="1">
      <alignment horizontal="center" vertical="center"/>
    </xf>
    <xf numFmtId="9" fontId="10" fillId="0" borderId="13" xfId="3" applyFont="1" applyBorder="1" applyAlignment="1">
      <alignment vertical="center"/>
    </xf>
    <xf numFmtId="0" fontId="28" fillId="0" borderId="24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/>
    </xf>
    <xf numFmtId="44" fontId="9" fillId="0" borderId="0" xfId="2" applyFont="1" applyBorder="1" applyAlignment="1">
      <alignment horizontal="center" vertical="center"/>
    </xf>
    <xf numFmtId="0" fontId="9" fillId="0" borderId="45" xfId="4" applyFont="1" applyBorder="1" applyAlignment="1">
      <alignment horizontal="center" vertical="center"/>
    </xf>
    <xf numFmtId="0" fontId="9" fillId="0" borderId="43" xfId="4" applyFont="1" applyBorder="1" applyAlignment="1">
      <alignment horizontal="left" vertical="center" wrapText="1"/>
    </xf>
    <xf numFmtId="0" fontId="9" fillId="0" borderId="38" xfId="4" applyFont="1" applyBorder="1" applyAlignment="1">
      <alignment vertical="center" wrapText="1"/>
    </xf>
    <xf numFmtId="0" fontId="11" fillId="0" borderId="38" xfId="4" applyFont="1" applyBorder="1" applyAlignment="1">
      <alignment horizontal="center" vertical="center"/>
    </xf>
    <xf numFmtId="0" fontId="9" fillId="0" borderId="70" xfId="4" applyFont="1" applyBorder="1" applyAlignment="1">
      <alignment horizontal="center" vertical="center"/>
    </xf>
    <xf numFmtId="49" fontId="9" fillId="0" borderId="4" xfId="4" applyNumberFormat="1" applyFont="1" applyBorder="1" applyAlignment="1">
      <alignment horizontal="center" vertical="center" wrapText="1"/>
    </xf>
    <xf numFmtId="0" fontId="10" fillId="0" borderId="23" xfId="4" applyFont="1" applyBorder="1" applyAlignment="1">
      <alignment horizontal="left" vertical="center" wrapText="1"/>
    </xf>
    <xf numFmtId="9" fontId="10" fillId="0" borderId="13" xfId="3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9" fontId="10" fillId="0" borderId="23" xfId="3" applyFont="1" applyFill="1" applyBorder="1" applyAlignment="1">
      <alignment horizontal="center"/>
    </xf>
    <xf numFmtId="0" fontId="9" fillId="0" borderId="26" xfId="4" applyFont="1" applyBorder="1" applyAlignment="1">
      <alignment horizontal="left" vertical="center" wrapText="1"/>
    </xf>
    <xf numFmtId="8" fontId="9" fillId="0" borderId="26" xfId="6" applyNumberFormat="1" applyFont="1" applyFill="1" applyBorder="1" applyAlignment="1">
      <alignment horizontal="center" vertical="center"/>
    </xf>
    <xf numFmtId="0" fontId="9" fillId="0" borderId="4" xfId="4" applyFont="1" applyBorder="1" applyAlignment="1">
      <alignment horizontal="left" vertical="center" wrapText="1"/>
    </xf>
    <xf numFmtId="0" fontId="9" fillId="0" borderId="26" xfId="5" applyFont="1" applyBorder="1" applyAlignment="1">
      <alignment horizontal="center" vertical="center" wrapText="1"/>
    </xf>
    <xf numFmtId="49" fontId="9" fillId="0" borderId="26" xfId="5" applyNumberFormat="1" applyFont="1" applyBorder="1" applyAlignment="1">
      <alignment horizontal="center" vertical="center" wrapText="1"/>
    </xf>
    <xf numFmtId="49" fontId="9" fillId="0" borderId="26" xfId="4" applyNumberFormat="1" applyFont="1" applyBorder="1" applyAlignment="1">
      <alignment horizontal="center" vertical="center" wrapText="1"/>
    </xf>
    <xf numFmtId="44" fontId="12" fillId="0" borderId="26" xfId="2" applyFont="1" applyFill="1" applyBorder="1" applyAlignment="1">
      <alignment horizontal="center" vertical="center"/>
    </xf>
    <xf numFmtId="8" fontId="9" fillId="0" borderId="26" xfId="6" applyNumberFormat="1" applyFont="1" applyFill="1" applyBorder="1" applyAlignment="1">
      <alignment horizontal="center" vertical="center" wrapText="1"/>
    </xf>
    <xf numFmtId="0" fontId="11" fillId="0" borderId="26" xfId="4" applyFont="1" applyBorder="1" applyAlignment="1">
      <alignment horizontal="center" vertical="center" wrapText="1"/>
    </xf>
    <xf numFmtId="0" fontId="10" fillId="0" borderId="13" xfId="0" applyFont="1" applyBorder="1" applyAlignment="1">
      <alignment wrapText="1"/>
    </xf>
    <xf numFmtId="0" fontId="12" fillId="0" borderId="28" xfId="4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/>
    </xf>
    <xf numFmtId="44" fontId="15" fillId="0" borderId="13" xfId="2" applyFont="1" applyFill="1" applyBorder="1" applyAlignment="1">
      <alignment horizontal="center" vertical="center"/>
    </xf>
    <xf numFmtId="0" fontId="0" fillId="0" borderId="23" xfId="0" applyBorder="1"/>
    <xf numFmtId="9" fontId="9" fillId="0" borderId="26" xfId="7" applyFont="1" applyBorder="1" applyAlignment="1">
      <alignment horizontal="center" vertical="center"/>
    </xf>
    <xf numFmtId="0" fontId="9" fillId="0" borderId="26" xfId="4" applyFont="1" applyBorder="1"/>
    <xf numFmtId="49" fontId="9" fillId="0" borderId="38" xfId="4" applyNumberFormat="1" applyFont="1" applyBorder="1" applyAlignment="1">
      <alignment horizontal="center" vertical="center" wrapText="1"/>
    </xf>
    <xf numFmtId="0" fontId="9" fillId="0" borderId="38" xfId="4" applyFont="1" applyBorder="1" applyAlignment="1">
      <alignment horizontal="center" vertical="center"/>
    </xf>
    <xf numFmtId="44" fontId="9" fillId="0" borderId="38" xfId="2" applyFont="1" applyFill="1" applyBorder="1" applyAlignment="1">
      <alignment horizontal="center" vertical="center"/>
    </xf>
    <xf numFmtId="43" fontId="12" fillId="0" borderId="23" xfId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9" fontId="9" fillId="0" borderId="27" xfId="7" applyFont="1" applyFill="1" applyBorder="1" applyAlignment="1">
      <alignment horizontal="center" vertical="center"/>
    </xf>
    <xf numFmtId="9" fontId="9" fillId="0" borderId="47" xfId="7" applyFont="1" applyFill="1" applyBorder="1" applyAlignment="1">
      <alignment horizontal="center" vertical="center"/>
    </xf>
    <xf numFmtId="0" fontId="14" fillId="0" borderId="47" xfId="4" applyFont="1" applyBorder="1" applyAlignment="1">
      <alignment horizontal="center" vertical="center"/>
    </xf>
    <xf numFmtId="0" fontId="10" fillId="0" borderId="37" xfId="4" applyFont="1" applyBorder="1" applyAlignment="1">
      <alignment horizontal="center" vertical="center"/>
    </xf>
    <xf numFmtId="0" fontId="10" fillId="0" borderId="38" xfId="4" applyFont="1" applyBorder="1" applyAlignment="1">
      <alignment horizontal="center" vertical="center"/>
    </xf>
    <xf numFmtId="0" fontId="10" fillId="0" borderId="38" xfId="4" applyFont="1" applyBorder="1" applyAlignment="1">
      <alignment horizontal="left" vertical="center" wrapText="1"/>
    </xf>
    <xf numFmtId="44" fontId="10" fillId="0" borderId="38" xfId="2" applyFont="1" applyFill="1" applyBorder="1" applyAlignment="1">
      <alignment horizontal="center" vertical="center"/>
    </xf>
    <xf numFmtId="166" fontId="15" fillId="0" borderId="38" xfId="6" applyNumberFormat="1" applyFont="1" applyFill="1" applyBorder="1" applyAlignment="1">
      <alignment horizontal="center" vertical="center"/>
    </xf>
    <xf numFmtId="8" fontId="9" fillId="0" borderId="38" xfId="6" applyNumberFormat="1" applyFont="1" applyFill="1" applyBorder="1" applyAlignment="1">
      <alignment horizontal="center" vertical="center" wrapText="1"/>
    </xf>
    <xf numFmtId="9" fontId="9" fillId="0" borderId="38" xfId="4" applyNumberFormat="1" applyFont="1" applyBorder="1" applyAlignment="1">
      <alignment vertical="center"/>
    </xf>
    <xf numFmtId="0" fontId="9" fillId="0" borderId="38" xfId="4" applyFont="1" applyBorder="1"/>
    <xf numFmtId="9" fontId="9" fillId="0" borderId="18" xfId="4" applyNumberFormat="1" applyFont="1" applyBorder="1" applyAlignment="1">
      <alignment horizontal="center" vertical="center" wrapText="1"/>
    </xf>
    <xf numFmtId="9" fontId="9" fillId="0" borderId="23" xfId="4" applyNumberFormat="1" applyFont="1" applyBorder="1" applyAlignment="1">
      <alignment horizontal="center" vertical="center" wrapText="1"/>
    </xf>
    <xf numFmtId="1" fontId="9" fillId="0" borderId="13" xfId="4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8" fillId="0" borderId="23" xfId="4" applyFont="1" applyBorder="1" applyAlignment="1">
      <alignment horizontal="center" vertical="center"/>
    </xf>
    <xf numFmtId="9" fontId="9" fillId="0" borderId="57" xfId="7" applyFont="1" applyFill="1" applyBorder="1" applyAlignment="1">
      <alignment horizontal="center" vertical="center"/>
    </xf>
    <xf numFmtId="0" fontId="14" fillId="0" borderId="57" xfId="4" applyFont="1" applyBorder="1" applyAlignment="1">
      <alignment horizontal="center" vertical="center"/>
    </xf>
    <xf numFmtId="0" fontId="9" fillId="0" borderId="75" xfId="4" applyFont="1" applyBorder="1" applyAlignment="1">
      <alignment horizontal="center" vertical="center"/>
    </xf>
    <xf numFmtId="0" fontId="9" fillId="0" borderId="73" xfId="4" applyFont="1" applyBorder="1" applyAlignment="1">
      <alignment horizontal="center" vertical="center"/>
    </xf>
    <xf numFmtId="9" fontId="9" fillId="0" borderId="38" xfId="7" applyFont="1" applyFill="1" applyBorder="1" applyAlignment="1">
      <alignment horizontal="center" vertical="center"/>
    </xf>
    <xf numFmtId="0" fontId="3" fillId="0" borderId="38" xfId="4" applyBorder="1" applyAlignment="1">
      <alignment horizontal="center" vertical="center"/>
    </xf>
    <xf numFmtId="0" fontId="9" fillId="0" borderId="37" xfId="4" applyFont="1" applyBorder="1" applyAlignment="1">
      <alignment horizontal="center" vertical="center"/>
    </xf>
    <xf numFmtId="0" fontId="9" fillId="0" borderId="29" xfId="4" applyFont="1" applyBorder="1" applyAlignment="1">
      <alignment horizontal="center" vertical="center" wrapText="1"/>
    </xf>
    <xf numFmtId="0" fontId="9" fillId="0" borderId="37" xfId="4" applyFont="1" applyBorder="1" applyAlignment="1">
      <alignment horizontal="center" vertical="center" wrapText="1"/>
    </xf>
    <xf numFmtId="166" fontId="9" fillId="0" borderId="38" xfId="4" applyNumberFormat="1" applyFont="1" applyBorder="1" applyAlignment="1">
      <alignment horizontal="center" vertical="center" wrapText="1"/>
    </xf>
    <xf numFmtId="166" fontId="9" fillId="0" borderId="38" xfId="4" applyNumberFormat="1" applyFont="1" applyBorder="1" applyAlignment="1">
      <alignment horizontal="center" vertical="center"/>
    </xf>
    <xf numFmtId="9" fontId="9" fillId="0" borderId="38" xfId="4" applyNumberFormat="1" applyFont="1" applyBorder="1" applyAlignment="1">
      <alignment horizontal="center" vertical="center" wrapText="1"/>
    </xf>
    <xf numFmtId="0" fontId="11" fillId="0" borderId="38" xfId="4" applyFont="1" applyBorder="1" applyAlignment="1">
      <alignment horizontal="center" vertical="center" wrapText="1"/>
    </xf>
    <xf numFmtId="49" fontId="9" fillId="0" borderId="24" xfId="4" applyNumberFormat="1" applyFont="1" applyBorder="1" applyAlignment="1">
      <alignment horizontal="center" vertical="center" wrapText="1"/>
    </xf>
    <xf numFmtId="0" fontId="6" fillId="0" borderId="0" xfId="0" applyFont="1"/>
    <xf numFmtId="0" fontId="31" fillId="0" borderId="0" xfId="0" applyFont="1" applyAlignment="1">
      <alignment horizontal="center"/>
    </xf>
    <xf numFmtId="0" fontId="7" fillId="0" borderId="0" xfId="0" applyFont="1"/>
    <xf numFmtId="0" fontId="31" fillId="6" borderId="76" xfId="0" applyFont="1" applyFill="1" applyBorder="1" applyAlignment="1">
      <alignment horizontal="center" vertical="center"/>
    </xf>
    <xf numFmtId="0" fontId="31" fillId="6" borderId="77" xfId="0" applyFont="1" applyFill="1" applyBorder="1" applyAlignment="1">
      <alignment horizontal="center" vertical="center"/>
    </xf>
    <xf numFmtId="0" fontId="9" fillId="0" borderId="9" xfId="0" applyFont="1" applyBorder="1" applyAlignment="1">
      <alignment wrapText="1"/>
    </xf>
    <xf numFmtId="0" fontId="9" fillId="0" borderId="47" xfId="0" applyFont="1" applyBorder="1" applyAlignment="1">
      <alignment wrapText="1"/>
    </xf>
    <xf numFmtId="0" fontId="21" fillId="0" borderId="49" xfId="0" applyFont="1" applyBorder="1" applyAlignment="1">
      <alignment horizontal="left"/>
    </xf>
    <xf numFmtId="0" fontId="32" fillId="0" borderId="78" xfId="0" applyFont="1" applyBorder="1" applyAlignment="1">
      <alignment horizontal="center" vertical="center"/>
    </xf>
    <xf numFmtId="0" fontId="33" fillId="0" borderId="79" xfId="0" applyFont="1" applyBorder="1" applyAlignment="1">
      <alignment vertical="center" wrapText="1"/>
    </xf>
    <xf numFmtId="0" fontId="31" fillId="0" borderId="78" xfId="0" applyFont="1" applyBorder="1" applyAlignment="1">
      <alignment horizontal="center" vertical="center"/>
    </xf>
    <xf numFmtId="0" fontId="31" fillId="6" borderId="81" xfId="0" applyFont="1" applyFill="1" applyBorder="1" applyAlignment="1">
      <alignment horizontal="center" vertical="justify"/>
    </xf>
    <xf numFmtId="0" fontId="0" fillId="0" borderId="21" xfId="0" applyBorder="1" applyAlignment="1">
      <alignment horizontal="center"/>
    </xf>
    <xf numFmtId="166" fontId="34" fillId="0" borderId="18" xfId="0" applyNumberFormat="1" applyFont="1" applyBorder="1" applyAlignment="1">
      <alignment horizontal="right" vertical="center"/>
    </xf>
    <xf numFmtId="166" fontId="34" fillId="0" borderId="13" xfId="0" applyNumberFormat="1" applyFont="1" applyBorder="1" applyAlignment="1">
      <alignment horizontal="right" vertical="center"/>
    </xf>
    <xf numFmtId="166" fontId="34" fillId="0" borderId="61" xfId="0" applyNumberFormat="1" applyFont="1" applyBorder="1" applyAlignment="1">
      <alignment horizontal="right" vertical="center"/>
    </xf>
    <xf numFmtId="166" fontId="9" fillId="0" borderId="13" xfId="0" applyNumberFormat="1" applyFont="1" applyBorder="1"/>
    <xf numFmtId="166" fontId="9" fillId="0" borderId="61" xfId="0" applyNumberFormat="1" applyFont="1" applyBorder="1"/>
    <xf numFmtId="166" fontId="34" fillId="0" borderId="34" xfId="0" applyNumberFormat="1" applyFont="1" applyBorder="1" applyAlignment="1">
      <alignment horizontal="right" vertical="center"/>
    </xf>
    <xf numFmtId="166" fontId="34" fillId="0" borderId="80" xfId="0" applyNumberFormat="1" applyFont="1" applyBorder="1" applyAlignment="1">
      <alignment horizontal="right" vertical="center"/>
    </xf>
    <xf numFmtId="166" fontId="9" fillId="0" borderId="34" xfId="0" applyNumberFormat="1" applyFont="1" applyBorder="1"/>
    <xf numFmtId="166" fontId="10" fillId="0" borderId="13" xfId="0" applyNumberFormat="1" applyFont="1" applyBorder="1"/>
    <xf numFmtId="166" fontId="10" fillId="0" borderId="61" xfId="0" applyNumberFormat="1" applyFont="1" applyBorder="1"/>
    <xf numFmtId="166" fontId="10" fillId="0" borderId="18" xfId="0" applyNumberFormat="1" applyFont="1" applyBorder="1"/>
    <xf numFmtId="166" fontId="10" fillId="0" borderId="62" xfId="0" applyNumberFormat="1" applyFont="1" applyBorder="1"/>
    <xf numFmtId="166" fontId="10" fillId="0" borderId="23" xfId="0" applyNumberFormat="1" applyFont="1" applyBorder="1"/>
    <xf numFmtId="166" fontId="10" fillId="0" borderId="28" xfId="0" applyNumberFormat="1" applyFont="1" applyBorder="1"/>
    <xf numFmtId="166" fontId="35" fillId="0" borderId="79" xfId="0" applyNumberFormat="1" applyFont="1" applyBorder="1"/>
    <xf numFmtId="0" fontId="12" fillId="0" borderId="33" xfId="4" applyFont="1" applyBorder="1" applyAlignment="1">
      <alignment horizontal="center" vertical="center" wrapText="1"/>
    </xf>
    <xf numFmtId="9" fontId="9" fillId="0" borderId="23" xfId="3" applyFont="1" applyBorder="1" applyAlignment="1">
      <alignment vertical="center"/>
    </xf>
    <xf numFmtId="9" fontId="10" fillId="0" borderId="23" xfId="3" applyFont="1" applyBorder="1" applyAlignment="1">
      <alignment vertical="center"/>
    </xf>
    <xf numFmtId="44" fontId="25" fillId="0" borderId="55" xfId="2" applyFont="1" applyFill="1" applyBorder="1" applyAlignment="1" applyProtection="1">
      <alignment vertical="center"/>
      <protection locked="0"/>
    </xf>
    <xf numFmtId="0" fontId="12" fillId="0" borderId="18" xfId="5" applyFont="1" applyBorder="1" applyAlignment="1">
      <alignment vertical="center" wrapText="1"/>
    </xf>
    <xf numFmtId="0" fontId="12" fillId="0" borderId="13" xfId="5" applyFont="1" applyBorder="1" applyAlignment="1">
      <alignment vertical="center" wrapText="1"/>
    </xf>
    <xf numFmtId="0" fontId="12" fillId="0" borderId="13" xfId="5" applyFont="1" applyBorder="1" applyAlignment="1">
      <alignment vertical="center"/>
    </xf>
    <xf numFmtId="0" fontId="12" fillId="0" borderId="23" xfId="5" applyFont="1" applyBorder="1" applyAlignment="1">
      <alignment vertical="center"/>
    </xf>
    <xf numFmtId="0" fontId="9" fillId="0" borderId="13" xfId="0" applyFont="1" applyBorder="1"/>
    <xf numFmtId="8" fontId="10" fillId="0" borderId="13" xfId="0" applyNumberFormat="1" applyFont="1" applyBorder="1" applyAlignment="1">
      <alignment horizontal="right" wrapText="1"/>
    </xf>
    <xf numFmtId="8" fontId="10" fillId="0" borderId="13" xfId="0" applyNumberFormat="1" applyFont="1" applyBorder="1"/>
    <xf numFmtId="8" fontId="10" fillId="0" borderId="23" xfId="0" applyNumberFormat="1" applyFont="1" applyBorder="1"/>
    <xf numFmtId="0" fontId="10" fillId="0" borderId="26" xfId="0" applyFont="1" applyBorder="1"/>
    <xf numFmtId="9" fontId="9" fillId="0" borderId="19" xfId="7" applyFont="1" applyFill="1" applyBorder="1" applyAlignment="1">
      <alignment horizontal="center" vertical="center"/>
    </xf>
    <xf numFmtId="0" fontId="3" fillId="0" borderId="13" xfId="4" applyBorder="1"/>
    <xf numFmtId="0" fontId="9" fillId="0" borderId="23" xfId="0" applyFont="1" applyBorder="1"/>
    <xf numFmtId="0" fontId="9" fillId="0" borderId="47" xfId="4" applyFont="1" applyBorder="1" applyAlignment="1">
      <alignment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82" xfId="4" applyFont="1" applyBorder="1" applyAlignment="1">
      <alignment horizontal="center" vertical="center"/>
    </xf>
    <xf numFmtId="0" fontId="9" fillId="0" borderId="83" xfId="4" applyFont="1" applyBorder="1" applyAlignment="1">
      <alignment horizontal="center" vertical="center"/>
    </xf>
    <xf numFmtId="0" fontId="10" fillId="0" borderId="83" xfId="0" applyFont="1" applyBorder="1" applyAlignment="1">
      <alignment horizontal="center"/>
    </xf>
    <xf numFmtId="8" fontId="10" fillId="0" borderId="83" xfId="0" applyNumberFormat="1" applyFont="1" applyBorder="1" applyAlignment="1">
      <alignment horizontal="right" wrapText="1"/>
    </xf>
    <xf numFmtId="166" fontId="9" fillId="0" borderId="83" xfId="6" applyNumberFormat="1" applyFont="1" applyFill="1" applyBorder="1" applyAlignment="1">
      <alignment horizontal="center" vertical="center"/>
    </xf>
    <xf numFmtId="8" fontId="9" fillId="0" borderId="83" xfId="6" applyNumberFormat="1" applyFont="1" applyFill="1" applyBorder="1" applyAlignment="1">
      <alignment horizontal="center" vertical="center"/>
    </xf>
    <xf numFmtId="9" fontId="9" fillId="0" borderId="83" xfId="4" applyNumberFormat="1" applyFont="1" applyBorder="1" applyAlignment="1">
      <alignment horizontal="center" vertical="center"/>
    </xf>
    <xf numFmtId="0" fontId="15" fillId="0" borderId="83" xfId="0" applyFont="1" applyBorder="1"/>
    <xf numFmtId="0" fontId="26" fillId="0" borderId="83" xfId="0" applyFont="1" applyBorder="1" applyAlignment="1">
      <alignment vertical="center"/>
    </xf>
    <xf numFmtId="0" fontId="37" fillId="0" borderId="13" xfId="0" applyFont="1" applyBorder="1" applyAlignment="1">
      <alignment vertical="center"/>
    </xf>
    <xf numFmtId="0" fontId="26" fillId="0" borderId="13" xfId="0" applyFont="1" applyBorder="1"/>
    <xf numFmtId="0" fontId="26" fillId="0" borderId="23" xfId="0" applyFont="1" applyBorder="1"/>
    <xf numFmtId="0" fontId="3" fillId="0" borderId="21" xfId="4" applyBorder="1" applyAlignment="1">
      <alignment horizontal="center"/>
    </xf>
    <xf numFmtId="0" fontId="0" fillId="0" borderId="0" xfId="0" applyAlignment="1">
      <alignment horizontal="center" vertical="center"/>
    </xf>
    <xf numFmtId="44" fontId="15" fillId="0" borderId="13" xfId="0" applyNumberFormat="1" applyFont="1" applyBorder="1" applyAlignment="1">
      <alignment horizontal="center" vertical="center"/>
    </xf>
    <xf numFmtId="0" fontId="12" fillId="0" borderId="13" xfId="5" applyFont="1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9" fontId="10" fillId="0" borderId="13" xfId="3" applyFont="1" applyBorder="1" applyAlignment="1">
      <alignment horizontal="center" vertical="center"/>
    </xf>
    <xf numFmtId="9" fontId="10" fillId="0" borderId="23" xfId="3" applyFont="1" applyBorder="1" applyAlignment="1">
      <alignment horizontal="center" vertical="center"/>
    </xf>
    <xf numFmtId="9" fontId="9" fillId="0" borderId="34" xfId="3" applyFont="1" applyBorder="1" applyAlignment="1">
      <alignment vertical="center"/>
    </xf>
    <xf numFmtId="0" fontId="9" fillId="0" borderId="34" xfId="4" applyFont="1" applyBorder="1" applyAlignment="1">
      <alignment horizontal="center"/>
    </xf>
    <xf numFmtId="0" fontId="3" fillId="0" borderId="34" xfId="4" applyBorder="1"/>
    <xf numFmtId="49" fontId="12" fillId="0" borderId="24" xfId="4" applyNumberFormat="1" applyFont="1" applyBorder="1" applyAlignment="1">
      <alignment horizontal="center" vertical="center" wrapText="1"/>
    </xf>
    <xf numFmtId="0" fontId="12" fillId="0" borderId="24" xfId="4" applyFont="1" applyBorder="1" applyAlignment="1">
      <alignment horizontal="center" vertical="center"/>
    </xf>
    <xf numFmtId="0" fontId="26" fillId="0" borderId="24" xfId="4" applyFont="1" applyBorder="1" applyAlignment="1">
      <alignment horizontal="center" vertical="center" wrapText="1"/>
    </xf>
    <xf numFmtId="166" fontId="26" fillId="0" borderId="24" xfId="6" applyNumberFormat="1" applyFont="1" applyFill="1" applyBorder="1" applyAlignment="1">
      <alignment horizontal="center" vertical="center"/>
    </xf>
    <xf numFmtId="0" fontId="26" fillId="0" borderId="24" xfId="0" applyFont="1" applyBorder="1" applyAlignment="1">
      <alignment vertical="center" wrapText="1"/>
    </xf>
    <xf numFmtId="9" fontId="12" fillId="0" borderId="24" xfId="7" applyFont="1" applyBorder="1" applyAlignment="1">
      <alignment horizontal="center" vertical="center"/>
    </xf>
    <xf numFmtId="0" fontId="12" fillId="0" borderId="24" xfId="4" applyFont="1" applyBorder="1"/>
    <xf numFmtId="0" fontId="8" fillId="0" borderId="24" xfId="4" applyFont="1" applyBorder="1" applyAlignment="1">
      <alignment horizontal="center" vertical="center"/>
    </xf>
    <xf numFmtId="0" fontId="12" fillId="0" borderId="25" xfId="4" applyFont="1" applyBorder="1" applyAlignment="1">
      <alignment vertical="center" wrapText="1"/>
    </xf>
    <xf numFmtId="0" fontId="12" fillId="0" borderId="24" xfId="4" applyFont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/>
    </xf>
    <xf numFmtId="0" fontId="26" fillId="0" borderId="24" xfId="4" applyFont="1" applyBorder="1" applyAlignment="1">
      <alignment horizontal="center" vertical="center"/>
    </xf>
    <xf numFmtId="0" fontId="26" fillId="0" borderId="24" xfId="5" applyFont="1" applyBorder="1" applyAlignment="1">
      <alignment vertical="center" wrapText="1"/>
    </xf>
    <xf numFmtId="0" fontId="12" fillId="0" borderId="24" xfId="5" applyFont="1" applyBorder="1" applyAlignment="1">
      <alignment horizontal="center" vertical="center" wrapText="1"/>
    </xf>
    <xf numFmtId="49" fontId="12" fillId="0" borderId="24" xfId="5" applyNumberFormat="1" applyFont="1" applyBorder="1" applyAlignment="1">
      <alignment horizontal="center" vertical="center" wrapText="1"/>
    </xf>
    <xf numFmtId="0" fontId="5" fillId="0" borderId="34" xfId="4" applyFont="1" applyBorder="1" applyAlignment="1">
      <alignment horizontal="center" vertical="center"/>
    </xf>
    <xf numFmtId="9" fontId="9" fillId="0" borderId="13" xfId="3" applyFont="1" applyBorder="1" applyAlignment="1">
      <alignment horizontal="center" vertical="center"/>
    </xf>
    <xf numFmtId="0" fontId="12" fillId="0" borderId="38" xfId="2" applyNumberFormat="1" applyFont="1" applyFill="1" applyBorder="1" applyAlignment="1">
      <alignment horizontal="center" vertical="center" wrapText="1"/>
    </xf>
    <xf numFmtId="44" fontId="24" fillId="0" borderId="0" xfId="2" applyFont="1" applyFill="1"/>
    <xf numFmtId="44" fontId="24" fillId="5" borderId="50" xfId="2" applyFont="1" applyFill="1" applyBorder="1" applyAlignment="1">
      <alignment horizontal="center"/>
    </xf>
    <xf numFmtId="0" fontId="38" fillId="0" borderId="17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9" fillId="0" borderId="18" xfId="0" applyFont="1" applyBorder="1"/>
    <xf numFmtId="44" fontId="10" fillId="0" borderId="18" xfId="2" applyFont="1" applyBorder="1"/>
    <xf numFmtId="0" fontId="0" fillId="0" borderId="13" xfId="0" applyBorder="1" applyAlignment="1">
      <alignment horizontal="left"/>
    </xf>
    <xf numFmtId="44" fontId="0" fillId="0" borderId="13" xfId="2" applyFont="1" applyBorder="1" applyAlignment="1">
      <alignment horizontal="center"/>
    </xf>
    <xf numFmtId="1" fontId="0" fillId="0" borderId="13" xfId="0" applyNumberFormat="1" applyBorder="1"/>
    <xf numFmtId="1" fontId="3" fillId="0" borderId="13" xfId="4" applyNumberFormat="1" applyBorder="1" applyAlignment="1">
      <alignment horizontal="center"/>
    </xf>
    <xf numFmtId="1" fontId="3" fillId="0" borderId="23" xfId="4" applyNumberFormat="1" applyBorder="1" applyAlignment="1">
      <alignment horizontal="center"/>
    </xf>
    <xf numFmtId="44" fontId="9" fillId="0" borderId="0" xfId="4" applyNumberFormat="1" applyFont="1" applyAlignment="1">
      <alignment horizontal="center" vertical="center"/>
    </xf>
    <xf numFmtId="1" fontId="27" fillId="0" borderId="23" xfId="0" applyNumberFormat="1" applyFont="1" applyBorder="1" applyAlignment="1">
      <alignment horizontal="center" vertical="center"/>
    </xf>
    <xf numFmtId="0" fontId="9" fillId="2" borderId="18" xfId="4" applyFont="1" applyFill="1" applyBorder="1" applyAlignment="1">
      <alignment horizontal="center" vertical="center"/>
    </xf>
    <xf numFmtId="0" fontId="9" fillId="2" borderId="18" xfId="4" applyFont="1" applyFill="1" applyBorder="1" applyAlignment="1">
      <alignment horizontal="center" vertical="center" wrapText="1"/>
    </xf>
    <xf numFmtId="9" fontId="3" fillId="2" borderId="18" xfId="7" applyFont="1" applyFill="1" applyBorder="1" applyAlignment="1">
      <alignment horizontal="center" vertical="center"/>
    </xf>
    <xf numFmtId="9" fontId="9" fillId="2" borderId="18" xfId="7" applyFont="1" applyFill="1" applyBorder="1" applyAlignment="1">
      <alignment horizontal="center" vertical="center"/>
    </xf>
    <xf numFmtId="0" fontId="11" fillId="2" borderId="18" xfId="4" applyFont="1" applyFill="1" applyBorder="1" applyAlignment="1">
      <alignment horizontal="center" vertical="center"/>
    </xf>
    <xf numFmtId="0" fontId="0" fillId="7" borderId="0" xfId="0" applyFill="1"/>
    <xf numFmtId="1" fontId="0" fillId="0" borderId="23" xfId="0" applyNumberFormat="1" applyBorder="1"/>
    <xf numFmtId="9" fontId="3" fillId="0" borderId="13" xfId="4" applyNumberForma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/>
    </xf>
    <xf numFmtId="0" fontId="41" fillId="0" borderId="13" xfId="0" applyFont="1" applyBorder="1" applyAlignment="1">
      <alignment horizontal="left" wrapText="1"/>
    </xf>
    <xf numFmtId="0" fontId="0" fillId="2" borderId="21" xfId="0" applyFill="1" applyBorder="1" applyAlignment="1">
      <alignment horizontal="center"/>
    </xf>
    <xf numFmtId="0" fontId="0" fillId="2" borderId="13" xfId="0" applyFill="1" applyBorder="1"/>
    <xf numFmtId="166" fontId="35" fillId="2" borderId="79" xfId="0" applyNumberFormat="1" applyFont="1" applyFill="1" applyBorder="1"/>
    <xf numFmtId="166" fontId="34" fillId="2" borderId="18" xfId="0" applyNumberFormat="1" applyFont="1" applyFill="1" applyBorder="1" applyAlignment="1">
      <alignment horizontal="right" vertical="center"/>
    </xf>
    <xf numFmtId="166" fontId="34" fillId="2" borderId="13" xfId="0" applyNumberFormat="1" applyFont="1" applyFill="1" applyBorder="1" applyAlignment="1">
      <alignment horizontal="right" vertical="center"/>
    </xf>
    <xf numFmtId="166" fontId="34" fillId="2" borderId="61" xfId="0" applyNumberFormat="1" applyFont="1" applyFill="1" applyBorder="1" applyAlignment="1">
      <alignment horizontal="right" vertic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/>
    <xf numFmtId="166" fontId="34" fillId="2" borderId="8" xfId="0" applyNumberFormat="1" applyFont="1" applyFill="1" applyBorder="1" applyAlignment="1">
      <alignment horizontal="right" vertical="center"/>
    </xf>
    <xf numFmtId="166" fontId="34" fillId="2" borderId="12" xfId="0" applyNumberFormat="1" applyFont="1" applyFill="1" applyBorder="1" applyAlignment="1">
      <alignment horizontal="right" vertical="center"/>
    </xf>
    <xf numFmtId="166" fontId="34" fillId="2" borderId="34" xfId="0" applyNumberFormat="1" applyFont="1" applyFill="1" applyBorder="1" applyAlignment="1">
      <alignment horizontal="right" vertical="center"/>
    </xf>
    <xf numFmtId="166" fontId="34" fillId="2" borderId="80" xfId="0" applyNumberFormat="1" applyFont="1" applyFill="1" applyBorder="1" applyAlignment="1">
      <alignment horizontal="right" vertical="center"/>
    </xf>
    <xf numFmtId="0" fontId="41" fillId="0" borderId="13" xfId="0" applyFont="1" applyBorder="1" applyAlignment="1">
      <alignment horizontal="left"/>
    </xf>
    <xf numFmtId="0" fontId="41" fillId="0" borderId="49" xfId="0" applyFont="1" applyBorder="1" applyAlignment="1">
      <alignment horizontal="center"/>
    </xf>
    <xf numFmtId="0" fontId="21" fillId="8" borderId="49" xfId="0" applyFont="1" applyFill="1" applyBorder="1" applyAlignment="1">
      <alignment horizontal="center"/>
    </xf>
    <xf numFmtId="0" fontId="24" fillId="8" borderId="13" xfId="0" applyFont="1" applyFill="1" applyBorder="1" applyAlignment="1">
      <alignment horizontal="left"/>
    </xf>
    <xf numFmtId="44" fontId="24" fillId="8" borderId="13" xfId="2" applyFont="1" applyFill="1" applyBorder="1" applyAlignment="1">
      <alignment horizontal="center"/>
    </xf>
    <xf numFmtId="44" fontId="24" fillId="8" borderId="57" xfId="2" applyFont="1" applyFill="1" applyBorder="1" applyAlignment="1">
      <alignment horizontal="center"/>
    </xf>
    <xf numFmtId="44" fontId="24" fillId="8" borderId="50" xfId="2" applyFont="1" applyFill="1" applyBorder="1" applyAlignment="1">
      <alignment horizontal="center"/>
    </xf>
    <xf numFmtId="44" fontId="24" fillId="8" borderId="50" xfId="0" applyNumberFormat="1" applyFont="1" applyFill="1" applyBorder="1" applyAlignment="1">
      <alignment horizontal="center"/>
    </xf>
    <xf numFmtId="0" fontId="4" fillId="8" borderId="13" xfId="4" applyFont="1" applyFill="1" applyBorder="1" applyAlignment="1">
      <alignment horizontal="center" vertical="center" wrapText="1"/>
    </xf>
    <xf numFmtId="0" fontId="9" fillId="8" borderId="13" xfId="4" applyFont="1" applyFill="1" applyBorder="1" applyAlignment="1">
      <alignment horizontal="center" vertical="center"/>
    </xf>
    <xf numFmtId="0" fontId="9" fillId="8" borderId="13" xfId="4" applyFont="1" applyFill="1" applyBorder="1" applyAlignment="1">
      <alignment horizontal="center" vertical="center" wrapText="1"/>
    </xf>
    <xf numFmtId="0" fontId="9" fillId="8" borderId="13" xfId="4" applyFont="1" applyFill="1" applyBorder="1" applyAlignment="1">
      <alignment vertical="center" wrapText="1"/>
    </xf>
    <xf numFmtId="44" fontId="9" fillId="8" borderId="13" xfId="2" applyFont="1" applyFill="1" applyBorder="1" applyAlignment="1">
      <alignment horizontal="center" vertical="center"/>
    </xf>
    <xf numFmtId="0" fontId="11" fillId="8" borderId="13" xfId="4" applyFont="1" applyFill="1" applyBorder="1" applyAlignment="1">
      <alignment horizontal="center" vertical="center"/>
    </xf>
    <xf numFmtId="4" fontId="4" fillId="8" borderId="13" xfId="4" applyNumberFormat="1" applyFont="1" applyFill="1" applyBorder="1" applyAlignment="1">
      <alignment horizontal="center" vertical="center" wrapText="1"/>
    </xf>
    <xf numFmtId="9" fontId="3" fillId="8" borderId="13" xfId="4" applyNumberFormat="1" applyFill="1" applyBorder="1" applyAlignment="1">
      <alignment horizontal="center" vertical="center" wrapText="1"/>
    </xf>
    <xf numFmtId="0" fontId="9" fillId="2" borderId="13" xfId="5" applyFont="1" applyFill="1" applyBorder="1" applyAlignment="1">
      <alignment vertical="center"/>
    </xf>
    <xf numFmtId="0" fontId="9" fillId="2" borderId="13" xfId="4" applyFont="1" applyFill="1" applyBorder="1"/>
    <xf numFmtId="0" fontId="9" fillId="2" borderId="23" xfId="4" applyFont="1" applyFill="1" applyBorder="1"/>
    <xf numFmtId="0" fontId="9" fillId="2" borderId="13" xfId="4" applyFont="1" applyFill="1" applyBorder="1" applyAlignment="1">
      <alignment horizontal="center" vertical="center"/>
    </xf>
    <xf numFmtId="0" fontId="9" fillId="2" borderId="24" xfId="4" applyFont="1" applyFill="1" applyBorder="1" applyAlignment="1">
      <alignment horizontal="left" vertical="center" wrapText="1"/>
    </xf>
    <xf numFmtId="0" fontId="9" fillId="2" borderId="24" xfId="4" applyFont="1" applyFill="1" applyBorder="1" applyAlignment="1">
      <alignment horizontal="center" vertical="center"/>
    </xf>
    <xf numFmtId="44" fontId="3" fillId="0" borderId="0" xfId="2" applyFont="1" applyFill="1" applyBorder="1" applyAlignment="1">
      <alignment horizontal="center" vertical="center"/>
    </xf>
    <xf numFmtId="0" fontId="9" fillId="2" borderId="23" xfId="4" applyFont="1" applyFill="1" applyBorder="1" applyAlignment="1">
      <alignment horizontal="center" vertical="center"/>
    </xf>
    <xf numFmtId="0" fontId="9" fillId="2" borderId="26" xfId="4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3" fillId="0" borderId="0" xfId="4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44" fontId="10" fillId="0" borderId="0" xfId="2" applyFont="1" applyBorder="1"/>
    <xf numFmtId="0" fontId="0" fillId="0" borderId="41" xfId="0" applyBorder="1" applyAlignment="1">
      <alignment horizontal="center" vertical="center"/>
    </xf>
    <xf numFmtId="0" fontId="10" fillId="0" borderId="34" xfId="0" applyFont="1" applyBorder="1"/>
    <xf numFmtId="0" fontId="10" fillId="2" borderId="34" xfId="0" applyFont="1" applyFill="1" applyBorder="1" applyAlignment="1">
      <alignment horizontal="center" vertical="center"/>
    </xf>
    <xf numFmtId="0" fontId="10" fillId="0" borderId="34" xfId="0" applyFont="1" applyBorder="1" applyAlignment="1">
      <alignment horizontal="center" vertical="center" wrapText="1"/>
    </xf>
    <xf numFmtId="44" fontId="10" fillId="0" borderId="34" xfId="2" applyFont="1" applyBorder="1"/>
    <xf numFmtId="44" fontId="12" fillId="0" borderId="34" xfId="2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/>
    </xf>
    <xf numFmtId="44" fontId="9" fillId="2" borderId="24" xfId="2" applyFont="1" applyFill="1" applyBorder="1" applyAlignment="1">
      <alignment horizontal="center" vertical="center"/>
    </xf>
    <xf numFmtId="44" fontId="10" fillId="2" borderId="13" xfId="2" applyFont="1" applyFill="1" applyBorder="1" applyAlignment="1">
      <alignment horizontal="center" vertical="center"/>
    </xf>
    <xf numFmtId="44" fontId="9" fillId="2" borderId="18" xfId="2" applyFont="1" applyFill="1" applyBorder="1" applyAlignment="1">
      <alignment horizontal="center" vertical="center"/>
    </xf>
    <xf numFmtId="0" fontId="9" fillId="2" borderId="18" xfId="2" applyNumberFormat="1" applyFont="1" applyFill="1" applyBorder="1" applyAlignment="1">
      <alignment horizontal="center" vertical="center" wrapText="1"/>
    </xf>
    <xf numFmtId="43" fontId="9" fillId="2" borderId="23" xfId="1" applyFont="1" applyFill="1" applyBorder="1" applyAlignment="1">
      <alignment horizontal="center" vertical="center"/>
    </xf>
    <xf numFmtId="44" fontId="9" fillId="2" borderId="23" xfId="2" applyFont="1" applyFill="1" applyBorder="1" applyAlignment="1">
      <alignment horizontal="center" vertical="center"/>
    </xf>
    <xf numFmtId="44" fontId="10" fillId="2" borderId="0" xfId="2" applyFont="1" applyFill="1" applyBorder="1" applyAlignment="1">
      <alignment vertical="center"/>
    </xf>
    <xf numFmtId="44" fontId="9" fillId="2" borderId="13" xfId="2" applyFont="1" applyFill="1" applyBorder="1" applyAlignment="1">
      <alignment horizontal="center" vertical="center"/>
    </xf>
    <xf numFmtId="44" fontId="10" fillId="2" borderId="13" xfId="2" applyFont="1" applyFill="1" applyBorder="1" applyAlignment="1">
      <alignment vertical="center"/>
    </xf>
    <xf numFmtId="44" fontId="9" fillId="2" borderId="18" xfId="2" applyFont="1" applyFill="1" applyBorder="1" applyAlignment="1">
      <alignment vertical="center"/>
    </xf>
    <xf numFmtId="44" fontId="15" fillId="2" borderId="18" xfId="2" applyFont="1" applyFill="1" applyBorder="1" applyAlignment="1">
      <alignment vertical="center"/>
    </xf>
    <xf numFmtId="44" fontId="9" fillId="2" borderId="23" xfId="2" applyFont="1" applyFill="1" applyBorder="1" applyAlignment="1">
      <alignment vertical="center"/>
    </xf>
    <xf numFmtId="44" fontId="15" fillId="2" borderId="23" xfId="2" applyFont="1" applyFill="1" applyBorder="1" applyAlignment="1">
      <alignment vertical="center"/>
    </xf>
    <xf numFmtId="44" fontId="9" fillId="2" borderId="38" xfId="2" applyFont="1" applyFill="1" applyBorder="1" applyAlignment="1">
      <alignment horizontal="center" vertical="center"/>
    </xf>
    <xf numFmtId="44" fontId="10" fillId="2" borderId="38" xfId="2" applyFont="1" applyFill="1" applyBorder="1" applyAlignment="1">
      <alignment vertical="center"/>
    </xf>
    <xf numFmtId="44" fontId="10" fillId="2" borderId="18" xfId="2" applyFont="1" applyFill="1" applyBorder="1" applyAlignment="1">
      <alignment horizontal="center" vertical="center"/>
    </xf>
    <xf numFmtId="166" fontId="15" fillId="2" borderId="18" xfId="6" applyNumberFormat="1" applyFont="1" applyFill="1" applyBorder="1" applyAlignment="1">
      <alignment horizontal="center" vertical="center"/>
    </xf>
    <xf numFmtId="0" fontId="9" fillId="2" borderId="13" xfId="4" applyFont="1" applyFill="1" applyBorder="1" applyAlignment="1">
      <alignment horizontal="center" vertical="center" wrapText="1"/>
    </xf>
    <xf numFmtId="4" fontId="10" fillId="2" borderId="13" xfId="4" applyNumberFormat="1" applyFont="1" applyFill="1" applyBorder="1" applyAlignment="1">
      <alignment horizontal="center" vertical="center"/>
    </xf>
    <xf numFmtId="166" fontId="15" fillId="2" borderId="13" xfId="6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44" fontId="15" fillId="2" borderId="13" xfId="2" applyFont="1" applyFill="1" applyBorder="1"/>
    <xf numFmtId="0" fontId="15" fillId="2" borderId="13" xfId="0" applyFont="1" applyFill="1" applyBorder="1" applyAlignment="1">
      <alignment horizontal="center" vertical="center" wrapText="1"/>
    </xf>
    <xf numFmtId="44" fontId="15" fillId="2" borderId="13" xfId="2" applyFont="1" applyFill="1" applyBorder="1" applyAlignment="1">
      <alignment vertical="center"/>
    </xf>
    <xf numFmtId="166" fontId="9" fillId="2" borderId="26" xfId="4" applyNumberFormat="1" applyFont="1" applyFill="1" applyBorder="1" applyAlignment="1">
      <alignment horizontal="center" vertical="center"/>
    </xf>
    <xf numFmtId="8" fontId="24" fillId="0" borderId="13" xfId="2" applyNumberFormat="1" applyFont="1" applyFill="1" applyBorder="1" applyAlignment="1">
      <alignment horizontal="right"/>
    </xf>
    <xf numFmtId="0" fontId="9" fillId="0" borderId="19" xfId="4" applyFont="1" applyBorder="1" applyAlignment="1">
      <alignment horizontal="center" vertical="center" wrapText="1"/>
    </xf>
    <xf numFmtId="0" fontId="9" fillId="0" borderId="20" xfId="4" applyFont="1" applyBorder="1" applyAlignment="1">
      <alignment horizontal="center" vertical="center" wrapText="1"/>
    </xf>
    <xf numFmtId="166" fontId="35" fillId="3" borderId="79" xfId="0" applyNumberFormat="1" applyFont="1" applyFill="1" applyBorder="1"/>
    <xf numFmtId="0" fontId="23" fillId="0" borderId="49" xfId="0" applyFont="1" applyBorder="1" applyAlignment="1">
      <alignment horizontal="center"/>
    </xf>
    <xf numFmtId="0" fontId="23" fillId="0" borderId="13" xfId="0" applyFont="1" applyBorder="1" applyAlignment="1">
      <alignment horizontal="left"/>
    </xf>
    <xf numFmtId="169" fontId="35" fillId="0" borderId="79" xfId="0" applyNumberFormat="1" applyFont="1" applyBorder="1"/>
    <xf numFmtId="0" fontId="10" fillId="0" borderId="25" xfId="0" applyFont="1" applyBorder="1" applyAlignment="1">
      <alignment horizontal="center" vertical="center" wrapText="1"/>
    </xf>
    <xf numFmtId="166" fontId="9" fillId="2" borderId="18" xfId="6" applyNumberFormat="1" applyFont="1" applyFill="1" applyBorder="1" applyAlignment="1">
      <alignment horizontal="center" vertical="center"/>
    </xf>
    <xf numFmtId="0" fontId="10" fillId="0" borderId="24" xfId="4" applyFont="1" applyBorder="1" applyAlignment="1">
      <alignment horizontal="center" vertical="center" wrapText="1"/>
    </xf>
    <xf numFmtId="0" fontId="10" fillId="0" borderId="26" xfId="4" applyFont="1" applyBorder="1" applyAlignment="1">
      <alignment vertical="center" wrapText="1"/>
    </xf>
    <xf numFmtId="44" fontId="3" fillId="2" borderId="0" xfId="4" applyNumberFormat="1" applyFill="1"/>
    <xf numFmtId="0" fontId="10" fillId="0" borderId="18" xfId="4" applyFont="1" applyBorder="1" applyAlignment="1">
      <alignment horizontal="left" vertical="center" wrapText="1"/>
    </xf>
    <xf numFmtId="0" fontId="15" fillId="0" borderId="21" xfId="4" applyFont="1" applyBorder="1" applyAlignment="1">
      <alignment horizontal="center" vertical="center"/>
    </xf>
    <xf numFmtId="0" fontId="10" fillId="0" borderId="13" xfId="4" applyFont="1" applyBorder="1" applyAlignment="1">
      <alignment horizontal="left" vertical="center" wrapText="1"/>
    </xf>
    <xf numFmtId="0" fontId="10" fillId="2" borderId="13" xfId="4" applyFont="1" applyFill="1" applyBorder="1" applyAlignment="1">
      <alignment horizontal="center" vertical="center"/>
    </xf>
    <xf numFmtId="9" fontId="9" fillId="0" borderId="13" xfId="4" applyNumberFormat="1" applyFont="1" applyBorder="1" applyAlignment="1">
      <alignment vertical="center"/>
    </xf>
    <xf numFmtId="4" fontId="10" fillId="0" borderId="23" xfId="4" applyNumberFormat="1" applyFont="1" applyBorder="1" applyAlignment="1">
      <alignment horizontal="center" vertical="center"/>
    </xf>
    <xf numFmtId="0" fontId="15" fillId="0" borderId="23" xfId="0" applyFont="1" applyBorder="1" applyAlignment="1">
      <alignment vertical="center" wrapText="1"/>
    </xf>
    <xf numFmtId="44" fontId="15" fillId="0" borderId="23" xfId="0" applyNumberFormat="1" applyFont="1" applyBorder="1" applyAlignment="1">
      <alignment vertical="center"/>
    </xf>
    <xf numFmtId="0" fontId="15" fillId="0" borderId="13" xfId="0" applyFont="1" applyBorder="1" applyAlignment="1">
      <alignment horizontal="left" wrapText="1"/>
    </xf>
    <xf numFmtId="0" fontId="15" fillId="0" borderId="34" xfId="0" applyFont="1" applyBorder="1" applyAlignment="1">
      <alignment horizontal="center" vertical="center"/>
    </xf>
    <xf numFmtId="0" fontId="15" fillId="0" borderId="23" xfId="0" applyFont="1" applyBorder="1" applyAlignment="1">
      <alignment horizontal="left" wrapText="1"/>
    </xf>
    <xf numFmtId="166" fontId="9" fillId="0" borderId="26" xfId="4" applyNumberFormat="1" applyFont="1" applyBorder="1" applyAlignment="1">
      <alignment horizontal="center" vertical="center"/>
    </xf>
    <xf numFmtId="0" fontId="9" fillId="0" borderId="36" xfId="4" applyFont="1" applyBorder="1" applyAlignment="1">
      <alignment horizontal="center" vertical="center"/>
    </xf>
    <xf numFmtId="0" fontId="12" fillId="0" borderId="13" xfId="4" applyFont="1" applyBorder="1" applyAlignment="1">
      <alignment horizontal="center" vertical="center" wrapText="1"/>
    </xf>
    <xf numFmtId="4" fontId="3" fillId="0" borderId="13" xfId="4" applyNumberFormat="1" applyBorder="1" applyAlignment="1">
      <alignment horizontal="center" vertical="center" wrapText="1"/>
    </xf>
    <xf numFmtId="0" fontId="12" fillId="0" borderId="20" xfId="4" applyFont="1" applyBorder="1" applyAlignment="1">
      <alignment horizontal="center" vertical="center" wrapText="1"/>
    </xf>
    <xf numFmtId="0" fontId="12" fillId="0" borderId="12" xfId="4" applyFont="1" applyBorder="1" applyAlignment="1">
      <alignment horizontal="center" vertical="center" wrapText="1"/>
    </xf>
    <xf numFmtId="8" fontId="9" fillId="0" borderId="19" xfId="6" applyNumberFormat="1" applyFont="1" applyFill="1" applyBorder="1" applyAlignment="1">
      <alignment horizontal="center" vertical="center" wrapText="1"/>
    </xf>
    <xf numFmtId="8" fontId="9" fillId="0" borderId="8" xfId="6" applyNumberFormat="1" applyFont="1" applyFill="1" applyBorder="1" applyAlignment="1">
      <alignment horizontal="center" vertical="center" wrapText="1"/>
    </xf>
    <xf numFmtId="0" fontId="12" fillId="0" borderId="68" xfId="4" applyFont="1" applyBorder="1" applyAlignment="1">
      <alignment horizontal="center" vertical="center" wrapText="1"/>
    </xf>
    <xf numFmtId="8" fontId="9" fillId="0" borderId="56" xfId="6" applyNumberFormat="1" applyFont="1" applyFill="1" applyBorder="1" applyAlignment="1">
      <alignment horizontal="center" vertical="center" wrapText="1"/>
    </xf>
    <xf numFmtId="0" fontId="9" fillId="0" borderId="6" xfId="4" applyFont="1" applyBorder="1" applyAlignment="1">
      <alignment vertical="center" wrapText="1"/>
    </xf>
    <xf numFmtId="0" fontId="9" fillId="0" borderId="83" xfId="4" applyFont="1" applyBorder="1" applyAlignment="1">
      <alignment vertical="center" wrapText="1"/>
    </xf>
    <xf numFmtId="1" fontId="9" fillId="2" borderId="23" xfId="4" applyNumberFormat="1" applyFont="1" applyFill="1" applyBorder="1" applyAlignment="1">
      <alignment horizontal="center" vertical="center"/>
    </xf>
    <xf numFmtId="0" fontId="9" fillId="0" borderId="19" xfId="4" applyFont="1" applyBorder="1" applyAlignment="1">
      <alignment vertical="center" wrapText="1"/>
    </xf>
    <xf numFmtId="0" fontId="9" fillId="0" borderId="20" xfId="4" applyFont="1" applyBorder="1" applyAlignment="1">
      <alignment vertical="center" wrapText="1"/>
    </xf>
    <xf numFmtId="0" fontId="9" fillId="0" borderId="25" xfId="4" applyFont="1" applyBorder="1" applyAlignment="1">
      <alignment vertical="center" wrapText="1"/>
    </xf>
    <xf numFmtId="0" fontId="9" fillId="0" borderId="26" xfId="4" applyFont="1" applyBorder="1" applyAlignment="1">
      <alignment vertical="center" wrapText="1"/>
    </xf>
    <xf numFmtId="0" fontId="12" fillId="0" borderId="63" xfId="4" applyFont="1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8" fontId="9" fillId="0" borderId="23" xfId="6" applyNumberFormat="1" applyFont="1" applyBorder="1" applyAlignment="1">
      <alignment horizontal="center" vertical="center" wrapText="1"/>
    </xf>
    <xf numFmtId="0" fontId="9" fillId="0" borderId="24" xfId="5" applyFont="1" applyBorder="1" applyAlignment="1">
      <alignment horizontal="center" vertical="center" wrapText="1"/>
    </xf>
    <xf numFmtId="49" fontId="9" fillId="0" borderId="24" xfId="5" applyNumberFormat="1" applyFont="1" applyBorder="1" applyAlignment="1">
      <alignment horizontal="center" vertical="center" wrapText="1"/>
    </xf>
    <xf numFmtId="8" fontId="9" fillId="0" borderId="13" xfId="6" applyNumberFormat="1" applyFont="1" applyBorder="1" applyAlignment="1">
      <alignment vertical="center" wrapText="1"/>
    </xf>
    <xf numFmtId="0" fontId="12" fillId="0" borderId="13" xfId="4" applyFont="1" applyBorder="1" applyAlignment="1">
      <alignment vertical="center" wrapText="1"/>
    </xf>
    <xf numFmtId="0" fontId="11" fillId="0" borderId="57" xfId="4" applyFont="1" applyBorder="1" applyAlignment="1">
      <alignment horizontal="center" vertical="center"/>
    </xf>
    <xf numFmtId="165" fontId="9" fillId="0" borderId="9" xfId="4" applyNumberFormat="1" applyFont="1" applyBorder="1" applyAlignment="1">
      <alignment horizontal="center" vertical="center" wrapText="1"/>
    </xf>
    <xf numFmtId="9" fontId="9" fillId="0" borderId="40" xfId="7" applyFont="1" applyBorder="1" applyAlignment="1">
      <alignment horizontal="center" vertical="center"/>
    </xf>
    <xf numFmtId="0" fontId="3" fillId="0" borderId="13" xfId="4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8" fontId="10" fillId="0" borderId="0" xfId="0" applyNumberFormat="1" applyFont="1" applyAlignment="1">
      <alignment horizontal="right" wrapText="1"/>
    </xf>
    <xf numFmtId="9" fontId="10" fillId="0" borderId="0" xfId="3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4" fontId="3" fillId="8" borderId="13" xfId="4" applyNumberFormat="1" applyFill="1" applyBorder="1" applyAlignment="1">
      <alignment horizontal="right" vertical="center" wrapText="1"/>
    </xf>
    <xf numFmtId="49" fontId="9" fillId="0" borderId="8" xfId="4" applyNumberFormat="1" applyFont="1" applyBorder="1" applyAlignment="1">
      <alignment horizontal="center" vertical="center" wrapText="1"/>
    </xf>
    <xf numFmtId="0" fontId="22" fillId="5" borderId="49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1" fillId="0" borderId="49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7" xfId="0" applyFont="1" applyBorder="1" applyAlignment="1">
      <alignment horizontal="center"/>
    </xf>
    <xf numFmtId="0" fontId="21" fillId="0" borderId="50" xfId="0" applyFont="1" applyBorder="1" applyAlignment="1">
      <alignment horizontal="center"/>
    </xf>
    <xf numFmtId="0" fontId="22" fillId="5" borderId="49" xfId="0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21" fillId="0" borderId="5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" fillId="3" borderId="34" xfId="4" applyFont="1" applyFill="1" applyBorder="1" applyAlignment="1">
      <alignment horizontal="center" vertical="center" wrapText="1"/>
    </xf>
    <xf numFmtId="0" fontId="4" fillId="3" borderId="15" xfId="4" applyFont="1" applyFill="1" applyBorder="1" applyAlignment="1">
      <alignment horizontal="center" vertical="center" wrapText="1"/>
    </xf>
    <xf numFmtId="0" fontId="4" fillId="2" borderId="0" xfId="4" applyFont="1" applyFill="1" applyAlignment="1">
      <alignment horizontal="center"/>
    </xf>
    <xf numFmtId="0" fontId="4" fillId="3" borderId="1" xfId="4" applyFont="1" applyFill="1" applyBorder="1" applyAlignment="1">
      <alignment horizontal="center" vertical="center" wrapText="1"/>
    </xf>
    <xf numFmtId="0" fontId="4" fillId="3" borderId="7" xfId="4" applyFont="1" applyFill="1" applyBorder="1" applyAlignment="1">
      <alignment horizontal="center" vertical="center" wrapText="1"/>
    </xf>
    <xf numFmtId="0" fontId="8" fillId="3" borderId="2" xfId="4" applyFont="1" applyFill="1" applyBorder="1" applyAlignment="1">
      <alignment horizontal="center" vertical="center" wrapText="1"/>
    </xf>
    <xf numFmtId="0" fontId="8" fillId="3" borderId="8" xfId="4" applyFont="1" applyFill="1" applyBorder="1" applyAlignment="1">
      <alignment horizontal="center" vertical="center" wrapText="1"/>
    </xf>
    <xf numFmtId="0" fontId="5" fillId="3" borderId="2" xfId="4" applyFont="1" applyFill="1" applyBorder="1" applyAlignment="1">
      <alignment horizontal="center" vertical="center" wrapText="1"/>
    </xf>
    <xf numFmtId="0" fontId="5" fillId="3" borderId="8" xfId="4" applyFont="1" applyFill="1" applyBorder="1" applyAlignment="1">
      <alignment horizontal="center" vertical="center" wrapText="1"/>
    </xf>
    <xf numFmtId="0" fontId="4" fillId="3" borderId="2" xfId="4" applyFont="1" applyFill="1" applyBorder="1" applyAlignment="1">
      <alignment horizontal="center" vertical="center" wrapText="1"/>
    </xf>
    <xf numFmtId="0" fontId="4" fillId="3" borderId="8" xfId="4" applyFont="1" applyFill="1" applyBorder="1" applyAlignment="1">
      <alignment horizontal="center" vertical="center" wrapText="1"/>
    </xf>
    <xf numFmtId="0" fontId="4" fillId="0" borderId="0" xfId="4" applyFont="1" applyAlignment="1">
      <alignment horizontal="center"/>
    </xf>
    <xf numFmtId="0" fontId="5" fillId="3" borderId="15" xfId="4" applyFont="1" applyFill="1" applyBorder="1" applyAlignment="1">
      <alignment horizontal="center" vertical="center" wrapText="1"/>
    </xf>
    <xf numFmtId="0" fontId="5" fillId="3" borderId="6" xfId="4" applyFont="1" applyFill="1" applyBorder="1" applyAlignment="1">
      <alignment horizontal="center" vertical="center" wrapText="1"/>
    </xf>
    <xf numFmtId="0" fontId="5" fillId="3" borderId="12" xfId="4" applyFont="1" applyFill="1" applyBorder="1" applyAlignment="1">
      <alignment horizontal="center" vertical="center" wrapText="1"/>
    </xf>
    <xf numFmtId="0" fontId="5" fillId="3" borderId="16" xfId="4" applyFont="1" applyFill="1" applyBorder="1" applyAlignment="1">
      <alignment horizontal="center" vertical="center" wrapText="1"/>
    </xf>
    <xf numFmtId="0" fontId="3" fillId="3" borderId="34" xfId="4" applyFill="1" applyBorder="1" applyAlignment="1">
      <alignment horizontal="center" vertical="center" wrapText="1"/>
    </xf>
    <xf numFmtId="0" fontId="3" fillId="3" borderId="15" xfId="4" applyFill="1" applyBorder="1" applyAlignment="1">
      <alignment horizontal="center" vertical="center" wrapText="1"/>
    </xf>
    <xf numFmtId="0" fontId="5" fillId="0" borderId="0" xfId="4" applyFont="1" applyAlignment="1">
      <alignment horizontal="center"/>
    </xf>
    <xf numFmtId="0" fontId="5" fillId="2" borderId="0" xfId="4" applyFont="1" applyFill="1" applyAlignment="1">
      <alignment horizontal="center"/>
    </xf>
    <xf numFmtId="0" fontId="4" fillId="3" borderId="3" xfId="4" applyFont="1" applyFill="1" applyBorder="1" applyAlignment="1">
      <alignment horizontal="center" vertical="center" wrapText="1"/>
    </xf>
    <xf numFmtId="0" fontId="4" fillId="3" borderId="4" xfId="4" applyFont="1" applyFill="1" applyBorder="1" applyAlignment="1">
      <alignment horizontal="center" vertical="center" wrapText="1"/>
    </xf>
    <xf numFmtId="0" fontId="4" fillId="3" borderId="5" xfId="4" applyFont="1" applyFill="1" applyBorder="1" applyAlignment="1">
      <alignment horizontal="center" vertical="center" wrapText="1"/>
    </xf>
    <xf numFmtId="0" fontId="4" fillId="3" borderId="9" xfId="4" applyFont="1" applyFill="1" applyBorder="1" applyAlignment="1">
      <alignment horizontal="center" vertical="center" wrapText="1"/>
    </xf>
    <xf numFmtId="0" fontId="4" fillId="3" borderId="10" xfId="4" applyFont="1" applyFill="1" applyBorder="1" applyAlignment="1">
      <alignment horizontal="center" vertical="center" wrapText="1"/>
    </xf>
    <xf numFmtId="0" fontId="4" fillId="3" borderId="11" xfId="4" applyFont="1" applyFill="1" applyBorder="1" applyAlignment="1">
      <alignment horizontal="center" vertical="center" wrapText="1"/>
    </xf>
    <xf numFmtId="0" fontId="8" fillId="3" borderId="3" xfId="4" applyFont="1" applyFill="1" applyBorder="1" applyAlignment="1">
      <alignment horizontal="center" vertical="center" wrapText="1"/>
    </xf>
    <xf numFmtId="0" fontId="8" fillId="3" borderId="5" xfId="4" applyFont="1" applyFill="1" applyBorder="1" applyAlignment="1">
      <alignment horizontal="center" vertical="center" wrapText="1"/>
    </xf>
    <xf numFmtId="0" fontId="8" fillId="3" borderId="9" xfId="4" applyFont="1" applyFill="1" applyBorder="1" applyAlignment="1">
      <alignment horizontal="center" vertical="center" wrapText="1"/>
    </xf>
    <xf numFmtId="0" fontId="8" fillId="3" borderId="11" xfId="4" applyFont="1" applyFill="1" applyBorder="1" applyAlignment="1">
      <alignment horizontal="center" vertical="center" wrapText="1"/>
    </xf>
    <xf numFmtId="0" fontId="8" fillId="3" borderId="15" xfId="4" applyFont="1" applyFill="1" applyBorder="1" applyAlignment="1">
      <alignment horizontal="center" vertical="center" wrapText="1"/>
    </xf>
    <xf numFmtId="0" fontId="5" fillId="2" borderId="0" xfId="4" applyFont="1" applyFill="1" applyAlignment="1">
      <alignment horizontal="center" vertical="center"/>
    </xf>
    <xf numFmtId="0" fontId="4" fillId="3" borderId="14" xfId="4" applyFont="1" applyFill="1" applyBorder="1" applyAlignment="1">
      <alignment horizontal="center" vertical="center" wrapText="1"/>
    </xf>
    <xf numFmtId="0" fontId="9" fillId="0" borderId="20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9" fillId="0" borderId="25" xfId="4" applyFont="1" applyBorder="1" applyAlignment="1">
      <alignment horizontal="center" vertical="center" wrapText="1"/>
    </xf>
    <xf numFmtId="0" fontId="9" fillId="0" borderId="19" xfId="4" applyFont="1" applyBorder="1" applyAlignment="1">
      <alignment horizontal="center" vertical="center" wrapText="1"/>
    </xf>
    <xf numFmtId="0" fontId="9" fillId="0" borderId="8" xfId="4" applyFont="1" applyBorder="1" applyAlignment="1">
      <alignment horizontal="center" vertical="center" wrapText="1"/>
    </xf>
    <xf numFmtId="0" fontId="9" fillId="0" borderId="24" xfId="4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4" fillId="0" borderId="0" xfId="4" applyFont="1" applyAlignment="1">
      <alignment horizontal="center" wrapText="1"/>
    </xf>
    <xf numFmtId="0" fontId="3" fillId="3" borderId="13" xfId="4" applyFill="1" applyBorder="1" applyAlignment="1">
      <alignment horizontal="center" vertical="center" wrapText="1"/>
    </xf>
    <xf numFmtId="0" fontId="3" fillId="3" borderId="52" xfId="4" applyFill="1" applyBorder="1" applyAlignment="1">
      <alignment horizontal="center" vertical="center" wrapText="1"/>
    </xf>
    <xf numFmtId="0" fontId="4" fillId="3" borderId="13" xfId="4" applyFont="1" applyFill="1" applyBorder="1" applyAlignment="1">
      <alignment horizontal="center" vertical="center" wrapText="1"/>
    </xf>
    <xf numFmtId="0" fontId="4" fillId="3" borderId="52" xfId="4" applyFont="1" applyFill="1" applyBorder="1" applyAlignment="1">
      <alignment horizontal="center" vertical="center" wrapText="1"/>
    </xf>
    <xf numFmtId="0" fontId="10" fillId="0" borderId="19" xfId="4" applyFont="1" applyBorder="1" applyAlignment="1">
      <alignment horizontal="center" vertical="center" wrapText="1"/>
    </xf>
    <xf numFmtId="0" fontId="10" fillId="0" borderId="8" xfId="4" applyFont="1" applyBorder="1" applyAlignment="1">
      <alignment horizontal="center" vertical="center" wrapText="1"/>
    </xf>
    <xf numFmtId="0" fontId="10" fillId="0" borderId="18" xfId="4" applyFont="1" applyBorder="1" applyAlignment="1">
      <alignment horizontal="center" vertical="center" wrapText="1"/>
    </xf>
    <xf numFmtId="0" fontId="9" fillId="0" borderId="62" xfId="4" applyFont="1" applyBorder="1" applyAlignment="1">
      <alignment horizontal="center" vertical="center" wrapText="1"/>
    </xf>
    <xf numFmtId="0" fontId="3" fillId="3" borderId="8" xfId="4" applyFill="1" applyBorder="1" applyAlignment="1">
      <alignment horizontal="center" vertical="center" wrapText="1"/>
    </xf>
    <xf numFmtId="0" fontId="9" fillId="0" borderId="11" xfId="4" applyFont="1" applyBorder="1" applyAlignment="1">
      <alignment horizontal="center" vertical="center" wrapText="1"/>
    </xf>
    <xf numFmtId="0" fontId="9" fillId="0" borderId="40" xfId="4" applyFont="1" applyBorder="1" applyAlignment="1">
      <alignment horizontal="center" vertical="center" wrapText="1"/>
    </xf>
    <xf numFmtId="0" fontId="9" fillId="0" borderId="13" xfId="4" applyFont="1" applyBorder="1" applyAlignment="1">
      <alignment horizontal="center" vertical="center" wrapText="1"/>
    </xf>
    <xf numFmtId="0" fontId="9" fillId="0" borderId="23" xfId="4" applyFont="1" applyBorder="1" applyAlignment="1">
      <alignment horizontal="center" vertical="center" wrapText="1"/>
    </xf>
    <xf numFmtId="0" fontId="9" fillId="0" borderId="18" xfId="4" applyFont="1" applyBorder="1" applyAlignment="1">
      <alignment horizontal="center" vertical="center" wrapText="1"/>
    </xf>
    <xf numFmtId="0" fontId="9" fillId="0" borderId="61" xfId="4" applyFont="1" applyBorder="1" applyAlignment="1">
      <alignment horizontal="center" vertical="center" wrapText="1"/>
    </xf>
    <xf numFmtId="0" fontId="9" fillId="0" borderId="28" xfId="4" applyFont="1" applyBorder="1" applyAlignment="1">
      <alignment horizontal="center" vertical="center" wrapText="1"/>
    </xf>
    <xf numFmtId="0" fontId="9" fillId="0" borderId="34" xfId="4" applyFont="1" applyBorder="1" applyAlignment="1">
      <alignment horizontal="center" vertical="center" wrapText="1"/>
    </xf>
    <xf numFmtId="0" fontId="9" fillId="0" borderId="8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 wrapText="1"/>
    </xf>
    <xf numFmtId="8" fontId="9" fillId="8" borderId="34" xfId="6" applyNumberFormat="1" applyFont="1" applyFill="1" applyBorder="1" applyAlignment="1">
      <alignment horizontal="center" vertical="center"/>
    </xf>
    <xf numFmtId="8" fontId="9" fillId="8" borderId="18" xfId="6" applyNumberFormat="1" applyFont="1" applyFill="1" applyBorder="1" applyAlignment="1">
      <alignment horizontal="center" vertical="center"/>
    </xf>
    <xf numFmtId="0" fontId="9" fillId="8" borderId="34" xfId="4" applyFont="1" applyFill="1" applyBorder="1" applyAlignment="1">
      <alignment horizontal="center" vertical="center" wrapText="1"/>
    </xf>
    <xf numFmtId="0" fontId="9" fillId="8" borderId="18" xfId="4" applyFont="1" applyFill="1" applyBorder="1" applyAlignment="1">
      <alignment horizontal="center" vertical="center" wrapText="1"/>
    </xf>
    <xf numFmtId="0" fontId="9" fillId="0" borderId="58" xfId="4" applyFont="1" applyBorder="1" applyAlignment="1">
      <alignment horizontal="center" vertical="center" wrapText="1"/>
    </xf>
    <xf numFmtId="0" fontId="9" fillId="0" borderId="43" xfId="4" applyFont="1" applyBorder="1" applyAlignment="1">
      <alignment horizontal="center" vertical="center" wrapText="1"/>
    </xf>
    <xf numFmtId="0" fontId="5" fillId="3" borderId="18" xfId="4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4" fillId="3" borderId="71" xfId="4" applyFont="1" applyFill="1" applyBorder="1" applyAlignment="1">
      <alignment horizontal="center" vertical="center" wrapText="1"/>
    </xf>
    <xf numFmtId="0" fontId="4" fillId="3" borderId="44" xfId="4" applyFont="1" applyFill="1" applyBorder="1" applyAlignment="1">
      <alignment horizontal="center" vertical="center" wrapText="1"/>
    </xf>
    <xf numFmtId="0" fontId="4" fillId="3" borderId="72" xfId="4" applyFont="1" applyFill="1" applyBorder="1" applyAlignment="1">
      <alignment horizontal="center" vertical="center" wrapText="1"/>
    </xf>
    <xf numFmtId="0" fontId="8" fillId="3" borderId="1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 wrapText="1"/>
    </xf>
    <xf numFmtId="0" fontId="8" fillId="3" borderId="14" xfId="4" applyFont="1" applyFill="1" applyBorder="1" applyAlignment="1">
      <alignment horizontal="center" vertical="center" wrapText="1"/>
    </xf>
    <xf numFmtId="0" fontId="12" fillId="0" borderId="20" xfId="4" applyFont="1" applyBorder="1" applyAlignment="1">
      <alignment horizontal="center" vertical="center" wrapText="1"/>
    </xf>
    <xf numFmtId="0" fontId="12" fillId="0" borderId="12" xfId="4" applyFont="1" applyBorder="1" applyAlignment="1">
      <alignment horizontal="center" vertical="center" wrapText="1"/>
    </xf>
    <xf numFmtId="8" fontId="9" fillId="0" borderId="69" xfId="6" applyNumberFormat="1" applyFont="1" applyFill="1" applyBorder="1" applyAlignment="1">
      <alignment horizontal="center" vertical="center" wrapText="1"/>
    </xf>
    <xf numFmtId="8" fontId="9" fillId="0" borderId="46" xfId="6" applyNumberFormat="1" applyFont="1" applyFill="1" applyBorder="1" applyAlignment="1">
      <alignment horizontal="center" vertical="center" wrapText="1"/>
    </xf>
    <xf numFmtId="8" fontId="9" fillId="0" borderId="84" xfId="6" applyNumberFormat="1" applyFont="1" applyBorder="1" applyAlignment="1">
      <alignment horizontal="center" vertical="center" wrapText="1"/>
    </xf>
    <xf numFmtId="8" fontId="9" fillId="0" borderId="42" xfId="6" applyNumberFormat="1" applyFont="1" applyBorder="1" applyAlignment="1">
      <alignment horizontal="center" vertical="center" wrapText="1"/>
    </xf>
    <xf numFmtId="8" fontId="9" fillId="0" borderId="9" xfId="6" applyNumberFormat="1" applyFont="1" applyBorder="1" applyAlignment="1">
      <alignment horizontal="center" vertical="center" wrapText="1"/>
    </xf>
    <xf numFmtId="0" fontId="12" fillId="0" borderId="34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8" xfId="4" applyFont="1" applyBorder="1" applyAlignment="1">
      <alignment horizontal="center" vertical="center" wrapText="1"/>
    </xf>
    <xf numFmtId="8" fontId="9" fillId="0" borderId="19" xfId="6" applyNumberFormat="1" applyFont="1" applyBorder="1" applyAlignment="1">
      <alignment horizontal="center" vertical="center" wrapText="1"/>
    </xf>
    <xf numFmtId="8" fontId="9" fillId="0" borderId="8" xfId="6" applyNumberFormat="1" applyFont="1" applyBorder="1" applyAlignment="1">
      <alignment horizontal="center" vertical="center" wrapText="1"/>
    </xf>
    <xf numFmtId="8" fontId="9" fillId="0" borderId="24" xfId="6" applyNumberFormat="1" applyFont="1" applyBorder="1" applyAlignment="1">
      <alignment horizontal="center" vertical="center" wrapText="1"/>
    </xf>
    <xf numFmtId="0" fontId="12" fillId="0" borderId="25" xfId="4" applyFont="1" applyBorder="1" applyAlignment="1">
      <alignment horizontal="center" vertical="center" wrapText="1"/>
    </xf>
    <xf numFmtId="0" fontId="12" fillId="0" borderId="13" xfId="4" applyFont="1" applyBorder="1" applyAlignment="1">
      <alignment horizontal="center" vertical="center" wrapText="1"/>
    </xf>
    <xf numFmtId="8" fontId="9" fillId="0" borderId="34" xfId="6" applyNumberFormat="1" applyFont="1" applyBorder="1" applyAlignment="1">
      <alignment horizontal="center" vertical="center" wrapText="1"/>
    </xf>
    <xf numFmtId="8" fontId="9" fillId="0" borderId="18" xfId="6" applyNumberFormat="1" applyFont="1" applyBorder="1" applyAlignment="1">
      <alignment horizontal="center" vertical="center" wrapText="1"/>
    </xf>
    <xf numFmtId="49" fontId="9" fillId="0" borderId="19" xfId="4" applyNumberFormat="1" applyFont="1" applyBorder="1" applyAlignment="1">
      <alignment horizontal="center" vertical="center" wrapText="1"/>
    </xf>
    <xf numFmtId="49" fontId="9" fillId="0" borderId="8" xfId="4" applyNumberFormat="1" applyFont="1" applyBorder="1" applyAlignment="1">
      <alignment horizontal="center" vertical="center" wrapText="1"/>
    </xf>
    <xf numFmtId="49" fontId="9" fillId="0" borderId="18" xfId="4" applyNumberFormat="1" applyFont="1" applyBorder="1" applyAlignment="1">
      <alignment horizontal="center" vertical="center" wrapText="1"/>
    </xf>
    <xf numFmtId="49" fontId="9" fillId="0" borderId="24" xfId="4" applyNumberFormat="1" applyFont="1" applyBorder="1" applyAlignment="1">
      <alignment horizontal="center" vertical="center" wrapText="1"/>
    </xf>
    <xf numFmtId="49" fontId="9" fillId="0" borderId="34" xfId="4" applyNumberFormat="1" applyFont="1" applyBorder="1" applyAlignment="1">
      <alignment horizontal="center" vertical="center" wrapText="1"/>
    </xf>
    <xf numFmtId="8" fontId="9" fillId="2" borderId="34" xfId="6" applyNumberFormat="1" applyFont="1" applyFill="1" applyBorder="1" applyAlignment="1">
      <alignment horizontal="center" vertical="center" wrapText="1"/>
    </xf>
    <xf numFmtId="8" fontId="9" fillId="2" borderId="8" xfId="6" applyNumberFormat="1" applyFont="1" applyFill="1" applyBorder="1" applyAlignment="1">
      <alignment horizontal="center" vertical="center" wrapText="1"/>
    </xf>
    <xf numFmtId="8" fontId="9" fillId="2" borderId="18" xfId="6" applyNumberFormat="1" applyFont="1" applyFill="1" applyBorder="1" applyAlignment="1">
      <alignment horizontal="center" vertical="center" wrapText="1"/>
    </xf>
    <xf numFmtId="8" fontId="9" fillId="0" borderId="8" xfId="6" applyNumberFormat="1" applyFont="1" applyFill="1" applyBorder="1" applyAlignment="1">
      <alignment horizontal="center" vertical="center" wrapText="1"/>
    </xf>
    <xf numFmtId="8" fontId="9" fillId="0" borderId="24" xfId="6" applyNumberFormat="1" applyFont="1" applyFill="1" applyBorder="1" applyAlignment="1">
      <alignment horizontal="center" vertical="center" wrapText="1"/>
    </xf>
    <xf numFmtId="0" fontId="12" fillId="0" borderId="62" xfId="4" applyFont="1" applyBorder="1" applyAlignment="1">
      <alignment horizontal="center" vertical="center" wrapText="1"/>
    </xf>
    <xf numFmtId="0" fontId="12" fillId="0" borderId="28" xfId="4" applyFont="1" applyBorder="1" applyAlignment="1">
      <alignment horizontal="center" vertical="center" wrapText="1"/>
    </xf>
    <xf numFmtId="8" fontId="9" fillId="0" borderId="19" xfId="6" applyNumberFormat="1" applyFont="1" applyFill="1" applyBorder="1" applyAlignment="1">
      <alignment horizontal="center" vertical="center" wrapText="1"/>
    </xf>
    <xf numFmtId="8" fontId="9" fillId="0" borderId="18" xfId="6" applyNumberFormat="1" applyFont="1" applyFill="1" applyBorder="1" applyAlignment="1">
      <alignment horizontal="center" vertical="center" wrapText="1"/>
    </xf>
    <xf numFmtId="0" fontId="12" fillId="0" borderId="58" xfId="4" applyFont="1" applyBorder="1" applyAlignment="1">
      <alignment horizontal="center" vertical="center" wrapText="1"/>
    </xf>
    <xf numFmtId="0" fontId="12" fillId="0" borderId="42" xfId="4" applyFont="1" applyBorder="1" applyAlignment="1">
      <alignment horizontal="center" vertical="center" wrapText="1"/>
    </xf>
    <xf numFmtId="0" fontId="12" fillId="0" borderId="9" xfId="4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8" fontId="9" fillId="0" borderId="64" xfId="6" applyNumberFormat="1" applyFont="1" applyFill="1" applyBorder="1" applyAlignment="1">
      <alignment horizontal="center" vertical="center" wrapText="1"/>
    </xf>
    <xf numFmtId="8" fontId="9" fillId="0" borderId="56" xfId="6" applyNumberFormat="1" applyFont="1" applyFill="1" applyBorder="1" applyAlignment="1">
      <alignment horizontal="center" vertical="center" wrapText="1"/>
    </xf>
    <xf numFmtId="8" fontId="9" fillId="0" borderId="0" xfId="6" applyNumberFormat="1" applyFont="1" applyFill="1" applyBorder="1" applyAlignment="1">
      <alignment horizontal="center" vertical="center" wrapText="1"/>
    </xf>
    <xf numFmtId="8" fontId="9" fillId="0" borderId="29" xfId="6" applyNumberFormat="1" applyFont="1" applyFill="1" applyBorder="1" applyAlignment="1">
      <alignment horizontal="center" vertical="center" wrapText="1"/>
    </xf>
    <xf numFmtId="0" fontId="12" fillId="0" borderId="68" xfId="4" applyFont="1" applyBorder="1" applyAlignment="1">
      <alignment horizontal="center" vertical="center" wrapText="1"/>
    </xf>
    <xf numFmtId="0" fontId="12" fillId="0" borderId="67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 wrapText="1"/>
    </xf>
    <xf numFmtId="8" fontId="9" fillId="0" borderId="13" xfId="6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8" fontId="9" fillId="0" borderId="26" xfId="6" applyNumberFormat="1" applyFont="1" applyBorder="1" applyAlignment="1">
      <alignment horizontal="center" vertical="center" wrapText="1"/>
    </xf>
    <xf numFmtId="8" fontId="9" fillId="0" borderId="23" xfId="6" applyNumberFormat="1" applyFont="1" applyBorder="1" applyAlignment="1">
      <alignment horizontal="center" vertical="center" wrapText="1"/>
    </xf>
    <xf numFmtId="0" fontId="12" fillId="0" borderId="63" xfId="4" applyFont="1" applyBorder="1" applyAlignment="1">
      <alignment horizontal="center" vertical="center" wrapText="1"/>
    </xf>
    <xf numFmtId="0" fontId="12" fillId="0" borderId="61" xfId="4" applyFont="1" applyBorder="1" applyAlignment="1">
      <alignment horizontal="center" vertical="center" wrapText="1"/>
    </xf>
    <xf numFmtId="8" fontId="9" fillId="0" borderId="58" xfId="6" applyNumberFormat="1" applyFont="1" applyBorder="1" applyAlignment="1">
      <alignment horizontal="center" vertical="center" wrapText="1"/>
    </xf>
    <xf numFmtId="8" fontId="9" fillId="0" borderId="29" xfId="6" applyNumberFormat="1" applyFont="1" applyBorder="1" applyAlignment="1">
      <alignment horizontal="center" vertical="center" wrapText="1"/>
    </xf>
    <xf numFmtId="49" fontId="9" fillId="2" borderId="19" xfId="4" applyNumberFormat="1" applyFont="1" applyFill="1" applyBorder="1" applyAlignment="1">
      <alignment horizontal="center" vertical="center" wrapText="1"/>
    </xf>
    <xf numFmtId="49" fontId="9" fillId="2" borderId="24" xfId="4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4" fillId="3" borderId="85" xfId="4" applyFont="1" applyFill="1" applyBorder="1" applyAlignment="1">
      <alignment horizontal="center" vertical="center" wrapText="1"/>
    </xf>
    <xf numFmtId="0" fontId="4" fillId="3" borderId="86" xfId="4" applyFont="1" applyFill="1" applyBorder="1" applyAlignment="1">
      <alignment horizontal="center" vertical="center" wrapText="1"/>
    </xf>
    <xf numFmtId="0" fontId="4" fillId="3" borderId="87" xfId="4" applyFont="1" applyFill="1" applyBorder="1" applyAlignment="1">
      <alignment horizontal="center" vertical="center" wrapText="1"/>
    </xf>
    <xf numFmtId="0" fontId="4" fillId="3" borderId="18" xfId="4" applyFont="1" applyFill="1" applyBorder="1" applyAlignment="1">
      <alignment horizontal="center" vertical="center" wrapText="1"/>
    </xf>
    <xf numFmtId="0" fontId="5" fillId="3" borderId="62" xfId="4" applyFont="1" applyFill="1" applyBorder="1" applyAlignment="1">
      <alignment horizontal="center" vertical="center" wrapText="1"/>
    </xf>
    <xf numFmtId="0" fontId="3" fillId="3" borderId="18" xfId="4" applyFill="1" applyBorder="1" applyAlignment="1">
      <alignment horizontal="center" vertical="center" wrapText="1"/>
    </xf>
    <xf numFmtId="0" fontId="9" fillId="0" borderId="19" xfId="4" applyFont="1" applyBorder="1" applyAlignment="1">
      <alignment horizontal="center" vertical="center"/>
    </xf>
    <xf numFmtId="0" fontId="9" fillId="0" borderId="18" xfId="4" applyFont="1" applyBorder="1" applyAlignment="1">
      <alignment horizontal="center" vertical="center"/>
    </xf>
    <xf numFmtId="0" fontId="9" fillId="0" borderId="24" xfId="4" applyFont="1" applyBorder="1" applyAlignment="1">
      <alignment horizontal="center" vertical="center"/>
    </xf>
    <xf numFmtId="44" fontId="12" fillId="0" borderId="19" xfId="2" applyFont="1" applyFill="1" applyBorder="1" applyAlignment="1">
      <alignment horizontal="center" vertical="center"/>
    </xf>
    <xf numFmtId="44" fontId="12" fillId="0" borderId="24" xfId="2" applyFont="1" applyFill="1" applyBorder="1" applyAlignment="1">
      <alignment horizontal="center" vertical="center"/>
    </xf>
    <xf numFmtId="44" fontId="9" fillId="0" borderId="19" xfId="2" applyFont="1" applyFill="1" applyBorder="1" applyAlignment="1">
      <alignment horizontal="center" vertical="center"/>
    </xf>
    <xf numFmtId="44" fontId="9" fillId="0" borderId="24" xfId="2" applyFont="1" applyFill="1" applyBorder="1" applyAlignment="1">
      <alignment horizontal="center" vertical="center"/>
    </xf>
    <xf numFmtId="0" fontId="3" fillId="0" borderId="19" xfId="4" applyBorder="1" applyAlignment="1">
      <alignment horizontal="center" vertical="center"/>
    </xf>
    <xf numFmtId="0" fontId="3" fillId="0" borderId="24" xfId="4" applyBorder="1" applyAlignment="1">
      <alignment horizontal="center" vertical="center"/>
    </xf>
    <xf numFmtId="0" fontId="13" fillId="0" borderId="74" xfId="4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9" fillId="3" borderId="34" xfId="4" applyFont="1" applyFill="1" applyBorder="1" applyAlignment="1">
      <alignment horizontal="center" vertical="center" wrapText="1"/>
    </xf>
    <xf numFmtId="0" fontId="9" fillId="3" borderId="15" xfId="4" applyFont="1" applyFill="1" applyBorder="1" applyAlignment="1">
      <alignment horizontal="center" vertical="center" wrapText="1"/>
    </xf>
    <xf numFmtId="0" fontId="5" fillId="3" borderId="34" xfId="4" applyFont="1" applyFill="1" applyBorder="1" applyAlignment="1">
      <alignment horizontal="center" vertical="center" wrapText="1"/>
    </xf>
    <xf numFmtId="0" fontId="5" fillId="3" borderId="3" xfId="4" applyFont="1" applyFill="1" applyBorder="1" applyAlignment="1">
      <alignment horizontal="center" vertical="center" wrapText="1"/>
    </xf>
    <xf numFmtId="0" fontId="5" fillId="3" borderId="4" xfId="4" applyFont="1" applyFill="1" applyBorder="1" applyAlignment="1">
      <alignment horizontal="center" vertical="center" wrapText="1"/>
    </xf>
    <xf numFmtId="0" fontId="5" fillId="3" borderId="5" xfId="4" applyFont="1" applyFill="1" applyBorder="1" applyAlignment="1">
      <alignment horizontal="center" vertical="center" wrapText="1"/>
    </xf>
    <xf numFmtId="0" fontId="5" fillId="3" borderId="9" xfId="4" applyFont="1" applyFill="1" applyBorder="1" applyAlignment="1">
      <alignment horizontal="center" vertical="center" wrapText="1"/>
    </xf>
    <xf numFmtId="0" fontId="5" fillId="3" borderId="10" xfId="4" applyFont="1" applyFill="1" applyBorder="1" applyAlignment="1">
      <alignment horizontal="center" vertical="center" wrapText="1"/>
    </xf>
    <xf numFmtId="0" fontId="5" fillId="3" borderId="11" xfId="4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0" fontId="5" fillId="3" borderId="7" xfId="4" applyFont="1" applyFill="1" applyBorder="1" applyAlignment="1">
      <alignment horizontal="center" vertical="center" wrapText="1"/>
    </xf>
    <xf numFmtId="0" fontId="5" fillId="3" borderId="14" xfId="4" applyFont="1" applyFill="1" applyBorder="1" applyAlignment="1">
      <alignment horizontal="center" vertical="center" wrapText="1"/>
    </xf>
  </cellXfs>
  <cellStyles count="23">
    <cellStyle name="Millares" xfId="1" builtinId="3"/>
    <cellStyle name="Millares 2" xfId="8" xr:uid="{00000000-0005-0000-0000-000001000000}"/>
    <cellStyle name="Millares 2 2" xfId="9" xr:uid="{00000000-0005-0000-0000-000002000000}"/>
    <cellStyle name="Millares 3" xfId="22" xr:uid="{00000000-0005-0000-0000-000003000000}"/>
    <cellStyle name="Moneda" xfId="2" builtinId="4"/>
    <cellStyle name="Moneda 2" xfId="10" xr:uid="{00000000-0005-0000-0000-000005000000}"/>
    <cellStyle name="Moneda 2 2" xfId="11" xr:uid="{00000000-0005-0000-0000-000006000000}"/>
    <cellStyle name="Moneda 2 2 2" xfId="6" xr:uid="{00000000-0005-0000-0000-000007000000}"/>
    <cellStyle name="Moneda 3" xfId="12" xr:uid="{00000000-0005-0000-0000-000008000000}"/>
    <cellStyle name="Moneda 3 2" xfId="13" xr:uid="{00000000-0005-0000-0000-000009000000}"/>
    <cellStyle name="Normal" xfId="0" builtinId="0"/>
    <cellStyle name="Normal 2" xfId="14" xr:uid="{00000000-0005-0000-0000-00000B000000}"/>
    <cellStyle name="Normal 2 2" xfId="15" xr:uid="{00000000-0005-0000-0000-00000C000000}"/>
    <cellStyle name="Normal 3" xfId="16" xr:uid="{00000000-0005-0000-0000-00000D000000}"/>
    <cellStyle name="Normal 4" xfId="17" xr:uid="{00000000-0005-0000-0000-00000E000000}"/>
    <cellStyle name="Normal 4 2" xfId="18" xr:uid="{00000000-0005-0000-0000-00000F000000}"/>
    <cellStyle name="Normal 4 2 2" xfId="4" xr:uid="{00000000-0005-0000-0000-000010000000}"/>
    <cellStyle name="Normal 5" xfId="19" xr:uid="{00000000-0005-0000-0000-000011000000}"/>
    <cellStyle name="Normal 5 2" xfId="5" xr:uid="{00000000-0005-0000-0000-000012000000}"/>
    <cellStyle name="Normal 6" xfId="21" xr:uid="{00000000-0005-0000-0000-000013000000}"/>
    <cellStyle name="Porcentaje" xfId="3" builtinId="5"/>
    <cellStyle name="Porcentaje 2" xfId="20" xr:uid="{00000000-0005-0000-0000-000015000000}"/>
    <cellStyle name="Porcentaje 2 2" xfId="7" xr:uid="{00000000-0005-0000-0000-000016000000}"/>
  </cellStyles>
  <dxfs count="0"/>
  <tableStyles count="0" defaultTableStyle="TableStyleMedium2" defaultPivotStyle="PivotStyleLight16"/>
  <colors>
    <mruColors>
      <color rgb="FF00FF00"/>
      <color rgb="FF00FFFF"/>
      <color rgb="FFFF00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0.png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0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1156758</xdr:colOff>
      <xdr:row>1</xdr:row>
      <xdr:rowOff>52917</xdr:rowOff>
    </xdr:from>
    <xdr:to>
      <xdr:col>13</xdr:col>
      <xdr:colOff>1235076</xdr:colOff>
      <xdr:row>4</xdr:row>
      <xdr:rowOff>144992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4758" y="285750"/>
          <a:ext cx="132715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</xdr:colOff>
      <xdr:row>1</xdr:row>
      <xdr:rowOff>134409</xdr:rowOff>
    </xdr:from>
    <xdr:to>
      <xdr:col>3</xdr:col>
      <xdr:colOff>311149</xdr:colOff>
      <xdr:row>4</xdr:row>
      <xdr:rowOff>188384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36724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719667</xdr:colOff>
      <xdr:row>1</xdr:row>
      <xdr:rowOff>77259</xdr:rowOff>
    </xdr:from>
    <xdr:to>
      <xdr:col>1</xdr:col>
      <xdr:colOff>1109134</xdr:colOff>
      <xdr:row>4</xdr:row>
      <xdr:rowOff>115994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310092"/>
          <a:ext cx="1524000" cy="7372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4A0C50-71D4-4480-BB08-7EDB67B246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EC5F9DEE-5B2F-4515-A10F-29FE3A63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407E1AD4-0BF3-4002-B9F5-5765AB5D774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19228451-FAC5-4BCE-8B79-2532195FA4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1F9C2CEE-5CFC-4F62-BE9C-1AB4B393DF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B65BC2D3-F3E9-4FC5-ACAA-B16BAE1B49B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101</xdr:row>
      <xdr:rowOff>71437</xdr:rowOff>
    </xdr:from>
    <xdr:to>
      <xdr:col>20</xdr:col>
      <xdr:colOff>407308</xdr:colOff>
      <xdr:row>105</xdr:row>
      <xdr:rowOff>100012</xdr:rowOff>
    </xdr:to>
    <xdr:pic>
      <xdr:nvPicPr>
        <xdr:cNvPr id="11" name="34 Imagen">
          <a:extLst>
            <a:ext uri="{FF2B5EF4-FFF2-40B4-BE49-F238E27FC236}">
              <a16:creationId xmlns:a16="http://schemas.microsoft.com/office/drawing/2014/main" id="{D3FA9510-7B80-49C1-A383-168A0C127D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621756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102</xdr:row>
      <xdr:rowOff>4762</xdr:rowOff>
    </xdr:from>
    <xdr:to>
      <xdr:col>3</xdr:col>
      <xdr:colOff>383382</xdr:colOff>
      <xdr:row>106</xdr:row>
      <xdr:rowOff>4762</xdr:rowOff>
    </xdr:to>
    <xdr:pic>
      <xdr:nvPicPr>
        <xdr:cNvPr id="12" name="35 Imagen">
          <a:extLst>
            <a:ext uri="{FF2B5EF4-FFF2-40B4-BE49-F238E27FC236}">
              <a16:creationId xmlns:a16="http://schemas.microsoft.com/office/drawing/2014/main" id="{26685110-D150-49C7-A963-A7C6042EB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634138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101</xdr:row>
      <xdr:rowOff>138112</xdr:rowOff>
    </xdr:from>
    <xdr:to>
      <xdr:col>2</xdr:col>
      <xdr:colOff>1012032</xdr:colOff>
      <xdr:row>105</xdr:row>
      <xdr:rowOff>113347</xdr:rowOff>
    </xdr:to>
    <xdr:pic>
      <xdr:nvPicPr>
        <xdr:cNvPr id="13" name="36 Imagen">
          <a:extLst>
            <a:ext uri="{FF2B5EF4-FFF2-40B4-BE49-F238E27FC236}">
              <a16:creationId xmlns:a16="http://schemas.microsoft.com/office/drawing/2014/main" id="{30CDB621-3775-47EC-8FD8-395464056F2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62842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141</xdr:row>
      <xdr:rowOff>83343</xdr:rowOff>
    </xdr:from>
    <xdr:to>
      <xdr:col>20</xdr:col>
      <xdr:colOff>383495</xdr:colOff>
      <xdr:row>145</xdr:row>
      <xdr:rowOff>111918</xdr:rowOff>
    </xdr:to>
    <xdr:pic>
      <xdr:nvPicPr>
        <xdr:cNvPr id="14" name="40 Imagen">
          <a:extLst>
            <a:ext uri="{FF2B5EF4-FFF2-40B4-BE49-F238E27FC236}">
              <a16:creationId xmlns:a16="http://schemas.microsoft.com/office/drawing/2014/main" id="{5F3EA084-4C61-4ECE-8DB9-4A7A8D5C7D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599259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142</xdr:row>
      <xdr:rowOff>16668</xdr:rowOff>
    </xdr:from>
    <xdr:to>
      <xdr:col>3</xdr:col>
      <xdr:colOff>359569</xdr:colOff>
      <xdr:row>146</xdr:row>
      <xdr:rowOff>7143</xdr:rowOff>
    </xdr:to>
    <xdr:pic>
      <xdr:nvPicPr>
        <xdr:cNvPr id="15" name="41 Imagen">
          <a:extLst>
            <a:ext uri="{FF2B5EF4-FFF2-40B4-BE49-F238E27FC236}">
              <a16:creationId xmlns:a16="http://schemas.microsoft.com/office/drawing/2014/main" id="{C28F1645-69C3-4EF4-A4B1-B8D4654303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611641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141</xdr:row>
      <xdr:rowOff>150018</xdr:rowOff>
    </xdr:from>
    <xdr:to>
      <xdr:col>2</xdr:col>
      <xdr:colOff>988219</xdr:colOff>
      <xdr:row>145</xdr:row>
      <xdr:rowOff>125253</xdr:rowOff>
    </xdr:to>
    <xdr:pic>
      <xdr:nvPicPr>
        <xdr:cNvPr id="16" name="42 Imagen">
          <a:extLst>
            <a:ext uri="{FF2B5EF4-FFF2-40B4-BE49-F238E27FC236}">
              <a16:creationId xmlns:a16="http://schemas.microsoft.com/office/drawing/2014/main" id="{69E79712-5695-4AC5-A357-788FDBEEB1E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605926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177</xdr:row>
      <xdr:rowOff>83344</xdr:rowOff>
    </xdr:from>
    <xdr:to>
      <xdr:col>20</xdr:col>
      <xdr:colOff>431120</xdr:colOff>
      <xdr:row>181</xdr:row>
      <xdr:rowOff>111919</xdr:rowOff>
    </xdr:to>
    <xdr:pic>
      <xdr:nvPicPr>
        <xdr:cNvPr id="17" name="52 Imagen">
          <a:extLst>
            <a:ext uri="{FF2B5EF4-FFF2-40B4-BE49-F238E27FC236}">
              <a16:creationId xmlns:a16="http://schemas.microsoft.com/office/drawing/2014/main" id="{DC3D0274-7E86-48B8-AA7F-66B12EBF7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433363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1112044</xdr:colOff>
      <xdr:row>178</xdr:row>
      <xdr:rowOff>16669</xdr:rowOff>
    </xdr:from>
    <xdr:to>
      <xdr:col>3</xdr:col>
      <xdr:colOff>407194</xdr:colOff>
      <xdr:row>182</xdr:row>
      <xdr:rowOff>7144</xdr:rowOff>
    </xdr:to>
    <xdr:pic>
      <xdr:nvPicPr>
        <xdr:cNvPr id="18" name="53 Imagen">
          <a:extLst>
            <a:ext uri="{FF2B5EF4-FFF2-40B4-BE49-F238E27FC236}">
              <a16:creationId xmlns:a16="http://schemas.microsoft.com/office/drawing/2014/main" id="{4530BD07-062A-421A-855E-3CA28C647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434601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177</xdr:row>
      <xdr:rowOff>150019</xdr:rowOff>
    </xdr:from>
    <xdr:to>
      <xdr:col>2</xdr:col>
      <xdr:colOff>1035844</xdr:colOff>
      <xdr:row>181</xdr:row>
      <xdr:rowOff>125254</xdr:rowOff>
    </xdr:to>
    <xdr:pic>
      <xdr:nvPicPr>
        <xdr:cNvPr id="19" name="54 Imagen">
          <a:extLst>
            <a:ext uri="{FF2B5EF4-FFF2-40B4-BE49-F238E27FC236}">
              <a16:creationId xmlns:a16="http://schemas.microsoft.com/office/drawing/2014/main" id="{56B1CA94-B42E-4F70-A971-5743CA3D201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4030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229</xdr:row>
      <xdr:rowOff>95250</xdr:rowOff>
    </xdr:from>
    <xdr:to>
      <xdr:col>20</xdr:col>
      <xdr:colOff>383495</xdr:colOff>
      <xdr:row>233</xdr:row>
      <xdr:rowOff>123825</xdr:rowOff>
    </xdr:to>
    <xdr:pic>
      <xdr:nvPicPr>
        <xdr:cNvPr id="20" name="55 Imagen">
          <a:extLst>
            <a:ext uri="{FF2B5EF4-FFF2-40B4-BE49-F238E27FC236}">
              <a16:creationId xmlns:a16="http://schemas.microsoft.com/office/drawing/2014/main" id="{ECC1705E-612B-4F31-8820-8A0923C970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575024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217</xdr:row>
      <xdr:rowOff>28575</xdr:rowOff>
    </xdr:from>
    <xdr:to>
      <xdr:col>3</xdr:col>
      <xdr:colOff>359569</xdr:colOff>
      <xdr:row>221</xdr:row>
      <xdr:rowOff>19050</xdr:rowOff>
    </xdr:to>
    <xdr:pic>
      <xdr:nvPicPr>
        <xdr:cNvPr id="21" name="56 Imagen">
          <a:extLst>
            <a:ext uri="{FF2B5EF4-FFF2-40B4-BE49-F238E27FC236}">
              <a16:creationId xmlns:a16="http://schemas.microsoft.com/office/drawing/2014/main" id="{D3CEE4C0-3879-42C3-9B56-7DE3FE5DB9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5302567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229</xdr:row>
      <xdr:rowOff>161925</xdr:rowOff>
    </xdr:from>
    <xdr:to>
      <xdr:col>2</xdr:col>
      <xdr:colOff>988219</xdr:colOff>
      <xdr:row>233</xdr:row>
      <xdr:rowOff>137160</xdr:rowOff>
    </xdr:to>
    <xdr:pic>
      <xdr:nvPicPr>
        <xdr:cNvPr id="22" name="57 Imagen">
          <a:extLst>
            <a:ext uri="{FF2B5EF4-FFF2-40B4-BE49-F238E27FC236}">
              <a16:creationId xmlns:a16="http://schemas.microsoft.com/office/drawing/2014/main" id="{04311A8D-836A-4236-BF2E-019F2C35AF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56910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16</xdr:col>
      <xdr:colOff>300038</xdr:colOff>
      <xdr:row>265</xdr:row>
      <xdr:rowOff>126206</xdr:rowOff>
    </xdr:from>
    <xdr:to>
      <xdr:col>20</xdr:col>
      <xdr:colOff>183470</xdr:colOff>
      <xdr:row>269</xdr:row>
      <xdr:rowOff>154781</xdr:rowOff>
    </xdr:to>
    <xdr:pic>
      <xdr:nvPicPr>
        <xdr:cNvPr id="23" name="61 Imagen">
          <a:extLst>
            <a:ext uri="{FF2B5EF4-FFF2-40B4-BE49-F238E27FC236}">
              <a16:creationId xmlns:a16="http://schemas.microsoft.com/office/drawing/2014/main" id="{437CD86D-C264-4A06-847A-50B02F7B91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7963" y="62705456"/>
          <a:ext cx="133123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265</xdr:row>
      <xdr:rowOff>4762</xdr:rowOff>
    </xdr:from>
    <xdr:to>
      <xdr:col>2</xdr:col>
      <xdr:colOff>1145381</xdr:colOff>
      <xdr:row>268</xdr:row>
      <xdr:rowOff>170497</xdr:rowOff>
    </xdr:to>
    <xdr:pic>
      <xdr:nvPicPr>
        <xdr:cNvPr id="24" name="66 Imagen">
          <a:extLst>
            <a:ext uri="{FF2B5EF4-FFF2-40B4-BE49-F238E27FC236}">
              <a16:creationId xmlns:a16="http://schemas.microsoft.com/office/drawing/2014/main" id="{B1E38D0E-1D5A-4329-A353-FA27D5063E5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625840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59531</xdr:colOff>
      <xdr:row>312</xdr:row>
      <xdr:rowOff>138113</xdr:rowOff>
    </xdr:from>
    <xdr:to>
      <xdr:col>20</xdr:col>
      <xdr:colOff>264432</xdr:colOff>
      <xdr:row>316</xdr:row>
      <xdr:rowOff>176213</xdr:rowOff>
    </xdr:to>
    <xdr:pic>
      <xdr:nvPicPr>
        <xdr:cNvPr id="25" name="82 Imagen">
          <a:extLst>
            <a:ext uri="{FF2B5EF4-FFF2-40B4-BE49-F238E27FC236}">
              <a16:creationId xmlns:a16="http://schemas.microsoft.com/office/drawing/2014/main" id="{03CDAB93-30CE-4757-8591-C363535C54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306" y="78967013"/>
          <a:ext cx="1328851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1421606</xdr:colOff>
      <xdr:row>311</xdr:row>
      <xdr:rowOff>90488</xdr:rowOff>
    </xdr:from>
    <xdr:to>
      <xdr:col>4</xdr:col>
      <xdr:colOff>278606</xdr:colOff>
      <xdr:row>315</xdr:row>
      <xdr:rowOff>90488</xdr:rowOff>
    </xdr:to>
    <xdr:pic>
      <xdr:nvPicPr>
        <xdr:cNvPr id="26" name="83 Imagen">
          <a:extLst>
            <a:ext uri="{FF2B5EF4-FFF2-40B4-BE49-F238E27FC236}">
              <a16:creationId xmlns:a16="http://schemas.microsoft.com/office/drawing/2014/main" id="{F27CB137-E5FA-4D3C-A944-B204AA8169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881" y="787288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</xdr:colOff>
      <xdr:row>313</xdr:row>
      <xdr:rowOff>23813</xdr:rowOff>
    </xdr:from>
    <xdr:to>
      <xdr:col>2</xdr:col>
      <xdr:colOff>907256</xdr:colOff>
      <xdr:row>317</xdr:row>
      <xdr:rowOff>8573</xdr:rowOff>
    </xdr:to>
    <xdr:pic>
      <xdr:nvPicPr>
        <xdr:cNvPr id="27" name="84 Imagen">
          <a:extLst>
            <a:ext uri="{FF2B5EF4-FFF2-40B4-BE49-F238E27FC236}">
              <a16:creationId xmlns:a16="http://schemas.microsoft.com/office/drawing/2014/main" id="{55EB4F0D-5CEC-4CC9-86DA-39F241D1606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" y="79043213"/>
          <a:ext cx="1521619" cy="746760"/>
        </a:xfrm>
        <a:prstGeom prst="rect">
          <a:avLst/>
        </a:prstGeom>
      </xdr:spPr>
    </xdr:pic>
    <xdr:clientData/>
  </xdr:twoCellAnchor>
  <xdr:twoCellAnchor editAs="oneCell">
    <xdr:from>
      <xdr:col>16</xdr:col>
      <xdr:colOff>78582</xdr:colOff>
      <xdr:row>369</xdr:row>
      <xdr:rowOff>104775</xdr:rowOff>
    </xdr:from>
    <xdr:to>
      <xdr:col>19</xdr:col>
      <xdr:colOff>340633</xdr:colOff>
      <xdr:row>373</xdr:row>
      <xdr:rowOff>133350</xdr:rowOff>
    </xdr:to>
    <xdr:pic>
      <xdr:nvPicPr>
        <xdr:cNvPr id="28" name="100 Imagen">
          <a:extLst>
            <a:ext uri="{FF2B5EF4-FFF2-40B4-BE49-F238E27FC236}">
              <a16:creationId xmlns:a16="http://schemas.microsoft.com/office/drawing/2014/main" id="{98D04B96-024A-4CBB-ABA4-8DD7F8EE0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6507" y="8810625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1354932</xdr:colOff>
      <xdr:row>370</xdr:row>
      <xdr:rowOff>171450</xdr:rowOff>
    </xdr:from>
    <xdr:to>
      <xdr:col>4</xdr:col>
      <xdr:colOff>211932</xdr:colOff>
      <xdr:row>374</xdr:row>
      <xdr:rowOff>161925</xdr:rowOff>
    </xdr:to>
    <xdr:pic>
      <xdr:nvPicPr>
        <xdr:cNvPr id="29" name="101 Imagen">
          <a:extLst>
            <a:ext uri="{FF2B5EF4-FFF2-40B4-BE49-F238E27FC236}">
              <a16:creationId xmlns:a16="http://schemas.microsoft.com/office/drawing/2014/main" id="{3F594603-C375-42E0-816E-A49646A75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207" y="8836342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176213</xdr:colOff>
      <xdr:row>371</xdr:row>
      <xdr:rowOff>9525</xdr:rowOff>
    </xdr:from>
    <xdr:to>
      <xdr:col>2</xdr:col>
      <xdr:colOff>1021557</xdr:colOff>
      <xdr:row>374</xdr:row>
      <xdr:rowOff>175260</xdr:rowOff>
    </xdr:to>
    <xdr:pic>
      <xdr:nvPicPr>
        <xdr:cNvPr id="30" name="102 Imagen">
          <a:extLst>
            <a:ext uri="{FF2B5EF4-FFF2-40B4-BE49-F238E27FC236}">
              <a16:creationId xmlns:a16="http://schemas.microsoft.com/office/drawing/2014/main" id="{05210412-A345-4777-95AC-1FDCF353D1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3" y="8839200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202406</xdr:colOff>
      <xdr:row>282</xdr:row>
      <xdr:rowOff>71438</xdr:rowOff>
    </xdr:from>
    <xdr:to>
      <xdr:col>20</xdr:col>
      <xdr:colOff>407307</xdr:colOff>
      <xdr:row>286</xdr:row>
      <xdr:rowOff>100013</xdr:rowOff>
    </xdr:to>
    <xdr:pic>
      <xdr:nvPicPr>
        <xdr:cNvPr id="31" name="91 Imagen">
          <a:extLst>
            <a:ext uri="{FF2B5EF4-FFF2-40B4-BE49-F238E27FC236}">
              <a16:creationId xmlns:a16="http://schemas.microsoft.com/office/drawing/2014/main" id="{7202CD5F-44F1-4ADC-9708-A2072EFF84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7104221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1088231</xdr:colOff>
      <xdr:row>283</xdr:row>
      <xdr:rowOff>4763</xdr:rowOff>
    </xdr:from>
    <xdr:to>
      <xdr:col>3</xdr:col>
      <xdr:colOff>383381</xdr:colOff>
      <xdr:row>287</xdr:row>
      <xdr:rowOff>4763</xdr:rowOff>
    </xdr:to>
    <xdr:pic>
      <xdr:nvPicPr>
        <xdr:cNvPr id="32" name="92 Imagen">
          <a:extLst>
            <a:ext uri="{FF2B5EF4-FFF2-40B4-BE49-F238E27FC236}">
              <a16:creationId xmlns:a16="http://schemas.microsoft.com/office/drawing/2014/main" id="{2E15EFA7-B56F-4B9A-8A50-4F6516AE8C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7116603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282</xdr:row>
      <xdr:rowOff>138113</xdr:rowOff>
    </xdr:from>
    <xdr:to>
      <xdr:col>2</xdr:col>
      <xdr:colOff>1012031</xdr:colOff>
      <xdr:row>286</xdr:row>
      <xdr:rowOff>113348</xdr:rowOff>
    </xdr:to>
    <xdr:pic>
      <xdr:nvPicPr>
        <xdr:cNvPr id="33" name="93 Imagen">
          <a:extLst>
            <a:ext uri="{FF2B5EF4-FFF2-40B4-BE49-F238E27FC236}">
              <a16:creationId xmlns:a16="http://schemas.microsoft.com/office/drawing/2014/main" id="{70814048-6E4A-4D8E-99C5-4EDBF40EA62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7110888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37" name="28 Imagen">
          <a:extLst>
            <a:ext uri="{FF2B5EF4-FFF2-40B4-BE49-F238E27FC236}">
              <a16:creationId xmlns:a16="http://schemas.microsoft.com/office/drawing/2014/main" id="{A3BEA269-F0CE-4FE3-9B05-943E1C7CD0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673679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38" name="29 Imagen">
          <a:extLst>
            <a:ext uri="{FF2B5EF4-FFF2-40B4-BE49-F238E27FC236}">
              <a16:creationId xmlns:a16="http://schemas.microsoft.com/office/drawing/2014/main" id="{00C0E2E1-E1FF-4580-9ADC-0091E3398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674917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39" name="30 Imagen">
          <a:extLst>
            <a:ext uri="{FF2B5EF4-FFF2-40B4-BE49-F238E27FC236}">
              <a16:creationId xmlns:a16="http://schemas.microsoft.com/office/drawing/2014/main" id="{C0AF9C0B-6090-49FD-BEB1-093CED0256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6743461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202406</xdr:colOff>
      <xdr:row>329</xdr:row>
      <xdr:rowOff>107157</xdr:rowOff>
    </xdr:from>
    <xdr:to>
      <xdr:col>20</xdr:col>
      <xdr:colOff>407307</xdr:colOff>
      <xdr:row>333</xdr:row>
      <xdr:rowOff>135732</xdr:rowOff>
    </xdr:to>
    <xdr:pic>
      <xdr:nvPicPr>
        <xdr:cNvPr id="40" name="103 Imagen">
          <a:extLst>
            <a:ext uri="{FF2B5EF4-FFF2-40B4-BE49-F238E27FC236}">
              <a16:creationId xmlns:a16="http://schemas.microsoft.com/office/drawing/2014/main" id="{76CF7316-6811-4D5B-96A0-09AE856DA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35696128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1088231</xdr:colOff>
      <xdr:row>330</xdr:row>
      <xdr:rowOff>40482</xdr:rowOff>
    </xdr:from>
    <xdr:to>
      <xdr:col>3</xdr:col>
      <xdr:colOff>383381</xdr:colOff>
      <xdr:row>334</xdr:row>
      <xdr:rowOff>30957</xdr:rowOff>
    </xdr:to>
    <xdr:pic>
      <xdr:nvPicPr>
        <xdr:cNvPr id="41" name="104 Imagen">
          <a:extLst>
            <a:ext uri="{FF2B5EF4-FFF2-40B4-BE49-F238E27FC236}">
              <a16:creationId xmlns:a16="http://schemas.microsoft.com/office/drawing/2014/main" id="{03285CC0-9AEF-4D03-A2AE-9E68D58B38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357085107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329</xdr:row>
      <xdr:rowOff>173832</xdr:rowOff>
    </xdr:from>
    <xdr:to>
      <xdr:col>2</xdr:col>
      <xdr:colOff>1012031</xdr:colOff>
      <xdr:row>333</xdr:row>
      <xdr:rowOff>149067</xdr:rowOff>
    </xdr:to>
    <xdr:pic>
      <xdr:nvPicPr>
        <xdr:cNvPr id="42" name="105 Imagen">
          <a:extLst>
            <a:ext uri="{FF2B5EF4-FFF2-40B4-BE49-F238E27FC236}">
              <a16:creationId xmlns:a16="http://schemas.microsoft.com/office/drawing/2014/main" id="{FBBF1C17-C363-40C9-852C-391F0E38A01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357027957"/>
          <a:ext cx="1521619" cy="7372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1B24C2F-1AB7-4836-B051-92E1F24EF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3BD765AF-75E0-46D4-9DEE-CB22B01A8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953CBC6E-6C1D-4298-BCED-F0644E82D34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5CBA20D7-36A3-4089-8CD4-4604EC21ED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9CF375A4-6120-484B-89EB-A8D6CE9B4F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CD487260-5A6D-46BA-94BC-DC89A9A055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AC5F83E4-217B-44F8-8151-93434BC58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240756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1CCEFF22-2D7C-47B1-98FC-794A5EEFF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253138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9377C34A-3545-417B-909F-24EA45AA21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24742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F36F6D98-F326-4A8D-A538-D9A9A4EDC1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218259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6D984E2B-E1D6-4FDD-B71E-5974A9EE0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230641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38E11BFC-4634-4580-80AD-D09498C5B76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24926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C3B81EC0-B6D4-43FC-90A3-3CF179A53E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4D6D7510-DA27-4826-95CD-FC37030B2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FD2AC8A4-2B91-4F20-A5B7-8B2454DB87A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1EAD6603-1263-4AC1-9058-C7ECD97927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462" y="14186058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4C2ACC61-3371-452B-8529-7ACD8D6F5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7" y="14198441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EDF83DA4-6031-4049-8DC1-B08881FFD8E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" y="14192726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196B6866-97E3-4C26-B0DF-02C8E85B3F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1494924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5D121FCF-FB31-4B59-9BE8-07BEB72C85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1496163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04BDBCD9-F275-48D0-A14C-712FB72B21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495591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1AD227EA-D111-49F0-AD63-1640D52B30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573149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EAD432B0-C8BB-4C2C-8916-27A790052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574387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0418641D-D07A-48B9-9182-0354A2D30C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573815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5366402B-B71C-46FD-B4C8-0D6656BE17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1658635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B220538C-4CA9-40FD-AAE0-34E18A9A1C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1659874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DCAE618B-D3B2-40E7-9DD4-BEB7CDEFEA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59302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11386157-F48B-45FA-A7EE-F81325DE80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17367408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5029D730-713E-4985-BC73-33A7CF3D37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17379791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02E3578A-FE73-4983-B3ED-2AF0ECD7A4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374076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5" name="70 Imagen">
          <a:extLst>
            <a:ext uri="{FF2B5EF4-FFF2-40B4-BE49-F238E27FC236}">
              <a16:creationId xmlns:a16="http://schemas.microsoft.com/office/drawing/2014/main" id="{CD614C73-E482-4574-80E8-32984EB645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1915691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6" name="71 Imagen">
          <a:extLst>
            <a:ext uri="{FF2B5EF4-FFF2-40B4-BE49-F238E27FC236}">
              <a16:creationId xmlns:a16="http://schemas.microsoft.com/office/drawing/2014/main" id="{C8031D5F-C8A8-4482-A396-0D6BF67787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916930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7" name="72 Imagen">
          <a:extLst>
            <a:ext uri="{FF2B5EF4-FFF2-40B4-BE49-F238E27FC236}">
              <a16:creationId xmlns:a16="http://schemas.microsoft.com/office/drawing/2014/main" id="{FD78FDBD-2FB9-4330-BDC7-A2AA6E3F604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1916358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8" name="73 Imagen">
          <a:extLst>
            <a:ext uri="{FF2B5EF4-FFF2-40B4-BE49-F238E27FC236}">
              <a16:creationId xmlns:a16="http://schemas.microsoft.com/office/drawing/2014/main" id="{8F140FA6-79F0-4EB6-870C-77691618B7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986176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9" name="74 Imagen">
          <a:extLst>
            <a:ext uri="{FF2B5EF4-FFF2-40B4-BE49-F238E27FC236}">
              <a16:creationId xmlns:a16="http://schemas.microsoft.com/office/drawing/2014/main" id="{81A2DDE6-E7AD-4FD8-92FD-921E7D0F9B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987415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40" name="75 Imagen">
          <a:extLst>
            <a:ext uri="{FF2B5EF4-FFF2-40B4-BE49-F238E27FC236}">
              <a16:creationId xmlns:a16="http://schemas.microsoft.com/office/drawing/2014/main" id="{A4DEDB4D-0396-441C-90F9-B1A4B2CD7E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86843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44" name="79 Imagen">
          <a:extLst>
            <a:ext uri="{FF2B5EF4-FFF2-40B4-BE49-F238E27FC236}">
              <a16:creationId xmlns:a16="http://schemas.microsoft.com/office/drawing/2014/main" id="{8615BB0D-726B-40C5-8EEA-B6B593BA2A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1426249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45" name="80 Imagen">
          <a:extLst>
            <a:ext uri="{FF2B5EF4-FFF2-40B4-BE49-F238E27FC236}">
              <a16:creationId xmlns:a16="http://schemas.microsoft.com/office/drawing/2014/main" id="{B3371E74-CCBC-4DBF-9741-E0D5C562D8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14386318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6" name="81 Imagen">
          <a:extLst>
            <a:ext uri="{FF2B5EF4-FFF2-40B4-BE49-F238E27FC236}">
              <a16:creationId xmlns:a16="http://schemas.microsoft.com/office/drawing/2014/main" id="{DCCB055E-D1DD-44DB-8DA7-4CB321C0E63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1432916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7" name="82 Imagen">
          <a:extLst>
            <a:ext uri="{FF2B5EF4-FFF2-40B4-BE49-F238E27FC236}">
              <a16:creationId xmlns:a16="http://schemas.microsoft.com/office/drawing/2014/main" id="{9DA2565A-363A-4DD5-BC9D-FFAA9C216D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222823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8" name="83 Imagen">
          <a:extLst>
            <a:ext uri="{FF2B5EF4-FFF2-40B4-BE49-F238E27FC236}">
              <a16:creationId xmlns:a16="http://schemas.microsoft.com/office/drawing/2014/main" id="{711803A1-81F4-4C32-A9AF-BF09ED1731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222946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9" name="84 Imagen">
          <a:extLst>
            <a:ext uri="{FF2B5EF4-FFF2-40B4-BE49-F238E27FC236}">
              <a16:creationId xmlns:a16="http://schemas.microsoft.com/office/drawing/2014/main" id="{971756E5-A563-4189-937C-57E5AC2ACB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222889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50" name="85 Imagen">
          <a:extLst>
            <a:ext uri="{FF2B5EF4-FFF2-40B4-BE49-F238E27FC236}">
              <a16:creationId xmlns:a16="http://schemas.microsoft.com/office/drawing/2014/main" id="{E0EF0DE3-0445-4AD4-BCE3-5E181E202E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30669306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51" name="86 Imagen">
          <a:extLst>
            <a:ext uri="{FF2B5EF4-FFF2-40B4-BE49-F238E27FC236}">
              <a16:creationId xmlns:a16="http://schemas.microsoft.com/office/drawing/2014/main" id="{42ADD7BA-5F56-4602-935A-6930032A2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3079313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52" name="87 Imagen">
          <a:extLst>
            <a:ext uri="{FF2B5EF4-FFF2-40B4-BE49-F238E27FC236}">
              <a16:creationId xmlns:a16="http://schemas.microsoft.com/office/drawing/2014/main" id="{6CD8DE92-C808-4042-9561-7C77AFECF44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30735981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56" name="94 Imagen">
          <a:extLst>
            <a:ext uri="{FF2B5EF4-FFF2-40B4-BE49-F238E27FC236}">
              <a16:creationId xmlns:a16="http://schemas.microsoft.com/office/drawing/2014/main" id="{230F379C-2F62-49F8-9615-BA8D8359C5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619" y="2500764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57" name="95 Imagen">
          <a:extLst>
            <a:ext uri="{FF2B5EF4-FFF2-40B4-BE49-F238E27FC236}">
              <a16:creationId xmlns:a16="http://schemas.microsoft.com/office/drawing/2014/main" id="{C8C6C239-A076-4B6A-A162-B51A490FA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944" y="25020031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58" name="96 Imagen">
          <a:extLst>
            <a:ext uri="{FF2B5EF4-FFF2-40B4-BE49-F238E27FC236}">
              <a16:creationId xmlns:a16="http://schemas.microsoft.com/office/drawing/2014/main" id="{3D3474FB-DD29-4AAA-A0B2-392BDC6B1D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506" y="25014316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9" name="97 Imagen">
          <a:extLst>
            <a:ext uri="{FF2B5EF4-FFF2-40B4-BE49-F238E27FC236}">
              <a16:creationId xmlns:a16="http://schemas.microsoft.com/office/drawing/2014/main" id="{FAA0B64A-32D0-4EE3-B6D8-C9348AFF15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2577084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60" name="98 Imagen">
          <a:extLst>
            <a:ext uri="{FF2B5EF4-FFF2-40B4-BE49-F238E27FC236}">
              <a16:creationId xmlns:a16="http://schemas.microsoft.com/office/drawing/2014/main" id="{3537C4E1-636F-4028-AF97-219B2C0B1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2578322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61" name="99 Imagen">
          <a:extLst>
            <a:ext uri="{FF2B5EF4-FFF2-40B4-BE49-F238E27FC236}">
              <a16:creationId xmlns:a16="http://schemas.microsoft.com/office/drawing/2014/main" id="{3723CD89-D23A-41FF-8B76-E699F8535A5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577750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62" name="100 Imagen">
          <a:extLst>
            <a:ext uri="{FF2B5EF4-FFF2-40B4-BE49-F238E27FC236}">
              <a16:creationId xmlns:a16="http://schemas.microsoft.com/office/drawing/2014/main" id="{E3EB705F-46B9-429B-9402-238D1239D1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2662809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63" name="101 Imagen">
          <a:extLst>
            <a:ext uri="{FF2B5EF4-FFF2-40B4-BE49-F238E27FC236}">
              <a16:creationId xmlns:a16="http://schemas.microsoft.com/office/drawing/2014/main" id="{0192129D-B8ED-4542-9014-126EE391FD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2664047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64" name="102 Imagen">
          <a:extLst>
            <a:ext uri="{FF2B5EF4-FFF2-40B4-BE49-F238E27FC236}">
              <a16:creationId xmlns:a16="http://schemas.microsoft.com/office/drawing/2014/main" id="{A4BF25F9-0291-4C30-9848-55EDF754ED8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2663475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68" name="109 Imagen">
          <a:extLst>
            <a:ext uri="{FF2B5EF4-FFF2-40B4-BE49-F238E27FC236}">
              <a16:creationId xmlns:a16="http://schemas.microsoft.com/office/drawing/2014/main" id="{8CBBFFD9-6CFA-418E-AA45-AD5C3951D4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841759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69" name="110 Imagen">
          <a:extLst>
            <a:ext uri="{FF2B5EF4-FFF2-40B4-BE49-F238E27FC236}">
              <a16:creationId xmlns:a16="http://schemas.microsoft.com/office/drawing/2014/main" id="{46015BAC-C7C3-40FC-8005-A687E69FC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42998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70" name="111 Imagen">
          <a:extLst>
            <a:ext uri="{FF2B5EF4-FFF2-40B4-BE49-F238E27FC236}">
              <a16:creationId xmlns:a16="http://schemas.microsoft.com/office/drawing/2014/main" id="{72DCA804-181A-4581-B266-602294CB11F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842426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71" name="112 Imagen">
          <a:extLst>
            <a:ext uri="{FF2B5EF4-FFF2-40B4-BE49-F238E27FC236}">
              <a16:creationId xmlns:a16="http://schemas.microsoft.com/office/drawing/2014/main" id="{73F8EF1F-B8CB-4DBA-AB7A-8D254C781D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2919864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72" name="113 Imagen">
          <a:extLst>
            <a:ext uri="{FF2B5EF4-FFF2-40B4-BE49-F238E27FC236}">
              <a16:creationId xmlns:a16="http://schemas.microsoft.com/office/drawing/2014/main" id="{CDB9D081-D63D-4F1F-9F3A-AF3E011315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2921103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73" name="114 Imagen">
          <a:extLst>
            <a:ext uri="{FF2B5EF4-FFF2-40B4-BE49-F238E27FC236}">
              <a16:creationId xmlns:a16="http://schemas.microsoft.com/office/drawing/2014/main" id="{AA87F2B4-AAE2-48DD-84D0-3699C45F9B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2920531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74" name="115 Imagen">
          <a:extLst>
            <a:ext uri="{FF2B5EF4-FFF2-40B4-BE49-F238E27FC236}">
              <a16:creationId xmlns:a16="http://schemas.microsoft.com/office/drawing/2014/main" id="{9C13D40F-6B6A-461A-B289-AF19A10B60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2997969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75" name="116 Imagen">
          <a:extLst>
            <a:ext uri="{FF2B5EF4-FFF2-40B4-BE49-F238E27FC236}">
              <a16:creationId xmlns:a16="http://schemas.microsoft.com/office/drawing/2014/main" id="{71507EF2-81CF-467C-9E67-EE4CDEFCC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2999208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76" name="117 Imagen">
          <a:extLst>
            <a:ext uri="{FF2B5EF4-FFF2-40B4-BE49-F238E27FC236}">
              <a16:creationId xmlns:a16="http://schemas.microsoft.com/office/drawing/2014/main" id="{65D5A645-C514-4F62-B391-E87E4BB25DC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998636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77" name="118 Imagen">
          <a:extLst>
            <a:ext uri="{FF2B5EF4-FFF2-40B4-BE49-F238E27FC236}">
              <a16:creationId xmlns:a16="http://schemas.microsoft.com/office/drawing/2014/main" id="{07380380-ECE9-401E-AA8B-F24728C6F5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3076074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78" name="119 Imagen">
          <a:extLst>
            <a:ext uri="{FF2B5EF4-FFF2-40B4-BE49-F238E27FC236}">
              <a16:creationId xmlns:a16="http://schemas.microsoft.com/office/drawing/2014/main" id="{A56F7875-3EDC-462F-B0CF-B7942AB02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077313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79" name="120 Imagen">
          <a:extLst>
            <a:ext uri="{FF2B5EF4-FFF2-40B4-BE49-F238E27FC236}">
              <a16:creationId xmlns:a16="http://schemas.microsoft.com/office/drawing/2014/main" id="{74E66806-0121-402D-B003-8F5B04BFEB0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30767416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92" name="31 Imagen">
          <a:extLst>
            <a:ext uri="{FF2B5EF4-FFF2-40B4-BE49-F238E27FC236}">
              <a16:creationId xmlns:a16="http://schemas.microsoft.com/office/drawing/2014/main" id="{7D944A8F-4387-4F9E-8872-43BA190D8B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771072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93" name="32 Imagen">
          <a:extLst>
            <a:ext uri="{FF2B5EF4-FFF2-40B4-BE49-F238E27FC236}">
              <a16:creationId xmlns:a16="http://schemas.microsoft.com/office/drawing/2014/main" id="{134E4CFC-C57F-49AF-A2BC-3AE7786767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72310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94" name="33 Imagen">
          <a:extLst>
            <a:ext uri="{FF2B5EF4-FFF2-40B4-BE49-F238E27FC236}">
              <a16:creationId xmlns:a16="http://schemas.microsoft.com/office/drawing/2014/main" id="{AC7CF507-53BA-4A94-A524-62B86E8E3F5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77173931"/>
          <a:ext cx="1521619" cy="7372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5449AE9-9FB2-424A-BA1C-199FA2EBC9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D88219EF-5F83-42D1-A462-2B3D34B186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FE2892BB-B856-4E40-BD6B-9FF9FDC40FD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6FC64345-DA67-48A8-AF2B-B2775762E9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91ECDA1F-C978-48CD-B65F-5E40F6E332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32F56422-188D-45F9-8097-573318B7D5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80924CFF-6C90-499D-9907-DC2547780B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225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D5E383B9-7CF6-4410-8684-D0EA956426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464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6CB1BE9A-F73C-40F6-B3BC-3E043741B8C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3892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B9F5F894-5916-4755-B2D9-0E0E24F4D1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0976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601B3340-5D01-4A8E-9F7F-2BDE1574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214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61332982-C891-434F-8C4D-D9A12D87434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1642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1F832EF9-0075-4D86-951A-54BD90C37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4CDA7F92-45EE-4DBA-A779-75FF084AA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F337E953-90BB-4514-BF1B-5FE5A885BF7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5830C137-C21C-4FB9-9696-E465604A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010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083344AF-AE88-42F3-B5D6-39B953B951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248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0F66834C-572B-48EB-B4FB-E872BA845D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4677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0145FC56-B97D-4084-956A-D9344DB5F3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187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F4BC9354-D645-424B-B5B6-0071F5796B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425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5BEFD9F2-2505-4851-8349-7D4F426D64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49854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64BEE805-54B4-44C1-9E6E-3D17A1C3D6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6651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F703BB99-3AAE-4383-8016-5DEB495A9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7889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84225930-7408-48FE-A5DD-68FC3C0E672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317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E9BFBA5D-879F-4C0C-B22D-F3BEE5C56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59952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0436A5FD-EF2B-49B0-9018-1E07E2149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190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0DE49884-E297-469E-82AA-B95C6E56899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618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C4CABCAE-6671-455B-81BE-FA8720CD9F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488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D6E22475-F37E-41B9-99A6-8077B9C94E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0726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0527B620-77B8-4A6D-A1CE-69A2D1F594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155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D6E1C940-6CA5-45E1-A807-9C7338BA7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335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F2E91C0E-1E17-461C-8F2C-86CF4A3BE7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573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52166C5F-5110-4C5F-ADEB-451C721520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002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3BA8F1BB-D885-4FF7-9295-3EE136FA0E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441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9853DB96-B8DC-4F1B-A87A-0A0B7EC63F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59680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2E88D7DB-D1FE-4CE0-8FA2-AEF4516815A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108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B3C0186C-BF9D-41D3-8A93-A29FD28D183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4886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4F8D9C94-F03E-427B-9E79-158A0F00AA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124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288F253F-900F-46FF-AB7B-3D97D5E0BF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552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40F0B6DB-FDE0-4CFF-9417-5FBBC69AC8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159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2A9182B1-8999-45A1-9C53-9A30E051F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398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876FA8D1-8960-4676-934E-1B07426FF70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79826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085B7560-41E9-455A-9E1C-0475EF7EE2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171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DC23E066-9880-4C2C-AD0E-9E1006B39D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171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23690694-3200-4EF0-88CD-695D0D1AF2E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171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6D199B4D-546B-451C-A15F-5D9F8DA1B4F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446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8A5E76DE-DF3E-48E2-AEB0-B09EFFE25F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7684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E4F9BD1D-47FB-466D-A71F-3A7B63CEDD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113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781D7589-95F8-42CE-B77B-8B5AD50793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243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36584E84-BA72-4101-9E3A-04A98BC5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482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A2EF085E-7711-4755-96E1-4E6EF613FA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69910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EB7091B3-8A4D-449E-8B5C-1E2D132C3B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209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B3601865-DB25-409B-BF09-AC489848A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447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F34D552A-37D6-4660-9146-DD4ECE6760D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6876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2E10A5C2-2461-4233-BA10-D5352C7D5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6769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E83E96BB-EF18-41EE-9115-E5C9B1B2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007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51593787-CAA3-431A-A57A-310BFF8DB5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436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189B2602-FAE1-4D97-99BE-7106DB6D08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305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1D897A03-7590-4CA4-AB9B-2AC88A707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544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6B4DCE68-9C6E-42AC-9BBD-857AFC45C0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6972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5A73D95E-35D4-49F0-9FFA-262C866BEB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5842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4F1357C2-18D4-4662-8000-04D482B7AE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080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AC78E459-305A-4155-B63D-D0EEF9C2F77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508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3E712CAD-C1A8-49F6-9DDC-DDBCD35C8BB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378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BC86ABE4-3D6F-4341-A8AF-EF21CC4B17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616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8895B672-0F46-4BB4-B08B-18BBD3AC4FF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045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68" name="31 Imagen">
          <a:extLst>
            <a:ext uri="{FF2B5EF4-FFF2-40B4-BE49-F238E27FC236}">
              <a16:creationId xmlns:a16="http://schemas.microsoft.com/office/drawing/2014/main" id="{1F5F4C86-1E2B-4696-A4FF-42A7DB9A77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69" name="32 Imagen">
          <a:extLst>
            <a:ext uri="{FF2B5EF4-FFF2-40B4-BE49-F238E27FC236}">
              <a16:creationId xmlns:a16="http://schemas.microsoft.com/office/drawing/2014/main" id="{7F7C015B-3E5F-4925-9B03-511ECF31F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70" name="33 Imagen">
          <a:extLst>
            <a:ext uri="{FF2B5EF4-FFF2-40B4-BE49-F238E27FC236}">
              <a16:creationId xmlns:a16="http://schemas.microsoft.com/office/drawing/2014/main" id="{4B04F4DA-0370-4F79-B42C-B77434C7F57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71" name="2 Imagen">
          <a:extLst>
            <a:ext uri="{FF2B5EF4-FFF2-40B4-BE49-F238E27FC236}">
              <a16:creationId xmlns:a16="http://schemas.microsoft.com/office/drawing/2014/main" id="{A2CBAF44-AB21-45FD-A107-A6B19B6EBE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72" name="4 Imagen">
          <a:extLst>
            <a:ext uri="{FF2B5EF4-FFF2-40B4-BE49-F238E27FC236}">
              <a16:creationId xmlns:a16="http://schemas.microsoft.com/office/drawing/2014/main" id="{22716B9C-E175-425C-9217-6B47568291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73" name="6 Imagen">
          <a:extLst>
            <a:ext uri="{FF2B5EF4-FFF2-40B4-BE49-F238E27FC236}">
              <a16:creationId xmlns:a16="http://schemas.microsoft.com/office/drawing/2014/main" id="{A1853127-5108-4196-9221-6F9A6278A5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74" name="19 Imagen">
          <a:extLst>
            <a:ext uri="{FF2B5EF4-FFF2-40B4-BE49-F238E27FC236}">
              <a16:creationId xmlns:a16="http://schemas.microsoft.com/office/drawing/2014/main" id="{5DDC644E-E85B-4172-A3A7-1169172366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75" name="20 Imagen">
          <a:extLst>
            <a:ext uri="{FF2B5EF4-FFF2-40B4-BE49-F238E27FC236}">
              <a16:creationId xmlns:a16="http://schemas.microsoft.com/office/drawing/2014/main" id="{B764224D-5C4C-4927-9B1C-AB09F8B5A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6" name="21 Imagen">
          <a:extLst>
            <a:ext uri="{FF2B5EF4-FFF2-40B4-BE49-F238E27FC236}">
              <a16:creationId xmlns:a16="http://schemas.microsoft.com/office/drawing/2014/main" id="{010E2FD0-1014-4756-99FB-4E93C5AD60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77" name="34 Imagen">
          <a:extLst>
            <a:ext uri="{FF2B5EF4-FFF2-40B4-BE49-F238E27FC236}">
              <a16:creationId xmlns:a16="http://schemas.microsoft.com/office/drawing/2014/main" id="{06FC7CB2-4E27-4F42-BEEE-39E562EDBA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78" name="35 Imagen">
          <a:extLst>
            <a:ext uri="{FF2B5EF4-FFF2-40B4-BE49-F238E27FC236}">
              <a16:creationId xmlns:a16="http://schemas.microsoft.com/office/drawing/2014/main" id="{407906FF-8415-4502-B570-7076D52AA6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79" name="36 Imagen">
          <a:extLst>
            <a:ext uri="{FF2B5EF4-FFF2-40B4-BE49-F238E27FC236}">
              <a16:creationId xmlns:a16="http://schemas.microsoft.com/office/drawing/2014/main" id="{426203DE-F7B6-42BF-849E-D6295788CE8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80" name="40 Imagen">
          <a:extLst>
            <a:ext uri="{FF2B5EF4-FFF2-40B4-BE49-F238E27FC236}">
              <a16:creationId xmlns:a16="http://schemas.microsoft.com/office/drawing/2014/main" id="{9082F51B-46B7-486C-82A7-135C3D032D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81" name="41 Imagen">
          <a:extLst>
            <a:ext uri="{FF2B5EF4-FFF2-40B4-BE49-F238E27FC236}">
              <a16:creationId xmlns:a16="http://schemas.microsoft.com/office/drawing/2014/main" id="{6BA8E8C2-BCE0-4E8D-8E37-38101D066F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82" name="42 Imagen">
          <a:extLst>
            <a:ext uri="{FF2B5EF4-FFF2-40B4-BE49-F238E27FC236}">
              <a16:creationId xmlns:a16="http://schemas.microsoft.com/office/drawing/2014/main" id="{17A5DD11-C09C-4496-8688-9184AD5B709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83" name="28 Imagen">
          <a:extLst>
            <a:ext uri="{FF2B5EF4-FFF2-40B4-BE49-F238E27FC236}">
              <a16:creationId xmlns:a16="http://schemas.microsoft.com/office/drawing/2014/main" id="{5FAA8176-9887-4F3B-B287-508DCEF31C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84" name="29 Imagen">
          <a:extLst>
            <a:ext uri="{FF2B5EF4-FFF2-40B4-BE49-F238E27FC236}">
              <a16:creationId xmlns:a16="http://schemas.microsoft.com/office/drawing/2014/main" id="{320281E9-75A5-4A66-AE66-0B87A60C9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85" name="30 Imagen">
          <a:extLst>
            <a:ext uri="{FF2B5EF4-FFF2-40B4-BE49-F238E27FC236}">
              <a16:creationId xmlns:a16="http://schemas.microsoft.com/office/drawing/2014/main" id="{4BC57EA7-6C82-48FB-B591-6D7CD720187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86" name="49 Imagen">
          <a:extLst>
            <a:ext uri="{FF2B5EF4-FFF2-40B4-BE49-F238E27FC236}">
              <a16:creationId xmlns:a16="http://schemas.microsoft.com/office/drawing/2014/main" id="{0AFB21B7-3933-4122-A3E6-2CB6E1E8E5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87" name="50 Imagen">
          <a:extLst>
            <a:ext uri="{FF2B5EF4-FFF2-40B4-BE49-F238E27FC236}">
              <a16:creationId xmlns:a16="http://schemas.microsoft.com/office/drawing/2014/main" id="{9B13D185-65CA-45AD-999D-2556F2B9BA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88" name="51 Imagen">
          <a:extLst>
            <a:ext uri="{FF2B5EF4-FFF2-40B4-BE49-F238E27FC236}">
              <a16:creationId xmlns:a16="http://schemas.microsoft.com/office/drawing/2014/main" id="{89CF2D10-8643-4B3E-8EB5-AFD78EE14BC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89" name="52 Imagen">
          <a:extLst>
            <a:ext uri="{FF2B5EF4-FFF2-40B4-BE49-F238E27FC236}">
              <a16:creationId xmlns:a16="http://schemas.microsoft.com/office/drawing/2014/main" id="{CC6DED31-908A-402D-8EE5-DB6589AA18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90" name="53 Imagen">
          <a:extLst>
            <a:ext uri="{FF2B5EF4-FFF2-40B4-BE49-F238E27FC236}">
              <a16:creationId xmlns:a16="http://schemas.microsoft.com/office/drawing/2014/main" id="{CF1FC9C7-287E-410A-A917-21E66E50F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91" name="54 Imagen">
          <a:extLst>
            <a:ext uri="{FF2B5EF4-FFF2-40B4-BE49-F238E27FC236}">
              <a16:creationId xmlns:a16="http://schemas.microsoft.com/office/drawing/2014/main" id="{5FB57B75-078A-41F9-B02C-B9B5F3E2F42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92" name="55 Imagen">
          <a:extLst>
            <a:ext uri="{FF2B5EF4-FFF2-40B4-BE49-F238E27FC236}">
              <a16:creationId xmlns:a16="http://schemas.microsoft.com/office/drawing/2014/main" id="{6D69BA66-227C-4384-97DC-15AB2FEC3D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93" name="56 Imagen">
          <a:extLst>
            <a:ext uri="{FF2B5EF4-FFF2-40B4-BE49-F238E27FC236}">
              <a16:creationId xmlns:a16="http://schemas.microsoft.com/office/drawing/2014/main" id="{F5A13EDE-4802-4BB4-979C-A5BC4C193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94" name="57 Imagen">
          <a:extLst>
            <a:ext uri="{FF2B5EF4-FFF2-40B4-BE49-F238E27FC236}">
              <a16:creationId xmlns:a16="http://schemas.microsoft.com/office/drawing/2014/main" id="{48DE6893-9AFB-418D-9964-6B4297048EE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95" name="61 Imagen">
          <a:extLst>
            <a:ext uri="{FF2B5EF4-FFF2-40B4-BE49-F238E27FC236}">
              <a16:creationId xmlns:a16="http://schemas.microsoft.com/office/drawing/2014/main" id="{980B0437-6477-494C-8D42-26804F0CA8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96" name="62 Imagen">
          <a:extLst>
            <a:ext uri="{FF2B5EF4-FFF2-40B4-BE49-F238E27FC236}">
              <a16:creationId xmlns:a16="http://schemas.microsoft.com/office/drawing/2014/main" id="{42A066D3-DA91-4AB1-AA2C-D423885E90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97" name="63 Imagen">
          <a:extLst>
            <a:ext uri="{FF2B5EF4-FFF2-40B4-BE49-F238E27FC236}">
              <a16:creationId xmlns:a16="http://schemas.microsoft.com/office/drawing/2014/main" id="{268E98D8-D632-42EE-B26F-06F1B261F9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98" name="64 Imagen">
          <a:extLst>
            <a:ext uri="{FF2B5EF4-FFF2-40B4-BE49-F238E27FC236}">
              <a16:creationId xmlns:a16="http://schemas.microsoft.com/office/drawing/2014/main" id="{7CC46A19-6A97-44DC-BBE9-ADF88E5EBD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99" name="65 Imagen">
          <a:extLst>
            <a:ext uri="{FF2B5EF4-FFF2-40B4-BE49-F238E27FC236}">
              <a16:creationId xmlns:a16="http://schemas.microsoft.com/office/drawing/2014/main" id="{A2CB14D1-97B5-42A3-948D-FA0482F7D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100" name="66 Imagen">
          <a:extLst>
            <a:ext uri="{FF2B5EF4-FFF2-40B4-BE49-F238E27FC236}">
              <a16:creationId xmlns:a16="http://schemas.microsoft.com/office/drawing/2014/main" id="{08E4CC60-4898-43B5-B82A-4257EACB06A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101" name="70 Imagen">
          <a:extLst>
            <a:ext uri="{FF2B5EF4-FFF2-40B4-BE49-F238E27FC236}">
              <a16:creationId xmlns:a16="http://schemas.microsoft.com/office/drawing/2014/main" id="{A768FBD1-CF85-4AD0-A2E5-D22E24F61E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102" name="71 Imagen">
          <a:extLst>
            <a:ext uri="{FF2B5EF4-FFF2-40B4-BE49-F238E27FC236}">
              <a16:creationId xmlns:a16="http://schemas.microsoft.com/office/drawing/2014/main" id="{7932F750-947A-4109-81F6-084C1303F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103" name="72 Imagen">
          <a:extLst>
            <a:ext uri="{FF2B5EF4-FFF2-40B4-BE49-F238E27FC236}">
              <a16:creationId xmlns:a16="http://schemas.microsoft.com/office/drawing/2014/main" id="{42FCE297-5366-4DC9-B141-057DC63AA17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104" name="73 Imagen">
          <a:extLst>
            <a:ext uri="{FF2B5EF4-FFF2-40B4-BE49-F238E27FC236}">
              <a16:creationId xmlns:a16="http://schemas.microsoft.com/office/drawing/2014/main" id="{AFDF9CC9-F5D2-46D7-9925-58708B8429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105" name="74 Imagen">
          <a:extLst>
            <a:ext uri="{FF2B5EF4-FFF2-40B4-BE49-F238E27FC236}">
              <a16:creationId xmlns:a16="http://schemas.microsoft.com/office/drawing/2014/main" id="{2E51334E-A90C-46C3-B88C-6F4C4F37EA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106" name="75 Imagen">
          <a:extLst>
            <a:ext uri="{FF2B5EF4-FFF2-40B4-BE49-F238E27FC236}">
              <a16:creationId xmlns:a16="http://schemas.microsoft.com/office/drawing/2014/main" id="{3C5822A3-B414-438F-8111-82CE3C9E747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107" name="79 Imagen">
          <a:extLst>
            <a:ext uri="{FF2B5EF4-FFF2-40B4-BE49-F238E27FC236}">
              <a16:creationId xmlns:a16="http://schemas.microsoft.com/office/drawing/2014/main" id="{8D0E6039-3FCB-4252-8783-79D508215B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108" name="80 Imagen">
          <a:extLst>
            <a:ext uri="{FF2B5EF4-FFF2-40B4-BE49-F238E27FC236}">
              <a16:creationId xmlns:a16="http://schemas.microsoft.com/office/drawing/2014/main" id="{7681F74B-0F45-47D9-ABF6-4C70EA4EE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109" name="81 Imagen">
          <a:extLst>
            <a:ext uri="{FF2B5EF4-FFF2-40B4-BE49-F238E27FC236}">
              <a16:creationId xmlns:a16="http://schemas.microsoft.com/office/drawing/2014/main" id="{2A82512F-1219-4474-A0B4-4E6CA979E1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110" name="82 Imagen">
          <a:extLst>
            <a:ext uri="{FF2B5EF4-FFF2-40B4-BE49-F238E27FC236}">
              <a16:creationId xmlns:a16="http://schemas.microsoft.com/office/drawing/2014/main" id="{DE3F8DF7-C7A3-4A70-875C-75C34B39D1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111" name="83 Imagen">
          <a:extLst>
            <a:ext uri="{FF2B5EF4-FFF2-40B4-BE49-F238E27FC236}">
              <a16:creationId xmlns:a16="http://schemas.microsoft.com/office/drawing/2014/main" id="{4A8E0C03-62EA-49FF-9472-CEF466AEE0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112" name="84 Imagen">
          <a:extLst>
            <a:ext uri="{FF2B5EF4-FFF2-40B4-BE49-F238E27FC236}">
              <a16:creationId xmlns:a16="http://schemas.microsoft.com/office/drawing/2014/main" id="{D13ED60A-113F-4461-9BDF-222CE9F4CE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113" name="85 Imagen">
          <a:extLst>
            <a:ext uri="{FF2B5EF4-FFF2-40B4-BE49-F238E27FC236}">
              <a16:creationId xmlns:a16="http://schemas.microsoft.com/office/drawing/2014/main" id="{83BDD960-985D-44B1-9C40-A2C5F60A12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114" name="86 Imagen">
          <a:extLst>
            <a:ext uri="{FF2B5EF4-FFF2-40B4-BE49-F238E27FC236}">
              <a16:creationId xmlns:a16="http://schemas.microsoft.com/office/drawing/2014/main" id="{88F96B33-1283-4869-B522-DC06AA7B01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115" name="87 Imagen">
          <a:extLst>
            <a:ext uri="{FF2B5EF4-FFF2-40B4-BE49-F238E27FC236}">
              <a16:creationId xmlns:a16="http://schemas.microsoft.com/office/drawing/2014/main" id="{C48A938F-CE30-40A5-A01F-094FE78595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116" name="94 Imagen">
          <a:extLst>
            <a:ext uri="{FF2B5EF4-FFF2-40B4-BE49-F238E27FC236}">
              <a16:creationId xmlns:a16="http://schemas.microsoft.com/office/drawing/2014/main" id="{A6FD9305-6F88-44EE-827C-BAD510F1DF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117" name="95 Imagen">
          <a:extLst>
            <a:ext uri="{FF2B5EF4-FFF2-40B4-BE49-F238E27FC236}">
              <a16:creationId xmlns:a16="http://schemas.microsoft.com/office/drawing/2014/main" id="{A2F89EBF-3FA2-4F79-A737-73DAB00F72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118" name="96 Imagen">
          <a:extLst>
            <a:ext uri="{FF2B5EF4-FFF2-40B4-BE49-F238E27FC236}">
              <a16:creationId xmlns:a16="http://schemas.microsoft.com/office/drawing/2014/main" id="{239F7E69-ECE6-4AE4-B338-C29BBD62760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119" name="97 Imagen">
          <a:extLst>
            <a:ext uri="{FF2B5EF4-FFF2-40B4-BE49-F238E27FC236}">
              <a16:creationId xmlns:a16="http://schemas.microsoft.com/office/drawing/2014/main" id="{E7BF21DA-5C0E-4AD7-8C86-ADECC1BA46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120" name="98 Imagen">
          <a:extLst>
            <a:ext uri="{FF2B5EF4-FFF2-40B4-BE49-F238E27FC236}">
              <a16:creationId xmlns:a16="http://schemas.microsoft.com/office/drawing/2014/main" id="{442CCBC1-7C87-4411-AA82-C98B2EF1FE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121" name="99 Imagen">
          <a:extLst>
            <a:ext uri="{FF2B5EF4-FFF2-40B4-BE49-F238E27FC236}">
              <a16:creationId xmlns:a16="http://schemas.microsoft.com/office/drawing/2014/main" id="{59335B17-EB5F-4C15-89E8-F024272F7DD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122" name="100 Imagen">
          <a:extLst>
            <a:ext uri="{FF2B5EF4-FFF2-40B4-BE49-F238E27FC236}">
              <a16:creationId xmlns:a16="http://schemas.microsoft.com/office/drawing/2014/main" id="{1C15559C-763F-4518-A33F-32F2D92D4C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123" name="101 Imagen">
          <a:extLst>
            <a:ext uri="{FF2B5EF4-FFF2-40B4-BE49-F238E27FC236}">
              <a16:creationId xmlns:a16="http://schemas.microsoft.com/office/drawing/2014/main" id="{61A7F42C-6829-4F97-A2FE-13DDB90CAB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124" name="102 Imagen">
          <a:extLst>
            <a:ext uri="{FF2B5EF4-FFF2-40B4-BE49-F238E27FC236}">
              <a16:creationId xmlns:a16="http://schemas.microsoft.com/office/drawing/2014/main" id="{FCD1694D-81A5-4EE0-A555-E7EF63C350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125" name="109 Imagen">
          <a:extLst>
            <a:ext uri="{FF2B5EF4-FFF2-40B4-BE49-F238E27FC236}">
              <a16:creationId xmlns:a16="http://schemas.microsoft.com/office/drawing/2014/main" id="{FECC8987-57F3-4C73-B03D-C7E7933EDD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126" name="110 Imagen">
          <a:extLst>
            <a:ext uri="{FF2B5EF4-FFF2-40B4-BE49-F238E27FC236}">
              <a16:creationId xmlns:a16="http://schemas.microsoft.com/office/drawing/2014/main" id="{50B25A6A-C0DB-4F4E-89B9-11C373F086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127" name="111 Imagen">
          <a:extLst>
            <a:ext uri="{FF2B5EF4-FFF2-40B4-BE49-F238E27FC236}">
              <a16:creationId xmlns:a16="http://schemas.microsoft.com/office/drawing/2014/main" id="{DFFA800D-E4CF-45A2-80F8-BF13E5F9889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128" name="112 Imagen">
          <a:extLst>
            <a:ext uri="{FF2B5EF4-FFF2-40B4-BE49-F238E27FC236}">
              <a16:creationId xmlns:a16="http://schemas.microsoft.com/office/drawing/2014/main" id="{0C53916F-0268-48FD-9AC4-C10F5BE0E6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129" name="113 Imagen">
          <a:extLst>
            <a:ext uri="{FF2B5EF4-FFF2-40B4-BE49-F238E27FC236}">
              <a16:creationId xmlns:a16="http://schemas.microsoft.com/office/drawing/2014/main" id="{454569DE-9810-4F69-A1F9-1A8FAD8D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130" name="114 Imagen">
          <a:extLst>
            <a:ext uri="{FF2B5EF4-FFF2-40B4-BE49-F238E27FC236}">
              <a16:creationId xmlns:a16="http://schemas.microsoft.com/office/drawing/2014/main" id="{30696180-BC7E-496A-A2C4-5D2E946E89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131" name="115 Imagen">
          <a:extLst>
            <a:ext uri="{FF2B5EF4-FFF2-40B4-BE49-F238E27FC236}">
              <a16:creationId xmlns:a16="http://schemas.microsoft.com/office/drawing/2014/main" id="{E17DFC4C-0331-4D58-B682-9FF0D2ABCA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132" name="116 Imagen">
          <a:extLst>
            <a:ext uri="{FF2B5EF4-FFF2-40B4-BE49-F238E27FC236}">
              <a16:creationId xmlns:a16="http://schemas.microsoft.com/office/drawing/2014/main" id="{5A1A5C74-2599-48F2-A77C-8B571796DC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133" name="117 Imagen">
          <a:extLst>
            <a:ext uri="{FF2B5EF4-FFF2-40B4-BE49-F238E27FC236}">
              <a16:creationId xmlns:a16="http://schemas.microsoft.com/office/drawing/2014/main" id="{93ACE773-873F-4234-80DB-E3DBD5C5189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134" name="118 Imagen">
          <a:extLst>
            <a:ext uri="{FF2B5EF4-FFF2-40B4-BE49-F238E27FC236}">
              <a16:creationId xmlns:a16="http://schemas.microsoft.com/office/drawing/2014/main" id="{A75B9A34-348E-43DB-811C-387E0C4058C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135" name="119 Imagen">
          <a:extLst>
            <a:ext uri="{FF2B5EF4-FFF2-40B4-BE49-F238E27FC236}">
              <a16:creationId xmlns:a16="http://schemas.microsoft.com/office/drawing/2014/main" id="{CDE319A6-A2E2-48DA-A141-1A37C740E3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136" name="120 Imagen">
          <a:extLst>
            <a:ext uri="{FF2B5EF4-FFF2-40B4-BE49-F238E27FC236}">
              <a16:creationId xmlns:a16="http://schemas.microsoft.com/office/drawing/2014/main" id="{3FF0E7A0-5419-4299-9E22-EEBEF29A14F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137" name="31 Imagen">
          <a:extLst>
            <a:ext uri="{FF2B5EF4-FFF2-40B4-BE49-F238E27FC236}">
              <a16:creationId xmlns:a16="http://schemas.microsoft.com/office/drawing/2014/main" id="{EDA045DF-51AA-43CF-9900-C38E0C8CB3F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138" name="32 Imagen">
          <a:extLst>
            <a:ext uri="{FF2B5EF4-FFF2-40B4-BE49-F238E27FC236}">
              <a16:creationId xmlns:a16="http://schemas.microsoft.com/office/drawing/2014/main" id="{7585A6D1-5455-4B72-9D0C-65FDE2EAF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139" name="33 Imagen">
          <a:extLst>
            <a:ext uri="{FF2B5EF4-FFF2-40B4-BE49-F238E27FC236}">
              <a16:creationId xmlns:a16="http://schemas.microsoft.com/office/drawing/2014/main" id="{70B6C1EE-BE2A-482E-B1BA-DAAEA675E9E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6C15C9B-2B18-4220-8337-086A65D53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8047CB5F-9949-4649-A363-F84D3A4668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C13B0460-836A-4B1A-9CED-47246036E9D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43865B88-6B2A-4C25-82C7-B8D6FF7EA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07C9B604-0550-447D-A4F0-D4D81F2CBC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6958C002-DCC2-49A0-B12C-BF937C5D609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06E08CDB-0B37-41A1-B9AE-E5DA14747A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225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D2370F2C-7EEE-4098-AAA3-A5D910A112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464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CFE02A12-DDC7-4F62-9056-9E0AD36F5B4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3892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795C46BA-C73F-4910-9514-2E26285432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0976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DE172CD1-D23A-409A-AF0A-0EBC1D1CBE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214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125932ED-3B31-45EB-926E-9FFA2003E1C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1642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478D815E-1190-4185-9C6F-C22F1DB3DB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E9C4A4C7-4115-4F9C-B606-DEEAA752E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1EB18BAD-7076-4895-A643-49F7793AB05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BD22F3E3-82B9-4F84-8E3D-5477553802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010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26F3BC5E-269E-4CCA-846E-A5A0B54F9B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248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F25F5532-6972-4797-8636-331B1771747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4677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FBFF8E79-8521-438F-89F6-24A4558173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187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F0A47ACB-393B-45C8-96BA-DC3AC8AD07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425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D4E1F888-A0C9-45C0-A932-E618268C0FD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49854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0AB3EE6B-EA73-409A-A914-6E276B6CA2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6651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5230C09E-1F9A-45EA-8606-8F7489781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7889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CA1798DE-628E-4CBE-9672-6E6FF5F102A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317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5C942D9D-9780-4DF7-9254-B8A59D4595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59952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359EBFE7-8EAF-4877-BBC3-0C7217E27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190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A1114B7E-CF4C-4832-ADC3-670383019CB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618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A46F3E7B-757B-49AA-BE09-9EC7BB85E2D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488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1D0B2D56-68BE-4125-ACE3-4191D5ECAA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0726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74BB9C1E-C5A2-4AB0-8C18-B91D35248F5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155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A1D9C03A-2EB1-428B-8CE7-9E75F68F14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335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B2081FCB-433F-426E-841A-29F7348D3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573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BEBFBEED-9F8C-43EE-9D6A-0508E16C19B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002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38379D0C-9443-493B-8F41-C5FDD757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441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62AC8C45-42C0-46EB-BD2F-F9250B4FC7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59680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185FC1A7-248C-4D67-8F09-5A27277F52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108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61159B72-9F8D-453D-B1F9-372B5AF220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4886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0BD403D4-F3D3-459D-B9AB-3C4337952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124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37DCA390-DA30-4D17-BF0F-E4AA61166CD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552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E4BEB4E6-A5E0-4585-8A6F-04A0C42DAC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159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824E7BC3-AD69-4DC5-8886-853456F91A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398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507516C0-C594-4F96-8891-5C809238A48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79826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64430412-A425-4DAD-97B6-561659FB01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171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8CDCFB6E-AB2A-48B8-9D7B-ABCEB3185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171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94584408-4646-4847-A8FC-713C32674F4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171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76B24D96-25A9-4C4D-B827-1813000253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446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3AD8AB07-B182-4035-8F77-7AF0FBB3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7684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C954945D-6B09-4EA7-A236-C83B7F2AF6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113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D9D65407-111D-4832-A22E-354FDF4006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243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3E193953-6610-46FE-AEC7-E249ADA98B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482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9358F440-10C0-4375-B532-5E375038070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69910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0D0B06A1-3734-44F8-8D14-E7E84432512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209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96DDF81E-5230-489D-8E33-B4E0D7DF7E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447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1960DB9B-BFBD-484A-B0F3-8F3BBB4ADD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6876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FE8EAD8B-573A-4648-B859-596A689557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6769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255A37F9-78CD-4C74-9DCA-0C699551C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007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2476BC46-0594-4BEF-995B-C6AEB70A1F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436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E1D43E67-1932-4464-8B5B-0B7A408F36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305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522E009D-CF85-4EF7-90CB-098C66A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544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546505FC-12DD-4A24-B779-C74AEF8AA0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6972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960B33A2-FA63-4441-BD44-E3EF660ADE6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5842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B32D720A-DA32-4A5B-9016-E4C7AD59E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080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199BB024-AE90-40D8-8CD1-EB611BFF6A1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508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BAF2ECDD-8EBC-4E0B-8F59-CAB29F2E34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378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B62F9EB3-9927-47EC-9A76-B1F744559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616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AC2CC05F-CCAE-4C21-83DB-59F77C8850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045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68" name="31 Imagen">
          <a:extLst>
            <a:ext uri="{FF2B5EF4-FFF2-40B4-BE49-F238E27FC236}">
              <a16:creationId xmlns:a16="http://schemas.microsoft.com/office/drawing/2014/main" id="{6B555747-407B-46B3-92EF-76870AD913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69" name="32 Imagen">
          <a:extLst>
            <a:ext uri="{FF2B5EF4-FFF2-40B4-BE49-F238E27FC236}">
              <a16:creationId xmlns:a16="http://schemas.microsoft.com/office/drawing/2014/main" id="{8C627DF8-F4C4-4D91-AA0F-C5916E2042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70" name="33 Imagen">
          <a:extLst>
            <a:ext uri="{FF2B5EF4-FFF2-40B4-BE49-F238E27FC236}">
              <a16:creationId xmlns:a16="http://schemas.microsoft.com/office/drawing/2014/main" id="{C2BD01D6-7D3D-432D-BE55-15033B24578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630932-509C-4EAB-908C-04B4D66422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5C908181-E695-41D1-B43A-5EA050E31A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D36804FC-6711-4D48-8148-D30404A3F4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DCA7038B-1B06-47EF-8C44-10AA550ADD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05DF8F20-7A8E-41FB-841C-A21711A48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D26C0475-C0A3-4A56-B92D-86FDA62B31B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6860DB1C-FCCE-49F0-B216-CC12A6D45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59D4F924-B670-47E0-B360-9B41D94C62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9F6DFA78-DEB9-47E6-950E-2E9ECFE6FA1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4B0CE1D7-C404-45EA-9A3F-B6F0D3921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12FBB794-C3F1-4893-81A4-55213D2C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7246D1EF-7F26-4B55-AE09-DAD8B39C077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7DCA07FE-DEA9-494F-86F8-11A586A6E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FD58A672-9756-408C-B93D-940CF0AB24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6FCFD4A4-23E7-4F1A-829F-7D730B450E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6DFC84D5-EB83-43AB-BFAC-8537BB8394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6C262D9F-BD30-4F93-8C74-C4DAD3A3CB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D7FF2469-D6F7-45BA-A03F-5DCF5893736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6F94295A-68F5-4FF3-B4F6-8CAE5F2946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F1458D73-846B-4188-BEDB-21E0434266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8D1EC2D5-B496-4B56-893C-D3B858A8C22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A4920FB3-2CB2-470C-A7ED-52C76CECDF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BAD3779E-0243-43B2-9302-4936AD036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131EA329-7FAC-471A-BD5A-4836044FC96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49BC201D-DE90-43C2-AB7F-C14B68D2AC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34849DBB-224B-4D98-9445-6CF61E215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5A6DB9DA-D5F1-4CA8-872A-0F88031D27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4934C2BC-9C92-4351-903D-6B43266E3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748A573A-DD32-4A69-83ED-620C9E8294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623E1C7C-4256-4AD9-9ABF-9318AAA3096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FC5970C6-DA31-4ACF-ADCE-A22105E718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57DB8934-323F-4B1E-B5CA-660C68218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6706F5A4-6670-41A4-B29F-2E975EE8D05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08465A65-8131-4F3B-9671-2709614841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1C0A2E02-053A-4838-8C02-F41D834FFF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A874D487-3501-4BD8-A391-F53AEF5339B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976A823B-8137-45C2-AF40-DE9B25BC21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731BDEC9-66E7-4EA1-A4DA-4CF3C72CD1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055C2705-2F4E-41BA-86CA-AC0474332E9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C190DEF7-29F6-41AF-B582-451B46411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B2CE7B6C-42EC-4D47-94F5-2CE0A55C12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4F6F82D8-65AC-486F-8B4A-4C60C0729E1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63591EE8-A3AE-49C7-945C-D29F27F97E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19F8A451-2AD4-4D12-82E0-EB88814AE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188C3A3E-2787-4995-9ADD-24CF7A2E54D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A716EFCE-EBFF-4AA0-A87B-2F3731E147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EB56B1C0-A348-44ED-AC8C-1A057281A5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4E8EED64-9997-41DC-B431-F5889A89491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0B87B2B7-A69A-4D98-99E5-59803A3758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499FF4A0-624B-4A1D-BC5A-34F7372113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5EE59014-E8C0-4D9A-A016-02A57E0CAB0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79299F21-6889-43BE-B6F2-3656E9F19F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4F196470-B141-46C5-804E-22731F3AFA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ABC458B0-40AE-4D26-9641-4B8BB536851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862343B1-DB57-4F57-AA05-49BDA828CC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CFA4B108-A8BE-4B77-B5E4-76DFDC0E00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607173B5-B018-4A70-8B6D-09637430058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D4DC7F91-A392-4415-8261-20BF42E440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A1605ED7-E116-4377-B2A4-CCD4B49C00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5FD59EBF-31CF-4124-A293-C7CF401ECB0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8D0650E9-2972-4142-B227-BD53BE7A04D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97034A4F-5621-4D56-AC97-9AECB73A63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5146018D-7141-4801-9EBF-FD2A105DA10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3590AB77-8C25-4174-9BA3-3BC337E397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F4CCD25D-9714-4851-AD06-8E6DEF867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9344F546-42FD-407B-A6A9-44F0BFF8DE0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68" name="31 Imagen">
          <a:extLst>
            <a:ext uri="{FF2B5EF4-FFF2-40B4-BE49-F238E27FC236}">
              <a16:creationId xmlns:a16="http://schemas.microsoft.com/office/drawing/2014/main" id="{C2E07055-2E06-4D3D-A780-6D43262408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69" name="32 Imagen">
          <a:extLst>
            <a:ext uri="{FF2B5EF4-FFF2-40B4-BE49-F238E27FC236}">
              <a16:creationId xmlns:a16="http://schemas.microsoft.com/office/drawing/2014/main" id="{3D5B5044-CE57-4E34-BA91-02CD02F0F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70" name="33 Imagen">
          <a:extLst>
            <a:ext uri="{FF2B5EF4-FFF2-40B4-BE49-F238E27FC236}">
              <a16:creationId xmlns:a16="http://schemas.microsoft.com/office/drawing/2014/main" id="{1C1DAAAB-1105-48DD-BBA0-E210AED7B1F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D397B31-A590-4F81-9764-3BB9C26A4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836C824C-9109-48FA-89CE-C3A8F3CB7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62E57D4C-65BB-4B13-B9F9-87FBDA14CB5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23706328-73ED-4365-83E0-D29155E10E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BD4E1BEA-1007-4A7E-80A8-8AB54C909A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BCB0C1DE-3139-4076-93C7-8702423FFF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17B1177C-84EC-4BBD-BB8E-7C76CB3891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C7B3432F-BFAE-416C-94B3-963514FE93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E0147DFF-BEAD-4993-969E-30C0995106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F5012ABB-BEAC-491C-A44E-63799F9185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5A91F54E-CFA8-4647-92C1-4662FC8B0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5FB93212-F58E-47BB-8A17-AF9E23014FC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0DF542AC-886F-403F-896E-BEE6492BD9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346C6674-B4E6-4CCD-A260-6918F3058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08CBDAF8-EF1E-452B-8E3C-1B0BD7135B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ED39C10C-DD9D-4BBB-9360-9BC5BF3A5F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FD2F478E-8F99-4434-B6B7-EB97426F3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1F307276-A2D7-4E08-A60A-C676894581C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EE63B8C7-FE2A-4503-97D8-1DFA133C51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B7AC677E-003C-4AE8-8B3B-E680CC49C2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67412E83-2F49-40B8-A849-B8E254F2918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DA2F1B51-39B8-428B-8E24-F3E5E009B1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134CC587-8452-4325-A6E4-1E52B0EF9C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B7216FE8-8774-4D85-AFF4-3572656138D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BAF0C760-3FCD-4F29-B0E1-A01BB0EB73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365C1E85-8E02-454A-8E03-0481F8E6E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EA5FB43B-15D6-47E9-B638-E6CBFE60E7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084FEC27-488D-4C5A-8750-AE4A57188B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25E799BA-754C-472F-952C-0F905541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22952707-F412-48C0-95E5-02C3E6D01A8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3E4C1920-AA13-4CD0-941F-ED25B0ABE6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F323D945-3AEC-4BB2-A4FB-64F6B083BF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A45A9524-6BDA-45C5-A386-326923D3077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C0A78D9E-6137-44AA-9812-ABF7AFACE4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75B98DAF-FAB1-44F2-8C68-8047F53F63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58C2CAF4-DD86-43A0-9A38-817500A7689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3AF227A1-E42D-478C-A10A-8845B31DCB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17B2FE3D-AB81-4A99-A724-626FA4EED6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1D7637FD-C60F-465D-B7EA-D9D4A555340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42C42B84-5FCF-4B59-95AA-AB54B6E861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26D67F22-3E32-4941-8783-956FBED0B2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941F8C89-490C-4C82-A9E3-403C1EE36F2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FBE4E499-41C6-4D9A-8789-3B5599A83C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8683FBC9-6116-485F-A20F-9D1D6BC06D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F754A706-8502-40CC-8E1E-F4C426E9F05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2A1595ED-5F4B-41B1-8427-A3BCADD090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17ACC32F-BCF6-4D9F-BDD3-0FD0DE041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4AE388AF-BC74-428F-BF07-698865FF56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5CB87A4A-EE7B-44F0-AEBB-32AE63CE9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A716363F-28FB-49DB-ABC4-09A6EB0F8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7FB55E54-0B1F-430E-93FF-D88EA8642C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A69E5EC4-494B-48F8-B65E-B665804A00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0C9EEEF7-837B-485E-8AC8-25868467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68F844E2-B1A7-4106-9BEB-D29DB438F67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91E35232-2B5E-4702-BBDD-4661908CB83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0AAFC9C7-805E-431A-8B91-E823B62183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F8D9F62F-D21D-4D47-92A8-78A4E2124E5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9154C16E-3B25-42DF-A7EA-FC8FF48DB8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2D283A73-C54D-44D7-BE97-C25C21C491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5106FEF2-A821-4B55-BF95-CDA3A2D93FA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FD5E2FD0-4405-44A8-8344-952711382E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60C7E3A0-8035-4C28-BD4F-0E732E1B6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67D73F9E-2CD6-42A5-BC96-69E86D74439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F3CABE94-DF5D-45C9-8144-23D704D903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8747C615-8BA2-4F1A-8D1C-85DF350B2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20E75D0B-CB61-4F1A-94A4-0908C7FDF48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68" name="31 Imagen">
          <a:extLst>
            <a:ext uri="{FF2B5EF4-FFF2-40B4-BE49-F238E27FC236}">
              <a16:creationId xmlns:a16="http://schemas.microsoft.com/office/drawing/2014/main" id="{8503F5BA-EDC9-4F6B-95C2-F7B9E571D1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69" name="32 Imagen">
          <a:extLst>
            <a:ext uri="{FF2B5EF4-FFF2-40B4-BE49-F238E27FC236}">
              <a16:creationId xmlns:a16="http://schemas.microsoft.com/office/drawing/2014/main" id="{07CA210C-6F20-4DA5-B980-517A02B460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70" name="33 Imagen">
          <a:extLst>
            <a:ext uri="{FF2B5EF4-FFF2-40B4-BE49-F238E27FC236}">
              <a16:creationId xmlns:a16="http://schemas.microsoft.com/office/drawing/2014/main" id="{43BA6368-EE92-4D55-A894-3FB96B4145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A94EB64-9DAE-489C-A510-46F6BA5A7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D0B7B9B2-A555-4058-B7FC-0CE137B574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FD140004-F135-4093-94FB-DE4C46DAA5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58B7BA11-77F2-495C-B87D-1BC33105E8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7FB1A540-B516-4565-ADBB-4E51D6C817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28C7CD45-1019-4DA6-A006-E6FF5A32E69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8" name="34 Imagen">
          <a:extLst>
            <a:ext uri="{FF2B5EF4-FFF2-40B4-BE49-F238E27FC236}">
              <a16:creationId xmlns:a16="http://schemas.microsoft.com/office/drawing/2014/main" id="{AC2F00A1-022D-4072-BA8A-67CEB48EBE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9" name="35 Imagen">
          <a:extLst>
            <a:ext uri="{FF2B5EF4-FFF2-40B4-BE49-F238E27FC236}">
              <a16:creationId xmlns:a16="http://schemas.microsoft.com/office/drawing/2014/main" id="{3B82D453-143F-4FD5-85CF-5C7843EE1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0" name="36 Imagen">
          <a:extLst>
            <a:ext uri="{FF2B5EF4-FFF2-40B4-BE49-F238E27FC236}">
              <a16:creationId xmlns:a16="http://schemas.microsoft.com/office/drawing/2014/main" id="{6CD26B6E-9B6D-46D7-B2B5-BFE6F984E7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1" name="40 Imagen">
          <a:extLst>
            <a:ext uri="{FF2B5EF4-FFF2-40B4-BE49-F238E27FC236}">
              <a16:creationId xmlns:a16="http://schemas.microsoft.com/office/drawing/2014/main" id="{A6245D3B-FE3B-4BC4-B095-E3508C156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2" name="41 Imagen">
          <a:extLst>
            <a:ext uri="{FF2B5EF4-FFF2-40B4-BE49-F238E27FC236}">
              <a16:creationId xmlns:a16="http://schemas.microsoft.com/office/drawing/2014/main" id="{4EFB6D8F-ED81-4105-81A4-BC799240A1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3" name="42 Imagen">
          <a:extLst>
            <a:ext uri="{FF2B5EF4-FFF2-40B4-BE49-F238E27FC236}">
              <a16:creationId xmlns:a16="http://schemas.microsoft.com/office/drawing/2014/main" id="{66983AE3-1A77-4788-9B71-6DA3DA37D62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68</xdr:row>
      <xdr:rowOff>83344</xdr:rowOff>
    </xdr:from>
    <xdr:to>
      <xdr:col>20</xdr:col>
      <xdr:colOff>419214</xdr:colOff>
      <xdr:row>72</xdr:row>
      <xdr:rowOff>111919</xdr:rowOff>
    </xdr:to>
    <xdr:pic>
      <xdr:nvPicPr>
        <xdr:cNvPr id="14" name="28 Imagen">
          <a:extLst>
            <a:ext uri="{FF2B5EF4-FFF2-40B4-BE49-F238E27FC236}">
              <a16:creationId xmlns:a16="http://schemas.microsoft.com/office/drawing/2014/main" id="{2B23A3B5-9FFE-49BE-886F-41C082CFE2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1100138</xdr:colOff>
      <xdr:row>69</xdr:row>
      <xdr:rowOff>16669</xdr:rowOff>
    </xdr:from>
    <xdr:to>
      <xdr:col>3</xdr:col>
      <xdr:colOff>395288</xdr:colOff>
      <xdr:row>73</xdr:row>
      <xdr:rowOff>7144</xdr:rowOff>
    </xdr:to>
    <xdr:pic>
      <xdr:nvPicPr>
        <xdr:cNvPr id="15" name="29 Imagen">
          <a:extLst>
            <a:ext uri="{FF2B5EF4-FFF2-40B4-BE49-F238E27FC236}">
              <a16:creationId xmlns:a16="http://schemas.microsoft.com/office/drawing/2014/main" id="{1E37F55C-1BB4-4D1F-9ACB-B593B6D0E5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68</xdr:row>
      <xdr:rowOff>150019</xdr:rowOff>
    </xdr:from>
    <xdr:to>
      <xdr:col>2</xdr:col>
      <xdr:colOff>1023938</xdr:colOff>
      <xdr:row>72</xdr:row>
      <xdr:rowOff>125254</xdr:rowOff>
    </xdr:to>
    <xdr:pic>
      <xdr:nvPicPr>
        <xdr:cNvPr id="16" name="30 Imagen">
          <a:extLst>
            <a:ext uri="{FF2B5EF4-FFF2-40B4-BE49-F238E27FC236}">
              <a16:creationId xmlns:a16="http://schemas.microsoft.com/office/drawing/2014/main" id="{9318B923-2205-499D-8F8B-66E9143511D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twoCellAnchor>
  <xdr:oneCellAnchor>
    <xdr:from>
      <xdr:col>17</xdr:col>
      <xdr:colOff>166687</xdr:colOff>
      <xdr:row>202</xdr:row>
      <xdr:rowOff>71437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DFC2FD5A-D7A2-4C62-9986-A3C1C7037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4762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79B6A7DF-8286-43F7-BB93-24A5BFFD6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202</xdr:row>
      <xdr:rowOff>138112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78897898-78B8-4438-AA3B-09D8997982D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242</xdr:row>
      <xdr:rowOff>83344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F5BE6916-C970-4625-8A5A-B800312D9C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243</xdr:row>
      <xdr:rowOff>16669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E393F951-503A-4A76-8E16-C4167E2F7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242</xdr:row>
      <xdr:rowOff>150019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6C212237-DFA1-472E-BBA1-A29F6013FE4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283</xdr:row>
      <xdr:rowOff>95250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80C6EE16-2E43-4069-893D-6D0395A7A8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284</xdr:row>
      <xdr:rowOff>28575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6B660674-BF9D-452B-A242-6AC6D1C00C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283</xdr:row>
      <xdr:rowOff>161925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5F48B4C9-0098-4E29-999E-C97570C5D4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328</xdr:row>
      <xdr:rowOff>71438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6467A3B3-ECB1-4F46-B497-93FC40682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329</xdr:row>
      <xdr:rowOff>4763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27B84A40-C32E-463B-8D98-4526C65FF7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328</xdr:row>
      <xdr:rowOff>138113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4EAECD61-C6C4-469F-B145-EC7D125D916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369</xdr:row>
      <xdr:rowOff>71437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D265FEE7-79A6-41C5-9102-A8F646ED4C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370</xdr:row>
      <xdr:rowOff>4762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B7E98C1B-7850-4DD0-9AF9-B4828F83F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369</xdr:row>
      <xdr:rowOff>138112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20156E33-55B6-4B58-9A10-54936EAEAF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417</xdr:row>
      <xdr:rowOff>59531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028DEE85-D992-4237-B68C-50C26813F51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417</xdr:row>
      <xdr:rowOff>183356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8551B1C9-ED15-4E6F-A4D4-DD55C75229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417</xdr:row>
      <xdr:rowOff>126206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71B4F06A-1785-4432-B51B-0245AAD06DA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454</xdr:row>
      <xdr:rowOff>59531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C1C99D69-B735-4B06-AC4B-2E30389322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454</xdr:row>
      <xdr:rowOff>183356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04500299-A848-4CDF-83FB-F856A98DCA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454</xdr:row>
      <xdr:rowOff>126206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5406EF38-1CF0-40EA-AF04-0F9682CFAA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509</xdr:row>
      <xdr:rowOff>83343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CC28D572-10BA-4F99-A780-1FEA648D11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510</xdr:row>
      <xdr:rowOff>16668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96093404-F785-466E-971F-5D20E83B55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509</xdr:row>
      <xdr:rowOff>150018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7B2EC182-F79D-4748-A438-54CF6B04A82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554</xdr:row>
      <xdr:rowOff>71438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29ECCF0A-614A-4917-99A0-F34673778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555</xdr:row>
      <xdr:rowOff>4763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B5B0E2F3-93C0-4D0A-BEFC-2931C5A66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554</xdr:row>
      <xdr:rowOff>138113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92DB67D4-0E8E-4DE3-B89E-16B298A44D1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593</xdr:row>
      <xdr:rowOff>0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3D930750-E55A-4A9E-8F0B-28F8657755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593</xdr:row>
      <xdr:rowOff>0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2EE4F295-6430-44EE-80F2-F9F226028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593</xdr:row>
      <xdr:rowOff>0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33F4DE6D-A4B5-42B7-928A-15DE02D6EE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635</xdr:row>
      <xdr:rowOff>83344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58FFFA9C-25CD-4224-89AE-CA95AF16B00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636</xdr:row>
      <xdr:rowOff>16669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46364E41-EC18-4F16-92E7-A56189E4BA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635</xdr:row>
      <xdr:rowOff>150019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909A8AA7-CF93-42E7-8A58-F4E533A0EB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675</xdr:row>
      <xdr:rowOff>95250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7E670C7B-4568-4D7E-869C-CC0BBD85DE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676</xdr:row>
      <xdr:rowOff>28575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A0D959A9-1760-4FC0-8D83-E9831AA496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675</xdr:row>
      <xdr:rowOff>161925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B7534509-0BA4-4867-A226-7A8700E819C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720</xdr:row>
      <xdr:rowOff>95250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B363A0DF-D596-40AC-BA2B-BD8DD0E15E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721</xdr:row>
      <xdr:rowOff>28575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6B5EF14D-406E-4E82-9395-643720D76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720</xdr:row>
      <xdr:rowOff>161925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DBC30ECD-F58C-4356-A5E8-A7D45B2D4CC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768</xdr:row>
      <xdr:rowOff>83344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5C2B3519-3899-464C-881E-9C0879C13E0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769</xdr:row>
      <xdr:rowOff>16669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F7C130D9-6E2E-4256-A66A-337BA2FAB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768</xdr:row>
      <xdr:rowOff>150019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FB3B2F16-AF9C-44AB-881F-7461E24E239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809</xdr:row>
      <xdr:rowOff>83344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85F4EA55-6A97-43F9-9999-286385DE6D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810</xdr:row>
      <xdr:rowOff>16669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CDFEE9ED-50E1-4987-A877-82F8317FC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809</xdr:row>
      <xdr:rowOff>150019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72D1A491-9775-4974-9FE5-EA5AE459552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850</xdr:row>
      <xdr:rowOff>83344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DD1BE97B-9B44-47FB-AF32-090F2DE179F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851</xdr:row>
      <xdr:rowOff>16669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DF5818A8-254E-424E-A05F-3774B7236C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850</xdr:row>
      <xdr:rowOff>150019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ED01E0F2-29CB-4090-89C8-E36C07F422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891</xdr:row>
      <xdr:rowOff>83344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5AA2F9BC-3225-4B1F-ADC5-A0E431C715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892</xdr:row>
      <xdr:rowOff>16669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007518E5-1E39-4B31-A218-FCEB94B681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891</xdr:row>
      <xdr:rowOff>150019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7C2C4B02-E296-408E-A9F9-231E7C7479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twoCellAnchor editAs="oneCell">
    <xdr:from>
      <xdr:col>17</xdr:col>
      <xdr:colOff>238125</xdr:colOff>
      <xdr:row>91</xdr:row>
      <xdr:rowOff>59531</xdr:rowOff>
    </xdr:from>
    <xdr:to>
      <xdr:col>20</xdr:col>
      <xdr:colOff>443026</xdr:colOff>
      <xdr:row>95</xdr:row>
      <xdr:rowOff>88106</xdr:rowOff>
    </xdr:to>
    <xdr:pic>
      <xdr:nvPicPr>
        <xdr:cNvPr id="68" name="31 Imagen">
          <a:extLst>
            <a:ext uri="{FF2B5EF4-FFF2-40B4-BE49-F238E27FC236}">
              <a16:creationId xmlns:a16="http://schemas.microsoft.com/office/drawing/2014/main" id="{A651F3B8-7C48-4AF0-8248-3DE4C09463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91</xdr:row>
      <xdr:rowOff>183356</xdr:rowOff>
    </xdr:from>
    <xdr:to>
      <xdr:col>3</xdr:col>
      <xdr:colOff>419100</xdr:colOff>
      <xdr:row>95</xdr:row>
      <xdr:rowOff>173831</xdr:rowOff>
    </xdr:to>
    <xdr:pic>
      <xdr:nvPicPr>
        <xdr:cNvPr id="69" name="32 Imagen">
          <a:extLst>
            <a:ext uri="{FF2B5EF4-FFF2-40B4-BE49-F238E27FC236}">
              <a16:creationId xmlns:a16="http://schemas.microsoft.com/office/drawing/2014/main" id="{4AF6ACF0-3932-49F1-A1C0-34CE7672DA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91</xdr:row>
      <xdr:rowOff>126206</xdr:rowOff>
    </xdr:from>
    <xdr:to>
      <xdr:col>2</xdr:col>
      <xdr:colOff>1047750</xdr:colOff>
      <xdr:row>95</xdr:row>
      <xdr:rowOff>101441</xdr:rowOff>
    </xdr:to>
    <xdr:pic>
      <xdr:nvPicPr>
        <xdr:cNvPr id="70" name="33 Imagen">
          <a:extLst>
            <a:ext uri="{FF2B5EF4-FFF2-40B4-BE49-F238E27FC236}">
              <a16:creationId xmlns:a16="http://schemas.microsoft.com/office/drawing/2014/main" id="{B76FCDA5-C18D-4F1A-BAB2-2231F0BBE7E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1088233</xdr:colOff>
      <xdr:row>5</xdr:row>
      <xdr:rowOff>119062</xdr:rowOff>
    </xdr:from>
    <xdr:ext cx="1504950" cy="752475"/>
    <xdr:pic>
      <xdr:nvPicPr>
        <xdr:cNvPr id="2" name="2 Imagen">
          <a:extLst>
            <a:ext uri="{FF2B5EF4-FFF2-40B4-BE49-F238E27FC236}">
              <a16:creationId xmlns:a16="http://schemas.microsoft.com/office/drawing/2014/main" id="{B96EF602-DE6C-4F04-B0C8-9BF0B39FAD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17</xdr:col>
      <xdr:colOff>178594</xdr:colOff>
      <xdr:row>5</xdr:row>
      <xdr:rowOff>71437</xdr:rowOff>
    </xdr:from>
    <xdr:ext cx="1328851" cy="790575"/>
    <xdr:pic>
      <xdr:nvPicPr>
        <xdr:cNvPr id="3" name="4 Imagen">
          <a:extLst>
            <a:ext uri="{FF2B5EF4-FFF2-40B4-BE49-F238E27FC236}">
              <a16:creationId xmlns:a16="http://schemas.microsoft.com/office/drawing/2014/main" id="{4C3DAEE2-18CC-47CF-8F26-49C1745EBB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138112</xdr:rowOff>
    </xdr:from>
    <xdr:ext cx="1521619" cy="737235"/>
    <xdr:pic>
      <xdr:nvPicPr>
        <xdr:cNvPr id="4" name="6 Imagen">
          <a:extLst>
            <a:ext uri="{FF2B5EF4-FFF2-40B4-BE49-F238E27FC236}">
              <a16:creationId xmlns:a16="http://schemas.microsoft.com/office/drawing/2014/main" id="{BF2F0BFD-F523-4F7A-8B1E-08916FD8887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130969</xdr:colOff>
      <xdr:row>40</xdr:row>
      <xdr:rowOff>92869</xdr:rowOff>
    </xdr:from>
    <xdr:ext cx="1328851" cy="790575"/>
    <xdr:pic>
      <xdr:nvPicPr>
        <xdr:cNvPr id="5" name="19 Imagen">
          <a:extLst>
            <a:ext uri="{FF2B5EF4-FFF2-40B4-BE49-F238E27FC236}">
              <a16:creationId xmlns:a16="http://schemas.microsoft.com/office/drawing/2014/main" id="{8C81ACFB-6EFD-4662-AA3B-0F1E6679C8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1016794</xdr:colOff>
      <xdr:row>41</xdr:row>
      <xdr:rowOff>26194</xdr:rowOff>
    </xdr:from>
    <xdr:ext cx="1504950" cy="752475"/>
    <xdr:pic>
      <xdr:nvPicPr>
        <xdr:cNvPr id="6" name="20 Imagen">
          <a:extLst>
            <a:ext uri="{FF2B5EF4-FFF2-40B4-BE49-F238E27FC236}">
              <a16:creationId xmlns:a16="http://schemas.microsoft.com/office/drawing/2014/main" id="{34753AC0-F2AF-4578-851C-2192874053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95250</xdr:colOff>
      <xdr:row>40</xdr:row>
      <xdr:rowOff>159544</xdr:rowOff>
    </xdr:from>
    <xdr:ext cx="1521619" cy="737235"/>
    <xdr:pic>
      <xdr:nvPicPr>
        <xdr:cNvPr id="7" name="21 Imagen">
          <a:extLst>
            <a:ext uri="{FF2B5EF4-FFF2-40B4-BE49-F238E27FC236}">
              <a16:creationId xmlns:a16="http://schemas.microsoft.com/office/drawing/2014/main" id="{8D13ACE0-E9A4-4519-8B99-A65A3E7BD3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121</xdr:row>
      <xdr:rowOff>109537</xdr:rowOff>
    </xdr:from>
    <xdr:ext cx="1328851" cy="790575"/>
    <xdr:pic>
      <xdr:nvPicPr>
        <xdr:cNvPr id="8" name="34 Imagen">
          <a:extLst>
            <a:ext uri="{FF2B5EF4-FFF2-40B4-BE49-F238E27FC236}">
              <a16:creationId xmlns:a16="http://schemas.microsoft.com/office/drawing/2014/main" id="{88ADDA6C-E1D1-46A2-881A-DF378E5AE7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122</xdr:row>
      <xdr:rowOff>42862</xdr:rowOff>
    </xdr:from>
    <xdr:ext cx="1504950" cy="762000"/>
    <xdr:pic>
      <xdr:nvPicPr>
        <xdr:cNvPr id="9" name="35 Imagen">
          <a:extLst>
            <a:ext uri="{FF2B5EF4-FFF2-40B4-BE49-F238E27FC236}">
              <a16:creationId xmlns:a16="http://schemas.microsoft.com/office/drawing/2014/main" id="{381AA85D-8C85-48DC-8622-9A9E79024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121</xdr:row>
      <xdr:rowOff>176212</xdr:rowOff>
    </xdr:from>
    <xdr:ext cx="1521619" cy="737235"/>
    <xdr:pic>
      <xdr:nvPicPr>
        <xdr:cNvPr id="10" name="36 Imagen">
          <a:extLst>
            <a:ext uri="{FF2B5EF4-FFF2-40B4-BE49-F238E27FC236}">
              <a16:creationId xmlns:a16="http://schemas.microsoft.com/office/drawing/2014/main" id="{B4F65AC1-BA12-4299-BE54-164D5294E23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161</xdr:row>
      <xdr:rowOff>130968</xdr:rowOff>
    </xdr:from>
    <xdr:ext cx="1328851" cy="790575"/>
    <xdr:pic>
      <xdr:nvPicPr>
        <xdr:cNvPr id="11" name="40 Imagen">
          <a:extLst>
            <a:ext uri="{FF2B5EF4-FFF2-40B4-BE49-F238E27FC236}">
              <a16:creationId xmlns:a16="http://schemas.microsoft.com/office/drawing/2014/main" id="{3303FA69-F376-42CD-B6FC-07461168C1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162</xdr:row>
      <xdr:rowOff>64293</xdr:rowOff>
    </xdr:from>
    <xdr:ext cx="1504950" cy="752475"/>
    <xdr:pic>
      <xdr:nvPicPr>
        <xdr:cNvPr id="12" name="41 Imagen">
          <a:extLst>
            <a:ext uri="{FF2B5EF4-FFF2-40B4-BE49-F238E27FC236}">
              <a16:creationId xmlns:a16="http://schemas.microsoft.com/office/drawing/2014/main" id="{D10351D6-6F01-4C48-BB76-9667FF4A2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162</xdr:row>
      <xdr:rowOff>7143</xdr:rowOff>
    </xdr:from>
    <xdr:ext cx="1521619" cy="737235"/>
    <xdr:pic>
      <xdr:nvPicPr>
        <xdr:cNvPr id="13" name="42 Imagen">
          <a:extLst>
            <a:ext uri="{FF2B5EF4-FFF2-40B4-BE49-F238E27FC236}">
              <a16:creationId xmlns:a16="http://schemas.microsoft.com/office/drawing/2014/main" id="{59AF6252-69A7-4A8C-A92B-F086EAAD9F9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68</xdr:row>
      <xdr:rowOff>102394</xdr:rowOff>
    </xdr:from>
    <xdr:ext cx="1328851" cy="790575"/>
    <xdr:pic>
      <xdr:nvPicPr>
        <xdr:cNvPr id="14" name="28 Imagen">
          <a:extLst>
            <a:ext uri="{FF2B5EF4-FFF2-40B4-BE49-F238E27FC236}">
              <a16:creationId xmlns:a16="http://schemas.microsoft.com/office/drawing/2014/main" id="{DFC6C825-B0AB-44F5-A646-FC2660E300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69</xdr:row>
      <xdr:rowOff>35719</xdr:rowOff>
    </xdr:from>
    <xdr:ext cx="1504950" cy="752475"/>
    <xdr:pic>
      <xdr:nvPicPr>
        <xdr:cNvPr id="15" name="29 Imagen">
          <a:extLst>
            <a:ext uri="{FF2B5EF4-FFF2-40B4-BE49-F238E27FC236}">
              <a16:creationId xmlns:a16="http://schemas.microsoft.com/office/drawing/2014/main" id="{D6DD9512-CEFD-4B6C-964A-1468F9455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68</xdr:row>
      <xdr:rowOff>169069</xdr:rowOff>
    </xdr:from>
    <xdr:ext cx="1521619" cy="737235"/>
    <xdr:pic>
      <xdr:nvPicPr>
        <xdr:cNvPr id="16" name="30 Imagen">
          <a:extLst>
            <a:ext uri="{FF2B5EF4-FFF2-40B4-BE49-F238E27FC236}">
              <a16:creationId xmlns:a16="http://schemas.microsoft.com/office/drawing/2014/main" id="{019A8747-D9BD-4AA3-97BF-93B7C20FAB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166687</xdr:colOff>
      <xdr:row>202</xdr:row>
      <xdr:rowOff>128587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47FD6C8A-3FEA-4BC4-A02C-2346E27E0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61912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646CDC16-2EB1-48BB-93C9-D7218358B3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203</xdr:row>
      <xdr:rowOff>4762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29234B03-8C51-46F8-9585-304373D552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243</xdr:row>
      <xdr:rowOff>73819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425B4C65-4745-4D14-864A-B86C80F9A1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244</xdr:row>
      <xdr:rowOff>7144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DF16967C-B3F0-44B5-9ADE-BB0E7D0AD5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243</xdr:row>
      <xdr:rowOff>140494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9DBFDFC7-EF74-4876-A90E-08EC54D5674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286</xdr:row>
      <xdr:rowOff>133350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6B0B1FE6-0FDB-4208-BC49-E285AD0D3C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287</xdr:row>
      <xdr:rowOff>66675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B210592A-BD6D-41BC-B73E-A0320F0134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287</xdr:row>
      <xdr:rowOff>9525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415530D3-C634-43EB-8092-CB4EF1EECD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331</xdr:row>
      <xdr:rowOff>119063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5C484325-E49C-484A-8D4D-DD7798D071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332</xdr:row>
      <xdr:rowOff>52388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945AD890-8A61-4065-8DFB-F304016101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331</xdr:row>
      <xdr:rowOff>185738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6A0C73D5-725A-4D3F-B35E-F50038B8EC6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372</xdr:row>
      <xdr:rowOff>128587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58399998-B128-4DB7-8589-FAA18E7C7C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373</xdr:row>
      <xdr:rowOff>61912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C6038E53-D0C1-406A-BF66-A870333F7E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373</xdr:row>
      <xdr:rowOff>4762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92419F5A-CA67-42D1-A301-EB1A4C0A8D0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424</xdr:row>
      <xdr:rowOff>88106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FAE3560C-13A0-42A0-89B3-CB90B4E8AF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425</xdr:row>
      <xdr:rowOff>21431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3AA12F8C-35B3-46BB-9421-916680471F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424</xdr:row>
      <xdr:rowOff>154781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9CCE41B8-8166-420C-AFB1-E8A167614D1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463</xdr:row>
      <xdr:rowOff>135731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1DFD430B-A9A1-4883-8045-252A31AB57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464</xdr:row>
      <xdr:rowOff>69056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E7B7D837-75EB-4E75-A052-8D4B32B54E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464</xdr:row>
      <xdr:rowOff>11906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7DDB39DA-F594-4D73-8D96-07076BD2641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518</xdr:row>
      <xdr:rowOff>169068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472DFE25-1B52-48B7-AA76-7D17EAB569D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519</xdr:row>
      <xdr:rowOff>102393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0F732F1F-4CBA-4290-B247-3628E5D48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519</xdr:row>
      <xdr:rowOff>45243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C8E6BB59-470B-477E-A5AB-FB998422835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564</xdr:row>
      <xdr:rowOff>90488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E9601EE0-7C8B-460E-9A14-2EC9CDA82C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565</xdr:row>
      <xdr:rowOff>23813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AA9A3F60-A556-4D28-82C0-A7A70B112E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564</xdr:row>
      <xdr:rowOff>157163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9A6983D9-ABF2-4BD1-A099-0144A2C5B94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603</xdr:row>
      <xdr:rowOff>28575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E836478F-F7C7-47F6-AC5E-0BB8A1CEA4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603</xdr:row>
      <xdr:rowOff>28575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B622950C-2BB2-4D15-A97B-D3BC38258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603</xdr:row>
      <xdr:rowOff>28575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B4595B3E-C597-48AE-905F-D4DB0393F6C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645</xdr:row>
      <xdr:rowOff>121444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535B1CA0-0620-413B-B6D3-F396E955D3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646</xdr:row>
      <xdr:rowOff>54769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A9C22A6E-3044-4DE6-AF4D-8A6DFA552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645</xdr:row>
      <xdr:rowOff>188119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E6EF8F18-CC1E-4C74-B3F7-3F918408FCF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688</xdr:row>
      <xdr:rowOff>142875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078CCA94-ECD7-4C34-8CF6-DD2F347A42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689</xdr:row>
      <xdr:rowOff>76200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B1E5E7AD-F670-46C7-996A-23A54C134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689</xdr:row>
      <xdr:rowOff>19050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C7F2E345-4614-4279-8F32-88BADBB5B5B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733</xdr:row>
      <xdr:rowOff>152400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535CA858-115F-4E29-9D1F-3D5C20C6CC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734</xdr:row>
      <xdr:rowOff>85725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4A94CD92-1BFE-4036-9AB7-680CC8B6BB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734</xdr:row>
      <xdr:rowOff>28575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0933DB9B-7B67-4A8E-9C76-10BF5E1CCCD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783</xdr:row>
      <xdr:rowOff>188119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AF4F16DD-00D2-43FD-B057-AFD7E1F595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784</xdr:row>
      <xdr:rowOff>121444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91F7015D-B433-4C9C-BC9D-D3B40797F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784</xdr:row>
      <xdr:rowOff>64294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98AAECB7-00B8-4DAE-A7C5-518E5826A2A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825</xdr:row>
      <xdr:rowOff>7144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50872502-5372-4572-AEB3-C9F3E498CE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825</xdr:row>
      <xdr:rowOff>130969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06B41082-204B-4B55-9E10-F1912F0E0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825</xdr:row>
      <xdr:rowOff>73819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8280AB03-68AC-4A3D-BDC1-3AD230C37F1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866</xdr:row>
      <xdr:rowOff>16669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A9734227-4DD5-4E17-856E-045DC2D519A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866</xdr:row>
      <xdr:rowOff>140494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EE002B4E-FB1E-4E17-B0B1-8F7F9967C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866</xdr:row>
      <xdr:rowOff>83344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0541B0A5-F745-4FBC-B494-6988D62B954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907</xdr:row>
      <xdr:rowOff>26194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9431819E-5374-438C-AE00-CCE2A6366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907</xdr:row>
      <xdr:rowOff>150019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EBE01424-DB59-4300-A519-FC7723F36F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907</xdr:row>
      <xdr:rowOff>92869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5D5FB551-AA31-4BCC-8B5E-F0225D21896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238125</xdr:colOff>
      <xdr:row>91</xdr:row>
      <xdr:rowOff>88106</xdr:rowOff>
    </xdr:from>
    <xdr:ext cx="1328851" cy="790575"/>
    <xdr:pic>
      <xdr:nvPicPr>
        <xdr:cNvPr id="68" name="31 Imagen">
          <a:extLst>
            <a:ext uri="{FF2B5EF4-FFF2-40B4-BE49-F238E27FC236}">
              <a16:creationId xmlns:a16="http://schemas.microsoft.com/office/drawing/2014/main" id="{E47EC890-95C7-44B7-A3C3-D1D7E3422A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1123950</xdr:colOff>
      <xdr:row>92</xdr:row>
      <xdr:rowOff>21431</xdr:rowOff>
    </xdr:from>
    <xdr:ext cx="1504950" cy="752475"/>
    <xdr:pic>
      <xdr:nvPicPr>
        <xdr:cNvPr id="69" name="32 Imagen">
          <a:extLst>
            <a:ext uri="{FF2B5EF4-FFF2-40B4-BE49-F238E27FC236}">
              <a16:creationId xmlns:a16="http://schemas.microsoft.com/office/drawing/2014/main" id="{FCDD5F7E-D4FD-4539-8C86-9A0BF88EC4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202406</xdr:colOff>
      <xdr:row>91</xdr:row>
      <xdr:rowOff>154781</xdr:rowOff>
    </xdr:from>
    <xdr:ext cx="1521619" cy="737235"/>
    <xdr:pic>
      <xdr:nvPicPr>
        <xdr:cNvPr id="70" name="33 Imagen">
          <a:extLst>
            <a:ext uri="{FF2B5EF4-FFF2-40B4-BE49-F238E27FC236}">
              <a16:creationId xmlns:a16="http://schemas.microsoft.com/office/drawing/2014/main" id="{86D4A978-913F-4C42-9BDA-445DA378A8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1088233</xdr:colOff>
      <xdr:row>5</xdr:row>
      <xdr:rowOff>119062</xdr:rowOff>
    </xdr:from>
    <xdr:ext cx="1504950" cy="752475"/>
    <xdr:pic>
      <xdr:nvPicPr>
        <xdr:cNvPr id="2" name="2 Imagen">
          <a:extLst>
            <a:ext uri="{FF2B5EF4-FFF2-40B4-BE49-F238E27FC236}">
              <a16:creationId xmlns:a16="http://schemas.microsoft.com/office/drawing/2014/main" id="{2FAA085D-1C82-45E2-BA86-778D3717D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8" y="1071562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17</xdr:col>
      <xdr:colOff>178594</xdr:colOff>
      <xdr:row>5</xdr:row>
      <xdr:rowOff>71437</xdr:rowOff>
    </xdr:from>
    <xdr:ext cx="1328851" cy="790575"/>
    <xdr:pic>
      <xdr:nvPicPr>
        <xdr:cNvPr id="3" name="4 Imagen">
          <a:extLst>
            <a:ext uri="{FF2B5EF4-FFF2-40B4-BE49-F238E27FC236}">
              <a16:creationId xmlns:a16="http://schemas.microsoft.com/office/drawing/2014/main" id="{619F8046-EFCA-4E2D-B3B4-DD38382CBD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23937"/>
          <a:ext cx="1328851" cy="7905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138112</xdr:rowOff>
    </xdr:from>
    <xdr:ext cx="1521619" cy="737235"/>
    <xdr:pic>
      <xdr:nvPicPr>
        <xdr:cNvPr id="4" name="6 Imagen">
          <a:extLst>
            <a:ext uri="{FF2B5EF4-FFF2-40B4-BE49-F238E27FC236}">
              <a16:creationId xmlns:a16="http://schemas.microsoft.com/office/drawing/2014/main" id="{2257BC74-C52D-44F9-A006-2D022091F9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90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130969</xdr:colOff>
      <xdr:row>40</xdr:row>
      <xdr:rowOff>92869</xdr:rowOff>
    </xdr:from>
    <xdr:ext cx="1328851" cy="790575"/>
    <xdr:pic>
      <xdr:nvPicPr>
        <xdr:cNvPr id="5" name="19 Imagen">
          <a:extLst>
            <a:ext uri="{FF2B5EF4-FFF2-40B4-BE49-F238E27FC236}">
              <a16:creationId xmlns:a16="http://schemas.microsoft.com/office/drawing/2014/main" id="{B779BA22-E8EF-45FA-BDD5-C390AB0172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44" y="81891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1016794</xdr:colOff>
      <xdr:row>41</xdr:row>
      <xdr:rowOff>26194</xdr:rowOff>
    </xdr:from>
    <xdr:ext cx="1504950" cy="752475"/>
    <xdr:pic>
      <xdr:nvPicPr>
        <xdr:cNvPr id="6" name="20 Imagen">
          <a:extLst>
            <a:ext uri="{FF2B5EF4-FFF2-40B4-BE49-F238E27FC236}">
              <a16:creationId xmlns:a16="http://schemas.microsoft.com/office/drawing/2014/main" id="{9F45F8BA-6306-49E4-B141-109FFF6A7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069" y="83129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95250</xdr:colOff>
      <xdr:row>40</xdr:row>
      <xdr:rowOff>159544</xdr:rowOff>
    </xdr:from>
    <xdr:ext cx="1521619" cy="737235"/>
    <xdr:pic>
      <xdr:nvPicPr>
        <xdr:cNvPr id="7" name="21 Imagen">
          <a:extLst>
            <a:ext uri="{FF2B5EF4-FFF2-40B4-BE49-F238E27FC236}">
              <a16:creationId xmlns:a16="http://schemas.microsoft.com/office/drawing/2014/main" id="{0608D212-C59E-4214-BC20-66B1FD72986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557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121</xdr:row>
      <xdr:rowOff>109537</xdr:rowOff>
    </xdr:from>
    <xdr:ext cx="1328851" cy="790575"/>
    <xdr:pic>
      <xdr:nvPicPr>
        <xdr:cNvPr id="8" name="34 Imagen">
          <a:extLst>
            <a:ext uri="{FF2B5EF4-FFF2-40B4-BE49-F238E27FC236}">
              <a16:creationId xmlns:a16="http://schemas.microsoft.com/office/drawing/2014/main" id="{6CAE98D8-3E24-4ECF-B661-A2F2D8897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2836068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122</xdr:row>
      <xdr:rowOff>42862</xdr:rowOff>
    </xdr:from>
    <xdr:ext cx="1504950" cy="762000"/>
    <xdr:pic>
      <xdr:nvPicPr>
        <xdr:cNvPr id="9" name="35 Imagen">
          <a:extLst>
            <a:ext uri="{FF2B5EF4-FFF2-40B4-BE49-F238E27FC236}">
              <a16:creationId xmlns:a16="http://schemas.microsoft.com/office/drawing/2014/main" id="{0494C6F6-AEBA-4579-AF7D-99608E791D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2848451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121</xdr:row>
      <xdr:rowOff>176212</xdr:rowOff>
    </xdr:from>
    <xdr:ext cx="1521619" cy="737235"/>
    <xdr:pic>
      <xdr:nvPicPr>
        <xdr:cNvPr id="10" name="36 Imagen">
          <a:extLst>
            <a:ext uri="{FF2B5EF4-FFF2-40B4-BE49-F238E27FC236}">
              <a16:creationId xmlns:a16="http://schemas.microsoft.com/office/drawing/2014/main" id="{B3DEB234-EA18-4795-AEB4-6A7C7420F2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842736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161</xdr:row>
      <xdr:rowOff>130968</xdr:rowOff>
    </xdr:from>
    <xdr:ext cx="1328851" cy="790575"/>
    <xdr:pic>
      <xdr:nvPicPr>
        <xdr:cNvPr id="11" name="40 Imagen">
          <a:extLst>
            <a:ext uri="{FF2B5EF4-FFF2-40B4-BE49-F238E27FC236}">
              <a16:creationId xmlns:a16="http://schemas.microsoft.com/office/drawing/2014/main" id="{8919D889-9D7D-45A7-AACB-85656FEC58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38135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162</xdr:row>
      <xdr:rowOff>64293</xdr:rowOff>
    </xdr:from>
    <xdr:ext cx="1504950" cy="752475"/>
    <xdr:pic>
      <xdr:nvPicPr>
        <xdr:cNvPr id="12" name="41 Imagen">
          <a:extLst>
            <a:ext uri="{FF2B5EF4-FFF2-40B4-BE49-F238E27FC236}">
              <a16:creationId xmlns:a16="http://schemas.microsoft.com/office/drawing/2014/main" id="{E4940461-0634-4270-9FC3-E992B1F29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38259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162</xdr:row>
      <xdr:rowOff>7143</xdr:rowOff>
    </xdr:from>
    <xdr:ext cx="1521619" cy="737235"/>
    <xdr:pic>
      <xdr:nvPicPr>
        <xdr:cNvPr id="13" name="42 Imagen">
          <a:extLst>
            <a:ext uri="{FF2B5EF4-FFF2-40B4-BE49-F238E27FC236}">
              <a16:creationId xmlns:a16="http://schemas.microsoft.com/office/drawing/2014/main" id="{5BC71FE6-77BA-48E1-A564-50ACE6E18B3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202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68</xdr:row>
      <xdr:rowOff>102394</xdr:rowOff>
    </xdr:from>
    <xdr:ext cx="1328851" cy="790575"/>
    <xdr:pic>
      <xdr:nvPicPr>
        <xdr:cNvPr id="14" name="28 Imagen">
          <a:extLst>
            <a:ext uri="{FF2B5EF4-FFF2-40B4-BE49-F238E27FC236}">
              <a16:creationId xmlns:a16="http://schemas.microsoft.com/office/drawing/2014/main" id="{22022958-F9A1-425C-8FBC-ADD7DCCC65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39898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69</xdr:row>
      <xdr:rowOff>35719</xdr:rowOff>
    </xdr:from>
    <xdr:ext cx="1504950" cy="752475"/>
    <xdr:pic>
      <xdr:nvPicPr>
        <xdr:cNvPr id="15" name="29 Imagen">
          <a:extLst>
            <a:ext uri="{FF2B5EF4-FFF2-40B4-BE49-F238E27FC236}">
              <a16:creationId xmlns:a16="http://schemas.microsoft.com/office/drawing/2014/main" id="{C8620F59-6B80-4ECB-A354-9272E63F2D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41136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68</xdr:row>
      <xdr:rowOff>169069</xdr:rowOff>
    </xdr:from>
    <xdr:ext cx="1521619" cy="737235"/>
    <xdr:pic>
      <xdr:nvPicPr>
        <xdr:cNvPr id="16" name="30 Imagen">
          <a:extLst>
            <a:ext uri="{FF2B5EF4-FFF2-40B4-BE49-F238E27FC236}">
              <a16:creationId xmlns:a16="http://schemas.microsoft.com/office/drawing/2014/main" id="{74AEFADC-9225-42CE-8CD7-DAFFF60630C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405651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166687</xdr:colOff>
      <xdr:row>202</xdr:row>
      <xdr:rowOff>128587</xdr:rowOff>
    </xdr:from>
    <xdr:ext cx="1328851" cy="790575"/>
    <xdr:pic>
      <xdr:nvPicPr>
        <xdr:cNvPr id="17" name="49 Imagen">
          <a:extLst>
            <a:ext uri="{FF2B5EF4-FFF2-40B4-BE49-F238E27FC236}">
              <a16:creationId xmlns:a16="http://schemas.microsoft.com/office/drawing/2014/main" id="{D14B63C2-8E37-45B5-A579-D3263468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462" y="464391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1052512</xdr:colOff>
      <xdr:row>203</xdr:row>
      <xdr:rowOff>61912</xdr:rowOff>
    </xdr:from>
    <xdr:ext cx="1504950" cy="762000"/>
    <xdr:pic>
      <xdr:nvPicPr>
        <xdr:cNvPr id="18" name="50 Imagen">
          <a:extLst>
            <a:ext uri="{FF2B5EF4-FFF2-40B4-BE49-F238E27FC236}">
              <a16:creationId xmlns:a16="http://schemas.microsoft.com/office/drawing/2014/main" id="{FE599B08-0F80-4357-8B01-21201DC3EE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" y="465629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130968</xdr:colOff>
      <xdr:row>203</xdr:row>
      <xdr:rowOff>4762</xdr:rowOff>
    </xdr:from>
    <xdr:ext cx="1521619" cy="737235"/>
    <xdr:pic>
      <xdr:nvPicPr>
        <xdr:cNvPr id="19" name="51 Imagen">
          <a:extLst>
            <a:ext uri="{FF2B5EF4-FFF2-40B4-BE49-F238E27FC236}">
              <a16:creationId xmlns:a16="http://schemas.microsoft.com/office/drawing/2014/main" id="{4173E592-BD5A-471A-9901-B2981D5D2E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465058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243</xdr:row>
      <xdr:rowOff>73819</xdr:rowOff>
    </xdr:from>
    <xdr:ext cx="1328851" cy="790575"/>
    <xdr:pic>
      <xdr:nvPicPr>
        <xdr:cNvPr id="20" name="52 Imagen">
          <a:extLst>
            <a:ext uri="{FF2B5EF4-FFF2-40B4-BE49-F238E27FC236}">
              <a16:creationId xmlns:a16="http://schemas.microsoft.com/office/drawing/2014/main" id="{8067F29B-72A5-489C-AEF2-15428495576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549568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244</xdr:row>
      <xdr:rowOff>7144</xdr:rowOff>
    </xdr:from>
    <xdr:ext cx="1504950" cy="752475"/>
    <xdr:pic>
      <xdr:nvPicPr>
        <xdr:cNvPr id="21" name="53 Imagen">
          <a:extLst>
            <a:ext uri="{FF2B5EF4-FFF2-40B4-BE49-F238E27FC236}">
              <a16:creationId xmlns:a16="http://schemas.microsoft.com/office/drawing/2014/main" id="{376FD877-5159-4DB4-B8EF-EF37BAF27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550806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243</xdr:row>
      <xdr:rowOff>140494</xdr:rowOff>
    </xdr:from>
    <xdr:ext cx="1521619" cy="737235"/>
    <xdr:pic>
      <xdr:nvPicPr>
        <xdr:cNvPr id="22" name="54 Imagen">
          <a:extLst>
            <a:ext uri="{FF2B5EF4-FFF2-40B4-BE49-F238E27FC236}">
              <a16:creationId xmlns:a16="http://schemas.microsoft.com/office/drawing/2014/main" id="{3BBCB810-62F3-4700-AA30-C2F20867037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0235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286</xdr:row>
      <xdr:rowOff>133350</xdr:rowOff>
    </xdr:from>
    <xdr:ext cx="1328851" cy="790575"/>
    <xdr:pic>
      <xdr:nvPicPr>
        <xdr:cNvPr id="23" name="55 Imagen">
          <a:extLst>
            <a:ext uri="{FF2B5EF4-FFF2-40B4-BE49-F238E27FC236}">
              <a16:creationId xmlns:a16="http://schemas.microsoft.com/office/drawing/2014/main" id="{EE5C0BE9-4706-4AA3-A52B-ABC834DB4C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6370320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287</xdr:row>
      <xdr:rowOff>66675</xdr:rowOff>
    </xdr:from>
    <xdr:ext cx="1504950" cy="752475"/>
    <xdr:pic>
      <xdr:nvPicPr>
        <xdr:cNvPr id="24" name="56 Imagen">
          <a:extLst>
            <a:ext uri="{FF2B5EF4-FFF2-40B4-BE49-F238E27FC236}">
              <a16:creationId xmlns:a16="http://schemas.microsoft.com/office/drawing/2014/main" id="{72B69FA7-440E-43F0-ABEA-A6DA6BBC1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6382702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287</xdr:row>
      <xdr:rowOff>9525</xdr:rowOff>
    </xdr:from>
    <xdr:ext cx="1521619" cy="737235"/>
    <xdr:pic>
      <xdr:nvPicPr>
        <xdr:cNvPr id="25" name="57 Imagen">
          <a:extLst>
            <a:ext uri="{FF2B5EF4-FFF2-40B4-BE49-F238E27FC236}">
              <a16:creationId xmlns:a16="http://schemas.microsoft.com/office/drawing/2014/main" id="{91BA2B48-3C68-4572-A495-2309637803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76987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226219</xdr:colOff>
      <xdr:row>331</xdr:row>
      <xdr:rowOff>119063</xdr:rowOff>
    </xdr:from>
    <xdr:ext cx="1328851" cy="790575"/>
    <xdr:pic>
      <xdr:nvPicPr>
        <xdr:cNvPr id="26" name="61 Imagen">
          <a:extLst>
            <a:ext uri="{FF2B5EF4-FFF2-40B4-BE49-F238E27FC236}">
              <a16:creationId xmlns:a16="http://schemas.microsoft.com/office/drawing/2014/main" id="{015B4997-0491-45D0-BF48-356B0A88B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994" y="76033313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1112044</xdr:colOff>
      <xdr:row>332</xdr:row>
      <xdr:rowOff>52388</xdr:rowOff>
    </xdr:from>
    <xdr:ext cx="1504950" cy="762000"/>
    <xdr:pic>
      <xdr:nvPicPr>
        <xdr:cNvPr id="27" name="62 Imagen">
          <a:extLst>
            <a:ext uri="{FF2B5EF4-FFF2-40B4-BE49-F238E27FC236}">
              <a16:creationId xmlns:a16="http://schemas.microsoft.com/office/drawing/2014/main" id="{A465261B-BFBB-4597-A5F7-B187C8DD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19" y="76157138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190500</xdr:colOff>
      <xdr:row>331</xdr:row>
      <xdr:rowOff>185738</xdr:rowOff>
    </xdr:from>
    <xdr:ext cx="1521619" cy="737235"/>
    <xdr:pic>
      <xdr:nvPicPr>
        <xdr:cNvPr id="28" name="63 Imagen">
          <a:extLst>
            <a:ext uri="{FF2B5EF4-FFF2-40B4-BE49-F238E27FC236}">
              <a16:creationId xmlns:a16="http://schemas.microsoft.com/office/drawing/2014/main" id="{4CAAEAF6-D7ED-4AD9-8054-5B323AD365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099988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372</xdr:row>
      <xdr:rowOff>128587</xdr:rowOff>
    </xdr:from>
    <xdr:ext cx="1328851" cy="790575"/>
    <xdr:pic>
      <xdr:nvPicPr>
        <xdr:cNvPr id="29" name="64 Imagen">
          <a:extLst>
            <a:ext uri="{FF2B5EF4-FFF2-40B4-BE49-F238E27FC236}">
              <a16:creationId xmlns:a16="http://schemas.microsoft.com/office/drawing/2014/main" id="{A4939B53-62AA-4BD0-88C7-3B020B4648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85986937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373</xdr:row>
      <xdr:rowOff>61912</xdr:rowOff>
    </xdr:from>
    <xdr:ext cx="1504950" cy="762000"/>
    <xdr:pic>
      <xdr:nvPicPr>
        <xdr:cNvPr id="30" name="65 Imagen">
          <a:extLst>
            <a:ext uri="{FF2B5EF4-FFF2-40B4-BE49-F238E27FC236}">
              <a16:creationId xmlns:a16="http://schemas.microsoft.com/office/drawing/2014/main" id="{D5857059-5E5D-4410-9EF8-3E6672268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86110762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373</xdr:row>
      <xdr:rowOff>4762</xdr:rowOff>
    </xdr:from>
    <xdr:ext cx="1521619" cy="737235"/>
    <xdr:pic>
      <xdr:nvPicPr>
        <xdr:cNvPr id="31" name="66 Imagen">
          <a:extLst>
            <a:ext uri="{FF2B5EF4-FFF2-40B4-BE49-F238E27FC236}">
              <a16:creationId xmlns:a16="http://schemas.microsoft.com/office/drawing/2014/main" id="{17C2D2EC-5561-461D-8ACB-CB135CBF655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053612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424</xdr:row>
      <xdr:rowOff>88106</xdr:rowOff>
    </xdr:from>
    <xdr:ext cx="1328851" cy="790575"/>
    <xdr:pic>
      <xdr:nvPicPr>
        <xdr:cNvPr id="32" name="70 Imagen">
          <a:extLst>
            <a:ext uri="{FF2B5EF4-FFF2-40B4-BE49-F238E27FC236}">
              <a16:creationId xmlns:a16="http://schemas.microsoft.com/office/drawing/2014/main" id="{50AA6DE5-B193-47D3-BF78-94B3B0AA30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97071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425</xdr:row>
      <xdr:rowOff>21431</xdr:rowOff>
    </xdr:from>
    <xdr:ext cx="1504950" cy="752475"/>
    <xdr:pic>
      <xdr:nvPicPr>
        <xdr:cNvPr id="33" name="71 Imagen">
          <a:extLst>
            <a:ext uri="{FF2B5EF4-FFF2-40B4-BE49-F238E27FC236}">
              <a16:creationId xmlns:a16="http://schemas.microsoft.com/office/drawing/2014/main" id="{A84708A0-B34A-4456-B15F-1B72DA29C1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97195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424</xdr:row>
      <xdr:rowOff>154781</xdr:rowOff>
    </xdr:from>
    <xdr:ext cx="1521619" cy="737235"/>
    <xdr:pic>
      <xdr:nvPicPr>
        <xdr:cNvPr id="34" name="72 Imagen">
          <a:extLst>
            <a:ext uri="{FF2B5EF4-FFF2-40B4-BE49-F238E27FC236}">
              <a16:creationId xmlns:a16="http://schemas.microsoft.com/office/drawing/2014/main" id="{14699BA4-D428-4148-8E65-E438018A814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97138331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463</xdr:row>
      <xdr:rowOff>135731</xdr:rowOff>
    </xdr:from>
    <xdr:ext cx="1328851" cy="790575"/>
    <xdr:pic>
      <xdr:nvPicPr>
        <xdr:cNvPr id="35" name="73 Imagen">
          <a:extLst>
            <a:ext uri="{FF2B5EF4-FFF2-40B4-BE49-F238E27FC236}">
              <a16:creationId xmlns:a16="http://schemas.microsoft.com/office/drawing/2014/main" id="{B18D321E-FB57-4F42-ADFC-1C65591C49D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05882281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464</xdr:row>
      <xdr:rowOff>69056</xdr:rowOff>
    </xdr:from>
    <xdr:ext cx="1504950" cy="752475"/>
    <xdr:pic>
      <xdr:nvPicPr>
        <xdr:cNvPr id="36" name="74 Imagen">
          <a:extLst>
            <a:ext uri="{FF2B5EF4-FFF2-40B4-BE49-F238E27FC236}">
              <a16:creationId xmlns:a16="http://schemas.microsoft.com/office/drawing/2014/main" id="{808C4F4F-311C-4354-94FC-E37CEAFE7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06006106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464</xdr:row>
      <xdr:rowOff>11906</xdr:rowOff>
    </xdr:from>
    <xdr:ext cx="1521619" cy="737235"/>
    <xdr:pic>
      <xdr:nvPicPr>
        <xdr:cNvPr id="37" name="75 Imagen">
          <a:extLst>
            <a:ext uri="{FF2B5EF4-FFF2-40B4-BE49-F238E27FC236}">
              <a16:creationId xmlns:a16="http://schemas.microsoft.com/office/drawing/2014/main" id="{07CDFE03-D6DE-4C20-BA05-BBFCE88694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948956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518</xdr:row>
      <xdr:rowOff>169068</xdr:rowOff>
    </xdr:from>
    <xdr:ext cx="1328851" cy="790575"/>
    <xdr:pic>
      <xdr:nvPicPr>
        <xdr:cNvPr id="38" name="79 Imagen">
          <a:extLst>
            <a:ext uri="{FF2B5EF4-FFF2-40B4-BE49-F238E27FC236}">
              <a16:creationId xmlns:a16="http://schemas.microsoft.com/office/drawing/2014/main" id="{27E9DD2B-F64B-4F8F-BEC2-25A7C4B1B9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1852671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519</xdr:row>
      <xdr:rowOff>102393</xdr:rowOff>
    </xdr:from>
    <xdr:ext cx="1504950" cy="752475"/>
    <xdr:pic>
      <xdr:nvPicPr>
        <xdr:cNvPr id="39" name="80 Imagen">
          <a:extLst>
            <a:ext uri="{FF2B5EF4-FFF2-40B4-BE49-F238E27FC236}">
              <a16:creationId xmlns:a16="http://schemas.microsoft.com/office/drawing/2014/main" id="{ADA5C33D-1076-48D6-978F-4BBCF0ECB0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18650543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519</xdr:row>
      <xdr:rowOff>45243</xdr:rowOff>
    </xdr:from>
    <xdr:ext cx="1521619" cy="737235"/>
    <xdr:pic>
      <xdr:nvPicPr>
        <xdr:cNvPr id="40" name="81 Imagen">
          <a:extLst>
            <a:ext uri="{FF2B5EF4-FFF2-40B4-BE49-F238E27FC236}">
              <a16:creationId xmlns:a16="http://schemas.microsoft.com/office/drawing/2014/main" id="{712F76F5-36E7-49FA-A114-F4B1ABD6475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1859339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202406</xdr:colOff>
      <xdr:row>564</xdr:row>
      <xdr:rowOff>90488</xdr:rowOff>
    </xdr:from>
    <xdr:ext cx="1328851" cy="790575"/>
    <xdr:pic>
      <xdr:nvPicPr>
        <xdr:cNvPr id="41" name="82 Imagen">
          <a:extLst>
            <a:ext uri="{FF2B5EF4-FFF2-40B4-BE49-F238E27FC236}">
              <a16:creationId xmlns:a16="http://schemas.microsoft.com/office/drawing/2014/main" id="{49BCB58E-E0E7-4756-A866-95216375C5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1" y="127954088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1088231</xdr:colOff>
      <xdr:row>565</xdr:row>
      <xdr:rowOff>23813</xdr:rowOff>
    </xdr:from>
    <xdr:ext cx="1504950" cy="762000"/>
    <xdr:pic>
      <xdr:nvPicPr>
        <xdr:cNvPr id="42" name="83 Imagen">
          <a:extLst>
            <a:ext uri="{FF2B5EF4-FFF2-40B4-BE49-F238E27FC236}">
              <a16:creationId xmlns:a16="http://schemas.microsoft.com/office/drawing/2014/main" id="{240C9639-8180-4EE5-AA0E-FFBC4539AE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6" y="128077913"/>
          <a:ext cx="1504950" cy="76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166687</xdr:colOff>
      <xdr:row>564</xdr:row>
      <xdr:rowOff>157163</xdr:rowOff>
    </xdr:from>
    <xdr:ext cx="1521619" cy="737235"/>
    <xdr:pic>
      <xdr:nvPicPr>
        <xdr:cNvPr id="43" name="84 Imagen">
          <a:extLst>
            <a:ext uri="{FF2B5EF4-FFF2-40B4-BE49-F238E27FC236}">
              <a16:creationId xmlns:a16="http://schemas.microsoft.com/office/drawing/2014/main" id="{886FC9A0-C81D-4C95-929D-E8739D5E95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28020763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603</xdr:row>
      <xdr:rowOff>28575</xdr:rowOff>
    </xdr:from>
    <xdr:ext cx="1328851" cy="790574"/>
    <xdr:pic>
      <xdr:nvPicPr>
        <xdr:cNvPr id="44" name="85 Imagen">
          <a:extLst>
            <a:ext uri="{FF2B5EF4-FFF2-40B4-BE49-F238E27FC236}">
              <a16:creationId xmlns:a16="http://schemas.microsoft.com/office/drawing/2014/main" id="{FF6F8F9B-479F-4F1D-B913-EF79B2641F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37455275"/>
          <a:ext cx="1328851" cy="790574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603</xdr:row>
      <xdr:rowOff>28575</xdr:rowOff>
    </xdr:from>
    <xdr:ext cx="1504950" cy="752475"/>
    <xdr:pic>
      <xdr:nvPicPr>
        <xdr:cNvPr id="45" name="86 Imagen">
          <a:extLst>
            <a:ext uri="{FF2B5EF4-FFF2-40B4-BE49-F238E27FC236}">
              <a16:creationId xmlns:a16="http://schemas.microsoft.com/office/drawing/2014/main" id="{D7443A39-54E8-4B5D-A4D7-1392DF580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4552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603</xdr:row>
      <xdr:rowOff>28575</xdr:rowOff>
    </xdr:from>
    <xdr:ext cx="1521619" cy="737234"/>
    <xdr:pic>
      <xdr:nvPicPr>
        <xdr:cNvPr id="46" name="87 Imagen">
          <a:extLst>
            <a:ext uri="{FF2B5EF4-FFF2-40B4-BE49-F238E27FC236}">
              <a16:creationId xmlns:a16="http://schemas.microsoft.com/office/drawing/2014/main" id="{FE01B096-4FB4-4BE0-93D2-3CA39C7E7F4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37455275"/>
          <a:ext cx="1521619" cy="737234"/>
        </a:xfrm>
        <a:prstGeom prst="rect">
          <a:avLst/>
        </a:prstGeom>
      </xdr:spPr>
    </xdr:pic>
    <xdr:clientData/>
  </xdr:oneCellAnchor>
  <xdr:oneCellAnchor>
    <xdr:from>
      <xdr:col>17</xdr:col>
      <xdr:colOff>273844</xdr:colOff>
      <xdr:row>645</xdr:row>
      <xdr:rowOff>121444</xdr:rowOff>
    </xdr:from>
    <xdr:ext cx="1328851" cy="790575"/>
    <xdr:pic>
      <xdr:nvPicPr>
        <xdr:cNvPr id="47" name="94 Imagen">
          <a:extLst>
            <a:ext uri="{FF2B5EF4-FFF2-40B4-BE49-F238E27FC236}">
              <a16:creationId xmlns:a16="http://schemas.microsoft.com/office/drawing/2014/main" id="{DD877CF5-7562-490C-B4E8-D5BBBAC381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1476827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1159669</xdr:colOff>
      <xdr:row>646</xdr:row>
      <xdr:rowOff>54769</xdr:rowOff>
    </xdr:from>
    <xdr:ext cx="1502569" cy="752475"/>
    <xdr:pic>
      <xdr:nvPicPr>
        <xdr:cNvPr id="48" name="95 Imagen">
          <a:extLst>
            <a:ext uri="{FF2B5EF4-FFF2-40B4-BE49-F238E27FC236}">
              <a16:creationId xmlns:a16="http://schemas.microsoft.com/office/drawing/2014/main" id="{98863FFF-E070-4577-B52E-AB909969B4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4" y="147806569"/>
          <a:ext cx="1502569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11906</xdr:colOff>
      <xdr:row>645</xdr:row>
      <xdr:rowOff>188119</xdr:rowOff>
    </xdr:from>
    <xdr:ext cx="1519238" cy="737235"/>
    <xdr:pic>
      <xdr:nvPicPr>
        <xdr:cNvPr id="49" name="96 Imagen">
          <a:extLst>
            <a:ext uri="{FF2B5EF4-FFF2-40B4-BE49-F238E27FC236}">
              <a16:creationId xmlns:a16="http://schemas.microsoft.com/office/drawing/2014/main" id="{4680216C-96F9-4E6C-AE5C-73DA559E4C3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" y="147749419"/>
          <a:ext cx="1519238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688</xdr:row>
      <xdr:rowOff>142875</xdr:rowOff>
    </xdr:from>
    <xdr:ext cx="1328851" cy="790575"/>
    <xdr:pic>
      <xdr:nvPicPr>
        <xdr:cNvPr id="50" name="97 Imagen">
          <a:extLst>
            <a:ext uri="{FF2B5EF4-FFF2-40B4-BE49-F238E27FC236}">
              <a16:creationId xmlns:a16="http://schemas.microsoft.com/office/drawing/2014/main" id="{0E94C3E4-7E51-4808-9804-A92B4E937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56962475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689</xdr:row>
      <xdr:rowOff>76200</xdr:rowOff>
    </xdr:from>
    <xdr:ext cx="1504950" cy="752475"/>
    <xdr:pic>
      <xdr:nvPicPr>
        <xdr:cNvPr id="51" name="98 Imagen">
          <a:extLst>
            <a:ext uri="{FF2B5EF4-FFF2-40B4-BE49-F238E27FC236}">
              <a16:creationId xmlns:a16="http://schemas.microsoft.com/office/drawing/2014/main" id="{5E0BCC26-A163-4D12-8972-50905756BD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57086300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689</xdr:row>
      <xdr:rowOff>19050</xdr:rowOff>
    </xdr:from>
    <xdr:ext cx="1521619" cy="737235"/>
    <xdr:pic>
      <xdr:nvPicPr>
        <xdr:cNvPr id="52" name="99 Imagen">
          <a:extLst>
            <a:ext uri="{FF2B5EF4-FFF2-40B4-BE49-F238E27FC236}">
              <a16:creationId xmlns:a16="http://schemas.microsoft.com/office/drawing/2014/main" id="{1A104445-892B-4903-AF9C-73E62A9F76D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7029150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202407</xdr:colOff>
      <xdr:row>733</xdr:row>
      <xdr:rowOff>152400</xdr:rowOff>
    </xdr:from>
    <xdr:ext cx="1328851" cy="790575"/>
    <xdr:pic>
      <xdr:nvPicPr>
        <xdr:cNvPr id="53" name="100 Imagen">
          <a:extLst>
            <a:ext uri="{FF2B5EF4-FFF2-40B4-BE49-F238E27FC236}">
              <a16:creationId xmlns:a16="http://schemas.microsoft.com/office/drawing/2014/main" id="{0876C0FC-5AB1-4056-A208-16F0056166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82" y="167659050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1088232</xdr:colOff>
      <xdr:row>734</xdr:row>
      <xdr:rowOff>85725</xdr:rowOff>
    </xdr:from>
    <xdr:ext cx="1504950" cy="752475"/>
    <xdr:pic>
      <xdr:nvPicPr>
        <xdr:cNvPr id="54" name="101 Imagen">
          <a:extLst>
            <a:ext uri="{FF2B5EF4-FFF2-40B4-BE49-F238E27FC236}">
              <a16:creationId xmlns:a16="http://schemas.microsoft.com/office/drawing/2014/main" id="{3453EE14-4D16-4A46-BC8D-53BA9662E1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507" y="167782875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166688</xdr:colOff>
      <xdr:row>734</xdr:row>
      <xdr:rowOff>28575</xdr:rowOff>
    </xdr:from>
    <xdr:ext cx="1521619" cy="737235"/>
    <xdr:pic>
      <xdr:nvPicPr>
        <xdr:cNvPr id="55" name="102 Imagen">
          <a:extLst>
            <a:ext uri="{FF2B5EF4-FFF2-40B4-BE49-F238E27FC236}">
              <a16:creationId xmlns:a16="http://schemas.microsoft.com/office/drawing/2014/main" id="{612E53D7-A446-43BA-BCE0-E81A8E7E4D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67725725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783</xdr:row>
      <xdr:rowOff>188119</xdr:rowOff>
    </xdr:from>
    <xdr:ext cx="1328851" cy="790575"/>
    <xdr:pic>
      <xdr:nvPicPr>
        <xdr:cNvPr id="56" name="109 Imagen">
          <a:extLst>
            <a:ext uri="{FF2B5EF4-FFF2-40B4-BE49-F238E27FC236}">
              <a16:creationId xmlns:a16="http://schemas.microsoft.com/office/drawing/2014/main" id="{3007C4F4-4EAB-4D90-9551-3A09C21F80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7771506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784</xdr:row>
      <xdr:rowOff>121444</xdr:rowOff>
    </xdr:from>
    <xdr:ext cx="1504950" cy="752475"/>
    <xdr:pic>
      <xdr:nvPicPr>
        <xdr:cNvPr id="57" name="110 Imagen">
          <a:extLst>
            <a:ext uri="{FF2B5EF4-FFF2-40B4-BE49-F238E27FC236}">
              <a16:creationId xmlns:a16="http://schemas.microsoft.com/office/drawing/2014/main" id="{08D6A028-ED88-4650-B928-C973F7554D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783889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784</xdr:row>
      <xdr:rowOff>64294</xdr:rowOff>
    </xdr:from>
    <xdr:ext cx="1521619" cy="737235"/>
    <xdr:pic>
      <xdr:nvPicPr>
        <xdr:cNvPr id="58" name="111 Imagen">
          <a:extLst>
            <a:ext uri="{FF2B5EF4-FFF2-40B4-BE49-F238E27FC236}">
              <a16:creationId xmlns:a16="http://schemas.microsoft.com/office/drawing/2014/main" id="{0FC79F35-3A19-4DC6-B55E-05BF732D665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7778174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214313</xdr:colOff>
      <xdr:row>825</xdr:row>
      <xdr:rowOff>7144</xdr:rowOff>
    </xdr:from>
    <xdr:ext cx="1328851" cy="790575"/>
    <xdr:pic>
      <xdr:nvPicPr>
        <xdr:cNvPr id="59" name="112 Imagen">
          <a:extLst>
            <a:ext uri="{FF2B5EF4-FFF2-40B4-BE49-F238E27FC236}">
              <a16:creationId xmlns:a16="http://schemas.microsoft.com/office/drawing/2014/main" id="{97115225-C3EB-4176-A7A5-C53FB4B3C0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88" y="18766869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1100138</xdr:colOff>
      <xdr:row>825</xdr:row>
      <xdr:rowOff>130969</xdr:rowOff>
    </xdr:from>
    <xdr:ext cx="1504950" cy="752475"/>
    <xdr:pic>
      <xdr:nvPicPr>
        <xdr:cNvPr id="60" name="113 Imagen">
          <a:extLst>
            <a:ext uri="{FF2B5EF4-FFF2-40B4-BE49-F238E27FC236}">
              <a16:creationId xmlns:a16="http://schemas.microsoft.com/office/drawing/2014/main" id="{0CCB117E-AB32-4913-9BE8-EB5DBA6134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3" y="18779251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178594</xdr:colOff>
      <xdr:row>825</xdr:row>
      <xdr:rowOff>73819</xdr:rowOff>
    </xdr:from>
    <xdr:ext cx="1521619" cy="737235"/>
    <xdr:pic>
      <xdr:nvPicPr>
        <xdr:cNvPr id="61" name="114 Imagen">
          <a:extLst>
            <a:ext uri="{FF2B5EF4-FFF2-40B4-BE49-F238E27FC236}">
              <a16:creationId xmlns:a16="http://schemas.microsoft.com/office/drawing/2014/main" id="{E506E296-38AD-4623-9247-42FFC62E16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8773536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178594</xdr:colOff>
      <xdr:row>866</xdr:row>
      <xdr:rowOff>16669</xdr:rowOff>
    </xdr:from>
    <xdr:ext cx="1328851" cy="790575"/>
    <xdr:pic>
      <xdr:nvPicPr>
        <xdr:cNvPr id="62" name="115 Imagen">
          <a:extLst>
            <a:ext uri="{FF2B5EF4-FFF2-40B4-BE49-F238E27FC236}">
              <a16:creationId xmlns:a16="http://schemas.microsoft.com/office/drawing/2014/main" id="{88F2C79D-CDD6-4EF8-879F-47223881E0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69" y="197622319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1064419</xdr:colOff>
      <xdr:row>866</xdr:row>
      <xdr:rowOff>140494</xdr:rowOff>
    </xdr:from>
    <xdr:ext cx="1504950" cy="752475"/>
    <xdr:pic>
      <xdr:nvPicPr>
        <xdr:cNvPr id="63" name="116 Imagen">
          <a:extLst>
            <a:ext uri="{FF2B5EF4-FFF2-40B4-BE49-F238E27FC236}">
              <a16:creationId xmlns:a16="http://schemas.microsoft.com/office/drawing/2014/main" id="{D80F58E8-0131-4136-92BB-7CC948E31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694" y="197746144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142875</xdr:colOff>
      <xdr:row>866</xdr:row>
      <xdr:rowOff>83344</xdr:rowOff>
    </xdr:from>
    <xdr:ext cx="1521619" cy="737235"/>
    <xdr:pic>
      <xdr:nvPicPr>
        <xdr:cNvPr id="64" name="117 Imagen">
          <a:extLst>
            <a:ext uri="{FF2B5EF4-FFF2-40B4-BE49-F238E27FC236}">
              <a16:creationId xmlns:a16="http://schemas.microsoft.com/office/drawing/2014/main" id="{78A3EA37-2A15-45E4-AF7C-13D5921D696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7688994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190500</xdr:colOff>
      <xdr:row>907</xdr:row>
      <xdr:rowOff>26194</xdr:rowOff>
    </xdr:from>
    <xdr:ext cx="1328851" cy="790575"/>
    <xdr:pic>
      <xdr:nvPicPr>
        <xdr:cNvPr id="65" name="118 Imagen">
          <a:extLst>
            <a:ext uri="{FF2B5EF4-FFF2-40B4-BE49-F238E27FC236}">
              <a16:creationId xmlns:a16="http://schemas.microsoft.com/office/drawing/2014/main" id="{27157E87-0D3B-4AC0-854A-70A4A29FF00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07575944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1076325</xdr:colOff>
      <xdr:row>907</xdr:row>
      <xdr:rowOff>150019</xdr:rowOff>
    </xdr:from>
    <xdr:ext cx="1504950" cy="752475"/>
    <xdr:pic>
      <xdr:nvPicPr>
        <xdr:cNvPr id="66" name="119 Imagen">
          <a:extLst>
            <a:ext uri="{FF2B5EF4-FFF2-40B4-BE49-F238E27FC236}">
              <a16:creationId xmlns:a16="http://schemas.microsoft.com/office/drawing/2014/main" id="{92DA7CB8-C172-4C5C-BF86-D98EE907E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07699769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154781</xdr:colOff>
      <xdr:row>907</xdr:row>
      <xdr:rowOff>92869</xdr:rowOff>
    </xdr:from>
    <xdr:ext cx="1521619" cy="737235"/>
    <xdr:pic>
      <xdr:nvPicPr>
        <xdr:cNvPr id="67" name="120 Imagen">
          <a:extLst>
            <a:ext uri="{FF2B5EF4-FFF2-40B4-BE49-F238E27FC236}">
              <a16:creationId xmlns:a16="http://schemas.microsoft.com/office/drawing/2014/main" id="{F3BECC93-FDD5-427B-B06E-36CC67B00B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07642619"/>
          <a:ext cx="1521619" cy="737235"/>
        </a:xfrm>
        <a:prstGeom prst="rect">
          <a:avLst/>
        </a:prstGeom>
      </xdr:spPr>
    </xdr:pic>
    <xdr:clientData/>
  </xdr:oneCellAnchor>
  <xdr:oneCellAnchor>
    <xdr:from>
      <xdr:col>17</xdr:col>
      <xdr:colOff>238125</xdr:colOff>
      <xdr:row>91</xdr:row>
      <xdr:rowOff>88106</xdr:rowOff>
    </xdr:from>
    <xdr:ext cx="1328851" cy="790575"/>
    <xdr:pic>
      <xdr:nvPicPr>
        <xdr:cNvPr id="68" name="31 Imagen">
          <a:extLst>
            <a:ext uri="{FF2B5EF4-FFF2-40B4-BE49-F238E27FC236}">
              <a16:creationId xmlns:a16="http://schemas.microsoft.com/office/drawing/2014/main" id="{145E4340-538A-418A-A2BF-238EE0AC8C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20490656"/>
          <a:ext cx="1328851" cy="790575"/>
        </a:xfrm>
        <a:prstGeom prst="rect">
          <a:avLst/>
        </a:prstGeom>
      </xdr:spPr>
    </xdr:pic>
    <xdr:clientData/>
  </xdr:oneCellAnchor>
  <xdr:oneCellAnchor>
    <xdr:from>
      <xdr:col>2</xdr:col>
      <xdr:colOff>1123950</xdr:colOff>
      <xdr:row>92</xdr:row>
      <xdr:rowOff>21431</xdr:rowOff>
    </xdr:from>
    <xdr:ext cx="1504950" cy="752475"/>
    <xdr:pic>
      <xdr:nvPicPr>
        <xdr:cNvPr id="69" name="32 Imagen">
          <a:extLst>
            <a:ext uri="{FF2B5EF4-FFF2-40B4-BE49-F238E27FC236}">
              <a16:creationId xmlns:a16="http://schemas.microsoft.com/office/drawing/2014/main" id="{C1AED80E-CD20-4F00-888E-6EFEB00932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614481"/>
          <a:ext cx="150495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202406</xdr:colOff>
      <xdr:row>91</xdr:row>
      <xdr:rowOff>154781</xdr:rowOff>
    </xdr:from>
    <xdr:ext cx="1521619" cy="737235"/>
    <xdr:pic>
      <xdr:nvPicPr>
        <xdr:cNvPr id="70" name="33 Imagen">
          <a:extLst>
            <a:ext uri="{FF2B5EF4-FFF2-40B4-BE49-F238E27FC236}">
              <a16:creationId xmlns:a16="http://schemas.microsoft.com/office/drawing/2014/main" id="{E23F3DC7-6648-4836-967A-65F04098537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20557331"/>
          <a:ext cx="1521619" cy="7372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278947</xdr:colOff>
      <xdr:row>1</xdr:row>
      <xdr:rowOff>104775</xdr:rowOff>
    </xdr:from>
    <xdr:to>
      <xdr:col>16</xdr:col>
      <xdr:colOff>114755</xdr:colOff>
      <xdr:row>5</xdr:row>
      <xdr:rowOff>133350</xdr:rowOff>
    </xdr:to>
    <xdr:pic>
      <xdr:nvPicPr>
        <xdr:cNvPr id="137" name="136 Imagen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5947" y="295275"/>
          <a:ext cx="1318986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879022</xdr:colOff>
      <xdr:row>2</xdr:row>
      <xdr:rowOff>38100</xdr:rowOff>
    </xdr:from>
    <xdr:to>
      <xdr:col>2</xdr:col>
      <xdr:colOff>2441122</xdr:colOff>
      <xdr:row>6</xdr:row>
      <xdr:rowOff>28575</xdr:rowOff>
    </xdr:to>
    <xdr:pic>
      <xdr:nvPicPr>
        <xdr:cNvPr id="139" name="138 Imagen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2" y="419100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326572</xdr:colOff>
      <xdr:row>1</xdr:row>
      <xdr:rowOff>171450</xdr:rowOff>
    </xdr:from>
    <xdr:to>
      <xdr:col>2</xdr:col>
      <xdr:colOff>802822</xdr:colOff>
      <xdr:row>5</xdr:row>
      <xdr:rowOff>146685</xdr:rowOff>
    </xdr:to>
    <xdr:pic>
      <xdr:nvPicPr>
        <xdr:cNvPr id="141" name="140 Imagen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36195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46</xdr:row>
      <xdr:rowOff>95250</xdr:rowOff>
    </xdr:from>
    <xdr:to>
      <xdr:col>16</xdr:col>
      <xdr:colOff>41276</xdr:colOff>
      <xdr:row>50</xdr:row>
      <xdr:rowOff>123825</xdr:rowOff>
    </xdr:to>
    <xdr:pic>
      <xdr:nvPicPr>
        <xdr:cNvPr id="145" name="144 Imagen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9848850"/>
          <a:ext cx="132715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47</xdr:row>
      <xdr:rowOff>28575</xdr:rowOff>
    </xdr:from>
    <xdr:to>
      <xdr:col>2</xdr:col>
      <xdr:colOff>2381250</xdr:colOff>
      <xdr:row>51</xdr:row>
      <xdr:rowOff>19050</xdr:rowOff>
    </xdr:to>
    <xdr:pic>
      <xdr:nvPicPr>
        <xdr:cNvPr id="146" name="145 Imagen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997267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46</xdr:row>
      <xdr:rowOff>161925</xdr:rowOff>
    </xdr:from>
    <xdr:to>
      <xdr:col>2</xdr:col>
      <xdr:colOff>742950</xdr:colOff>
      <xdr:row>50</xdr:row>
      <xdr:rowOff>137160</xdr:rowOff>
    </xdr:to>
    <xdr:pic>
      <xdr:nvPicPr>
        <xdr:cNvPr id="147" name="146 Imagen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9155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232682</xdr:colOff>
      <xdr:row>95</xdr:row>
      <xdr:rowOff>73479</xdr:rowOff>
    </xdr:from>
    <xdr:to>
      <xdr:col>16</xdr:col>
      <xdr:colOff>54883</xdr:colOff>
      <xdr:row>99</xdr:row>
      <xdr:rowOff>102054</xdr:rowOff>
    </xdr:to>
    <xdr:pic>
      <xdr:nvPicPr>
        <xdr:cNvPr id="148" name="147 Imagen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682" y="18810515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832757</xdr:colOff>
      <xdr:row>96</xdr:row>
      <xdr:rowOff>6804</xdr:rowOff>
    </xdr:from>
    <xdr:to>
      <xdr:col>2</xdr:col>
      <xdr:colOff>2394857</xdr:colOff>
      <xdr:row>99</xdr:row>
      <xdr:rowOff>180159</xdr:rowOff>
    </xdr:to>
    <xdr:pic>
      <xdr:nvPicPr>
        <xdr:cNvPr id="149" name="148 Imagen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507" y="18934340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280307</xdr:colOff>
      <xdr:row>95</xdr:row>
      <xdr:rowOff>140154</xdr:rowOff>
    </xdr:from>
    <xdr:to>
      <xdr:col>2</xdr:col>
      <xdr:colOff>756557</xdr:colOff>
      <xdr:row>99</xdr:row>
      <xdr:rowOff>115389</xdr:rowOff>
    </xdr:to>
    <xdr:pic>
      <xdr:nvPicPr>
        <xdr:cNvPr id="150" name="149 Imagen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" y="1887719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278947</xdr:colOff>
      <xdr:row>142</xdr:row>
      <xdr:rowOff>81643</xdr:rowOff>
    </xdr:from>
    <xdr:to>
      <xdr:col>16</xdr:col>
      <xdr:colOff>101148</xdr:colOff>
      <xdr:row>146</xdr:row>
      <xdr:rowOff>110218</xdr:rowOff>
    </xdr:to>
    <xdr:pic>
      <xdr:nvPicPr>
        <xdr:cNvPr id="151" name="150 Imagen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5947" y="28153179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879022</xdr:colOff>
      <xdr:row>143</xdr:row>
      <xdr:rowOff>14968</xdr:rowOff>
    </xdr:from>
    <xdr:to>
      <xdr:col>2</xdr:col>
      <xdr:colOff>2441122</xdr:colOff>
      <xdr:row>147</xdr:row>
      <xdr:rowOff>5443</xdr:rowOff>
    </xdr:to>
    <xdr:pic>
      <xdr:nvPicPr>
        <xdr:cNvPr id="152" name="151 Imagen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2" y="28277004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326572</xdr:colOff>
      <xdr:row>142</xdr:row>
      <xdr:rowOff>148318</xdr:rowOff>
    </xdr:from>
    <xdr:to>
      <xdr:col>2</xdr:col>
      <xdr:colOff>802822</xdr:colOff>
      <xdr:row>146</xdr:row>
      <xdr:rowOff>123553</xdr:rowOff>
    </xdr:to>
    <xdr:pic>
      <xdr:nvPicPr>
        <xdr:cNvPr id="153" name="152 Imagen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2821985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188</xdr:row>
      <xdr:rowOff>81643</xdr:rowOff>
    </xdr:from>
    <xdr:to>
      <xdr:col>16</xdr:col>
      <xdr:colOff>87540</xdr:colOff>
      <xdr:row>192</xdr:row>
      <xdr:rowOff>110218</xdr:rowOff>
    </xdr:to>
    <xdr:pic>
      <xdr:nvPicPr>
        <xdr:cNvPr id="160" name="159 Imagen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2339" y="37338000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189</xdr:row>
      <xdr:rowOff>14968</xdr:rowOff>
    </xdr:from>
    <xdr:to>
      <xdr:col>2</xdr:col>
      <xdr:colOff>2427514</xdr:colOff>
      <xdr:row>193</xdr:row>
      <xdr:rowOff>5443</xdr:rowOff>
    </xdr:to>
    <xdr:pic>
      <xdr:nvPicPr>
        <xdr:cNvPr id="161" name="160 Imagen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37461825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188</xdr:row>
      <xdr:rowOff>148318</xdr:rowOff>
    </xdr:from>
    <xdr:to>
      <xdr:col>2</xdr:col>
      <xdr:colOff>789214</xdr:colOff>
      <xdr:row>192</xdr:row>
      <xdr:rowOff>123553</xdr:rowOff>
    </xdr:to>
    <xdr:pic>
      <xdr:nvPicPr>
        <xdr:cNvPr id="162" name="161 Imagen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374046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230</xdr:row>
      <xdr:rowOff>68036</xdr:rowOff>
    </xdr:from>
    <xdr:to>
      <xdr:col>16</xdr:col>
      <xdr:colOff>19504</xdr:colOff>
      <xdr:row>234</xdr:row>
      <xdr:rowOff>96611</xdr:rowOff>
    </xdr:to>
    <xdr:pic>
      <xdr:nvPicPr>
        <xdr:cNvPr id="163" name="162 Imagen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3" y="46767750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231</xdr:row>
      <xdr:rowOff>1361</xdr:rowOff>
    </xdr:from>
    <xdr:to>
      <xdr:col>2</xdr:col>
      <xdr:colOff>2359478</xdr:colOff>
      <xdr:row>235</xdr:row>
      <xdr:rowOff>1361</xdr:rowOff>
    </xdr:to>
    <xdr:pic>
      <xdr:nvPicPr>
        <xdr:cNvPr id="164" name="163 Imagen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46891575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230</xdr:row>
      <xdr:rowOff>134711</xdr:rowOff>
    </xdr:from>
    <xdr:to>
      <xdr:col>2</xdr:col>
      <xdr:colOff>721178</xdr:colOff>
      <xdr:row>234</xdr:row>
      <xdr:rowOff>109946</xdr:rowOff>
    </xdr:to>
    <xdr:pic>
      <xdr:nvPicPr>
        <xdr:cNvPr id="165" name="164 Imagen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68344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273</xdr:row>
      <xdr:rowOff>95250</xdr:rowOff>
    </xdr:from>
    <xdr:to>
      <xdr:col>16</xdr:col>
      <xdr:colOff>101147</xdr:colOff>
      <xdr:row>277</xdr:row>
      <xdr:rowOff>123825</xdr:rowOff>
    </xdr:to>
    <xdr:pic>
      <xdr:nvPicPr>
        <xdr:cNvPr id="166" name="165 Imagen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5946" y="55734857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1093334</xdr:colOff>
      <xdr:row>273</xdr:row>
      <xdr:rowOff>183356</xdr:rowOff>
    </xdr:from>
    <xdr:to>
      <xdr:col>2</xdr:col>
      <xdr:colOff>2655434</xdr:colOff>
      <xdr:row>277</xdr:row>
      <xdr:rowOff>173831</xdr:rowOff>
    </xdr:to>
    <xdr:pic>
      <xdr:nvPicPr>
        <xdr:cNvPr id="167" name="166 Imagen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084" y="5315426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273</xdr:row>
      <xdr:rowOff>161925</xdr:rowOff>
    </xdr:from>
    <xdr:to>
      <xdr:col>2</xdr:col>
      <xdr:colOff>802821</xdr:colOff>
      <xdr:row>277</xdr:row>
      <xdr:rowOff>137160</xdr:rowOff>
    </xdr:to>
    <xdr:pic>
      <xdr:nvPicPr>
        <xdr:cNvPr id="168" name="167 Imagen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5580153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238126</xdr:colOff>
      <xdr:row>314</xdr:row>
      <xdr:rowOff>54428</xdr:rowOff>
    </xdr:from>
    <xdr:to>
      <xdr:col>16</xdr:col>
      <xdr:colOff>60327</xdr:colOff>
      <xdr:row>318</xdr:row>
      <xdr:rowOff>83003</xdr:rowOff>
    </xdr:to>
    <xdr:pic>
      <xdr:nvPicPr>
        <xdr:cNvPr id="169" name="168 Imagen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6" y="65246249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838201</xdr:colOff>
      <xdr:row>314</xdr:row>
      <xdr:rowOff>178253</xdr:rowOff>
    </xdr:from>
    <xdr:to>
      <xdr:col>2</xdr:col>
      <xdr:colOff>2400301</xdr:colOff>
      <xdr:row>318</xdr:row>
      <xdr:rowOff>168728</xdr:rowOff>
    </xdr:to>
    <xdr:pic>
      <xdr:nvPicPr>
        <xdr:cNvPr id="170" name="169 Imagen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65370074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285751</xdr:colOff>
      <xdr:row>314</xdr:row>
      <xdr:rowOff>121103</xdr:rowOff>
    </xdr:from>
    <xdr:to>
      <xdr:col>2</xdr:col>
      <xdr:colOff>762001</xdr:colOff>
      <xdr:row>318</xdr:row>
      <xdr:rowOff>96338</xdr:rowOff>
    </xdr:to>
    <xdr:pic>
      <xdr:nvPicPr>
        <xdr:cNvPr id="171" name="170 Imagen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6531292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364</xdr:row>
      <xdr:rowOff>122464</xdr:rowOff>
    </xdr:from>
    <xdr:to>
      <xdr:col>16</xdr:col>
      <xdr:colOff>87540</xdr:colOff>
      <xdr:row>368</xdr:row>
      <xdr:rowOff>151039</xdr:rowOff>
    </xdr:to>
    <xdr:pic>
      <xdr:nvPicPr>
        <xdr:cNvPr id="172" name="171 Imagen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2339" y="74893714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365</xdr:row>
      <xdr:rowOff>55789</xdr:rowOff>
    </xdr:from>
    <xdr:to>
      <xdr:col>2</xdr:col>
      <xdr:colOff>2427514</xdr:colOff>
      <xdr:row>369</xdr:row>
      <xdr:rowOff>46264</xdr:rowOff>
    </xdr:to>
    <xdr:pic>
      <xdr:nvPicPr>
        <xdr:cNvPr id="173" name="172 Imagen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75017539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364</xdr:row>
      <xdr:rowOff>189139</xdr:rowOff>
    </xdr:from>
    <xdr:to>
      <xdr:col>2</xdr:col>
      <xdr:colOff>789214</xdr:colOff>
      <xdr:row>368</xdr:row>
      <xdr:rowOff>164374</xdr:rowOff>
    </xdr:to>
    <xdr:pic>
      <xdr:nvPicPr>
        <xdr:cNvPr id="174" name="173 Imagen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7496038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408</xdr:row>
      <xdr:rowOff>95250</xdr:rowOff>
    </xdr:from>
    <xdr:to>
      <xdr:col>16</xdr:col>
      <xdr:colOff>73933</xdr:colOff>
      <xdr:row>412</xdr:row>
      <xdr:rowOff>123825</xdr:rowOff>
    </xdr:to>
    <xdr:pic>
      <xdr:nvPicPr>
        <xdr:cNvPr id="175" name="174 Imagen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8732" y="84228214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409</xdr:row>
      <xdr:rowOff>28575</xdr:rowOff>
    </xdr:from>
    <xdr:to>
      <xdr:col>2</xdr:col>
      <xdr:colOff>2413907</xdr:colOff>
      <xdr:row>413</xdr:row>
      <xdr:rowOff>19050</xdr:rowOff>
    </xdr:to>
    <xdr:pic>
      <xdr:nvPicPr>
        <xdr:cNvPr id="176" name="175 Imagen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84352039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408</xdr:row>
      <xdr:rowOff>161925</xdr:rowOff>
    </xdr:from>
    <xdr:to>
      <xdr:col>2</xdr:col>
      <xdr:colOff>775607</xdr:colOff>
      <xdr:row>412</xdr:row>
      <xdr:rowOff>137160</xdr:rowOff>
    </xdr:to>
    <xdr:pic>
      <xdr:nvPicPr>
        <xdr:cNvPr id="177" name="176 Imagen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429488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447</xdr:row>
      <xdr:rowOff>40821</xdr:rowOff>
    </xdr:from>
    <xdr:to>
      <xdr:col>16</xdr:col>
      <xdr:colOff>19505</xdr:colOff>
      <xdr:row>451</xdr:row>
      <xdr:rowOff>83002</xdr:rowOff>
    </xdr:to>
    <xdr:pic>
      <xdr:nvPicPr>
        <xdr:cNvPr id="178" name="177 Imagen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4" y="93168107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447</xdr:row>
      <xdr:rowOff>164646</xdr:rowOff>
    </xdr:from>
    <xdr:to>
      <xdr:col>2</xdr:col>
      <xdr:colOff>2359479</xdr:colOff>
      <xdr:row>451</xdr:row>
      <xdr:rowOff>168727</xdr:rowOff>
    </xdr:to>
    <xdr:pic>
      <xdr:nvPicPr>
        <xdr:cNvPr id="179" name="178 Imagen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93291932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447</xdr:row>
      <xdr:rowOff>107496</xdr:rowOff>
    </xdr:from>
    <xdr:to>
      <xdr:col>2</xdr:col>
      <xdr:colOff>721179</xdr:colOff>
      <xdr:row>451</xdr:row>
      <xdr:rowOff>96337</xdr:rowOff>
    </xdr:to>
    <xdr:pic>
      <xdr:nvPicPr>
        <xdr:cNvPr id="180" name="179 Imagen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9323478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170089</xdr:colOff>
      <xdr:row>488</xdr:row>
      <xdr:rowOff>81642</xdr:rowOff>
    </xdr:from>
    <xdr:to>
      <xdr:col>15</xdr:col>
      <xdr:colOff>454933</xdr:colOff>
      <xdr:row>492</xdr:row>
      <xdr:rowOff>110217</xdr:rowOff>
    </xdr:to>
    <xdr:pic>
      <xdr:nvPicPr>
        <xdr:cNvPr id="181" name="180 Imagen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7089" y="102924428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770164</xdr:colOff>
      <xdr:row>489</xdr:row>
      <xdr:rowOff>14967</xdr:rowOff>
    </xdr:from>
    <xdr:to>
      <xdr:col>2</xdr:col>
      <xdr:colOff>2332264</xdr:colOff>
      <xdr:row>493</xdr:row>
      <xdr:rowOff>5442</xdr:rowOff>
    </xdr:to>
    <xdr:pic>
      <xdr:nvPicPr>
        <xdr:cNvPr id="182" name="181 Imagen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103048253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217714</xdr:colOff>
      <xdr:row>488</xdr:row>
      <xdr:rowOff>148317</xdr:rowOff>
    </xdr:from>
    <xdr:to>
      <xdr:col>2</xdr:col>
      <xdr:colOff>693964</xdr:colOff>
      <xdr:row>492</xdr:row>
      <xdr:rowOff>123552</xdr:rowOff>
    </xdr:to>
    <xdr:pic>
      <xdr:nvPicPr>
        <xdr:cNvPr id="183" name="182 Imagen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0299110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156482</xdr:colOff>
      <xdr:row>526</xdr:row>
      <xdr:rowOff>81643</xdr:rowOff>
    </xdr:from>
    <xdr:to>
      <xdr:col>15</xdr:col>
      <xdr:colOff>441326</xdr:colOff>
      <xdr:row>530</xdr:row>
      <xdr:rowOff>110218</xdr:rowOff>
    </xdr:to>
    <xdr:pic>
      <xdr:nvPicPr>
        <xdr:cNvPr id="184" name="183 Imagen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82" y="112326964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756557</xdr:colOff>
      <xdr:row>527</xdr:row>
      <xdr:rowOff>14968</xdr:rowOff>
    </xdr:from>
    <xdr:to>
      <xdr:col>2</xdr:col>
      <xdr:colOff>2318657</xdr:colOff>
      <xdr:row>531</xdr:row>
      <xdr:rowOff>5443</xdr:rowOff>
    </xdr:to>
    <xdr:pic>
      <xdr:nvPicPr>
        <xdr:cNvPr id="185" name="184 Imagen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307" y="112450789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204107</xdr:colOff>
      <xdr:row>526</xdr:row>
      <xdr:rowOff>148318</xdr:rowOff>
    </xdr:from>
    <xdr:to>
      <xdr:col>2</xdr:col>
      <xdr:colOff>680357</xdr:colOff>
      <xdr:row>530</xdr:row>
      <xdr:rowOff>123553</xdr:rowOff>
    </xdr:to>
    <xdr:pic>
      <xdr:nvPicPr>
        <xdr:cNvPr id="186" name="185 Imagen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1239363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566</xdr:row>
      <xdr:rowOff>68036</xdr:rowOff>
    </xdr:from>
    <xdr:to>
      <xdr:col>16</xdr:col>
      <xdr:colOff>19505</xdr:colOff>
      <xdr:row>570</xdr:row>
      <xdr:rowOff>96611</xdr:rowOff>
    </xdr:to>
    <xdr:pic>
      <xdr:nvPicPr>
        <xdr:cNvPr id="187" name="186 Imagen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4" y="121607036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567</xdr:row>
      <xdr:rowOff>1361</xdr:rowOff>
    </xdr:from>
    <xdr:to>
      <xdr:col>2</xdr:col>
      <xdr:colOff>2359479</xdr:colOff>
      <xdr:row>571</xdr:row>
      <xdr:rowOff>1361</xdr:rowOff>
    </xdr:to>
    <xdr:pic>
      <xdr:nvPicPr>
        <xdr:cNvPr id="188" name="187 Imagen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121730861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566</xdr:row>
      <xdr:rowOff>134711</xdr:rowOff>
    </xdr:from>
    <xdr:to>
      <xdr:col>2</xdr:col>
      <xdr:colOff>721179</xdr:colOff>
      <xdr:row>570</xdr:row>
      <xdr:rowOff>109946</xdr:rowOff>
    </xdr:to>
    <xdr:pic>
      <xdr:nvPicPr>
        <xdr:cNvPr id="189" name="188 Imagen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2167371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605</xdr:row>
      <xdr:rowOff>54428</xdr:rowOff>
    </xdr:from>
    <xdr:to>
      <xdr:col>16</xdr:col>
      <xdr:colOff>46719</xdr:colOff>
      <xdr:row>609</xdr:row>
      <xdr:rowOff>83003</xdr:rowOff>
    </xdr:to>
    <xdr:pic>
      <xdr:nvPicPr>
        <xdr:cNvPr id="193" name="192 Imagen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131009571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605</xdr:row>
      <xdr:rowOff>178253</xdr:rowOff>
    </xdr:from>
    <xdr:to>
      <xdr:col>2</xdr:col>
      <xdr:colOff>2386693</xdr:colOff>
      <xdr:row>609</xdr:row>
      <xdr:rowOff>168728</xdr:rowOff>
    </xdr:to>
    <xdr:pic>
      <xdr:nvPicPr>
        <xdr:cNvPr id="194" name="193 Imagen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131133396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605</xdr:row>
      <xdr:rowOff>121103</xdr:rowOff>
    </xdr:from>
    <xdr:to>
      <xdr:col>2</xdr:col>
      <xdr:colOff>748393</xdr:colOff>
      <xdr:row>609</xdr:row>
      <xdr:rowOff>96338</xdr:rowOff>
    </xdr:to>
    <xdr:pic>
      <xdr:nvPicPr>
        <xdr:cNvPr id="195" name="194 Imagen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3107624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646</xdr:row>
      <xdr:rowOff>108857</xdr:rowOff>
    </xdr:from>
    <xdr:to>
      <xdr:col>16</xdr:col>
      <xdr:colOff>46719</xdr:colOff>
      <xdr:row>650</xdr:row>
      <xdr:rowOff>137432</xdr:rowOff>
    </xdr:to>
    <xdr:pic>
      <xdr:nvPicPr>
        <xdr:cNvPr id="196" name="195 Imagen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140357678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647</xdr:row>
      <xdr:rowOff>42182</xdr:rowOff>
    </xdr:from>
    <xdr:to>
      <xdr:col>2</xdr:col>
      <xdr:colOff>2386693</xdr:colOff>
      <xdr:row>651</xdr:row>
      <xdr:rowOff>32657</xdr:rowOff>
    </xdr:to>
    <xdr:pic>
      <xdr:nvPicPr>
        <xdr:cNvPr id="197" name="196 Imagen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140481503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646</xdr:row>
      <xdr:rowOff>175532</xdr:rowOff>
    </xdr:from>
    <xdr:to>
      <xdr:col>2</xdr:col>
      <xdr:colOff>748393</xdr:colOff>
      <xdr:row>650</xdr:row>
      <xdr:rowOff>150767</xdr:rowOff>
    </xdr:to>
    <xdr:pic>
      <xdr:nvPicPr>
        <xdr:cNvPr id="198" name="197 Imagen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4042435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170089</xdr:colOff>
      <xdr:row>804</xdr:row>
      <xdr:rowOff>68036</xdr:rowOff>
    </xdr:from>
    <xdr:to>
      <xdr:col>15</xdr:col>
      <xdr:colOff>454933</xdr:colOff>
      <xdr:row>808</xdr:row>
      <xdr:rowOff>96611</xdr:rowOff>
    </xdr:to>
    <xdr:pic>
      <xdr:nvPicPr>
        <xdr:cNvPr id="202" name="201 Imagen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7089" y="158958643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770164</xdr:colOff>
      <xdr:row>805</xdr:row>
      <xdr:rowOff>1361</xdr:rowOff>
    </xdr:from>
    <xdr:to>
      <xdr:col>2</xdr:col>
      <xdr:colOff>2332264</xdr:colOff>
      <xdr:row>809</xdr:row>
      <xdr:rowOff>1361</xdr:rowOff>
    </xdr:to>
    <xdr:pic>
      <xdr:nvPicPr>
        <xdr:cNvPr id="203" name="202 Imagen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159082468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217714</xdr:colOff>
      <xdr:row>804</xdr:row>
      <xdr:rowOff>134711</xdr:rowOff>
    </xdr:from>
    <xdr:to>
      <xdr:col>2</xdr:col>
      <xdr:colOff>693964</xdr:colOff>
      <xdr:row>808</xdr:row>
      <xdr:rowOff>109946</xdr:rowOff>
    </xdr:to>
    <xdr:pic>
      <xdr:nvPicPr>
        <xdr:cNvPr id="204" name="203 Imagen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5902531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844</xdr:row>
      <xdr:rowOff>81643</xdr:rowOff>
    </xdr:from>
    <xdr:to>
      <xdr:col>16</xdr:col>
      <xdr:colOff>19505</xdr:colOff>
      <xdr:row>848</xdr:row>
      <xdr:rowOff>110218</xdr:rowOff>
    </xdr:to>
    <xdr:pic>
      <xdr:nvPicPr>
        <xdr:cNvPr id="205" name="204 Imagen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4" y="168361179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845</xdr:row>
      <xdr:rowOff>14968</xdr:rowOff>
    </xdr:from>
    <xdr:to>
      <xdr:col>2</xdr:col>
      <xdr:colOff>2359479</xdr:colOff>
      <xdr:row>849</xdr:row>
      <xdr:rowOff>5443</xdr:rowOff>
    </xdr:to>
    <xdr:pic>
      <xdr:nvPicPr>
        <xdr:cNvPr id="206" name="205 Imagen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168485004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844</xdr:row>
      <xdr:rowOff>148318</xdr:rowOff>
    </xdr:from>
    <xdr:to>
      <xdr:col>2</xdr:col>
      <xdr:colOff>721179</xdr:colOff>
      <xdr:row>848</xdr:row>
      <xdr:rowOff>123553</xdr:rowOff>
    </xdr:to>
    <xdr:pic>
      <xdr:nvPicPr>
        <xdr:cNvPr id="207" name="206 Imagen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6842785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884</xdr:row>
      <xdr:rowOff>95250</xdr:rowOff>
    </xdr:from>
    <xdr:to>
      <xdr:col>16</xdr:col>
      <xdr:colOff>19504</xdr:colOff>
      <xdr:row>888</xdr:row>
      <xdr:rowOff>123825</xdr:rowOff>
    </xdr:to>
    <xdr:pic>
      <xdr:nvPicPr>
        <xdr:cNvPr id="208" name="207 Imagen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3" y="177709286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885</xdr:row>
      <xdr:rowOff>28575</xdr:rowOff>
    </xdr:from>
    <xdr:to>
      <xdr:col>2</xdr:col>
      <xdr:colOff>2359478</xdr:colOff>
      <xdr:row>889</xdr:row>
      <xdr:rowOff>19050</xdr:rowOff>
    </xdr:to>
    <xdr:pic>
      <xdr:nvPicPr>
        <xdr:cNvPr id="209" name="208 Imagen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177833111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884</xdr:row>
      <xdr:rowOff>161925</xdr:rowOff>
    </xdr:from>
    <xdr:to>
      <xdr:col>2</xdr:col>
      <xdr:colOff>721178</xdr:colOff>
      <xdr:row>888</xdr:row>
      <xdr:rowOff>137160</xdr:rowOff>
    </xdr:to>
    <xdr:pic>
      <xdr:nvPicPr>
        <xdr:cNvPr id="210" name="209 Imagen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7777596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920</xdr:row>
      <xdr:rowOff>81643</xdr:rowOff>
    </xdr:from>
    <xdr:to>
      <xdr:col>16</xdr:col>
      <xdr:colOff>19504</xdr:colOff>
      <xdr:row>924</xdr:row>
      <xdr:rowOff>110218</xdr:rowOff>
    </xdr:to>
    <xdr:pic>
      <xdr:nvPicPr>
        <xdr:cNvPr id="211" name="210 Imagen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3" y="186934929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921</xdr:row>
      <xdr:rowOff>14968</xdr:rowOff>
    </xdr:from>
    <xdr:to>
      <xdr:col>2</xdr:col>
      <xdr:colOff>2359478</xdr:colOff>
      <xdr:row>925</xdr:row>
      <xdr:rowOff>5443</xdr:rowOff>
    </xdr:to>
    <xdr:pic>
      <xdr:nvPicPr>
        <xdr:cNvPr id="212" name="211 Imagen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187058754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920</xdr:row>
      <xdr:rowOff>148318</xdr:rowOff>
    </xdr:from>
    <xdr:to>
      <xdr:col>2</xdr:col>
      <xdr:colOff>721178</xdr:colOff>
      <xdr:row>924</xdr:row>
      <xdr:rowOff>123553</xdr:rowOff>
    </xdr:to>
    <xdr:pic>
      <xdr:nvPicPr>
        <xdr:cNvPr id="213" name="212 Imagen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8700160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959</xdr:row>
      <xdr:rowOff>81643</xdr:rowOff>
    </xdr:from>
    <xdr:to>
      <xdr:col>16</xdr:col>
      <xdr:colOff>60326</xdr:colOff>
      <xdr:row>963</xdr:row>
      <xdr:rowOff>110218</xdr:rowOff>
    </xdr:to>
    <xdr:pic>
      <xdr:nvPicPr>
        <xdr:cNvPr id="214" name="213 Imagen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196296643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960</xdr:row>
      <xdr:rowOff>14968</xdr:rowOff>
    </xdr:from>
    <xdr:to>
      <xdr:col>2</xdr:col>
      <xdr:colOff>2400300</xdr:colOff>
      <xdr:row>964</xdr:row>
      <xdr:rowOff>5443</xdr:rowOff>
    </xdr:to>
    <xdr:pic>
      <xdr:nvPicPr>
        <xdr:cNvPr id="215" name="214 Imagen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96420468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959</xdr:row>
      <xdr:rowOff>148318</xdr:rowOff>
    </xdr:from>
    <xdr:to>
      <xdr:col>2</xdr:col>
      <xdr:colOff>762000</xdr:colOff>
      <xdr:row>963</xdr:row>
      <xdr:rowOff>123553</xdr:rowOff>
    </xdr:to>
    <xdr:pic>
      <xdr:nvPicPr>
        <xdr:cNvPr id="216" name="215 Imagen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9636331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183696</xdr:colOff>
      <xdr:row>997</xdr:row>
      <xdr:rowOff>54428</xdr:rowOff>
    </xdr:from>
    <xdr:to>
      <xdr:col>16</xdr:col>
      <xdr:colOff>5897</xdr:colOff>
      <xdr:row>1001</xdr:row>
      <xdr:rowOff>83003</xdr:rowOff>
    </xdr:to>
    <xdr:pic>
      <xdr:nvPicPr>
        <xdr:cNvPr id="217" name="216 Imagen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0696" y="205685571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783771</xdr:colOff>
      <xdr:row>997</xdr:row>
      <xdr:rowOff>178253</xdr:rowOff>
    </xdr:from>
    <xdr:to>
      <xdr:col>2</xdr:col>
      <xdr:colOff>2345871</xdr:colOff>
      <xdr:row>1001</xdr:row>
      <xdr:rowOff>168728</xdr:rowOff>
    </xdr:to>
    <xdr:pic>
      <xdr:nvPicPr>
        <xdr:cNvPr id="218" name="217 Imagen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521" y="205809396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231321</xdr:colOff>
      <xdr:row>997</xdr:row>
      <xdr:rowOff>121103</xdr:rowOff>
    </xdr:from>
    <xdr:to>
      <xdr:col>2</xdr:col>
      <xdr:colOff>707571</xdr:colOff>
      <xdr:row>1001</xdr:row>
      <xdr:rowOff>96338</xdr:rowOff>
    </xdr:to>
    <xdr:pic>
      <xdr:nvPicPr>
        <xdr:cNvPr id="219" name="218 Imagen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20575224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1034</xdr:row>
      <xdr:rowOff>81643</xdr:rowOff>
    </xdr:from>
    <xdr:to>
      <xdr:col>16</xdr:col>
      <xdr:colOff>19504</xdr:colOff>
      <xdr:row>1038</xdr:row>
      <xdr:rowOff>110218</xdr:rowOff>
    </xdr:to>
    <xdr:pic>
      <xdr:nvPicPr>
        <xdr:cNvPr id="220" name="219 Imagen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3" y="214965643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1035</xdr:row>
      <xdr:rowOff>14968</xdr:rowOff>
    </xdr:from>
    <xdr:to>
      <xdr:col>2</xdr:col>
      <xdr:colOff>2359478</xdr:colOff>
      <xdr:row>1039</xdr:row>
      <xdr:rowOff>5443</xdr:rowOff>
    </xdr:to>
    <xdr:pic>
      <xdr:nvPicPr>
        <xdr:cNvPr id="221" name="220 Imagen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15089468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1034</xdr:row>
      <xdr:rowOff>148318</xdr:rowOff>
    </xdr:from>
    <xdr:to>
      <xdr:col>2</xdr:col>
      <xdr:colOff>721178</xdr:colOff>
      <xdr:row>1038</xdr:row>
      <xdr:rowOff>123553</xdr:rowOff>
    </xdr:to>
    <xdr:pic>
      <xdr:nvPicPr>
        <xdr:cNvPr id="222" name="221 Imagen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1503231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1075</xdr:row>
      <xdr:rowOff>68035</xdr:rowOff>
    </xdr:from>
    <xdr:to>
      <xdr:col>16</xdr:col>
      <xdr:colOff>19504</xdr:colOff>
      <xdr:row>1079</xdr:row>
      <xdr:rowOff>96610</xdr:rowOff>
    </xdr:to>
    <xdr:pic>
      <xdr:nvPicPr>
        <xdr:cNvPr id="223" name="222 Imagen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303" y="224245714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1076</xdr:row>
      <xdr:rowOff>1360</xdr:rowOff>
    </xdr:from>
    <xdr:to>
      <xdr:col>2</xdr:col>
      <xdr:colOff>2359478</xdr:colOff>
      <xdr:row>1080</xdr:row>
      <xdr:rowOff>1360</xdr:rowOff>
    </xdr:to>
    <xdr:pic>
      <xdr:nvPicPr>
        <xdr:cNvPr id="224" name="223 Imagen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24369539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1075</xdr:row>
      <xdr:rowOff>134710</xdr:rowOff>
    </xdr:from>
    <xdr:to>
      <xdr:col>2</xdr:col>
      <xdr:colOff>721178</xdr:colOff>
      <xdr:row>1079</xdr:row>
      <xdr:rowOff>109945</xdr:rowOff>
    </xdr:to>
    <xdr:pic>
      <xdr:nvPicPr>
        <xdr:cNvPr id="225" name="224 Imagen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2431238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1113</xdr:row>
      <xdr:rowOff>81642</xdr:rowOff>
    </xdr:from>
    <xdr:to>
      <xdr:col>16</xdr:col>
      <xdr:colOff>60326</xdr:colOff>
      <xdr:row>1114</xdr:row>
      <xdr:rowOff>681717</xdr:rowOff>
    </xdr:to>
    <xdr:pic>
      <xdr:nvPicPr>
        <xdr:cNvPr id="226" name="225 Imagen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233634642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1114</xdr:row>
      <xdr:rowOff>14967</xdr:rowOff>
    </xdr:from>
    <xdr:to>
      <xdr:col>2</xdr:col>
      <xdr:colOff>2400300</xdr:colOff>
      <xdr:row>1114</xdr:row>
      <xdr:rowOff>767442</xdr:rowOff>
    </xdr:to>
    <xdr:pic>
      <xdr:nvPicPr>
        <xdr:cNvPr id="227" name="226 Imagen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33758467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1113</xdr:row>
      <xdr:rowOff>148317</xdr:rowOff>
    </xdr:from>
    <xdr:to>
      <xdr:col>2</xdr:col>
      <xdr:colOff>762000</xdr:colOff>
      <xdr:row>1114</xdr:row>
      <xdr:rowOff>695052</xdr:rowOff>
    </xdr:to>
    <xdr:pic>
      <xdr:nvPicPr>
        <xdr:cNvPr id="228" name="227 Imagen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3370131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210912</xdr:colOff>
      <xdr:row>1152</xdr:row>
      <xdr:rowOff>54427</xdr:rowOff>
    </xdr:from>
    <xdr:to>
      <xdr:col>16</xdr:col>
      <xdr:colOff>33113</xdr:colOff>
      <xdr:row>1155</xdr:row>
      <xdr:rowOff>273502</xdr:rowOff>
    </xdr:to>
    <xdr:pic>
      <xdr:nvPicPr>
        <xdr:cNvPr id="229" name="228 Imagen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7912" y="242873891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810987</xdr:colOff>
      <xdr:row>1152</xdr:row>
      <xdr:rowOff>178252</xdr:rowOff>
    </xdr:from>
    <xdr:to>
      <xdr:col>2</xdr:col>
      <xdr:colOff>2373087</xdr:colOff>
      <xdr:row>1155</xdr:row>
      <xdr:rowOff>359227</xdr:rowOff>
    </xdr:to>
    <xdr:pic>
      <xdr:nvPicPr>
        <xdr:cNvPr id="230" name="229 Imagen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737" y="242997716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258537</xdr:colOff>
      <xdr:row>1152</xdr:row>
      <xdr:rowOff>121102</xdr:rowOff>
    </xdr:from>
    <xdr:to>
      <xdr:col>2</xdr:col>
      <xdr:colOff>734787</xdr:colOff>
      <xdr:row>1155</xdr:row>
      <xdr:rowOff>286837</xdr:rowOff>
    </xdr:to>
    <xdr:pic>
      <xdr:nvPicPr>
        <xdr:cNvPr id="231" name="230 Imagen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7" y="24294056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224519</xdr:colOff>
      <xdr:row>1181</xdr:row>
      <xdr:rowOff>68036</xdr:rowOff>
    </xdr:from>
    <xdr:to>
      <xdr:col>16</xdr:col>
      <xdr:colOff>46720</xdr:colOff>
      <xdr:row>1185</xdr:row>
      <xdr:rowOff>96611</xdr:rowOff>
    </xdr:to>
    <xdr:pic>
      <xdr:nvPicPr>
        <xdr:cNvPr id="232" name="231 Imagen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9" y="252249215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824594</xdr:colOff>
      <xdr:row>1182</xdr:row>
      <xdr:rowOff>1361</xdr:rowOff>
    </xdr:from>
    <xdr:to>
      <xdr:col>2</xdr:col>
      <xdr:colOff>2386694</xdr:colOff>
      <xdr:row>1186</xdr:row>
      <xdr:rowOff>1361</xdr:rowOff>
    </xdr:to>
    <xdr:pic>
      <xdr:nvPicPr>
        <xdr:cNvPr id="233" name="232 Imagen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4" y="252373040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272144</xdr:colOff>
      <xdr:row>1181</xdr:row>
      <xdr:rowOff>134711</xdr:rowOff>
    </xdr:from>
    <xdr:to>
      <xdr:col>2</xdr:col>
      <xdr:colOff>748394</xdr:colOff>
      <xdr:row>1185</xdr:row>
      <xdr:rowOff>109946</xdr:rowOff>
    </xdr:to>
    <xdr:pic>
      <xdr:nvPicPr>
        <xdr:cNvPr id="234" name="233 Imagen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25231589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1221</xdr:row>
      <xdr:rowOff>54429</xdr:rowOff>
    </xdr:from>
    <xdr:to>
      <xdr:col>16</xdr:col>
      <xdr:colOff>46719</xdr:colOff>
      <xdr:row>1225</xdr:row>
      <xdr:rowOff>83004</xdr:rowOff>
    </xdr:to>
    <xdr:pic>
      <xdr:nvPicPr>
        <xdr:cNvPr id="235" name="234 Imagen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261651750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1221</xdr:row>
      <xdr:rowOff>178254</xdr:rowOff>
    </xdr:from>
    <xdr:to>
      <xdr:col>2</xdr:col>
      <xdr:colOff>2386693</xdr:colOff>
      <xdr:row>1225</xdr:row>
      <xdr:rowOff>168729</xdr:rowOff>
    </xdr:to>
    <xdr:pic>
      <xdr:nvPicPr>
        <xdr:cNvPr id="236" name="235 Imagen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261775575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1221</xdr:row>
      <xdr:rowOff>121104</xdr:rowOff>
    </xdr:from>
    <xdr:to>
      <xdr:col>2</xdr:col>
      <xdr:colOff>748393</xdr:colOff>
      <xdr:row>1225</xdr:row>
      <xdr:rowOff>96339</xdr:rowOff>
    </xdr:to>
    <xdr:pic>
      <xdr:nvPicPr>
        <xdr:cNvPr id="237" name="236 Imagen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617184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1262</xdr:row>
      <xdr:rowOff>54428</xdr:rowOff>
    </xdr:from>
    <xdr:to>
      <xdr:col>16</xdr:col>
      <xdr:colOff>46719</xdr:colOff>
      <xdr:row>1266</xdr:row>
      <xdr:rowOff>83003</xdr:rowOff>
    </xdr:to>
    <xdr:pic>
      <xdr:nvPicPr>
        <xdr:cNvPr id="238" name="237 Imagen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270931821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1262</xdr:row>
      <xdr:rowOff>178253</xdr:rowOff>
    </xdr:from>
    <xdr:to>
      <xdr:col>2</xdr:col>
      <xdr:colOff>2386693</xdr:colOff>
      <xdr:row>1266</xdr:row>
      <xdr:rowOff>168728</xdr:rowOff>
    </xdr:to>
    <xdr:pic>
      <xdr:nvPicPr>
        <xdr:cNvPr id="239" name="238 Imagen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271055646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1262</xdr:row>
      <xdr:rowOff>121103</xdr:rowOff>
    </xdr:from>
    <xdr:to>
      <xdr:col>2</xdr:col>
      <xdr:colOff>748393</xdr:colOff>
      <xdr:row>1266</xdr:row>
      <xdr:rowOff>96338</xdr:rowOff>
    </xdr:to>
    <xdr:pic>
      <xdr:nvPicPr>
        <xdr:cNvPr id="240" name="239 Imagen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7099849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1233</xdr:row>
      <xdr:rowOff>-68035</xdr:rowOff>
    </xdr:from>
    <xdr:to>
      <xdr:col>16</xdr:col>
      <xdr:colOff>46719</xdr:colOff>
      <xdr:row>1236</xdr:row>
      <xdr:rowOff>20071</xdr:rowOff>
    </xdr:to>
    <xdr:pic>
      <xdr:nvPicPr>
        <xdr:cNvPr id="247" name="246 Imagen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298921714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1232</xdr:row>
      <xdr:rowOff>-1360</xdr:rowOff>
    </xdr:from>
    <xdr:to>
      <xdr:col>2</xdr:col>
      <xdr:colOff>2386693</xdr:colOff>
      <xdr:row>1235</xdr:row>
      <xdr:rowOff>58171</xdr:rowOff>
    </xdr:to>
    <xdr:pic>
      <xdr:nvPicPr>
        <xdr:cNvPr id="248" name="247 Imagen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299045539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1233</xdr:row>
      <xdr:rowOff>-134710</xdr:rowOff>
    </xdr:from>
    <xdr:to>
      <xdr:col>2</xdr:col>
      <xdr:colOff>748393</xdr:colOff>
      <xdr:row>1235</xdr:row>
      <xdr:rowOff>102462</xdr:rowOff>
    </xdr:to>
    <xdr:pic>
      <xdr:nvPicPr>
        <xdr:cNvPr id="249" name="248 Imagen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9898838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1067</xdr:row>
      <xdr:rowOff>-148318</xdr:rowOff>
    </xdr:from>
    <xdr:to>
      <xdr:col>2</xdr:col>
      <xdr:colOff>748392</xdr:colOff>
      <xdr:row>1070</xdr:row>
      <xdr:rowOff>17417</xdr:rowOff>
    </xdr:to>
    <xdr:pic>
      <xdr:nvPicPr>
        <xdr:cNvPr id="285" name="284 Imagen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3924830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1029</xdr:row>
      <xdr:rowOff>-68036</xdr:rowOff>
    </xdr:from>
    <xdr:to>
      <xdr:col>16</xdr:col>
      <xdr:colOff>46719</xdr:colOff>
      <xdr:row>1032</xdr:row>
      <xdr:rowOff>151039</xdr:rowOff>
    </xdr:to>
    <xdr:pic>
      <xdr:nvPicPr>
        <xdr:cNvPr id="286" name="285 Imagen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401750893"/>
          <a:ext cx="130537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1028</xdr:row>
      <xdr:rowOff>-1361</xdr:rowOff>
    </xdr:from>
    <xdr:to>
      <xdr:col>2</xdr:col>
      <xdr:colOff>2386693</xdr:colOff>
      <xdr:row>1031</xdr:row>
      <xdr:rowOff>189139</xdr:rowOff>
    </xdr:to>
    <xdr:pic>
      <xdr:nvPicPr>
        <xdr:cNvPr id="287" name="286 Imagen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01874718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824593</xdr:colOff>
      <xdr:row>950</xdr:row>
      <xdr:rowOff>-14968</xdr:rowOff>
    </xdr:from>
    <xdr:to>
      <xdr:col>2</xdr:col>
      <xdr:colOff>2386693</xdr:colOff>
      <xdr:row>953</xdr:row>
      <xdr:rowOff>166007</xdr:rowOff>
    </xdr:to>
    <xdr:pic>
      <xdr:nvPicPr>
        <xdr:cNvPr id="299" name="298 Imagen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20557325"/>
          <a:ext cx="1499507" cy="7524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238125</xdr:colOff>
      <xdr:row>850</xdr:row>
      <xdr:rowOff>-81643</xdr:rowOff>
    </xdr:from>
    <xdr:to>
      <xdr:col>16</xdr:col>
      <xdr:colOff>60326</xdr:colOff>
      <xdr:row>853</xdr:row>
      <xdr:rowOff>77901</xdr:rowOff>
    </xdr:to>
    <xdr:pic>
      <xdr:nvPicPr>
        <xdr:cNvPr id="307" name="306 Imagen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439020857"/>
          <a:ext cx="1305379" cy="790575"/>
        </a:xfrm>
        <a:prstGeom prst="rect">
          <a:avLst/>
        </a:prstGeom>
      </xdr:spPr>
    </xdr:pic>
    <xdr:clientData/>
  </xdr:twoCellAnchor>
  <xdr:oneCellAnchor>
    <xdr:from>
      <xdr:col>13</xdr:col>
      <xdr:colOff>265339</xdr:colOff>
      <xdr:row>729</xdr:row>
      <xdr:rowOff>81643</xdr:rowOff>
    </xdr:from>
    <xdr:ext cx="1310481" cy="790575"/>
    <xdr:pic>
      <xdr:nvPicPr>
        <xdr:cNvPr id="154" name="198 Imagen">
          <a:extLst>
            <a:ext uri="{FF2B5EF4-FFF2-40B4-BE49-F238E27FC236}">
              <a16:creationId xmlns:a16="http://schemas.microsoft.com/office/drawing/2014/main" id="{0E97D2D6-03D0-4C81-9EAA-42C7F883A49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527" y="149743206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730</xdr:row>
      <xdr:rowOff>14968</xdr:rowOff>
    </xdr:from>
    <xdr:ext cx="1509713" cy="752475"/>
    <xdr:pic>
      <xdr:nvPicPr>
        <xdr:cNvPr id="155" name="199 Imagen">
          <a:extLst>
            <a:ext uri="{FF2B5EF4-FFF2-40B4-BE49-F238E27FC236}">
              <a16:creationId xmlns:a16="http://schemas.microsoft.com/office/drawing/2014/main" id="{B17CA898-765E-4BE6-809C-EB15437332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49867031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729</xdr:row>
      <xdr:rowOff>148318</xdr:rowOff>
    </xdr:from>
    <xdr:ext cx="1524000" cy="737235"/>
    <xdr:pic>
      <xdr:nvPicPr>
        <xdr:cNvPr id="156" name="200 Imagen">
          <a:extLst>
            <a:ext uri="{FF2B5EF4-FFF2-40B4-BE49-F238E27FC236}">
              <a16:creationId xmlns:a16="http://schemas.microsoft.com/office/drawing/2014/main" id="{B596D932-625F-4DCE-AB93-AD9B4E3F5EB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49809881"/>
          <a:ext cx="1524000" cy="737235"/>
        </a:xfrm>
        <a:prstGeom prst="rect">
          <a:avLst/>
        </a:prstGeom>
      </xdr:spPr>
    </xdr:pic>
    <xdr:clientData/>
  </xdr:oneCellAnchor>
  <xdr:oneCellAnchor>
    <xdr:from>
      <xdr:col>13</xdr:col>
      <xdr:colOff>265339</xdr:colOff>
      <xdr:row>766</xdr:row>
      <xdr:rowOff>81643</xdr:rowOff>
    </xdr:from>
    <xdr:ext cx="1310481" cy="790575"/>
    <xdr:pic>
      <xdr:nvPicPr>
        <xdr:cNvPr id="157" name="198 Imagen">
          <a:extLst>
            <a:ext uri="{FF2B5EF4-FFF2-40B4-BE49-F238E27FC236}">
              <a16:creationId xmlns:a16="http://schemas.microsoft.com/office/drawing/2014/main" id="{39CB458D-9C9F-4DAC-9115-F2F7D97086C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527" y="149743206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767</xdr:row>
      <xdr:rowOff>14968</xdr:rowOff>
    </xdr:from>
    <xdr:ext cx="1509713" cy="752475"/>
    <xdr:pic>
      <xdr:nvPicPr>
        <xdr:cNvPr id="158" name="199 Imagen">
          <a:extLst>
            <a:ext uri="{FF2B5EF4-FFF2-40B4-BE49-F238E27FC236}">
              <a16:creationId xmlns:a16="http://schemas.microsoft.com/office/drawing/2014/main" id="{4777010B-A461-486E-AE10-B052F3B2D3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49867031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766</xdr:row>
      <xdr:rowOff>148318</xdr:rowOff>
    </xdr:from>
    <xdr:ext cx="1524000" cy="737235"/>
    <xdr:pic>
      <xdr:nvPicPr>
        <xdr:cNvPr id="159" name="200 Imagen">
          <a:extLst>
            <a:ext uri="{FF2B5EF4-FFF2-40B4-BE49-F238E27FC236}">
              <a16:creationId xmlns:a16="http://schemas.microsoft.com/office/drawing/2014/main" id="{966F85DF-5727-435B-BC7E-9D77A12EF5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49809881"/>
          <a:ext cx="1524000" cy="737235"/>
        </a:xfrm>
        <a:prstGeom prst="rect">
          <a:avLst/>
        </a:prstGeom>
      </xdr:spPr>
    </xdr:pic>
    <xdr:clientData/>
  </xdr:oneCellAnchor>
  <xdr:oneCellAnchor>
    <xdr:from>
      <xdr:col>13</xdr:col>
      <xdr:colOff>265339</xdr:colOff>
      <xdr:row>700</xdr:row>
      <xdr:rowOff>81643</xdr:rowOff>
    </xdr:from>
    <xdr:ext cx="1310481" cy="790575"/>
    <xdr:pic>
      <xdr:nvPicPr>
        <xdr:cNvPr id="190" name="198 Imagen">
          <a:extLst>
            <a:ext uri="{FF2B5EF4-FFF2-40B4-BE49-F238E27FC236}">
              <a16:creationId xmlns:a16="http://schemas.microsoft.com/office/drawing/2014/main" id="{5756ACCF-216D-44C7-BF59-25B385ADEB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527" y="149743206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701</xdr:row>
      <xdr:rowOff>14968</xdr:rowOff>
    </xdr:from>
    <xdr:ext cx="1509713" cy="752475"/>
    <xdr:pic>
      <xdr:nvPicPr>
        <xdr:cNvPr id="191" name="199 Imagen">
          <a:extLst>
            <a:ext uri="{FF2B5EF4-FFF2-40B4-BE49-F238E27FC236}">
              <a16:creationId xmlns:a16="http://schemas.microsoft.com/office/drawing/2014/main" id="{0289910B-A21C-45FF-98B1-44FB61E7B8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49867031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700</xdr:row>
      <xdr:rowOff>148318</xdr:rowOff>
    </xdr:from>
    <xdr:ext cx="1524000" cy="737235"/>
    <xdr:pic>
      <xdr:nvPicPr>
        <xdr:cNvPr id="192" name="200 Imagen">
          <a:extLst>
            <a:ext uri="{FF2B5EF4-FFF2-40B4-BE49-F238E27FC236}">
              <a16:creationId xmlns:a16="http://schemas.microsoft.com/office/drawing/2014/main" id="{233BE6FE-221A-42AD-B849-86C1D8B0167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49809881"/>
          <a:ext cx="1524000" cy="737235"/>
        </a:xfrm>
        <a:prstGeom prst="rect">
          <a:avLst/>
        </a:prstGeom>
      </xdr:spPr>
    </xdr:pic>
    <xdr:clientData/>
  </xdr:oneCellAnchor>
  <xdr:oneCellAnchor>
    <xdr:from>
      <xdr:col>14</xdr:col>
      <xdr:colOff>278946</xdr:colOff>
      <xdr:row>295</xdr:row>
      <xdr:rowOff>95250</xdr:rowOff>
    </xdr:from>
    <xdr:ext cx="1310482" cy="790575"/>
    <xdr:pic>
      <xdr:nvPicPr>
        <xdr:cNvPr id="280" name="165 Imagen">
          <a:extLst>
            <a:ext uri="{FF2B5EF4-FFF2-40B4-BE49-F238E27FC236}">
              <a16:creationId xmlns:a16="http://schemas.microsoft.com/office/drawing/2014/main" id="{E597C4A7-6F69-40AD-AE49-1E6EFA6CF1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352" y="53066156"/>
          <a:ext cx="1310482" cy="790575"/>
        </a:xfrm>
        <a:prstGeom prst="rect">
          <a:avLst/>
        </a:prstGeom>
      </xdr:spPr>
    </xdr:pic>
    <xdr:clientData/>
  </xdr:oneCellAnchor>
  <xdr:oneCellAnchor>
    <xdr:from>
      <xdr:col>3</xdr:col>
      <xdr:colOff>1093334</xdr:colOff>
      <xdr:row>295</xdr:row>
      <xdr:rowOff>183356</xdr:rowOff>
    </xdr:from>
    <xdr:ext cx="1562100" cy="752475"/>
    <xdr:pic>
      <xdr:nvPicPr>
        <xdr:cNvPr id="281" name="166 Imagen">
          <a:extLst>
            <a:ext uri="{FF2B5EF4-FFF2-40B4-BE49-F238E27FC236}">
              <a16:creationId xmlns:a16="http://schemas.microsoft.com/office/drawing/2014/main" id="{22B6A416-0773-4B69-99AC-CB49F56BFC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084" y="53154262"/>
          <a:ext cx="1562100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326571</xdr:colOff>
      <xdr:row>295</xdr:row>
      <xdr:rowOff>161925</xdr:rowOff>
    </xdr:from>
    <xdr:ext cx="1524000" cy="737235"/>
    <xdr:pic>
      <xdr:nvPicPr>
        <xdr:cNvPr id="282" name="167 Imagen">
          <a:extLst>
            <a:ext uri="{FF2B5EF4-FFF2-40B4-BE49-F238E27FC236}">
              <a16:creationId xmlns:a16="http://schemas.microsoft.com/office/drawing/2014/main" id="{13EF5605-62AF-4587-85CE-9582D485054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53132831"/>
          <a:ext cx="1524000" cy="737235"/>
        </a:xfrm>
        <a:prstGeom prst="rect">
          <a:avLst/>
        </a:prstGeom>
      </xdr:spPr>
    </xdr:pic>
    <xdr:clientData/>
  </xdr:oneCellAnchor>
  <xdr:oneCellAnchor>
    <xdr:from>
      <xdr:col>13</xdr:col>
      <xdr:colOff>197303</xdr:colOff>
      <xdr:row>1053</xdr:row>
      <xdr:rowOff>81643</xdr:rowOff>
    </xdr:from>
    <xdr:ext cx="1310482" cy="790575"/>
    <xdr:pic>
      <xdr:nvPicPr>
        <xdr:cNvPr id="289" name="219 Imagen">
          <a:extLst>
            <a:ext uri="{FF2B5EF4-FFF2-40B4-BE49-F238E27FC236}">
              <a16:creationId xmlns:a16="http://schemas.microsoft.com/office/drawing/2014/main" id="{7BFBC90E-F815-4415-8B83-1230EEFCAE5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022" y="233872768"/>
          <a:ext cx="1310482" cy="790575"/>
        </a:xfrm>
        <a:prstGeom prst="rect">
          <a:avLst/>
        </a:prstGeom>
      </xdr:spPr>
    </xdr:pic>
    <xdr:clientData/>
  </xdr:oneCellAnchor>
  <xdr:oneCellAnchor>
    <xdr:from>
      <xdr:col>2</xdr:col>
      <xdr:colOff>797378</xdr:colOff>
      <xdr:row>1054</xdr:row>
      <xdr:rowOff>14968</xdr:rowOff>
    </xdr:from>
    <xdr:ext cx="1562100" cy="752475"/>
    <xdr:pic>
      <xdr:nvPicPr>
        <xdr:cNvPr id="290" name="220 Imagen">
          <a:extLst>
            <a:ext uri="{FF2B5EF4-FFF2-40B4-BE49-F238E27FC236}">
              <a16:creationId xmlns:a16="http://schemas.microsoft.com/office/drawing/2014/main" id="{FF97BB0A-B76B-4319-94C9-CAFE048A0D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33996593"/>
          <a:ext cx="1562100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244928</xdr:colOff>
      <xdr:row>1053</xdr:row>
      <xdr:rowOff>148318</xdr:rowOff>
    </xdr:from>
    <xdr:ext cx="1524000" cy="737235"/>
    <xdr:pic>
      <xdr:nvPicPr>
        <xdr:cNvPr id="291" name="221 Imagen">
          <a:extLst>
            <a:ext uri="{FF2B5EF4-FFF2-40B4-BE49-F238E27FC236}">
              <a16:creationId xmlns:a16="http://schemas.microsoft.com/office/drawing/2014/main" id="{D89885CD-F867-40EA-BF87-D735E92975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33939443"/>
          <a:ext cx="1524000" cy="737235"/>
        </a:xfrm>
        <a:prstGeom prst="rect">
          <a:avLst/>
        </a:prstGeom>
      </xdr:spPr>
    </xdr:pic>
    <xdr:clientData/>
  </xdr:oneCellAnchor>
  <xdr:twoCellAnchor editAs="oneCell">
    <xdr:from>
      <xdr:col>13</xdr:col>
      <xdr:colOff>197304</xdr:colOff>
      <xdr:row>1309</xdr:row>
      <xdr:rowOff>68036</xdr:rowOff>
    </xdr:from>
    <xdr:to>
      <xdr:col>16</xdr:col>
      <xdr:colOff>19505</xdr:colOff>
      <xdr:row>1313</xdr:row>
      <xdr:rowOff>96611</xdr:rowOff>
    </xdr:to>
    <xdr:pic>
      <xdr:nvPicPr>
        <xdr:cNvPr id="361" name="240 Imagen">
          <a:extLst>
            <a:ext uri="{FF2B5EF4-FFF2-40B4-BE49-F238E27FC236}">
              <a16:creationId xmlns:a16="http://schemas.microsoft.com/office/drawing/2014/main" id="{5447B283-52E6-4FC5-B614-67980A0001E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30487756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1310</xdr:row>
      <xdr:rowOff>1361</xdr:rowOff>
    </xdr:from>
    <xdr:to>
      <xdr:col>2</xdr:col>
      <xdr:colOff>2359479</xdr:colOff>
      <xdr:row>1314</xdr:row>
      <xdr:rowOff>1361</xdr:rowOff>
    </xdr:to>
    <xdr:pic>
      <xdr:nvPicPr>
        <xdr:cNvPr id="362" name="241 Imagen">
          <a:extLst>
            <a:ext uri="{FF2B5EF4-FFF2-40B4-BE49-F238E27FC236}">
              <a16:creationId xmlns:a16="http://schemas.microsoft.com/office/drawing/2014/main" id="{467F1901-D66A-4B29-A252-ACABFE6B3C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30500138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1309</xdr:row>
      <xdr:rowOff>134711</xdr:rowOff>
    </xdr:from>
    <xdr:to>
      <xdr:col>2</xdr:col>
      <xdr:colOff>721179</xdr:colOff>
      <xdr:row>1313</xdr:row>
      <xdr:rowOff>109946</xdr:rowOff>
    </xdr:to>
    <xdr:pic>
      <xdr:nvPicPr>
        <xdr:cNvPr id="363" name="242 Imagen">
          <a:extLst>
            <a:ext uri="{FF2B5EF4-FFF2-40B4-BE49-F238E27FC236}">
              <a16:creationId xmlns:a16="http://schemas.microsoft.com/office/drawing/2014/main" id="{FFD3D571-8BF7-4D70-B054-DB614B81FF8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30494423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224519</xdr:colOff>
      <xdr:row>1349</xdr:row>
      <xdr:rowOff>95250</xdr:rowOff>
    </xdr:from>
    <xdr:to>
      <xdr:col>16</xdr:col>
      <xdr:colOff>46720</xdr:colOff>
      <xdr:row>1353</xdr:row>
      <xdr:rowOff>123825</xdr:rowOff>
    </xdr:to>
    <xdr:pic>
      <xdr:nvPicPr>
        <xdr:cNvPr id="364" name="243 Imagen">
          <a:extLst>
            <a:ext uri="{FF2B5EF4-FFF2-40B4-BE49-F238E27FC236}">
              <a16:creationId xmlns:a16="http://schemas.microsoft.com/office/drawing/2014/main" id="{65161175-B746-49AC-B7EC-90CA4A58C3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9" y="31475362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824594</xdr:colOff>
      <xdr:row>1350</xdr:row>
      <xdr:rowOff>28575</xdr:rowOff>
    </xdr:from>
    <xdr:to>
      <xdr:col>2</xdr:col>
      <xdr:colOff>2386694</xdr:colOff>
      <xdr:row>1354</xdr:row>
      <xdr:rowOff>16669</xdr:rowOff>
    </xdr:to>
    <xdr:pic>
      <xdr:nvPicPr>
        <xdr:cNvPr id="365" name="244 Imagen">
          <a:extLst>
            <a:ext uri="{FF2B5EF4-FFF2-40B4-BE49-F238E27FC236}">
              <a16:creationId xmlns:a16="http://schemas.microsoft.com/office/drawing/2014/main" id="{6861BC93-35FE-48DE-870C-452D633174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4" y="314877450"/>
          <a:ext cx="1562100" cy="7500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272144</xdr:colOff>
      <xdr:row>1349</xdr:row>
      <xdr:rowOff>161925</xdr:rowOff>
    </xdr:from>
    <xdr:to>
      <xdr:col>2</xdr:col>
      <xdr:colOff>748394</xdr:colOff>
      <xdr:row>1353</xdr:row>
      <xdr:rowOff>137160</xdr:rowOff>
    </xdr:to>
    <xdr:pic>
      <xdr:nvPicPr>
        <xdr:cNvPr id="366" name="245 Imagen">
          <a:extLst>
            <a:ext uri="{FF2B5EF4-FFF2-40B4-BE49-F238E27FC236}">
              <a16:creationId xmlns:a16="http://schemas.microsoft.com/office/drawing/2014/main" id="{2BDAADD1-45A5-4644-BC8D-590009CBCDD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3148203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1388</xdr:row>
      <xdr:rowOff>68035</xdr:rowOff>
    </xdr:from>
    <xdr:to>
      <xdr:col>16</xdr:col>
      <xdr:colOff>46719</xdr:colOff>
      <xdr:row>1392</xdr:row>
      <xdr:rowOff>94228</xdr:rowOff>
    </xdr:to>
    <xdr:pic>
      <xdr:nvPicPr>
        <xdr:cNvPr id="367" name="246 Imagen">
          <a:extLst>
            <a:ext uri="{FF2B5EF4-FFF2-40B4-BE49-F238E27FC236}">
              <a16:creationId xmlns:a16="http://schemas.microsoft.com/office/drawing/2014/main" id="{891479D0-C861-4CD5-9497-1F34CEB0F52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325222960"/>
          <a:ext cx="1308101" cy="788193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1389</xdr:row>
      <xdr:rowOff>1360</xdr:rowOff>
    </xdr:from>
    <xdr:to>
      <xdr:col>2</xdr:col>
      <xdr:colOff>2386693</xdr:colOff>
      <xdr:row>1392</xdr:row>
      <xdr:rowOff>189478</xdr:rowOff>
    </xdr:to>
    <xdr:pic>
      <xdr:nvPicPr>
        <xdr:cNvPr id="368" name="247 Imagen">
          <a:extLst>
            <a:ext uri="{FF2B5EF4-FFF2-40B4-BE49-F238E27FC236}">
              <a16:creationId xmlns:a16="http://schemas.microsoft.com/office/drawing/2014/main" id="{8E6439D6-809D-4981-8E9A-CB88F8706ED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325346785"/>
          <a:ext cx="1562100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1388</xdr:row>
      <xdr:rowOff>134710</xdr:rowOff>
    </xdr:from>
    <xdr:to>
      <xdr:col>2</xdr:col>
      <xdr:colOff>748393</xdr:colOff>
      <xdr:row>1392</xdr:row>
      <xdr:rowOff>107563</xdr:rowOff>
    </xdr:to>
    <xdr:pic>
      <xdr:nvPicPr>
        <xdr:cNvPr id="369" name="248 Imagen">
          <a:extLst>
            <a:ext uri="{FF2B5EF4-FFF2-40B4-BE49-F238E27FC236}">
              <a16:creationId xmlns:a16="http://schemas.microsoft.com/office/drawing/2014/main" id="{05020EBE-4701-4886-A73A-AB40A25A76E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25289635"/>
          <a:ext cx="1524000" cy="734853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1427</xdr:row>
      <xdr:rowOff>54428</xdr:rowOff>
    </xdr:from>
    <xdr:to>
      <xdr:col>16</xdr:col>
      <xdr:colOff>60326</xdr:colOff>
      <xdr:row>1431</xdr:row>
      <xdr:rowOff>83003</xdr:rowOff>
    </xdr:to>
    <xdr:pic>
      <xdr:nvPicPr>
        <xdr:cNvPr id="370" name="249 Imagen">
          <a:extLst>
            <a:ext uri="{FF2B5EF4-FFF2-40B4-BE49-F238E27FC236}">
              <a16:creationId xmlns:a16="http://schemas.microsoft.com/office/drawing/2014/main" id="{7B2F50AD-87B6-4805-B0F0-66790B25BF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3477245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1427</xdr:row>
      <xdr:rowOff>178253</xdr:rowOff>
    </xdr:from>
    <xdr:to>
      <xdr:col>2</xdr:col>
      <xdr:colOff>2400300</xdr:colOff>
      <xdr:row>1431</xdr:row>
      <xdr:rowOff>168728</xdr:rowOff>
    </xdr:to>
    <xdr:pic>
      <xdr:nvPicPr>
        <xdr:cNvPr id="371" name="250 Imagen">
          <a:extLst>
            <a:ext uri="{FF2B5EF4-FFF2-40B4-BE49-F238E27FC236}">
              <a16:creationId xmlns:a16="http://schemas.microsoft.com/office/drawing/2014/main" id="{7DDE73EC-810E-4395-BF32-6131D997AF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3489627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1427</xdr:row>
      <xdr:rowOff>121103</xdr:rowOff>
    </xdr:from>
    <xdr:to>
      <xdr:col>2</xdr:col>
      <xdr:colOff>762000</xdr:colOff>
      <xdr:row>1431</xdr:row>
      <xdr:rowOff>96338</xdr:rowOff>
    </xdr:to>
    <xdr:pic>
      <xdr:nvPicPr>
        <xdr:cNvPr id="372" name="251 Imagen">
          <a:extLst>
            <a:ext uri="{FF2B5EF4-FFF2-40B4-BE49-F238E27FC236}">
              <a16:creationId xmlns:a16="http://schemas.microsoft.com/office/drawing/2014/main" id="{E135299C-F5DB-492E-954D-74D53B9674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3483912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238127</xdr:colOff>
      <xdr:row>1464</xdr:row>
      <xdr:rowOff>68036</xdr:rowOff>
    </xdr:from>
    <xdr:to>
      <xdr:col>16</xdr:col>
      <xdr:colOff>60328</xdr:colOff>
      <xdr:row>1468</xdr:row>
      <xdr:rowOff>96611</xdr:rowOff>
    </xdr:to>
    <xdr:pic>
      <xdr:nvPicPr>
        <xdr:cNvPr id="373" name="252 Imagen">
          <a:extLst>
            <a:ext uri="{FF2B5EF4-FFF2-40B4-BE49-F238E27FC236}">
              <a16:creationId xmlns:a16="http://schemas.microsoft.com/office/drawing/2014/main" id="{C528BEC4-7EEC-4C5A-8337-4D0CB7C67D4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7" y="3444444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838202</xdr:colOff>
      <xdr:row>1465</xdr:row>
      <xdr:rowOff>1361</xdr:rowOff>
    </xdr:from>
    <xdr:to>
      <xdr:col>2</xdr:col>
      <xdr:colOff>2400302</xdr:colOff>
      <xdr:row>1469</xdr:row>
      <xdr:rowOff>1361</xdr:rowOff>
    </xdr:to>
    <xdr:pic>
      <xdr:nvPicPr>
        <xdr:cNvPr id="374" name="253 Imagen">
          <a:extLst>
            <a:ext uri="{FF2B5EF4-FFF2-40B4-BE49-F238E27FC236}">
              <a16:creationId xmlns:a16="http://schemas.microsoft.com/office/drawing/2014/main" id="{6A3C721D-6575-47A7-B4DC-630A18DC2B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2" y="3445682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285752</xdr:colOff>
      <xdr:row>1464</xdr:row>
      <xdr:rowOff>134711</xdr:rowOff>
    </xdr:from>
    <xdr:to>
      <xdr:col>2</xdr:col>
      <xdr:colOff>762002</xdr:colOff>
      <xdr:row>1468</xdr:row>
      <xdr:rowOff>109946</xdr:rowOff>
    </xdr:to>
    <xdr:pic>
      <xdr:nvPicPr>
        <xdr:cNvPr id="375" name="254 Imagen">
          <a:extLst>
            <a:ext uri="{FF2B5EF4-FFF2-40B4-BE49-F238E27FC236}">
              <a16:creationId xmlns:a16="http://schemas.microsoft.com/office/drawing/2014/main" id="{4FEE564E-4193-4A1D-AE1F-C22F39EC2BA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3445110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1501</xdr:row>
      <xdr:rowOff>68035</xdr:rowOff>
    </xdr:from>
    <xdr:to>
      <xdr:col>16</xdr:col>
      <xdr:colOff>73933</xdr:colOff>
      <xdr:row>1505</xdr:row>
      <xdr:rowOff>96610</xdr:rowOff>
    </xdr:to>
    <xdr:pic>
      <xdr:nvPicPr>
        <xdr:cNvPr id="376" name="255 Imagen">
          <a:extLst>
            <a:ext uri="{FF2B5EF4-FFF2-40B4-BE49-F238E27FC236}">
              <a16:creationId xmlns:a16="http://schemas.microsoft.com/office/drawing/2014/main" id="{983A99D8-45F4-46E9-80E7-238E3BDC2CD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35411228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1502</xdr:row>
      <xdr:rowOff>1360</xdr:rowOff>
    </xdr:from>
    <xdr:to>
      <xdr:col>2</xdr:col>
      <xdr:colOff>2413907</xdr:colOff>
      <xdr:row>1506</xdr:row>
      <xdr:rowOff>1360</xdr:rowOff>
    </xdr:to>
    <xdr:pic>
      <xdr:nvPicPr>
        <xdr:cNvPr id="377" name="256 Imagen">
          <a:extLst>
            <a:ext uri="{FF2B5EF4-FFF2-40B4-BE49-F238E27FC236}">
              <a16:creationId xmlns:a16="http://schemas.microsoft.com/office/drawing/2014/main" id="{D4150D5E-FFAA-4B2C-A7E1-7A5ACCDFA5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354236110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1501</xdr:row>
      <xdr:rowOff>134710</xdr:rowOff>
    </xdr:from>
    <xdr:to>
      <xdr:col>2</xdr:col>
      <xdr:colOff>775607</xdr:colOff>
      <xdr:row>1505</xdr:row>
      <xdr:rowOff>109945</xdr:rowOff>
    </xdr:to>
    <xdr:pic>
      <xdr:nvPicPr>
        <xdr:cNvPr id="378" name="257 Imagen">
          <a:extLst>
            <a:ext uri="{FF2B5EF4-FFF2-40B4-BE49-F238E27FC236}">
              <a16:creationId xmlns:a16="http://schemas.microsoft.com/office/drawing/2014/main" id="{E79E28B8-5557-4BB3-A178-A188014BA1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5417896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1541</xdr:row>
      <xdr:rowOff>54428</xdr:rowOff>
    </xdr:from>
    <xdr:to>
      <xdr:col>16</xdr:col>
      <xdr:colOff>60326</xdr:colOff>
      <xdr:row>1545</xdr:row>
      <xdr:rowOff>83003</xdr:rowOff>
    </xdr:to>
    <xdr:pic>
      <xdr:nvPicPr>
        <xdr:cNvPr id="379" name="258 Imagen">
          <a:extLst>
            <a:ext uri="{FF2B5EF4-FFF2-40B4-BE49-F238E27FC236}">
              <a16:creationId xmlns:a16="http://schemas.microsoft.com/office/drawing/2014/main" id="{4D6FAC76-C10F-43C3-89B7-A8A55FAAAF1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6457617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1541</xdr:row>
      <xdr:rowOff>178253</xdr:rowOff>
    </xdr:from>
    <xdr:to>
      <xdr:col>2</xdr:col>
      <xdr:colOff>2400300</xdr:colOff>
      <xdr:row>1545</xdr:row>
      <xdr:rowOff>168728</xdr:rowOff>
    </xdr:to>
    <xdr:pic>
      <xdr:nvPicPr>
        <xdr:cNvPr id="380" name="259 Imagen">
          <a:extLst>
            <a:ext uri="{FF2B5EF4-FFF2-40B4-BE49-F238E27FC236}">
              <a16:creationId xmlns:a16="http://schemas.microsoft.com/office/drawing/2014/main" id="{77A18580-D743-4638-9643-034C3E36F9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6470000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1541</xdr:row>
      <xdr:rowOff>121103</xdr:rowOff>
    </xdr:from>
    <xdr:to>
      <xdr:col>2</xdr:col>
      <xdr:colOff>762000</xdr:colOff>
      <xdr:row>1545</xdr:row>
      <xdr:rowOff>96338</xdr:rowOff>
    </xdr:to>
    <xdr:pic>
      <xdr:nvPicPr>
        <xdr:cNvPr id="381" name="260 Imagen">
          <a:extLst>
            <a:ext uri="{FF2B5EF4-FFF2-40B4-BE49-F238E27FC236}">
              <a16:creationId xmlns:a16="http://schemas.microsoft.com/office/drawing/2014/main" id="{91114E3D-8193-4E54-9E56-8405384B60C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6464285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1577</xdr:row>
      <xdr:rowOff>40822</xdr:rowOff>
    </xdr:from>
    <xdr:to>
      <xdr:col>16</xdr:col>
      <xdr:colOff>73933</xdr:colOff>
      <xdr:row>1581</xdr:row>
      <xdr:rowOff>69397</xdr:rowOff>
    </xdr:to>
    <xdr:pic>
      <xdr:nvPicPr>
        <xdr:cNvPr id="382" name="261 Imagen">
          <a:extLst>
            <a:ext uri="{FF2B5EF4-FFF2-40B4-BE49-F238E27FC236}">
              <a16:creationId xmlns:a16="http://schemas.microsoft.com/office/drawing/2014/main" id="{D298325F-3819-49C6-BE10-BF1F6762445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373716097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1577</xdr:row>
      <xdr:rowOff>164647</xdr:rowOff>
    </xdr:from>
    <xdr:to>
      <xdr:col>2</xdr:col>
      <xdr:colOff>2413907</xdr:colOff>
      <xdr:row>1581</xdr:row>
      <xdr:rowOff>155122</xdr:rowOff>
    </xdr:to>
    <xdr:pic>
      <xdr:nvPicPr>
        <xdr:cNvPr id="383" name="262 Imagen">
          <a:extLst>
            <a:ext uri="{FF2B5EF4-FFF2-40B4-BE49-F238E27FC236}">
              <a16:creationId xmlns:a16="http://schemas.microsoft.com/office/drawing/2014/main" id="{8EB045ED-5A21-4308-8A8C-A7A01D6AA3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37383992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1577</xdr:row>
      <xdr:rowOff>107497</xdr:rowOff>
    </xdr:from>
    <xdr:to>
      <xdr:col>2</xdr:col>
      <xdr:colOff>775607</xdr:colOff>
      <xdr:row>1581</xdr:row>
      <xdr:rowOff>82732</xdr:rowOff>
    </xdr:to>
    <xdr:pic>
      <xdr:nvPicPr>
        <xdr:cNvPr id="384" name="263 Imagen">
          <a:extLst>
            <a:ext uri="{FF2B5EF4-FFF2-40B4-BE49-F238E27FC236}">
              <a16:creationId xmlns:a16="http://schemas.microsoft.com/office/drawing/2014/main" id="{4AFEBB96-7659-4FFE-8FF7-155CF46DDD5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7378277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1617</xdr:row>
      <xdr:rowOff>68035</xdr:rowOff>
    </xdr:from>
    <xdr:to>
      <xdr:col>16</xdr:col>
      <xdr:colOff>46719</xdr:colOff>
      <xdr:row>1621</xdr:row>
      <xdr:rowOff>96610</xdr:rowOff>
    </xdr:to>
    <xdr:pic>
      <xdr:nvPicPr>
        <xdr:cNvPr id="385" name="264 Imagen">
          <a:extLst>
            <a:ext uri="{FF2B5EF4-FFF2-40B4-BE49-F238E27FC236}">
              <a16:creationId xmlns:a16="http://schemas.microsoft.com/office/drawing/2014/main" id="{C57F135E-676E-4677-BEDC-D5C622E1CB8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38335403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1618</xdr:row>
      <xdr:rowOff>1360</xdr:rowOff>
    </xdr:from>
    <xdr:to>
      <xdr:col>2</xdr:col>
      <xdr:colOff>2386693</xdr:colOff>
      <xdr:row>1622</xdr:row>
      <xdr:rowOff>1360</xdr:rowOff>
    </xdr:to>
    <xdr:pic>
      <xdr:nvPicPr>
        <xdr:cNvPr id="386" name="265 Imagen">
          <a:extLst>
            <a:ext uri="{FF2B5EF4-FFF2-40B4-BE49-F238E27FC236}">
              <a16:creationId xmlns:a16="http://schemas.microsoft.com/office/drawing/2014/main" id="{4EB51B38-672E-4B91-BD54-87E3697F23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383477860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1617</xdr:row>
      <xdr:rowOff>134710</xdr:rowOff>
    </xdr:from>
    <xdr:to>
      <xdr:col>2</xdr:col>
      <xdr:colOff>748393</xdr:colOff>
      <xdr:row>1621</xdr:row>
      <xdr:rowOff>109945</xdr:rowOff>
    </xdr:to>
    <xdr:pic>
      <xdr:nvPicPr>
        <xdr:cNvPr id="387" name="266 Imagen">
          <a:extLst>
            <a:ext uri="{FF2B5EF4-FFF2-40B4-BE49-F238E27FC236}">
              <a16:creationId xmlns:a16="http://schemas.microsoft.com/office/drawing/2014/main" id="{F28C1BD9-5329-4B57-AFE5-39589003224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8342071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1657</xdr:row>
      <xdr:rowOff>81643</xdr:rowOff>
    </xdr:from>
    <xdr:to>
      <xdr:col>16</xdr:col>
      <xdr:colOff>101147</xdr:colOff>
      <xdr:row>1661</xdr:row>
      <xdr:rowOff>110218</xdr:rowOff>
    </xdr:to>
    <xdr:pic>
      <xdr:nvPicPr>
        <xdr:cNvPr id="388" name="267 Imagen">
          <a:extLst>
            <a:ext uri="{FF2B5EF4-FFF2-40B4-BE49-F238E27FC236}">
              <a16:creationId xmlns:a16="http://schemas.microsoft.com/office/drawing/2014/main" id="{1B8D5D25-5154-4B37-A316-9BE0F00A30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39356891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879021</xdr:colOff>
      <xdr:row>1658</xdr:row>
      <xdr:rowOff>14968</xdr:rowOff>
    </xdr:from>
    <xdr:to>
      <xdr:col>2</xdr:col>
      <xdr:colOff>2441121</xdr:colOff>
      <xdr:row>1662</xdr:row>
      <xdr:rowOff>5443</xdr:rowOff>
    </xdr:to>
    <xdr:pic>
      <xdr:nvPicPr>
        <xdr:cNvPr id="389" name="268 Imagen">
          <a:extLst>
            <a:ext uri="{FF2B5EF4-FFF2-40B4-BE49-F238E27FC236}">
              <a16:creationId xmlns:a16="http://schemas.microsoft.com/office/drawing/2014/main" id="{C2C56646-EF6F-4F63-83F1-68421D7810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1" y="39369274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1657</xdr:row>
      <xdr:rowOff>148318</xdr:rowOff>
    </xdr:from>
    <xdr:to>
      <xdr:col>2</xdr:col>
      <xdr:colOff>802821</xdr:colOff>
      <xdr:row>1661</xdr:row>
      <xdr:rowOff>123553</xdr:rowOff>
    </xdr:to>
    <xdr:pic>
      <xdr:nvPicPr>
        <xdr:cNvPr id="390" name="269 Imagen">
          <a:extLst>
            <a:ext uri="{FF2B5EF4-FFF2-40B4-BE49-F238E27FC236}">
              <a16:creationId xmlns:a16="http://schemas.microsoft.com/office/drawing/2014/main" id="{0BDF966B-E520-4489-A041-E8C429C68CF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3936355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1696</xdr:row>
      <xdr:rowOff>68036</xdr:rowOff>
    </xdr:from>
    <xdr:to>
      <xdr:col>16</xdr:col>
      <xdr:colOff>101147</xdr:colOff>
      <xdr:row>1700</xdr:row>
      <xdr:rowOff>96611</xdr:rowOff>
    </xdr:to>
    <xdr:pic>
      <xdr:nvPicPr>
        <xdr:cNvPr id="391" name="273 Imagen">
          <a:extLst>
            <a:ext uri="{FF2B5EF4-FFF2-40B4-BE49-F238E27FC236}">
              <a16:creationId xmlns:a16="http://schemas.microsoft.com/office/drawing/2014/main" id="{423EDC27-9D40-4129-9C9A-79B90B1EE0A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4038042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879021</xdr:colOff>
      <xdr:row>1697</xdr:row>
      <xdr:rowOff>1361</xdr:rowOff>
    </xdr:from>
    <xdr:to>
      <xdr:col>2</xdr:col>
      <xdr:colOff>2441121</xdr:colOff>
      <xdr:row>1701</xdr:row>
      <xdr:rowOff>1361</xdr:rowOff>
    </xdr:to>
    <xdr:pic>
      <xdr:nvPicPr>
        <xdr:cNvPr id="392" name="274 Imagen">
          <a:extLst>
            <a:ext uri="{FF2B5EF4-FFF2-40B4-BE49-F238E27FC236}">
              <a16:creationId xmlns:a16="http://schemas.microsoft.com/office/drawing/2014/main" id="{D4C646AC-4D32-4580-990C-569FA1CA250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1" y="4039280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1696</xdr:row>
      <xdr:rowOff>134711</xdr:rowOff>
    </xdr:from>
    <xdr:to>
      <xdr:col>2</xdr:col>
      <xdr:colOff>802821</xdr:colOff>
      <xdr:row>1700</xdr:row>
      <xdr:rowOff>109946</xdr:rowOff>
    </xdr:to>
    <xdr:pic>
      <xdr:nvPicPr>
        <xdr:cNvPr id="393" name="275 Imagen">
          <a:extLst>
            <a:ext uri="{FF2B5EF4-FFF2-40B4-BE49-F238E27FC236}">
              <a16:creationId xmlns:a16="http://schemas.microsoft.com/office/drawing/2014/main" id="{C73C54C0-7C1E-41A7-8D9F-75ADD75B96C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4038708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1735</xdr:row>
      <xdr:rowOff>54429</xdr:rowOff>
    </xdr:from>
    <xdr:to>
      <xdr:col>16</xdr:col>
      <xdr:colOff>19504</xdr:colOff>
      <xdr:row>1739</xdr:row>
      <xdr:rowOff>83004</xdr:rowOff>
    </xdr:to>
    <xdr:pic>
      <xdr:nvPicPr>
        <xdr:cNvPr id="394" name="276 Imagen">
          <a:extLst>
            <a:ext uri="{FF2B5EF4-FFF2-40B4-BE49-F238E27FC236}">
              <a16:creationId xmlns:a16="http://schemas.microsoft.com/office/drawing/2014/main" id="{8BC520D9-B476-480D-80FB-8AC160606C9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413868054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1735</xdr:row>
      <xdr:rowOff>178254</xdr:rowOff>
    </xdr:from>
    <xdr:to>
      <xdr:col>2</xdr:col>
      <xdr:colOff>2359478</xdr:colOff>
      <xdr:row>1739</xdr:row>
      <xdr:rowOff>168729</xdr:rowOff>
    </xdr:to>
    <xdr:pic>
      <xdr:nvPicPr>
        <xdr:cNvPr id="395" name="277 Imagen">
          <a:extLst>
            <a:ext uri="{FF2B5EF4-FFF2-40B4-BE49-F238E27FC236}">
              <a16:creationId xmlns:a16="http://schemas.microsoft.com/office/drawing/2014/main" id="{04BDFC8B-1C08-4E27-8CFE-05469A845E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413991879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1735</xdr:row>
      <xdr:rowOff>121104</xdr:rowOff>
    </xdr:from>
    <xdr:to>
      <xdr:col>2</xdr:col>
      <xdr:colOff>721178</xdr:colOff>
      <xdr:row>1739</xdr:row>
      <xdr:rowOff>96339</xdr:rowOff>
    </xdr:to>
    <xdr:pic>
      <xdr:nvPicPr>
        <xdr:cNvPr id="396" name="278 Imagen">
          <a:extLst>
            <a:ext uri="{FF2B5EF4-FFF2-40B4-BE49-F238E27FC236}">
              <a16:creationId xmlns:a16="http://schemas.microsoft.com/office/drawing/2014/main" id="{FF65187C-3937-4A6F-BB66-0A529F9E79F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1393472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224517</xdr:colOff>
      <xdr:row>1774</xdr:row>
      <xdr:rowOff>81643</xdr:rowOff>
    </xdr:from>
    <xdr:to>
      <xdr:col>16</xdr:col>
      <xdr:colOff>46718</xdr:colOff>
      <xdr:row>1778</xdr:row>
      <xdr:rowOff>110218</xdr:rowOff>
    </xdr:to>
    <xdr:pic>
      <xdr:nvPicPr>
        <xdr:cNvPr id="397" name="282 Imagen">
          <a:extLst>
            <a:ext uri="{FF2B5EF4-FFF2-40B4-BE49-F238E27FC236}">
              <a16:creationId xmlns:a16="http://schemas.microsoft.com/office/drawing/2014/main" id="{1FAEC599-BE77-4097-91F4-53EC8F259F9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7" y="4238774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824592</xdr:colOff>
      <xdr:row>1775</xdr:row>
      <xdr:rowOff>14968</xdr:rowOff>
    </xdr:from>
    <xdr:to>
      <xdr:col>2</xdr:col>
      <xdr:colOff>2386692</xdr:colOff>
      <xdr:row>1779</xdr:row>
      <xdr:rowOff>5443</xdr:rowOff>
    </xdr:to>
    <xdr:pic>
      <xdr:nvPicPr>
        <xdr:cNvPr id="398" name="283 Imagen">
          <a:extLst>
            <a:ext uri="{FF2B5EF4-FFF2-40B4-BE49-F238E27FC236}">
              <a16:creationId xmlns:a16="http://schemas.microsoft.com/office/drawing/2014/main" id="{D2C49367-7321-41A8-AEEA-6D12D75A47D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2" y="4240012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272142</xdr:colOff>
      <xdr:row>1774</xdr:row>
      <xdr:rowOff>148318</xdr:rowOff>
    </xdr:from>
    <xdr:to>
      <xdr:col>2</xdr:col>
      <xdr:colOff>748392</xdr:colOff>
      <xdr:row>1778</xdr:row>
      <xdr:rowOff>123553</xdr:rowOff>
    </xdr:to>
    <xdr:pic>
      <xdr:nvPicPr>
        <xdr:cNvPr id="399" name="284 Imagen">
          <a:extLst>
            <a:ext uri="{FF2B5EF4-FFF2-40B4-BE49-F238E27FC236}">
              <a16:creationId xmlns:a16="http://schemas.microsoft.com/office/drawing/2014/main" id="{21888F13-A7BA-436A-8861-9655348EF8A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4239441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1812</xdr:row>
      <xdr:rowOff>68036</xdr:rowOff>
    </xdr:from>
    <xdr:to>
      <xdr:col>16</xdr:col>
      <xdr:colOff>46719</xdr:colOff>
      <xdr:row>1816</xdr:row>
      <xdr:rowOff>96611</xdr:rowOff>
    </xdr:to>
    <xdr:pic>
      <xdr:nvPicPr>
        <xdr:cNvPr id="400" name="285 Imagen">
          <a:extLst>
            <a:ext uri="{FF2B5EF4-FFF2-40B4-BE49-F238E27FC236}">
              <a16:creationId xmlns:a16="http://schemas.microsoft.com/office/drawing/2014/main" id="{42642593-2AB6-423C-B432-1EFA0CBB2BE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31912486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1813</xdr:row>
      <xdr:rowOff>1361</xdr:rowOff>
    </xdr:from>
    <xdr:to>
      <xdr:col>2</xdr:col>
      <xdr:colOff>2386693</xdr:colOff>
      <xdr:row>1817</xdr:row>
      <xdr:rowOff>1361</xdr:rowOff>
    </xdr:to>
    <xdr:pic>
      <xdr:nvPicPr>
        <xdr:cNvPr id="401" name="286 Imagen">
          <a:extLst>
            <a:ext uri="{FF2B5EF4-FFF2-40B4-BE49-F238E27FC236}">
              <a16:creationId xmlns:a16="http://schemas.microsoft.com/office/drawing/2014/main" id="{534695ED-AE4C-46E8-A206-BF45FE06DD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32036311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1812</xdr:row>
      <xdr:rowOff>134711</xdr:rowOff>
    </xdr:from>
    <xdr:to>
      <xdr:col>2</xdr:col>
      <xdr:colOff>748393</xdr:colOff>
      <xdr:row>1816</xdr:row>
      <xdr:rowOff>109946</xdr:rowOff>
    </xdr:to>
    <xdr:pic>
      <xdr:nvPicPr>
        <xdr:cNvPr id="402" name="287 Imagen">
          <a:extLst>
            <a:ext uri="{FF2B5EF4-FFF2-40B4-BE49-F238E27FC236}">
              <a16:creationId xmlns:a16="http://schemas.microsoft.com/office/drawing/2014/main" id="{53A8DF6D-7E9C-4807-8963-BFF92278704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3197916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210911</xdr:colOff>
      <xdr:row>1851</xdr:row>
      <xdr:rowOff>68036</xdr:rowOff>
    </xdr:from>
    <xdr:to>
      <xdr:col>16</xdr:col>
      <xdr:colOff>33112</xdr:colOff>
      <xdr:row>1855</xdr:row>
      <xdr:rowOff>96611</xdr:rowOff>
    </xdr:to>
    <xdr:pic>
      <xdr:nvPicPr>
        <xdr:cNvPr id="403" name="291 Imagen">
          <a:extLst>
            <a:ext uri="{FF2B5EF4-FFF2-40B4-BE49-F238E27FC236}">
              <a16:creationId xmlns:a16="http://schemas.microsoft.com/office/drawing/2014/main" id="{61B07595-2A44-4F06-BE34-9115C2B5C9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011" y="44207566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810986</xdr:colOff>
      <xdr:row>1852</xdr:row>
      <xdr:rowOff>1361</xdr:rowOff>
    </xdr:from>
    <xdr:to>
      <xdr:col>2</xdr:col>
      <xdr:colOff>2373086</xdr:colOff>
      <xdr:row>1856</xdr:row>
      <xdr:rowOff>1361</xdr:rowOff>
    </xdr:to>
    <xdr:pic>
      <xdr:nvPicPr>
        <xdr:cNvPr id="404" name="292 Imagen">
          <a:extLst>
            <a:ext uri="{FF2B5EF4-FFF2-40B4-BE49-F238E27FC236}">
              <a16:creationId xmlns:a16="http://schemas.microsoft.com/office/drawing/2014/main" id="{50A7F37E-458B-4EB4-AA40-1591D14EEC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736" y="44219948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258536</xdr:colOff>
      <xdr:row>1851</xdr:row>
      <xdr:rowOff>134711</xdr:rowOff>
    </xdr:from>
    <xdr:to>
      <xdr:col>2</xdr:col>
      <xdr:colOff>734786</xdr:colOff>
      <xdr:row>1855</xdr:row>
      <xdr:rowOff>109946</xdr:rowOff>
    </xdr:to>
    <xdr:pic>
      <xdr:nvPicPr>
        <xdr:cNvPr id="405" name="293 Imagen">
          <a:extLst>
            <a:ext uri="{FF2B5EF4-FFF2-40B4-BE49-F238E27FC236}">
              <a16:creationId xmlns:a16="http://schemas.microsoft.com/office/drawing/2014/main" id="{3A7FFE07-0050-431B-AB59-9937969D41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44214233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1890</xdr:row>
      <xdr:rowOff>81643</xdr:rowOff>
    </xdr:from>
    <xdr:to>
      <xdr:col>16</xdr:col>
      <xdr:colOff>46719</xdr:colOff>
      <xdr:row>1894</xdr:row>
      <xdr:rowOff>110218</xdr:rowOff>
    </xdr:to>
    <xdr:pic>
      <xdr:nvPicPr>
        <xdr:cNvPr id="406" name="297 Imagen">
          <a:extLst>
            <a:ext uri="{FF2B5EF4-FFF2-40B4-BE49-F238E27FC236}">
              <a16:creationId xmlns:a16="http://schemas.microsoft.com/office/drawing/2014/main" id="{743544AC-3BAE-40E2-A2DA-199AC127AC7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519190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1891</xdr:row>
      <xdr:rowOff>14968</xdr:rowOff>
    </xdr:from>
    <xdr:to>
      <xdr:col>2</xdr:col>
      <xdr:colOff>2386693</xdr:colOff>
      <xdr:row>1895</xdr:row>
      <xdr:rowOff>5443</xdr:rowOff>
    </xdr:to>
    <xdr:pic>
      <xdr:nvPicPr>
        <xdr:cNvPr id="407" name="298 Imagen">
          <a:extLst>
            <a:ext uri="{FF2B5EF4-FFF2-40B4-BE49-F238E27FC236}">
              <a16:creationId xmlns:a16="http://schemas.microsoft.com/office/drawing/2014/main" id="{5EF674F2-1834-4B08-840F-4DA1148D8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520428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1890</xdr:row>
      <xdr:rowOff>148318</xdr:rowOff>
    </xdr:from>
    <xdr:to>
      <xdr:col>2</xdr:col>
      <xdr:colOff>748393</xdr:colOff>
      <xdr:row>1894</xdr:row>
      <xdr:rowOff>123553</xdr:rowOff>
    </xdr:to>
    <xdr:pic>
      <xdr:nvPicPr>
        <xdr:cNvPr id="408" name="299 Imagen">
          <a:extLst>
            <a:ext uri="{FF2B5EF4-FFF2-40B4-BE49-F238E27FC236}">
              <a16:creationId xmlns:a16="http://schemas.microsoft.com/office/drawing/2014/main" id="{DA8434A5-6EF8-4799-9BC6-DA25527DF9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519857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1930</xdr:row>
      <xdr:rowOff>81643</xdr:rowOff>
    </xdr:from>
    <xdr:to>
      <xdr:col>16</xdr:col>
      <xdr:colOff>46719</xdr:colOff>
      <xdr:row>1934</xdr:row>
      <xdr:rowOff>110218</xdr:rowOff>
    </xdr:to>
    <xdr:pic>
      <xdr:nvPicPr>
        <xdr:cNvPr id="409" name="303 Imagen">
          <a:extLst>
            <a:ext uri="{FF2B5EF4-FFF2-40B4-BE49-F238E27FC236}">
              <a16:creationId xmlns:a16="http://schemas.microsoft.com/office/drawing/2014/main" id="{F5D80E50-5A8A-440A-BED2-78D0C2B64E0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603105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1931</xdr:row>
      <xdr:rowOff>14968</xdr:rowOff>
    </xdr:from>
    <xdr:to>
      <xdr:col>2</xdr:col>
      <xdr:colOff>2386693</xdr:colOff>
      <xdr:row>1935</xdr:row>
      <xdr:rowOff>5443</xdr:rowOff>
    </xdr:to>
    <xdr:pic>
      <xdr:nvPicPr>
        <xdr:cNvPr id="410" name="304 Imagen">
          <a:extLst>
            <a:ext uri="{FF2B5EF4-FFF2-40B4-BE49-F238E27FC236}">
              <a16:creationId xmlns:a16="http://schemas.microsoft.com/office/drawing/2014/main" id="{C630FC97-C69D-4B0F-BC10-B235FD39C2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604344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1930</xdr:row>
      <xdr:rowOff>148318</xdr:rowOff>
    </xdr:from>
    <xdr:to>
      <xdr:col>2</xdr:col>
      <xdr:colOff>748393</xdr:colOff>
      <xdr:row>1934</xdr:row>
      <xdr:rowOff>123553</xdr:rowOff>
    </xdr:to>
    <xdr:pic>
      <xdr:nvPicPr>
        <xdr:cNvPr id="411" name="305 Imagen">
          <a:extLst>
            <a:ext uri="{FF2B5EF4-FFF2-40B4-BE49-F238E27FC236}">
              <a16:creationId xmlns:a16="http://schemas.microsoft.com/office/drawing/2014/main" id="{A91A3DAB-6585-41A9-B4E8-4B565153E5E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603772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1991</xdr:row>
      <xdr:rowOff>81643</xdr:rowOff>
    </xdr:from>
    <xdr:to>
      <xdr:col>16</xdr:col>
      <xdr:colOff>60326</xdr:colOff>
      <xdr:row>1995</xdr:row>
      <xdr:rowOff>110218</xdr:rowOff>
    </xdr:to>
    <xdr:pic>
      <xdr:nvPicPr>
        <xdr:cNvPr id="412" name="306 Imagen">
          <a:extLst>
            <a:ext uri="{FF2B5EF4-FFF2-40B4-BE49-F238E27FC236}">
              <a16:creationId xmlns:a16="http://schemas.microsoft.com/office/drawing/2014/main" id="{A7F4E434-1CBB-4BD4-BA66-C2A310356D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4760077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1992</xdr:row>
      <xdr:rowOff>14968</xdr:rowOff>
    </xdr:from>
    <xdr:to>
      <xdr:col>2</xdr:col>
      <xdr:colOff>2400300</xdr:colOff>
      <xdr:row>1996</xdr:row>
      <xdr:rowOff>5443</xdr:rowOff>
    </xdr:to>
    <xdr:pic>
      <xdr:nvPicPr>
        <xdr:cNvPr id="413" name="307 Imagen">
          <a:extLst>
            <a:ext uri="{FF2B5EF4-FFF2-40B4-BE49-F238E27FC236}">
              <a16:creationId xmlns:a16="http://schemas.microsoft.com/office/drawing/2014/main" id="{EB3561C0-DC6C-44A8-AEA3-4EEF78F282D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4761316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1991</xdr:row>
      <xdr:rowOff>148318</xdr:rowOff>
    </xdr:from>
    <xdr:to>
      <xdr:col>2</xdr:col>
      <xdr:colOff>762000</xdr:colOff>
      <xdr:row>1995</xdr:row>
      <xdr:rowOff>123553</xdr:rowOff>
    </xdr:to>
    <xdr:pic>
      <xdr:nvPicPr>
        <xdr:cNvPr id="414" name="308 Imagen">
          <a:extLst>
            <a:ext uri="{FF2B5EF4-FFF2-40B4-BE49-F238E27FC236}">
              <a16:creationId xmlns:a16="http://schemas.microsoft.com/office/drawing/2014/main" id="{348DD599-02FE-4F6B-8824-23DD5944E3F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76074468"/>
          <a:ext cx="1524000" cy="737235"/>
        </a:xfrm>
        <a:prstGeom prst="rect">
          <a:avLst/>
        </a:prstGeom>
      </xdr:spPr>
    </xdr:pic>
    <xdr:clientData/>
  </xdr:twoCellAnchor>
  <xdr:oneCellAnchor>
    <xdr:from>
      <xdr:col>13</xdr:col>
      <xdr:colOff>224518</xdr:colOff>
      <xdr:row>1960</xdr:row>
      <xdr:rowOff>81643</xdr:rowOff>
    </xdr:from>
    <xdr:ext cx="1310481" cy="790575"/>
    <xdr:pic>
      <xdr:nvPicPr>
        <xdr:cNvPr id="415" name="303 Imagen">
          <a:extLst>
            <a:ext uri="{FF2B5EF4-FFF2-40B4-BE49-F238E27FC236}">
              <a16:creationId xmlns:a16="http://schemas.microsoft.com/office/drawing/2014/main" id="{0B07BF0C-10B4-4ADD-93DD-DA675EA51DF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68521143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824593</xdr:colOff>
      <xdr:row>1961</xdr:row>
      <xdr:rowOff>14968</xdr:rowOff>
    </xdr:from>
    <xdr:ext cx="1509713" cy="752475"/>
    <xdr:pic>
      <xdr:nvPicPr>
        <xdr:cNvPr id="416" name="304 Imagen">
          <a:extLst>
            <a:ext uri="{FF2B5EF4-FFF2-40B4-BE49-F238E27FC236}">
              <a16:creationId xmlns:a16="http://schemas.microsoft.com/office/drawing/2014/main" id="{89EE0CCE-5C5E-4971-972C-96CE0060E8D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68644968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272143</xdr:colOff>
      <xdr:row>1960</xdr:row>
      <xdr:rowOff>148318</xdr:rowOff>
    </xdr:from>
    <xdr:ext cx="1524000" cy="737235"/>
    <xdr:pic>
      <xdr:nvPicPr>
        <xdr:cNvPr id="417" name="305 Imagen">
          <a:extLst>
            <a:ext uri="{FF2B5EF4-FFF2-40B4-BE49-F238E27FC236}">
              <a16:creationId xmlns:a16="http://schemas.microsoft.com/office/drawing/2014/main" id="{04E1FC5A-DAE6-4595-98D8-325B1392004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68587818"/>
          <a:ext cx="1524000" cy="73723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250032</xdr:colOff>
      <xdr:row>1</xdr:row>
      <xdr:rowOff>83343</xdr:rowOff>
    </xdr:from>
    <xdr:to>
      <xdr:col>16</xdr:col>
      <xdr:colOff>681151</xdr:colOff>
      <xdr:row>5</xdr:row>
      <xdr:rowOff>111918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5657" y="273843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290513</xdr:colOff>
      <xdr:row>1</xdr:row>
      <xdr:rowOff>171450</xdr:rowOff>
    </xdr:from>
    <xdr:to>
      <xdr:col>2</xdr:col>
      <xdr:colOff>1800226</xdr:colOff>
      <xdr:row>5</xdr:row>
      <xdr:rowOff>161925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3" y="36195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2</xdr:col>
      <xdr:colOff>476250</xdr:colOff>
      <xdr:row>5</xdr:row>
      <xdr:rowOff>89535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1524000" cy="7372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178595</xdr:colOff>
      <xdr:row>1</xdr:row>
      <xdr:rowOff>119062</xdr:rowOff>
    </xdr:from>
    <xdr:to>
      <xdr:col>21</xdr:col>
      <xdr:colOff>800215</xdr:colOff>
      <xdr:row>5</xdr:row>
      <xdr:rowOff>147637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30956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2</xdr:row>
      <xdr:rowOff>16669</xdr:rowOff>
    </xdr:from>
    <xdr:to>
      <xdr:col>3</xdr:col>
      <xdr:colOff>2109789</xdr:colOff>
      <xdr:row>6</xdr:row>
      <xdr:rowOff>7144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3976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</xdr:row>
      <xdr:rowOff>150019</xdr:rowOff>
    </xdr:from>
    <xdr:to>
      <xdr:col>3</xdr:col>
      <xdr:colOff>785813</xdr:colOff>
      <xdr:row>5</xdr:row>
      <xdr:rowOff>125254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340519"/>
          <a:ext cx="1524000" cy="73723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278947</xdr:colOff>
      <xdr:row>1</xdr:row>
      <xdr:rowOff>104775</xdr:rowOff>
    </xdr:from>
    <xdr:to>
      <xdr:col>16</xdr:col>
      <xdr:colOff>114755</xdr:colOff>
      <xdr:row>5</xdr:row>
      <xdr:rowOff>133350</xdr:rowOff>
    </xdr:to>
    <xdr:pic>
      <xdr:nvPicPr>
        <xdr:cNvPr id="150" name="136 Imagen">
          <a:extLst>
            <a:ext uri="{FF2B5EF4-FFF2-40B4-BE49-F238E27FC236}">
              <a16:creationId xmlns:a16="http://schemas.microsoft.com/office/drawing/2014/main" id="{4F2A8A11-3C7B-4D2B-B671-F64638A5D6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7" y="295275"/>
          <a:ext cx="1321708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879022</xdr:colOff>
      <xdr:row>2</xdr:row>
      <xdr:rowOff>38100</xdr:rowOff>
    </xdr:from>
    <xdr:to>
      <xdr:col>3</xdr:col>
      <xdr:colOff>326572</xdr:colOff>
      <xdr:row>6</xdr:row>
      <xdr:rowOff>28575</xdr:rowOff>
    </xdr:to>
    <xdr:pic>
      <xdr:nvPicPr>
        <xdr:cNvPr id="151" name="138 Imagen">
          <a:extLst>
            <a:ext uri="{FF2B5EF4-FFF2-40B4-BE49-F238E27FC236}">
              <a16:creationId xmlns:a16="http://schemas.microsoft.com/office/drawing/2014/main" id="{7E3CB472-AC02-4F37-AAD8-708E462A5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2" y="419100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326572</xdr:colOff>
      <xdr:row>1</xdr:row>
      <xdr:rowOff>171450</xdr:rowOff>
    </xdr:from>
    <xdr:to>
      <xdr:col>2</xdr:col>
      <xdr:colOff>802822</xdr:colOff>
      <xdr:row>5</xdr:row>
      <xdr:rowOff>146685</xdr:rowOff>
    </xdr:to>
    <xdr:pic>
      <xdr:nvPicPr>
        <xdr:cNvPr id="152" name="140 Imagen">
          <a:extLst>
            <a:ext uri="{FF2B5EF4-FFF2-40B4-BE49-F238E27FC236}">
              <a16:creationId xmlns:a16="http://schemas.microsoft.com/office/drawing/2014/main" id="{A4EC825D-78C7-4B9D-B313-D12F4D3E65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36195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46</xdr:row>
      <xdr:rowOff>95250</xdr:rowOff>
    </xdr:from>
    <xdr:to>
      <xdr:col>16</xdr:col>
      <xdr:colOff>41276</xdr:colOff>
      <xdr:row>50</xdr:row>
      <xdr:rowOff>123825</xdr:rowOff>
    </xdr:to>
    <xdr:pic>
      <xdr:nvPicPr>
        <xdr:cNvPr id="153" name="144 Imagen">
          <a:extLst>
            <a:ext uri="{FF2B5EF4-FFF2-40B4-BE49-F238E27FC236}">
              <a16:creationId xmlns:a16="http://schemas.microsoft.com/office/drawing/2014/main" id="{EA9068CE-2E9C-4A95-B798-1FF6351B6F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9029700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47</xdr:row>
      <xdr:rowOff>28575</xdr:rowOff>
    </xdr:from>
    <xdr:to>
      <xdr:col>3</xdr:col>
      <xdr:colOff>266700</xdr:colOff>
      <xdr:row>51</xdr:row>
      <xdr:rowOff>19050</xdr:rowOff>
    </xdr:to>
    <xdr:pic>
      <xdr:nvPicPr>
        <xdr:cNvPr id="154" name="145 Imagen">
          <a:extLst>
            <a:ext uri="{FF2B5EF4-FFF2-40B4-BE49-F238E27FC236}">
              <a16:creationId xmlns:a16="http://schemas.microsoft.com/office/drawing/2014/main" id="{027789D4-2932-4E08-86CD-2F0F22D3938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9153525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46</xdr:row>
      <xdr:rowOff>161925</xdr:rowOff>
    </xdr:from>
    <xdr:to>
      <xdr:col>2</xdr:col>
      <xdr:colOff>742950</xdr:colOff>
      <xdr:row>50</xdr:row>
      <xdr:rowOff>137160</xdr:rowOff>
    </xdr:to>
    <xdr:pic>
      <xdr:nvPicPr>
        <xdr:cNvPr id="155" name="146 Imagen">
          <a:extLst>
            <a:ext uri="{FF2B5EF4-FFF2-40B4-BE49-F238E27FC236}">
              <a16:creationId xmlns:a16="http://schemas.microsoft.com/office/drawing/2014/main" id="{87BE9E68-DB17-4077-91E0-BE1272C333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0963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232682</xdr:colOff>
      <xdr:row>95</xdr:row>
      <xdr:rowOff>73479</xdr:rowOff>
    </xdr:from>
    <xdr:to>
      <xdr:col>16</xdr:col>
      <xdr:colOff>54883</xdr:colOff>
      <xdr:row>99</xdr:row>
      <xdr:rowOff>102054</xdr:rowOff>
    </xdr:to>
    <xdr:pic>
      <xdr:nvPicPr>
        <xdr:cNvPr id="156" name="147 Imagen">
          <a:extLst>
            <a:ext uri="{FF2B5EF4-FFF2-40B4-BE49-F238E27FC236}">
              <a16:creationId xmlns:a16="http://schemas.microsoft.com/office/drawing/2014/main" id="{9BB84641-64DC-44B8-9684-A2F2E2B3BC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782" y="18132879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832757</xdr:colOff>
      <xdr:row>96</xdr:row>
      <xdr:rowOff>6804</xdr:rowOff>
    </xdr:from>
    <xdr:to>
      <xdr:col>3</xdr:col>
      <xdr:colOff>280307</xdr:colOff>
      <xdr:row>99</xdr:row>
      <xdr:rowOff>180159</xdr:rowOff>
    </xdr:to>
    <xdr:pic>
      <xdr:nvPicPr>
        <xdr:cNvPr id="157" name="148 Imagen">
          <a:extLst>
            <a:ext uri="{FF2B5EF4-FFF2-40B4-BE49-F238E27FC236}">
              <a16:creationId xmlns:a16="http://schemas.microsoft.com/office/drawing/2014/main" id="{BB0F6DA1-B9DB-4123-9366-568A6C7FAA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507" y="18256704"/>
          <a:ext cx="1562100" cy="744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280307</xdr:colOff>
      <xdr:row>95</xdr:row>
      <xdr:rowOff>140154</xdr:rowOff>
    </xdr:from>
    <xdr:to>
      <xdr:col>2</xdr:col>
      <xdr:colOff>756557</xdr:colOff>
      <xdr:row>99</xdr:row>
      <xdr:rowOff>115389</xdr:rowOff>
    </xdr:to>
    <xdr:pic>
      <xdr:nvPicPr>
        <xdr:cNvPr id="158" name="149 Imagen">
          <a:extLst>
            <a:ext uri="{FF2B5EF4-FFF2-40B4-BE49-F238E27FC236}">
              <a16:creationId xmlns:a16="http://schemas.microsoft.com/office/drawing/2014/main" id="{7EAB1143-9C28-402A-AAD8-1D26802EE5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" y="1819955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278947</xdr:colOff>
      <xdr:row>142</xdr:row>
      <xdr:rowOff>81643</xdr:rowOff>
    </xdr:from>
    <xdr:to>
      <xdr:col>16</xdr:col>
      <xdr:colOff>101148</xdr:colOff>
      <xdr:row>146</xdr:row>
      <xdr:rowOff>110218</xdr:rowOff>
    </xdr:to>
    <xdr:pic>
      <xdr:nvPicPr>
        <xdr:cNvPr id="159" name="150 Imagen">
          <a:extLst>
            <a:ext uri="{FF2B5EF4-FFF2-40B4-BE49-F238E27FC236}">
              <a16:creationId xmlns:a16="http://schemas.microsoft.com/office/drawing/2014/main" id="{FDE2920B-023E-40E8-8805-5DFC5C5097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7" y="272945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879022</xdr:colOff>
      <xdr:row>143</xdr:row>
      <xdr:rowOff>14968</xdr:rowOff>
    </xdr:from>
    <xdr:to>
      <xdr:col>3</xdr:col>
      <xdr:colOff>326572</xdr:colOff>
      <xdr:row>147</xdr:row>
      <xdr:rowOff>5443</xdr:rowOff>
    </xdr:to>
    <xdr:pic>
      <xdr:nvPicPr>
        <xdr:cNvPr id="160" name="151 Imagen">
          <a:extLst>
            <a:ext uri="{FF2B5EF4-FFF2-40B4-BE49-F238E27FC236}">
              <a16:creationId xmlns:a16="http://schemas.microsoft.com/office/drawing/2014/main" id="{24DC4865-523C-40E0-9A23-06EFAA31C3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2" y="274183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326572</xdr:colOff>
      <xdr:row>142</xdr:row>
      <xdr:rowOff>148318</xdr:rowOff>
    </xdr:from>
    <xdr:to>
      <xdr:col>2</xdr:col>
      <xdr:colOff>802822</xdr:colOff>
      <xdr:row>146</xdr:row>
      <xdr:rowOff>123553</xdr:rowOff>
    </xdr:to>
    <xdr:pic>
      <xdr:nvPicPr>
        <xdr:cNvPr id="161" name="152 Imagen">
          <a:extLst>
            <a:ext uri="{FF2B5EF4-FFF2-40B4-BE49-F238E27FC236}">
              <a16:creationId xmlns:a16="http://schemas.microsoft.com/office/drawing/2014/main" id="{E2567C69-40AE-41E8-B504-E3B46282CCE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273612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188</xdr:row>
      <xdr:rowOff>81643</xdr:rowOff>
    </xdr:from>
    <xdr:to>
      <xdr:col>16</xdr:col>
      <xdr:colOff>87540</xdr:colOff>
      <xdr:row>192</xdr:row>
      <xdr:rowOff>110218</xdr:rowOff>
    </xdr:to>
    <xdr:pic>
      <xdr:nvPicPr>
        <xdr:cNvPr id="162" name="159 Imagen">
          <a:extLst>
            <a:ext uri="{FF2B5EF4-FFF2-40B4-BE49-F238E27FC236}">
              <a16:creationId xmlns:a16="http://schemas.microsoft.com/office/drawing/2014/main" id="{2ACCE855-84F8-4B79-8A44-5073898A079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362194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189</xdr:row>
      <xdr:rowOff>14968</xdr:rowOff>
    </xdr:from>
    <xdr:to>
      <xdr:col>3</xdr:col>
      <xdr:colOff>312964</xdr:colOff>
      <xdr:row>193</xdr:row>
      <xdr:rowOff>5443</xdr:rowOff>
    </xdr:to>
    <xdr:pic>
      <xdr:nvPicPr>
        <xdr:cNvPr id="163" name="160 Imagen">
          <a:extLst>
            <a:ext uri="{FF2B5EF4-FFF2-40B4-BE49-F238E27FC236}">
              <a16:creationId xmlns:a16="http://schemas.microsoft.com/office/drawing/2014/main" id="{3CDA8023-110E-466D-8C81-04EF68CC56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363433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188</xdr:row>
      <xdr:rowOff>148318</xdr:rowOff>
    </xdr:from>
    <xdr:to>
      <xdr:col>2</xdr:col>
      <xdr:colOff>789214</xdr:colOff>
      <xdr:row>192</xdr:row>
      <xdr:rowOff>123553</xdr:rowOff>
    </xdr:to>
    <xdr:pic>
      <xdr:nvPicPr>
        <xdr:cNvPr id="164" name="161 Imagen">
          <a:extLst>
            <a:ext uri="{FF2B5EF4-FFF2-40B4-BE49-F238E27FC236}">
              <a16:creationId xmlns:a16="http://schemas.microsoft.com/office/drawing/2014/main" id="{B85EC4CD-E4B7-4E4A-8075-92EED5748DE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362861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230</xdr:row>
      <xdr:rowOff>68036</xdr:rowOff>
    </xdr:from>
    <xdr:to>
      <xdr:col>16</xdr:col>
      <xdr:colOff>19504</xdr:colOff>
      <xdr:row>234</xdr:row>
      <xdr:rowOff>96611</xdr:rowOff>
    </xdr:to>
    <xdr:pic>
      <xdr:nvPicPr>
        <xdr:cNvPr id="165" name="162 Imagen">
          <a:extLst>
            <a:ext uri="{FF2B5EF4-FFF2-40B4-BE49-F238E27FC236}">
              <a16:creationId xmlns:a16="http://schemas.microsoft.com/office/drawing/2014/main" id="{252CEEF2-28D9-4500-B30A-0059CBF82AE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445212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231</xdr:row>
      <xdr:rowOff>1361</xdr:rowOff>
    </xdr:from>
    <xdr:to>
      <xdr:col>3</xdr:col>
      <xdr:colOff>244928</xdr:colOff>
      <xdr:row>235</xdr:row>
      <xdr:rowOff>1361</xdr:rowOff>
    </xdr:to>
    <xdr:pic>
      <xdr:nvPicPr>
        <xdr:cNvPr id="166" name="163 Imagen">
          <a:extLst>
            <a:ext uri="{FF2B5EF4-FFF2-40B4-BE49-F238E27FC236}">
              <a16:creationId xmlns:a16="http://schemas.microsoft.com/office/drawing/2014/main" id="{F08FE1FD-18CE-45C3-8BC3-F097B2F450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446450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230</xdr:row>
      <xdr:rowOff>134711</xdr:rowOff>
    </xdr:from>
    <xdr:to>
      <xdr:col>2</xdr:col>
      <xdr:colOff>721178</xdr:colOff>
      <xdr:row>234</xdr:row>
      <xdr:rowOff>109946</xdr:rowOff>
    </xdr:to>
    <xdr:pic>
      <xdr:nvPicPr>
        <xdr:cNvPr id="167" name="164 Imagen">
          <a:extLst>
            <a:ext uri="{FF2B5EF4-FFF2-40B4-BE49-F238E27FC236}">
              <a16:creationId xmlns:a16="http://schemas.microsoft.com/office/drawing/2014/main" id="{7CC28D23-EF26-4227-9301-8F8354DE83C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45878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273</xdr:row>
      <xdr:rowOff>95250</xdr:rowOff>
    </xdr:from>
    <xdr:to>
      <xdr:col>16</xdr:col>
      <xdr:colOff>101147</xdr:colOff>
      <xdr:row>277</xdr:row>
      <xdr:rowOff>123825</xdr:rowOff>
    </xdr:to>
    <xdr:pic>
      <xdr:nvPicPr>
        <xdr:cNvPr id="168" name="165 Imagen">
          <a:extLst>
            <a:ext uri="{FF2B5EF4-FFF2-40B4-BE49-F238E27FC236}">
              <a16:creationId xmlns:a16="http://schemas.microsoft.com/office/drawing/2014/main" id="{0F7BC260-ECC8-4F61-8A62-0AA3319E41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5304472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1093334</xdr:colOff>
      <xdr:row>273</xdr:row>
      <xdr:rowOff>183356</xdr:rowOff>
    </xdr:from>
    <xdr:to>
      <xdr:col>3</xdr:col>
      <xdr:colOff>540884</xdr:colOff>
      <xdr:row>277</xdr:row>
      <xdr:rowOff>173831</xdr:rowOff>
    </xdr:to>
    <xdr:pic>
      <xdr:nvPicPr>
        <xdr:cNvPr id="169" name="166 Imagen">
          <a:extLst>
            <a:ext uri="{FF2B5EF4-FFF2-40B4-BE49-F238E27FC236}">
              <a16:creationId xmlns:a16="http://schemas.microsoft.com/office/drawing/2014/main" id="{3AC488AE-725C-4B9B-9C37-4249CBC0B7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084" y="53132831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273</xdr:row>
      <xdr:rowOff>161925</xdr:rowOff>
    </xdr:from>
    <xdr:to>
      <xdr:col>2</xdr:col>
      <xdr:colOff>802821</xdr:colOff>
      <xdr:row>277</xdr:row>
      <xdr:rowOff>137160</xdr:rowOff>
    </xdr:to>
    <xdr:pic>
      <xdr:nvPicPr>
        <xdr:cNvPr id="170" name="167 Imagen">
          <a:extLst>
            <a:ext uri="{FF2B5EF4-FFF2-40B4-BE49-F238E27FC236}">
              <a16:creationId xmlns:a16="http://schemas.microsoft.com/office/drawing/2014/main" id="{4D899C88-2D72-4659-A34D-634480E9FB6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531114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238126</xdr:colOff>
      <xdr:row>314</xdr:row>
      <xdr:rowOff>54428</xdr:rowOff>
    </xdr:from>
    <xdr:to>
      <xdr:col>16</xdr:col>
      <xdr:colOff>60327</xdr:colOff>
      <xdr:row>318</xdr:row>
      <xdr:rowOff>83003</xdr:rowOff>
    </xdr:to>
    <xdr:pic>
      <xdr:nvPicPr>
        <xdr:cNvPr id="171" name="168 Imagen">
          <a:extLst>
            <a:ext uri="{FF2B5EF4-FFF2-40B4-BE49-F238E27FC236}">
              <a16:creationId xmlns:a16="http://schemas.microsoft.com/office/drawing/2014/main" id="{6AACB839-6AAF-49E9-AC3A-10DFDFC8B00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6" y="6334805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838201</xdr:colOff>
      <xdr:row>314</xdr:row>
      <xdr:rowOff>178253</xdr:rowOff>
    </xdr:from>
    <xdr:to>
      <xdr:col>3</xdr:col>
      <xdr:colOff>285751</xdr:colOff>
      <xdr:row>318</xdr:row>
      <xdr:rowOff>168728</xdr:rowOff>
    </xdr:to>
    <xdr:pic>
      <xdr:nvPicPr>
        <xdr:cNvPr id="172" name="169 Imagen">
          <a:extLst>
            <a:ext uri="{FF2B5EF4-FFF2-40B4-BE49-F238E27FC236}">
              <a16:creationId xmlns:a16="http://schemas.microsoft.com/office/drawing/2014/main" id="{3332148D-7AFD-4EFC-A6B7-62BF999E81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6347187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285751</xdr:colOff>
      <xdr:row>314</xdr:row>
      <xdr:rowOff>121103</xdr:rowOff>
    </xdr:from>
    <xdr:to>
      <xdr:col>2</xdr:col>
      <xdr:colOff>762001</xdr:colOff>
      <xdr:row>318</xdr:row>
      <xdr:rowOff>96338</xdr:rowOff>
    </xdr:to>
    <xdr:pic>
      <xdr:nvPicPr>
        <xdr:cNvPr id="173" name="170 Imagen">
          <a:extLst>
            <a:ext uri="{FF2B5EF4-FFF2-40B4-BE49-F238E27FC236}">
              <a16:creationId xmlns:a16="http://schemas.microsoft.com/office/drawing/2014/main" id="{4ACAEA2A-9DD9-437E-BA8C-CC07E9DD092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6341472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364</xdr:row>
      <xdr:rowOff>122464</xdr:rowOff>
    </xdr:from>
    <xdr:to>
      <xdr:col>16</xdr:col>
      <xdr:colOff>87540</xdr:colOff>
      <xdr:row>368</xdr:row>
      <xdr:rowOff>151039</xdr:rowOff>
    </xdr:to>
    <xdr:pic>
      <xdr:nvPicPr>
        <xdr:cNvPr id="174" name="171 Imagen">
          <a:extLst>
            <a:ext uri="{FF2B5EF4-FFF2-40B4-BE49-F238E27FC236}">
              <a16:creationId xmlns:a16="http://schemas.microsoft.com/office/drawing/2014/main" id="{ABF6950E-FBE5-42C9-820C-5B613A0204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72979189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365</xdr:row>
      <xdr:rowOff>55789</xdr:rowOff>
    </xdr:from>
    <xdr:to>
      <xdr:col>3</xdr:col>
      <xdr:colOff>312964</xdr:colOff>
      <xdr:row>369</xdr:row>
      <xdr:rowOff>46264</xdr:rowOff>
    </xdr:to>
    <xdr:pic>
      <xdr:nvPicPr>
        <xdr:cNvPr id="175" name="172 Imagen">
          <a:extLst>
            <a:ext uri="{FF2B5EF4-FFF2-40B4-BE49-F238E27FC236}">
              <a16:creationId xmlns:a16="http://schemas.microsoft.com/office/drawing/2014/main" id="{3AD57A3C-C70D-4911-A925-C0C2746BDC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73103014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364</xdr:row>
      <xdr:rowOff>189139</xdr:rowOff>
    </xdr:from>
    <xdr:to>
      <xdr:col>2</xdr:col>
      <xdr:colOff>789214</xdr:colOff>
      <xdr:row>368</xdr:row>
      <xdr:rowOff>164374</xdr:rowOff>
    </xdr:to>
    <xdr:pic>
      <xdr:nvPicPr>
        <xdr:cNvPr id="176" name="173 Imagen">
          <a:extLst>
            <a:ext uri="{FF2B5EF4-FFF2-40B4-BE49-F238E27FC236}">
              <a16:creationId xmlns:a16="http://schemas.microsoft.com/office/drawing/2014/main" id="{507E560D-82D4-4D9E-BC04-4FFD6C801EF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7304586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400</xdr:row>
      <xdr:rowOff>95250</xdr:rowOff>
    </xdr:from>
    <xdr:to>
      <xdr:col>16</xdr:col>
      <xdr:colOff>73933</xdr:colOff>
      <xdr:row>404</xdr:row>
      <xdr:rowOff>123825</xdr:rowOff>
    </xdr:to>
    <xdr:pic>
      <xdr:nvPicPr>
        <xdr:cNvPr id="177" name="174 Imagen">
          <a:extLst>
            <a:ext uri="{FF2B5EF4-FFF2-40B4-BE49-F238E27FC236}">
              <a16:creationId xmlns:a16="http://schemas.microsoft.com/office/drawing/2014/main" id="{D612EADB-FF79-4EA2-95A9-2123E3D66D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82296000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401</xdr:row>
      <xdr:rowOff>28575</xdr:rowOff>
    </xdr:from>
    <xdr:to>
      <xdr:col>3</xdr:col>
      <xdr:colOff>299357</xdr:colOff>
      <xdr:row>405</xdr:row>
      <xdr:rowOff>19050</xdr:rowOff>
    </xdr:to>
    <xdr:pic>
      <xdr:nvPicPr>
        <xdr:cNvPr id="178" name="175 Imagen">
          <a:extLst>
            <a:ext uri="{FF2B5EF4-FFF2-40B4-BE49-F238E27FC236}">
              <a16:creationId xmlns:a16="http://schemas.microsoft.com/office/drawing/2014/main" id="{A55C3314-D87B-4B05-B735-86D694A9CF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82419825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400</xdr:row>
      <xdr:rowOff>161925</xdr:rowOff>
    </xdr:from>
    <xdr:to>
      <xdr:col>2</xdr:col>
      <xdr:colOff>775607</xdr:colOff>
      <xdr:row>404</xdr:row>
      <xdr:rowOff>137160</xdr:rowOff>
    </xdr:to>
    <xdr:pic>
      <xdr:nvPicPr>
        <xdr:cNvPr id="179" name="176 Imagen">
          <a:extLst>
            <a:ext uri="{FF2B5EF4-FFF2-40B4-BE49-F238E27FC236}">
              <a16:creationId xmlns:a16="http://schemas.microsoft.com/office/drawing/2014/main" id="{3BD1AF9D-1346-4C7E-8F1C-B639B77676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23626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439</xdr:row>
      <xdr:rowOff>40821</xdr:rowOff>
    </xdr:from>
    <xdr:to>
      <xdr:col>16</xdr:col>
      <xdr:colOff>19505</xdr:colOff>
      <xdr:row>443</xdr:row>
      <xdr:rowOff>63953</xdr:rowOff>
    </xdr:to>
    <xdr:pic>
      <xdr:nvPicPr>
        <xdr:cNvPr id="180" name="177 Imagen">
          <a:extLst>
            <a:ext uri="{FF2B5EF4-FFF2-40B4-BE49-F238E27FC236}">
              <a16:creationId xmlns:a16="http://schemas.microsoft.com/office/drawing/2014/main" id="{BE9E3CF8-AB02-4ACA-B3B5-A7CB08752BA6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91214121"/>
          <a:ext cx="1308101" cy="785132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439</xdr:row>
      <xdr:rowOff>164646</xdr:rowOff>
    </xdr:from>
    <xdr:to>
      <xdr:col>3</xdr:col>
      <xdr:colOff>244929</xdr:colOff>
      <xdr:row>443</xdr:row>
      <xdr:rowOff>149678</xdr:rowOff>
    </xdr:to>
    <xdr:pic>
      <xdr:nvPicPr>
        <xdr:cNvPr id="181" name="178 Imagen">
          <a:extLst>
            <a:ext uri="{FF2B5EF4-FFF2-40B4-BE49-F238E27FC236}">
              <a16:creationId xmlns:a16="http://schemas.microsoft.com/office/drawing/2014/main" id="{641088AB-DE0A-4378-9485-3040A2C5418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91337946"/>
          <a:ext cx="1562100" cy="7470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439</xdr:row>
      <xdr:rowOff>107496</xdr:rowOff>
    </xdr:from>
    <xdr:to>
      <xdr:col>2</xdr:col>
      <xdr:colOff>721179</xdr:colOff>
      <xdr:row>443</xdr:row>
      <xdr:rowOff>77288</xdr:rowOff>
    </xdr:to>
    <xdr:pic>
      <xdr:nvPicPr>
        <xdr:cNvPr id="182" name="179 Imagen">
          <a:extLst>
            <a:ext uri="{FF2B5EF4-FFF2-40B4-BE49-F238E27FC236}">
              <a16:creationId xmlns:a16="http://schemas.microsoft.com/office/drawing/2014/main" id="{8F6F79DE-A76F-43B0-8E3B-0C145209162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91280796"/>
          <a:ext cx="1524000" cy="731792"/>
        </a:xfrm>
        <a:prstGeom prst="rect">
          <a:avLst/>
        </a:prstGeom>
      </xdr:spPr>
    </xdr:pic>
    <xdr:clientData/>
  </xdr:twoCellAnchor>
  <xdr:twoCellAnchor editAs="oneCell">
    <xdr:from>
      <xdr:col>13</xdr:col>
      <xdr:colOff>170089</xdr:colOff>
      <xdr:row>480</xdr:row>
      <xdr:rowOff>81642</xdr:rowOff>
    </xdr:from>
    <xdr:to>
      <xdr:col>15</xdr:col>
      <xdr:colOff>454932</xdr:colOff>
      <xdr:row>484</xdr:row>
      <xdr:rowOff>110217</xdr:rowOff>
    </xdr:to>
    <xdr:pic>
      <xdr:nvPicPr>
        <xdr:cNvPr id="183" name="180 Imagen">
          <a:extLst>
            <a:ext uri="{FF2B5EF4-FFF2-40B4-BE49-F238E27FC236}">
              <a16:creationId xmlns:a16="http://schemas.microsoft.com/office/drawing/2014/main" id="{5B4FC3CC-6B3D-475C-BFD9-CA3439B394A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0189" y="100941867"/>
          <a:ext cx="130401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770164</xdr:colOff>
      <xdr:row>481</xdr:row>
      <xdr:rowOff>14967</xdr:rowOff>
    </xdr:from>
    <xdr:to>
      <xdr:col>3</xdr:col>
      <xdr:colOff>217714</xdr:colOff>
      <xdr:row>485</xdr:row>
      <xdr:rowOff>5442</xdr:rowOff>
    </xdr:to>
    <xdr:pic>
      <xdr:nvPicPr>
        <xdr:cNvPr id="184" name="181 Imagen">
          <a:extLst>
            <a:ext uri="{FF2B5EF4-FFF2-40B4-BE49-F238E27FC236}">
              <a16:creationId xmlns:a16="http://schemas.microsoft.com/office/drawing/2014/main" id="{654C61FE-4F65-4EBA-823F-D95B7163F5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10106569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217714</xdr:colOff>
      <xdr:row>480</xdr:row>
      <xdr:rowOff>148317</xdr:rowOff>
    </xdr:from>
    <xdr:to>
      <xdr:col>2</xdr:col>
      <xdr:colOff>693964</xdr:colOff>
      <xdr:row>484</xdr:row>
      <xdr:rowOff>123552</xdr:rowOff>
    </xdr:to>
    <xdr:pic>
      <xdr:nvPicPr>
        <xdr:cNvPr id="185" name="182 Imagen">
          <a:extLst>
            <a:ext uri="{FF2B5EF4-FFF2-40B4-BE49-F238E27FC236}">
              <a16:creationId xmlns:a16="http://schemas.microsoft.com/office/drawing/2014/main" id="{A85077D7-EC1A-46A2-9979-76A77FFB673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0100854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156482</xdr:colOff>
      <xdr:row>518</xdr:row>
      <xdr:rowOff>81643</xdr:rowOff>
    </xdr:from>
    <xdr:to>
      <xdr:col>15</xdr:col>
      <xdr:colOff>441325</xdr:colOff>
      <xdr:row>522</xdr:row>
      <xdr:rowOff>110218</xdr:rowOff>
    </xdr:to>
    <xdr:pic>
      <xdr:nvPicPr>
        <xdr:cNvPr id="186" name="183 Imagen">
          <a:extLst>
            <a:ext uri="{FF2B5EF4-FFF2-40B4-BE49-F238E27FC236}">
              <a16:creationId xmlns:a16="http://schemas.microsoft.com/office/drawing/2014/main" id="{8F1479CB-3FDF-4B01-9110-F5C6535CF1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582" y="110323993"/>
          <a:ext cx="130401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756557</xdr:colOff>
      <xdr:row>519</xdr:row>
      <xdr:rowOff>14968</xdr:rowOff>
    </xdr:from>
    <xdr:to>
      <xdr:col>3</xdr:col>
      <xdr:colOff>204107</xdr:colOff>
      <xdr:row>523</xdr:row>
      <xdr:rowOff>5443</xdr:rowOff>
    </xdr:to>
    <xdr:pic>
      <xdr:nvPicPr>
        <xdr:cNvPr id="187" name="184 Imagen">
          <a:extLst>
            <a:ext uri="{FF2B5EF4-FFF2-40B4-BE49-F238E27FC236}">
              <a16:creationId xmlns:a16="http://schemas.microsoft.com/office/drawing/2014/main" id="{16889F49-A237-4754-8C53-DAE5C36BD3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307" y="1104478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204107</xdr:colOff>
      <xdr:row>518</xdr:row>
      <xdr:rowOff>148318</xdr:rowOff>
    </xdr:from>
    <xdr:to>
      <xdr:col>2</xdr:col>
      <xdr:colOff>680357</xdr:colOff>
      <xdr:row>522</xdr:row>
      <xdr:rowOff>123553</xdr:rowOff>
    </xdr:to>
    <xdr:pic>
      <xdr:nvPicPr>
        <xdr:cNvPr id="188" name="185 Imagen">
          <a:extLst>
            <a:ext uri="{FF2B5EF4-FFF2-40B4-BE49-F238E27FC236}">
              <a16:creationId xmlns:a16="http://schemas.microsoft.com/office/drawing/2014/main" id="{AC8884E7-BC51-4894-BC56-BACC5686B8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103906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558</xdr:row>
      <xdr:rowOff>68036</xdr:rowOff>
    </xdr:from>
    <xdr:to>
      <xdr:col>16</xdr:col>
      <xdr:colOff>19505</xdr:colOff>
      <xdr:row>562</xdr:row>
      <xdr:rowOff>96611</xdr:rowOff>
    </xdr:to>
    <xdr:pic>
      <xdr:nvPicPr>
        <xdr:cNvPr id="189" name="186 Imagen">
          <a:extLst>
            <a:ext uri="{FF2B5EF4-FFF2-40B4-BE49-F238E27FC236}">
              <a16:creationId xmlns:a16="http://schemas.microsoft.com/office/drawing/2014/main" id="{80393DE5-DD97-49CC-877F-C20AEEF3599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119587736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559</xdr:row>
      <xdr:rowOff>1361</xdr:rowOff>
    </xdr:from>
    <xdr:to>
      <xdr:col>3</xdr:col>
      <xdr:colOff>244929</xdr:colOff>
      <xdr:row>563</xdr:row>
      <xdr:rowOff>1361</xdr:rowOff>
    </xdr:to>
    <xdr:pic>
      <xdr:nvPicPr>
        <xdr:cNvPr id="190" name="187 Imagen">
          <a:extLst>
            <a:ext uri="{FF2B5EF4-FFF2-40B4-BE49-F238E27FC236}">
              <a16:creationId xmlns:a16="http://schemas.microsoft.com/office/drawing/2014/main" id="{646EF62F-A35C-4DCE-AD16-080DFA8FDD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119711561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558</xdr:row>
      <xdr:rowOff>134711</xdr:rowOff>
    </xdr:from>
    <xdr:to>
      <xdr:col>2</xdr:col>
      <xdr:colOff>721179</xdr:colOff>
      <xdr:row>562</xdr:row>
      <xdr:rowOff>109946</xdr:rowOff>
    </xdr:to>
    <xdr:pic>
      <xdr:nvPicPr>
        <xdr:cNvPr id="191" name="188 Imagen">
          <a:extLst>
            <a:ext uri="{FF2B5EF4-FFF2-40B4-BE49-F238E27FC236}">
              <a16:creationId xmlns:a16="http://schemas.microsoft.com/office/drawing/2014/main" id="{8DA3D29D-92C6-4820-A84C-D6FB9B6F5D7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1965441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595</xdr:row>
      <xdr:rowOff>108857</xdr:rowOff>
    </xdr:from>
    <xdr:to>
      <xdr:col>16</xdr:col>
      <xdr:colOff>46719</xdr:colOff>
      <xdr:row>599</xdr:row>
      <xdr:rowOff>137432</xdr:rowOff>
    </xdr:to>
    <xdr:pic>
      <xdr:nvPicPr>
        <xdr:cNvPr id="195" name="195 Imagen">
          <a:extLst>
            <a:ext uri="{FF2B5EF4-FFF2-40B4-BE49-F238E27FC236}">
              <a16:creationId xmlns:a16="http://schemas.microsoft.com/office/drawing/2014/main" id="{796DB77E-536E-49C7-AD32-DBA15B771B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137583182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596</xdr:row>
      <xdr:rowOff>42182</xdr:rowOff>
    </xdr:from>
    <xdr:to>
      <xdr:col>3</xdr:col>
      <xdr:colOff>272143</xdr:colOff>
      <xdr:row>600</xdr:row>
      <xdr:rowOff>32657</xdr:rowOff>
    </xdr:to>
    <xdr:pic>
      <xdr:nvPicPr>
        <xdr:cNvPr id="196" name="196 Imagen">
          <a:extLst>
            <a:ext uri="{FF2B5EF4-FFF2-40B4-BE49-F238E27FC236}">
              <a16:creationId xmlns:a16="http://schemas.microsoft.com/office/drawing/2014/main" id="{6E785196-FD00-4F15-ADCC-120AA8370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137707007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595</xdr:row>
      <xdr:rowOff>175532</xdr:rowOff>
    </xdr:from>
    <xdr:to>
      <xdr:col>2</xdr:col>
      <xdr:colOff>748393</xdr:colOff>
      <xdr:row>599</xdr:row>
      <xdr:rowOff>150767</xdr:rowOff>
    </xdr:to>
    <xdr:pic>
      <xdr:nvPicPr>
        <xdr:cNvPr id="197" name="197 Imagen">
          <a:extLst>
            <a:ext uri="{FF2B5EF4-FFF2-40B4-BE49-F238E27FC236}">
              <a16:creationId xmlns:a16="http://schemas.microsoft.com/office/drawing/2014/main" id="{77F7A3B1-81B4-45E6-940B-FAF878B5765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3764985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170089</xdr:colOff>
      <xdr:row>676</xdr:row>
      <xdr:rowOff>68036</xdr:rowOff>
    </xdr:from>
    <xdr:to>
      <xdr:col>15</xdr:col>
      <xdr:colOff>454932</xdr:colOff>
      <xdr:row>680</xdr:row>
      <xdr:rowOff>96611</xdr:rowOff>
    </xdr:to>
    <xdr:pic>
      <xdr:nvPicPr>
        <xdr:cNvPr id="198" name="201 Imagen">
          <a:extLst>
            <a:ext uri="{FF2B5EF4-FFF2-40B4-BE49-F238E27FC236}">
              <a16:creationId xmlns:a16="http://schemas.microsoft.com/office/drawing/2014/main" id="{23AA980E-1321-46F7-8F48-6B0C879CE2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0189" y="172775336"/>
          <a:ext cx="130401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770164</xdr:colOff>
      <xdr:row>677</xdr:row>
      <xdr:rowOff>1361</xdr:rowOff>
    </xdr:from>
    <xdr:to>
      <xdr:col>3</xdr:col>
      <xdr:colOff>217714</xdr:colOff>
      <xdr:row>681</xdr:row>
      <xdr:rowOff>1361</xdr:rowOff>
    </xdr:to>
    <xdr:pic>
      <xdr:nvPicPr>
        <xdr:cNvPr id="199" name="202 Imagen">
          <a:extLst>
            <a:ext uri="{FF2B5EF4-FFF2-40B4-BE49-F238E27FC236}">
              <a16:creationId xmlns:a16="http://schemas.microsoft.com/office/drawing/2014/main" id="{9050FCCF-F695-48A9-A4F2-271B623F80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172899161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217714</xdr:colOff>
      <xdr:row>676</xdr:row>
      <xdr:rowOff>134711</xdr:rowOff>
    </xdr:from>
    <xdr:to>
      <xdr:col>2</xdr:col>
      <xdr:colOff>693964</xdr:colOff>
      <xdr:row>680</xdr:row>
      <xdr:rowOff>109946</xdr:rowOff>
    </xdr:to>
    <xdr:pic>
      <xdr:nvPicPr>
        <xdr:cNvPr id="200" name="203 Imagen">
          <a:extLst>
            <a:ext uri="{FF2B5EF4-FFF2-40B4-BE49-F238E27FC236}">
              <a16:creationId xmlns:a16="http://schemas.microsoft.com/office/drawing/2014/main" id="{07705F74-E06D-4DB8-9690-CE942AA1EF4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7284201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716</xdr:row>
      <xdr:rowOff>81643</xdr:rowOff>
    </xdr:from>
    <xdr:to>
      <xdr:col>16</xdr:col>
      <xdr:colOff>19505</xdr:colOff>
      <xdr:row>720</xdr:row>
      <xdr:rowOff>110218</xdr:rowOff>
    </xdr:to>
    <xdr:pic>
      <xdr:nvPicPr>
        <xdr:cNvPr id="201" name="204 Imagen">
          <a:extLst>
            <a:ext uri="{FF2B5EF4-FFF2-40B4-BE49-F238E27FC236}">
              <a16:creationId xmlns:a16="http://schemas.microsoft.com/office/drawing/2014/main" id="{FBF3B410-5906-43B4-AE7F-D4B5F93F8C8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1830568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717</xdr:row>
      <xdr:rowOff>14968</xdr:rowOff>
    </xdr:from>
    <xdr:to>
      <xdr:col>3</xdr:col>
      <xdr:colOff>244929</xdr:colOff>
      <xdr:row>721</xdr:row>
      <xdr:rowOff>5443</xdr:rowOff>
    </xdr:to>
    <xdr:pic>
      <xdr:nvPicPr>
        <xdr:cNvPr id="202" name="205 Imagen">
          <a:extLst>
            <a:ext uri="{FF2B5EF4-FFF2-40B4-BE49-F238E27FC236}">
              <a16:creationId xmlns:a16="http://schemas.microsoft.com/office/drawing/2014/main" id="{BB773E6F-0D87-426F-BDCC-87B0716D1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1831807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716</xdr:row>
      <xdr:rowOff>148318</xdr:rowOff>
    </xdr:from>
    <xdr:to>
      <xdr:col>2</xdr:col>
      <xdr:colOff>721179</xdr:colOff>
      <xdr:row>720</xdr:row>
      <xdr:rowOff>123553</xdr:rowOff>
    </xdr:to>
    <xdr:pic>
      <xdr:nvPicPr>
        <xdr:cNvPr id="203" name="206 Imagen">
          <a:extLst>
            <a:ext uri="{FF2B5EF4-FFF2-40B4-BE49-F238E27FC236}">
              <a16:creationId xmlns:a16="http://schemas.microsoft.com/office/drawing/2014/main" id="{F5732052-901F-4D78-A80F-AA5BD2814F7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831235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754</xdr:row>
      <xdr:rowOff>95250</xdr:rowOff>
    </xdr:from>
    <xdr:to>
      <xdr:col>16</xdr:col>
      <xdr:colOff>19504</xdr:colOff>
      <xdr:row>758</xdr:row>
      <xdr:rowOff>123825</xdr:rowOff>
    </xdr:to>
    <xdr:pic>
      <xdr:nvPicPr>
        <xdr:cNvPr id="204" name="207 Imagen">
          <a:extLst>
            <a:ext uri="{FF2B5EF4-FFF2-40B4-BE49-F238E27FC236}">
              <a16:creationId xmlns:a16="http://schemas.microsoft.com/office/drawing/2014/main" id="{F5583F49-EB60-4471-9B73-D2B48A98B85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19325272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755</xdr:row>
      <xdr:rowOff>28575</xdr:rowOff>
    </xdr:from>
    <xdr:to>
      <xdr:col>3</xdr:col>
      <xdr:colOff>244928</xdr:colOff>
      <xdr:row>759</xdr:row>
      <xdr:rowOff>19050</xdr:rowOff>
    </xdr:to>
    <xdr:pic>
      <xdr:nvPicPr>
        <xdr:cNvPr id="205" name="208 Imagen">
          <a:extLst>
            <a:ext uri="{FF2B5EF4-FFF2-40B4-BE49-F238E27FC236}">
              <a16:creationId xmlns:a16="http://schemas.microsoft.com/office/drawing/2014/main" id="{61631C57-91FA-4307-97BD-DA32486FCD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193376550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754</xdr:row>
      <xdr:rowOff>161925</xdr:rowOff>
    </xdr:from>
    <xdr:to>
      <xdr:col>2</xdr:col>
      <xdr:colOff>721178</xdr:colOff>
      <xdr:row>758</xdr:row>
      <xdr:rowOff>137160</xdr:rowOff>
    </xdr:to>
    <xdr:pic>
      <xdr:nvPicPr>
        <xdr:cNvPr id="206" name="209 Imagen">
          <a:extLst>
            <a:ext uri="{FF2B5EF4-FFF2-40B4-BE49-F238E27FC236}">
              <a16:creationId xmlns:a16="http://schemas.microsoft.com/office/drawing/2014/main" id="{189B965A-8588-4B57-B550-FB7446FACC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933194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787</xdr:row>
      <xdr:rowOff>81643</xdr:rowOff>
    </xdr:from>
    <xdr:to>
      <xdr:col>16</xdr:col>
      <xdr:colOff>19504</xdr:colOff>
      <xdr:row>791</xdr:row>
      <xdr:rowOff>110218</xdr:rowOff>
    </xdr:to>
    <xdr:pic>
      <xdr:nvPicPr>
        <xdr:cNvPr id="207" name="210 Imagen">
          <a:extLst>
            <a:ext uri="{FF2B5EF4-FFF2-40B4-BE49-F238E27FC236}">
              <a16:creationId xmlns:a16="http://schemas.microsoft.com/office/drawing/2014/main" id="{479C2CF1-6764-4E86-8816-97931495323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2028212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788</xdr:row>
      <xdr:rowOff>14968</xdr:rowOff>
    </xdr:from>
    <xdr:to>
      <xdr:col>3</xdr:col>
      <xdr:colOff>244928</xdr:colOff>
      <xdr:row>792</xdr:row>
      <xdr:rowOff>5443</xdr:rowOff>
    </xdr:to>
    <xdr:pic>
      <xdr:nvPicPr>
        <xdr:cNvPr id="208" name="211 Imagen">
          <a:extLst>
            <a:ext uri="{FF2B5EF4-FFF2-40B4-BE49-F238E27FC236}">
              <a16:creationId xmlns:a16="http://schemas.microsoft.com/office/drawing/2014/main" id="{C6483A6F-86F3-4CC4-B652-906C1E4599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029450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787</xdr:row>
      <xdr:rowOff>148318</xdr:rowOff>
    </xdr:from>
    <xdr:to>
      <xdr:col>2</xdr:col>
      <xdr:colOff>721178</xdr:colOff>
      <xdr:row>791</xdr:row>
      <xdr:rowOff>123553</xdr:rowOff>
    </xdr:to>
    <xdr:pic>
      <xdr:nvPicPr>
        <xdr:cNvPr id="209" name="212 Imagen">
          <a:extLst>
            <a:ext uri="{FF2B5EF4-FFF2-40B4-BE49-F238E27FC236}">
              <a16:creationId xmlns:a16="http://schemas.microsoft.com/office/drawing/2014/main" id="{48EF2E6F-1C15-43AE-9FBF-A939A1D26D9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028879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824</xdr:row>
      <xdr:rowOff>81643</xdr:rowOff>
    </xdr:from>
    <xdr:to>
      <xdr:col>16</xdr:col>
      <xdr:colOff>60326</xdr:colOff>
      <xdr:row>828</xdr:row>
      <xdr:rowOff>110218</xdr:rowOff>
    </xdr:to>
    <xdr:pic>
      <xdr:nvPicPr>
        <xdr:cNvPr id="210" name="213 Imagen">
          <a:extLst>
            <a:ext uri="{FF2B5EF4-FFF2-40B4-BE49-F238E27FC236}">
              <a16:creationId xmlns:a16="http://schemas.microsoft.com/office/drawing/2014/main" id="{D36AC4E8-4AE9-4F28-B553-FC9FECF912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21510851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825</xdr:row>
      <xdr:rowOff>14968</xdr:rowOff>
    </xdr:from>
    <xdr:to>
      <xdr:col>3</xdr:col>
      <xdr:colOff>285750</xdr:colOff>
      <xdr:row>829</xdr:row>
      <xdr:rowOff>5443</xdr:rowOff>
    </xdr:to>
    <xdr:pic>
      <xdr:nvPicPr>
        <xdr:cNvPr id="211" name="214 Imagen">
          <a:extLst>
            <a:ext uri="{FF2B5EF4-FFF2-40B4-BE49-F238E27FC236}">
              <a16:creationId xmlns:a16="http://schemas.microsoft.com/office/drawing/2014/main" id="{095A9AD0-8E48-4966-BABD-2B4CFBFA02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1523234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824</xdr:row>
      <xdr:rowOff>148318</xdr:rowOff>
    </xdr:from>
    <xdr:to>
      <xdr:col>2</xdr:col>
      <xdr:colOff>762000</xdr:colOff>
      <xdr:row>828</xdr:row>
      <xdr:rowOff>123553</xdr:rowOff>
    </xdr:to>
    <xdr:pic>
      <xdr:nvPicPr>
        <xdr:cNvPr id="212" name="215 Imagen">
          <a:extLst>
            <a:ext uri="{FF2B5EF4-FFF2-40B4-BE49-F238E27FC236}">
              <a16:creationId xmlns:a16="http://schemas.microsoft.com/office/drawing/2014/main" id="{BDA0A1AF-BCE7-4191-81E0-81AAEB54AF2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51751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873</xdr:row>
      <xdr:rowOff>81643</xdr:rowOff>
    </xdr:from>
    <xdr:to>
      <xdr:col>16</xdr:col>
      <xdr:colOff>19504</xdr:colOff>
      <xdr:row>877</xdr:row>
      <xdr:rowOff>110218</xdr:rowOff>
    </xdr:to>
    <xdr:pic>
      <xdr:nvPicPr>
        <xdr:cNvPr id="216" name="219 Imagen">
          <a:extLst>
            <a:ext uri="{FF2B5EF4-FFF2-40B4-BE49-F238E27FC236}">
              <a16:creationId xmlns:a16="http://schemas.microsoft.com/office/drawing/2014/main" id="{C76FB00C-CAF4-45D8-A3FD-4B2DB546123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23362511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874</xdr:row>
      <xdr:rowOff>14968</xdr:rowOff>
    </xdr:from>
    <xdr:to>
      <xdr:col>3</xdr:col>
      <xdr:colOff>244928</xdr:colOff>
      <xdr:row>878</xdr:row>
      <xdr:rowOff>5443</xdr:rowOff>
    </xdr:to>
    <xdr:pic>
      <xdr:nvPicPr>
        <xdr:cNvPr id="217" name="220 Imagen">
          <a:extLst>
            <a:ext uri="{FF2B5EF4-FFF2-40B4-BE49-F238E27FC236}">
              <a16:creationId xmlns:a16="http://schemas.microsoft.com/office/drawing/2014/main" id="{78544DCD-2E81-490A-92C2-183EC1DFBD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3374894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873</xdr:row>
      <xdr:rowOff>148318</xdr:rowOff>
    </xdr:from>
    <xdr:to>
      <xdr:col>2</xdr:col>
      <xdr:colOff>721178</xdr:colOff>
      <xdr:row>877</xdr:row>
      <xdr:rowOff>123553</xdr:rowOff>
    </xdr:to>
    <xdr:pic>
      <xdr:nvPicPr>
        <xdr:cNvPr id="218" name="221 Imagen">
          <a:extLst>
            <a:ext uri="{FF2B5EF4-FFF2-40B4-BE49-F238E27FC236}">
              <a16:creationId xmlns:a16="http://schemas.microsoft.com/office/drawing/2014/main" id="{C45D6712-C282-417D-B812-3D6D51EF11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336917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892</xdr:row>
      <xdr:rowOff>68035</xdr:rowOff>
    </xdr:from>
    <xdr:to>
      <xdr:col>16</xdr:col>
      <xdr:colOff>19504</xdr:colOff>
      <xdr:row>896</xdr:row>
      <xdr:rowOff>96610</xdr:rowOff>
    </xdr:to>
    <xdr:pic>
      <xdr:nvPicPr>
        <xdr:cNvPr id="219" name="222 Imagen">
          <a:extLst>
            <a:ext uri="{FF2B5EF4-FFF2-40B4-BE49-F238E27FC236}">
              <a16:creationId xmlns:a16="http://schemas.microsoft.com/office/drawing/2014/main" id="{053C158B-0243-4DE5-881B-802D158E46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248813410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893</xdr:row>
      <xdr:rowOff>1360</xdr:rowOff>
    </xdr:from>
    <xdr:to>
      <xdr:col>3</xdr:col>
      <xdr:colOff>244928</xdr:colOff>
      <xdr:row>897</xdr:row>
      <xdr:rowOff>1360</xdr:rowOff>
    </xdr:to>
    <xdr:pic>
      <xdr:nvPicPr>
        <xdr:cNvPr id="220" name="223 Imagen">
          <a:extLst>
            <a:ext uri="{FF2B5EF4-FFF2-40B4-BE49-F238E27FC236}">
              <a16:creationId xmlns:a16="http://schemas.microsoft.com/office/drawing/2014/main" id="{12661E89-75F8-4AAC-948F-2D098E580F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248937235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892</xdr:row>
      <xdr:rowOff>134710</xdr:rowOff>
    </xdr:from>
    <xdr:to>
      <xdr:col>2</xdr:col>
      <xdr:colOff>721178</xdr:colOff>
      <xdr:row>896</xdr:row>
      <xdr:rowOff>109945</xdr:rowOff>
    </xdr:to>
    <xdr:pic>
      <xdr:nvPicPr>
        <xdr:cNvPr id="221" name="224 Imagen">
          <a:extLst>
            <a:ext uri="{FF2B5EF4-FFF2-40B4-BE49-F238E27FC236}">
              <a16:creationId xmlns:a16="http://schemas.microsoft.com/office/drawing/2014/main" id="{2048BA07-DF03-4307-905C-72B324F5C9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888008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930</xdr:row>
      <xdr:rowOff>81642</xdr:rowOff>
    </xdr:from>
    <xdr:to>
      <xdr:col>16</xdr:col>
      <xdr:colOff>60326</xdr:colOff>
      <xdr:row>934</xdr:row>
      <xdr:rowOff>110217</xdr:rowOff>
    </xdr:to>
    <xdr:pic>
      <xdr:nvPicPr>
        <xdr:cNvPr id="222" name="225 Imagen">
          <a:extLst>
            <a:ext uri="{FF2B5EF4-FFF2-40B4-BE49-F238E27FC236}">
              <a16:creationId xmlns:a16="http://schemas.microsoft.com/office/drawing/2014/main" id="{34D5B2AA-0930-495B-9E7F-1DDBD282EC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256885167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931</xdr:row>
      <xdr:rowOff>14967</xdr:rowOff>
    </xdr:from>
    <xdr:to>
      <xdr:col>3</xdr:col>
      <xdr:colOff>285750</xdr:colOff>
      <xdr:row>935</xdr:row>
      <xdr:rowOff>5442</xdr:rowOff>
    </xdr:to>
    <xdr:pic>
      <xdr:nvPicPr>
        <xdr:cNvPr id="223" name="226 Imagen">
          <a:extLst>
            <a:ext uri="{FF2B5EF4-FFF2-40B4-BE49-F238E27FC236}">
              <a16:creationId xmlns:a16="http://schemas.microsoft.com/office/drawing/2014/main" id="{6B358D07-5252-4A24-9A6A-E55301E378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5700899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930</xdr:row>
      <xdr:rowOff>148317</xdr:rowOff>
    </xdr:from>
    <xdr:to>
      <xdr:col>2</xdr:col>
      <xdr:colOff>762000</xdr:colOff>
      <xdr:row>934</xdr:row>
      <xdr:rowOff>123552</xdr:rowOff>
    </xdr:to>
    <xdr:pic>
      <xdr:nvPicPr>
        <xdr:cNvPr id="224" name="227 Imagen">
          <a:extLst>
            <a:ext uri="{FF2B5EF4-FFF2-40B4-BE49-F238E27FC236}">
              <a16:creationId xmlns:a16="http://schemas.microsoft.com/office/drawing/2014/main" id="{44227020-1572-416A-AF99-D748683F8D8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5695184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210912</xdr:colOff>
      <xdr:row>969</xdr:row>
      <xdr:rowOff>54427</xdr:rowOff>
    </xdr:from>
    <xdr:to>
      <xdr:col>16</xdr:col>
      <xdr:colOff>33113</xdr:colOff>
      <xdr:row>973</xdr:row>
      <xdr:rowOff>83002</xdr:rowOff>
    </xdr:to>
    <xdr:pic>
      <xdr:nvPicPr>
        <xdr:cNvPr id="225" name="228 Imagen">
          <a:extLst>
            <a:ext uri="{FF2B5EF4-FFF2-40B4-BE49-F238E27FC236}">
              <a16:creationId xmlns:a16="http://schemas.microsoft.com/office/drawing/2014/main" id="{AD0DA31D-4290-40AC-94B6-7224BB73E75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012" y="266925877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810987</xdr:colOff>
      <xdr:row>969</xdr:row>
      <xdr:rowOff>178252</xdr:rowOff>
    </xdr:from>
    <xdr:to>
      <xdr:col>3</xdr:col>
      <xdr:colOff>258537</xdr:colOff>
      <xdr:row>973</xdr:row>
      <xdr:rowOff>168727</xdr:rowOff>
    </xdr:to>
    <xdr:pic>
      <xdr:nvPicPr>
        <xdr:cNvPr id="226" name="229 Imagen">
          <a:extLst>
            <a:ext uri="{FF2B5EF4-FFF2-40B4-BE49-F238E27FC236}">
              <a16:creationId xmlns:a16="http://schemas.microsoft.com/office/drawing/2014/main" id="{3E8059A8-BC0F-48A7-8639-9A58785BBC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737" y="26704970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258537</xdr:colOff>
      <xdr:row>969</xdr:row>
      <xdr:rowOff>121102</xdr:rowOff>
    </xdr:from>
    <xdr:to>
      <xdr:col>2</xdr:col>
      <xdr:colOff>734787</xdr:colOff>
      <xdr:row>973</xdr:row>
      <xdr:rowOff>96337</xdr:rowOff>
    </xdr:to>
    <xdr:pic>
      <xdr:nvPicPr>
        <xdr:cNvPr id="227" name="230 Imagen">
          <a:extLst>
            <a:ext uri="{FF2B5EF4-FFF2-40B4-BE49-F238E27FC236}">
              <a16:creationId xmlns:a16="http://schemas.microsoft.com/office/drawing/2014/main" id="{CD5F51AF-AB8E-4484-9608-B08BFD82FE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7" y="26699255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224519</xdr:colOff>
      <xdr:row>995</xdr:row>
      <xdr:rowOff>68036</xdr:rowOff>
    </xdr:from>
    <xdr:to>
      <xdr:col>16</xdr:col>
      <xdr:colOff>46720</xdr:colOff>
      <xdr:row>999</xdr:row>
      <xdr:rowOff>96611</xdr:rowOff>
    </xdr:to>
    <xdr:pic>
      <xdr:nvPicPr>
        <xdr:cNvPr id="228" name="231 Imagen">
          <a:extLst>
            <a:ext uri="{FF2B5EF4-FFF2-40B4-BE49-F238E27FC236}">
              <a16:creationId xmlns:a16="http://schemas.microsoft.com/office/drawing/2014/main" id="{BC5DC567-D6F4-4714-A417-DCF8B7D7742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9" y="2752167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824594</xdr:colOff>
      <xdr:row>996</xdr:row>
      <xdr:rowOff>1361</xdr:rowOff>
    </xdr:from>
    <xdr:to>
      <xdr:col>3</xdr:col>
      <xdr:colOff>272144</xdr:colOff>
      <xdr:row>1000</xdr:row>
      <xdr:rowOff>1361</xdr:rowOff>
    </xdr:to>
    <xdr:pic>
      <xdr:nvPicPr>
        <xdr:cNvPr id="229" name="232 Imagen">
          <a:extLst>
            <a:ext uri="{FF2B5EF4-FFF2-40B4-BE49-F238E27FC236}">
              <a16:creationId xmlns:a16="http://schemas.microsoft.com/office/drawing/2014/main" id="{3E4182C6-7B73-4BA7-A176-E4C451758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4" y="2753405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272144</xdr:colOff>
      <xdr:row>995</xdr:row>
      <xdr:rowOff>134711</xdr:rowOff>
    </xdr:from>
    <xdr:to>
      <xdr:col>2</xdr:col>
      <xdr:colOff>748394</xdr:colOff>
      <xdr:row>999</xdr:row>
      <xdr:rowOff>109946</xdr:rowOff>
    </xdr:to>
    <xdr:pic>
      <xdr:nvPicPr>
        <xdr:cNvPr id="230" name="233 Imagen">
          <a:extLst>
            <a:ext uri="{FF2B5EF4-FFF2-40B4-BE49-F238E27FC236}">
              <a16:creationId xmlns:a16="http://schemas.microsoft.com/office/drawing/2014/main" id="{BFBDC339-F06F-4980-BA59-7A7303E25F4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2752833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1035</xdr:row>
      <xdr:rowOff>54429</xdr:rowOff>
    </xdr:from>
    <xdr:to>
      <xdr:col>16</xdr:col>
      <xdr:colOff>46719</xdr:colOff>
      <xdr:row>1039</xdr:row>
      <xdr:rowOff>83004</xdr:rowOff>
    </xdr:to>
    <xdr:pic>
      <xdr:nvPicPr>
        <xdr:cNvPr id="231" name="234 Imagen">
          <a:extLst>
            <a:ext uri="{FF2B5EF4-FFF2-40B4-BE49-F238E27FC236}">
              <a16:creationId xmlns:a16="http://schemas.microsoft.com/office/drawing/2014/main" id="{D9E637E7-F162-403C-BEF3-76DC9AD05E9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285204354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1035</xdr:row>
      <xdr:rowOff>178254</xdr:rowOff>
    </xdr:from>
    <xdr:to>
      <xdr:col>3</xdr:col>
      <xdr:colOff>272143</xdr:colOff>
      <xdr:row>1039</xdr:row>
      <xdr:rowOff>168729</xdr:rowOff>
    </xdr:to>
    <xdr:pic>
      <xdr:nvPicPr>
        <xdr:cNvPr id="232" name="235 Imagen">
          <a:extLst>
            <a:ext uri="{FF2B5EF4-FFF2-40B4-BE49-F238E27FC236}">
              <a16:creationId xmlns:a16="http://schemas.microsoft.com/office/drawing/2014/main" id="{1EC8B5F4-8134-4470-B301-E28F059BC7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285328179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1035</xdr:row>
      <xdr:rowOff>121104</xdr:rowOff>
    </xdr:from>
    <xdr:to>
      <xdr:col>2</xdr:col>
      <xdr:colOff>748393</xdr:colOff>
      <xdr:row>1039</xdr:row>
      <xdr:rowOff>96339</xdr:rowOff>
    </xdr:to>
    <xdr:pic>
      <xdr:nvPicPr>
        <xdr:cNvPr id="233" name="236 Imagen">
          <a:extLst>
            <a:ext uri="{FF2B5EF4-FFF2-40B4-BE49-F238E27FC236}">
              <a16:creationId xmlns:a16="http://schemas.microsoft.com/office/drawing/2014/main" id="{86432D3D-0133-4D72-B808-F5B06FF703C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8527102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1076</xdr:row>
      <xdr:rowOff>54428</xdr:rowOff>
    </xdr:from>
    <xdr:to>
      <xdr:col>16</xdr:col>
      <xdr:colOff>46719</xdr:colOff>
      <xdr:row>1080</xdr:row>
      <xdr:rowOff>83003</xdr:rowOff>
    </xdr:to>
    <xdr:pic>
      <xdr:nvPicPr>
        <xdr:cNvPr id="234" name="237 Imagen">
          <a:extLst>
            <a:ext uri="{FF2B5EF4-FFF2-40B4-BE49-F238E27FC236}">
              <a16:creationId xmlns:a16="http://schemas.microsoft.com/office/drawing/2014/main" id="{97E808FA-F989-4266-9E20-F301D937CD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29495795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1076</xdr:row>
      <xdr:rowOff>178253</xdr:rowOff>
    </xdr:from>
    <xdr:to>
      <xdr:col>3</xdr:col>
      <xdr:colOff>272143</xdr:colOff>
      <xdr:row>1080</xdr:row>
      <xdr:rowOff>168728</xdr:rowOff>
    </xdr:to>
    <xdr:pic>
      <xdr:nvPicPr>
        <xdr:cNvPr id="235" name="238 Imagen">
          <a:extLst>
            <a:ext uri="{FF2B5EF4-FFF2-40B4-BE49-F238E27FC236}">
              <a16:creationId xmlns:a16="http://schemas.microsoft.com/office/drawing/2014/main" id="{783398A8-38BE-4AD7-9861-9E4712A153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29508177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1076</xdr:row>
      <xdr:rowOff>121103</xdr:rowOff>
    </xdr:from>
    <xdr:to>
      <xdr:col>2</xdr:col>
      <xdr:colOff>748393</xdr:colOff>
      <xdr:row>1080</xdr:row>
      <xdr:rowOff>96338</xdr:rowOff>
    </xdr:to>
    <xdr:pic>
      <xdr:nvPicPr>
        <xdr:cNvPr id="236" name="239 Imagen">
          <a:extLst>
            <a:ext uri="{FF2B5EF4-FFF2-40B4-BE49-F238E27FC236}">
              <a16:creationId xmlns:a16="http://schemas.microsoft.com/office/drawing/2014/main" id="{40255B41-2F73-4E1E-A5DC-A7351A8D35A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9502462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722</xdr:row>
      <xdr:rowOff>-81643</xdr:rowOff>
    </xdr:from>
    <xdr:to>
      <xdr:col>16</xdr:col>
      <xdr:colOff>60326</xdr:colOff>
      <xdr:row>725</xdr:row>
      <xdr:rowOff>135051</xdr:rowOff>
    </xdr:to>
    <xdr:pic>
      <xdr:nvPicPr>
        <xdr:cNvPr id="244" name="306 Imagen">
          <a:extLst>
            <a:ext uri="{FF2B5EF4-FFF2-40B4-BE49-F238E27FC236}">
              <a16:creationId xmlns:a16="http://schemas.microsoft.com/office/drawing/2014/main" id="{1A956168-E54D-4DE9-B009-983190E356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184036607"/>
          <a:ext cx="1308101" cy="788194"/>
        </a:xfrm>
        <a:prstGeom prst="rect">
          <a:avLst/>
        </a:prstGeom>
      </xdr:spPr>
    </xdr:pic>
    <xdr:clientData/>
  </xdr:twoCellAnchor>
  <xdr:oneCellAnchor>
    <xdr:from>
      <xdr:col>13</xdr:col>
      <xdr:colOff>265339</xdr:colOff>
      <xdr:row>638</xdr:row>
      <xdr:rowOff>81643</xdr:rowOff>
    </xdr:from>
    <xdr:ext cx="1310481" cy="790575"/>
    <xdr:pic>
      <xdr:nvPicPr>
        <xdr:cNvPr id="248" name="198 Imagen">
          <a:extLst>
            <a:ext uri="{FF2B5EF4-FFF2-40B4-BE49-F238E27FC236}">
              <a16:creationId xmlns:a16="http://schemas.microsoft.com/office/drawing/2014/main" id="{1DBDB584-6532-4AA0-80B2-D0014E83330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163178218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639</xdr:row>
      <xdr:rowOff>14968</xdr:rowOff>
    </xdr:from>
    <xdr:ext cx="1509713" cy="752475"/>
    <xdr:pic>
      <xdr:nvPicPr>
        <xdr:cNvPr id="249" name="199 Imagen">
          <a:extLst>
            <a:ext uri="{FF2B5EF4-FFF2-40B4-BE49-F238E27FC236}">
              <a16:creationId xmlns:a16="http://schemas.microsoft.com/office/drawing/2014/main" id="{ADBC1A4A-3F8E-4542-A74D-20B63EC6BE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63302043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638</xdr:row>
      <xdr:rowOff>148318</xdr:rowOff>
    </xdr:from>
    <xdr:ext cx="1524000" cy="737235"/>
    <xdr:pic>
      <xdr:nvPicPr>
        <xdr:cNvPr id="250" name="200 Imagen">
          <a:extLst>
            <a:ext uri="{FF2B5EF4-FFF2-40B4-BE49-F238E27FC236}">
              <a16:creationId xmlns:a16="http://schemas.microsoft.com/office/drawing/2014/main" id="{F31AAD61-CB11-4D24-BB94-72114F3D062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63244893"/>
          <a:ext cx="1524000" cy="737235"/>
        </a:xfrm>
        <a:prstGeom prst="rect">
          <a:avLst/>
        </a:prstGeom>
      </xdr:spPr>
    </xdr:pic>
    <xdr:clientData/>
  </xdr:oneCellAnchor>
  <xdr:oneCellAnchor>
    <xdr:from>
      <xdr:col>14</xdr:col>
      <xdr:colOff>278946</xdr:colOff>
      <xdr:row>295</xdr:row>
      <xdr:rowOff>95250</xdr:rowOff>
    </xdr:from>
    <xdr:ext cx="1310482" cy="790575"/>
    <xdr:pic>
      <xdr:nvPicPr>
        <xdr:cNvPr id="254" name="165 Imagen">
          <a:extLst>
            <a:ext uri="{FF2B5EF4-FFF2-40B4-BE49-F238E27FC236}">
              <a16:creationId xmlns:a16="http://schemas.microsoft.com/office/drawing/2014/main" id="{603EAAFE-397A-4A01-A9C0-BB5D5FABEE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9596" y="58045350"/>
          <a:ext cx="1310482" cy="790575"/>
        </a:xfrm>
        <a:prstGeom prst="rect">
          <a:avLst/>
        </a:prstGeom>
      </xdr:spPr>
    </xdr:pic>
    <xdr:clientData/>
  </xdr:oneCellAnchor>
  <xdr:oneCellAnchor>
    <xdr:from>
      <xdr:col>2</xdr:col>
      <xdr:colOff>1452903</xdr:colOff>
      <xdr:row>295</xdr:row>
      <xdr:rowOff>147637</xdr:rowOff>
    </xdr:from>
    <xdr:ext cx="1562100" cy="752475"/>
    <xdr:pic>
      <xdr:nvPicPr>
        <xdr:cNvPr id="255" name="166 Imagen">
          <a:extLst>
            <a:ext uri="{FF2B5EF4-FFF2-40B4-BE49-F238E27FC236}">
              <a16:creationId xmlns:a16="http://schemas.microsoft.com/office/drawing/2014/main" id="{2B286A3A-F689-4943-967F-9D05A39784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653" y="61571981"/>
          <a:ext cx="1562100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326571</xdr:colOff>
      <xdr:row>295</xdr:row>
      <xdr:rowOff>161925</xdr:rowOff>
    </xdr:from>
    <xdr:ext cx="1524000" cy="737235"/>
    <xdr:pic>
      <xdr:nvPicPr>
        <xdr:cNvPr id="256" name="167 Imagen">
          <a:extLst>
            <a:ext uri="{FF2B5EF4-FFF2-40B4-BE49-F238E27FC236}">
              <a16:creationId xmlns:a16="http://schemas.microsoft.com/office/drawing/2014/main" id="{F5C5DD70-36F0-4914-9B25-784809C685E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21" y="58112025"/>
          <a:ext cx="1524000" cy="737235"/>
        </a:xfrm>
        <a:prstGeom prst="rect">
          <a:avLst/>
        </a:prstGeom>
      </xdr:spPr>
    </xdr:pic>
    <xdr:clientData/>
  </xdr:oneCellAnchor>
  <xdr:twoCellAnchor editAs="oneCell">
    <xdr:from>
      <xdr:col>13</xdr:col>
      <xdr:colOff>197304</xdr:colOff>
      <xdr:row>1123</xdr:row>
      <xdr:rowOff>68036</xdr:rowOff>
    </xdr:from>
    <xdr:to>
      <xdr:col>16</xdr:col>
      <xdr:colOff>19505</xdr:colOff>
      <xdr:row>1127</xdr:row>
      <xdr:rowOff>96611</xdr:rowOff>
    </xdr:to>
    <xdr:pic>
      <xdr:nvPicPr>
        <xdr:cNvPr id="260" name="240 Imagen">
          <a:extLst>
            <a:ext uri="{FF2B5EF4-FFF2-40B4-BE49-F238E27FC236}">
              <a16:creationId xmlns:a16="http://schemas.microsoft.com/office/drawing/2014/main" id="{5A0F9367-F5DD-4CE0-9664-A20EC078CA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30583006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1124</xdr:row>
      <xdr:rowOff>1361</xdr:rowOff>
    </xdr:from>
    <xdr:to>
      <xdr:col>3</xdr:col>
      <xdr:colOff>244929</xdr:colOff>
      <xdr:row>1128</xdr:row>
      <xdr:rowOff>1361</xdr:rowOff>
    </xdr:to>
    <xdr:pic>
      <xdr:nvPicPr>
        <xdr:cNvPr id="261" name="241 Imagen">
          <a:extLst>
            <a:ext uri="{FF2B5EF4-FFF2-40B4-BE49-F238E27FC236}">
              <a16:creationId xmlns:a16="http://schemas.microsoft.com/office/drawing/2014/main" id="{2A4C96E5-1F0B-43FA-BB62-8A13123FA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30595388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1123</xdr:row>
      <xdr:rowOff>134711</xdr:rowOff>
    </xdr:from>
    <xdr:to>
      <xdr:col>2</xdr:col>
      <xdr:colOff>721179</xdr:colOff>
      <xdr:row>1127</xdr:row>
      <xdr:rowOff>109946</xdr:rowOff>
    </xdr:to>
    <xdr:pic>
      <xdr:nvPicPr>
        <xdr:cNvPr id="262" name="242 Imagen">
          <a:extLst>
            <a:ext uri="{FF2B5EF4-FFF2-40B4-BE49-F238E27FC236}">
              <a16:creationId xmlns:a16="http://schemas.microsoft.com/office/drawing/2014/main" id="{BB440006-F8A8-4C26-AFA4-3788F39396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30589673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224519</xdr:colOff>
      <xdr:row>1163</xdr:row>
      <xdr:rowOff>95250</xdr:rowOff>
    </xdr:from>
    <xdr:to>
      <xdr:col>16</xdr:col>
      <xdr:colOff>46720</xdr:colOff>
      <xdr:row>1167</xdr:row>
      <xdr:rowOff>123825</xdr:rowOff>
    </xdr:to>
    <xdr:pic>
      <xdr:nvPicPr>
        <xdr:cNvPr id="263" name="243 Imagen">
          <a:extLst>
            <a:ext uri="{FF2B5EF4-FFF2-40B4-BE49-F238E27FC236}">
              <a16:creationId xmlns:a16="http://schemas.microsoft.com/office/drawing/2014/main" id="{A38C053B-8795-45CE-A8D5-45193B66FD2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9" y="31570612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824594</xdr:colOff>
      <xdr:row>1164</xdr:row>
      <xdr:rowOff>28575</xdr:rowOff>
    </xdr:from>
    <xdr:to>
      <xdr:col>3</xdr:col>
      <xdr:colOff>272144</xdr:colOff>
      <xdr:row>1168</xdr:row>
      <xdr:rowOff>26194</xdr:rowOff>
    </xdr:to>
    <xdr:pic>
      <xdr:nvPicPr>
        <xdr:cNvPr id="264" name="244 Imagen">
          <a:extLst>
            <a:ext uri="{FF2B5EF4-FFF2-40B4-BE49-F238E27FC236}">
              <a16:creationId xmlns:a16="http://schemas.microsoft.com/office/drawing/2014/main" id="{8D7E34E5-828F-4BC1-A4E7-7A3872AF0A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4" y="315829950"/>
          <a:ext cx="1562100" cy="75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272144</xdr:colOff>
      <xdr:row>1163</xdr:row>
      <xdr:rowOff>161925</xdr:rowOff>
    </xdr:from>
    <xdr:to>
      <xdr:col>2</xdr:col>
      <xdr:colOff>748394</xdr:colOff>
      <xdr:row>1167</xdr:row>
      <xdr:rowOff>137160</xdr:rowOff>
    </xdr:to>
    <xdr:pic>
      <xdr:nvPicPr>
        <xdr:cNvPr id="265" name="245 Imagen">
          <a:extLst>
            <a:ext uri="{FF2B5EF4-FFF2-40B4-BE49-F238E27FC236}">
              <a16:creationId xmlns:a16="http://schemas.microsoft.com/office/drawing/2014/main" id="{4F9A6F80-A6D6-46B9-95BE-B77BBADACF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3157728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1202</xdr:row>
      <xdr:rowOff>68035</xdr:rowOff>
    </xdr:from>
    <xdr:to>
      <xdr:col>16</xdr:col>
      <xdr:colOff>46719</xdr:colOff>
      <xdr:row>1206</xdr:row>
      <xdr:rowOff>103752</xdr:rowOff>
    </xdr:to>
    <xdr:pic>
      <xdr:nvPicPr>
        <xdr:cNvPr id="266" name="246 Imagen">
          <a:extLst>
            <a:ext uri="{FF2B5EF4-FFF2-40B4-BE49-F238E27FC236}">
              <a16:creationId xmlns:a16="http://schemas.microsoft.com/office/drawing/2014/main" id="{EE00BA95-F554-4300-9CEE-AA6678B982A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326175460"/>
          <a:ext cx="1308101" cy="797717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1203</xdr:row>
      <xdr:rowOff>1360</xdr:rowOff>
    </xdr:from>
    <xdr:to>
      <xdr:col>3</xdr:col>
      <xdr:colOff>272143</xdr:colOff>
      <xdr:row>1207</xdr:row>
      <xdr:rowOff>8502</xdr:rowOff>
    </xdr:to>
    <xdr:pic>
      <xdr:nvPicPr>
        <xdr:cNvPr id="267" name="247 Imagen">
          <a:extLst>
            <a:ext uri="{FF2B5EF4-FFF2-40B4-BE49-F238E27FC236}">
              <a16:creationId xmlns:a16="http://schemas.microsoft.com/office/drawing/2014/main" id="{167AA864-3EBA-4301-B1CA-A8021888377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326299285"/>
          <a:ext cx="1562100" cy="7691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1202</xdr:row>
      <xdr:rowOff>134710</xdr:rowOff>
    </xdr:from>
    <xdr:to>
      <xdr:col>2</xdr:col>
      <xdr:colOff>748393</xdr:colOff>
      <xdr:row>1206</xdr:row>
      <xdr:rowOff>117087</xdr:rowOff>
    </xdr:to>
    <xdr:pic>
      <xdr:nvPicPr>
        <xdr:cNvPr id="268" name="248 Imagen">
          <a:extLst>
            <a:ext uri="{FF2B5EF4-FFF2-40B4-BE49-F238E27FC236}">
              <a16:creationId xmlns:a16="http://schemas.microsoft.com/office/drawing/2014/main" id="{7BBA63F4-8D25-4CF4-A91A-60516DAD0A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26242135"/>
          <a:ext cx="1524000" cy="744377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1241</xdr:row>
      <xdr:rowOff>54428</xdr:rowOff>
    </xdr:from>
    <xdr:to>
      <xdr:col>16</xdr:col>
      <xdr:colOff>60326</xdr:colOff>
      <xdr:row>1245</xdr:row>
      <xdr:rowOff>83003</xdr:rowOff>
    </xdr:to>
    <xdr:pic>
      <xdr:nvPicPr>
        <xdr:cNvPr id="269" name="249 Imagen">
          <a:extLst>
            <a:ext uri="{FF2B5EF4-FFF2-40B4-BE49-F238E27FC236}">
              <a16:creationId xmlns:a16="http://schemas.microsoft.com/office/drawing/2014/main" id="{0A1E5C64-A229-408E-B7E8-54B1A0B279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3572495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1241</xdr:row>
      <xdr:rowOff>178253</xdr:rowOff>
    </xdr:from>
    <xdr:to>
      <xdr:col>3</xdr:col>
      <xdr:colOff>285750</xdr:colOff>
      <xdr:row>1245</xdr:row>
      <xdr:rowOff>168728</xdr:rowOff>
    </xdr:to>
    <xdr:pic>
      <xdr:nvPicPr>
        <xdr:cNvPr id="270" name="250 Imagen">
          <a:extLst>
            <a:ext uri="{FF2B5EF4-FFF2-40B4-BE49-F238E27FC236}">
              <a16:creationId xmlns:a16="http://schemas.microsoft.com/office/drawing/2014/main" id="{115C4EC4-E394-4DA4-8BF2-E5925F2D16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3584877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1241</xdr:row>
      <xdr:rowOff>121103</xdr:rowOff>
    </xdr:from>
    <xdr:to>
      <xdr:col>2</xdr:col>
      <xdr:colOff>762000</xdr:colOff>
      <xdr:row>1245</xdr:row>
      <xdr:rowOff>96338</xdr:rowOff>
    </xdr:to>
    <xdr:pic>
      <xdr:nvPicPr>
        <xdr:cNvPr id="271" name="251 Imagen">
          <a:extLst>
            <a:ext uri="{FF2B5EF4-FFF2-40B4-BE49-F238E27FC236}">
              <a16:creationId xmlns:a16="http://schemas.microsoft.com/office/drawing/2014/main" id="{2D3CFBC4-9B8C-41D1-92B8-A9C5C2EEA98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3579162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238127</xdr:colOff>
      <xdr:row>1278</xdr:row>
      <xdr:rowOff>68036</xdr:rowOff>
    </xdr:from>
    <xdr:to>
      <xdr:col>16</xdr:col>
      <xdr:colOff>60328</xdr:colOff>
      <xdr:row>1282</xdr:row>
      <xdr:rowOff>96611</xdr:rowOff>
    </xdr:to>
    <xdr:pic>
      <xdr:nvPicPr>
        <xdr:cNvPr id="272" name="252 Imagen">
          <a:extLst>
            <a:ext uri="{FF2B5EF4-FFF2-40B4-BE49-F238E27FC236}">
              <a16:creationId xmlns:a16="http://schemas.microsoft.com/office/drawing/2014/main" id="{F957469C-C053-4A4B-A63C-D80A89115A2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7" y="3453969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838202</xdr:colOff>
      <xdr:row>1279</xdr:row>
      <xdr:rowOff>1361</xdr:rowOff>
    </xdr:from>
    <xdr:to>
      <xdr:col>3</xdr:col>
      <xdr:colOff>285752</xdr:colOff>
      <xdr:row>1283</xdr:row>
      <xdr:rowOff>10885</xdr:rowOff>
    </xdr:to>
    <xdr:pic>
      <xdr:nvPicPr>
        <xdr:cNvPr id="273" name="253 Imagen">
          <a:extLst>
            <a:ext uri="{FF2B5EF4-FFF2-40B4-BE49-F238E27FC236}">
              <a16:creationId xmlns:a16="http://schemas.microsoft.com/office/drawing/2014/main" id="{EF2C563A-5658-46CD-AC85-D3119AE1F8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2" y="345520736"/>
          <a:ext cx="1562100" cy="771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285752</xdr:colOff>
      <xdr:row>1278</xdr:row>
      <xdr:rowOff>134711</xdr:rowOff>
    </xdr:from>
    <xdr:to>
      <xdr:col>2</xdr:col>
      <xdr:colOff>762002</xdr:colOff>
      <xdr:row>1282</xdr:row>
      <xdr:rowOff>109946</xdr:rowOff>
    </xdr:to>
    <xdr:pic>
      <xdr:nvPicPr>
        <xdr:cNvPr id="274" name="254 Imagen">
          <a:extLst>
            <a:ext uri="{FF2B5EF4-FFF2-40B4-BE49-F238E27FC236}">
              <a16:creationId xmlns:a16="http://schemas.microsoft.com/office/drawing/2014/main" id="{DE4983AE-9CE6-440D-A44B-DBABE087987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3454635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1313</xdr:row>
      <xdr:rowOff>68035</xdr:rowOff>
    </xdr:from>
    <xdr:to>
      <xdr:col>16</xdr:col>
      <xdr:colOff>73933</xdr:colOff>
      <xdr:row>1317</xdr:row>
      <xdr:rowOff>96610</xdr:rowOff>
    </xdr:to>
    <xdr:pic>
      <xdr:nvPicPr>
        <xdr:cNvPr id="275" name="255 Imagen">
          <a:extLst>
            <a:ext uri="{FF2B5EF4-FFF2-40B4-BE49-F238E27FC236}">
              <a16:creationId xmlns:a16="http://schemas.microsoft.com/office/drawing/2014/main" id="{D7850F53-A980-4162-82F5-E1AF6533DB8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35506478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1314</xdr:row>
      <xdr:rowOff>1360</xdr:rowOff>
    </xdr:from>
    <xdr:to>
      <xdr:col>3</xdr:col>
      <xdr:colOff>299357</xdr:colOff>
      <xdr:row>1318</xdr:row>
      <xdr:rowOff>1360</xdr:rowOff>
    </xdr:to>
    <xdr:pic>
      <xdr:nvPicPr>
        <xdr:cNvPr id="276" name="256 Imagen">
          <a:extLst>
            <a:ext uri="{FF2B5EF4-FFF2-40B4-BE49-F238E27FC236}">
              <a16:creationId xmlns:a16="http://schemas.microsoft.com/office/drawing/2014/main" id="{0BAB38B0-EBBC-444B-BD67-CC33D52599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355188610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1313</xdr:row>
      <xdr:rowOff>134710</xdr:rowOff>
    </xdr:from>
    <xdr:to>
      <xdr:col>2</xdr:col>
      <xdr:colOff>775607</xdr:colOff>
      <xdr:row>1317</xdr:row>
      <xdr:rowOff>109945</xdr:rowOff>
    </xdr:to>
    <xdr:pic>
      <xdr:nvPicPr>
        <xdr:cNvPr id="277" name="257 Imagen">
          <a:extLst>
            <a:ext uri="{FF2B5EF4-FFF2-40B4-BE49-F238E27FC236}">
              <a16:creationId xmlns:a16="http://schemas.microsoft.com/office/drawing/2014/main" id="{B1C00B1F-2CED-4D83-85E8-579259AB0B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5513146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1352</xdr:row>
      <xdr:rowOff>54428</xdr:rowOff>
    </xdr:from>
    <xdr:to>
      <xdr:col>16</xdr:col>
      <xdr:colOff>60326</xdr:colOff>
      <xdr:row>1356</xdr:row>
      <xdr:rowOff>83003</xdr:rowOff>
    </xdr:to>
    <xdr:pic>
      <xdr:nvPicPr>
        <xdr:cNvPr id="278" name="258 Imagen">
          <a:extLst>
            <a:ext uri="{FF2B5EF4-FFF2-40B4-BE49-F238E27FC236}">
              <a16:creationId xmlns:a16="http://schemas.microsoft.com/office/drawing/2014/main" id="{AA57C418-168E-4BBC-B223-87146A9A87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6552867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1352</xdr:row>
      <xdr:rowOff>178253</xdr:rowOff>
    </xdr:from>
    <xdr:to>
      <xdr:col>3</xdr:col>
      <xdr:colOff>285750</xdr:colOff>
      <xdr:row>1356</xdr:row>
      <xdr:rowOff>168728</xdr:rowOff>
    </xdr:to>
    <xdr:pic>
      <xdr:nvPicPr>
        <xdr:cNvPr id="279" name="259 Imagen">
          <a:extLst>
            <a:ext uri="{FF2B5EF4-FFF2-40B4-BE49-F238E27FC236}">
              <a16:creationId xmlns:a16="http://schemas.microsoft.com/office/drawing/2014/main" id="{62CA884E-FEB7-4523-85D0-EA5B8FF27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6565250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1352</xdr:row>
      <xdr:rowOff>121103</xdr:rowOff>
    </xdr:from>
    <xdr:to>
      <xdr:col>2</xdr:col>
      <xdr:colOff>762000</xdr:colOff>
      <xdr:row>1356</xdr:row>
      <xdr:rowOff>96338</xdr:rowOff>
    </xdr:to>
    <xdr:pic>
      <xdr:nvPicPr>
        <xdr:cNvPr id="280" name="260 Imagen">
          <a:extLst>
            <a:ext uri="{FF2B5EF4-FFF2-40B4-BE49-F238E27FC236}">
              <a16:creationId xmlns:a16="http://schemas.microsoft.com/office/drawing/2014/main" id="{DE540BB0-22CD-4AA0-BB82-558CF26C980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6559535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1385</xdr:row>
      <xdr:rowOff>40822</xdr:rowOff>
    </xdr:from>
    <xdr:to>
      <xdr:col>16</xdr:col>
      <xdr:colOff>73933</xdr:colOff>
      <xdr:row>1389</xdr:row>
      <xdr:rowOff>69397</xdr:rowOff>
    </xdr:to>
    <xdr:pic>
      <xdr:nvPicPr>
        <xdr:cNvPr id="281" name="261 Imagen">
          <a:extLst>
            <a:ext uri="{FF2B5EF4-FFF2-40B4-BE49-F238E27FC236}">
              <a16:creationId xmlns:a16="http://schemas.microsoft.com/office/drawing/2014/main" id="{2FCD337F-9C3E-4A36-B8C9-531C4BA0394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374668597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1385</xdr:row>
      <xdr:rowOff>164647</xdr:rowOff>
    </xdr:from>
    <xdr:to>
      <xdr:col>3</xdr:col>
      <xdr:colOff>299357</xdr:colOff>
      <xdr:row>1389</xdr:row>
      <xdr:rowOff>155122</xdr:rowOff>
    </xdr:to>
    <xdr:pic>
      <xdr:nvPicPr>
        <xdr:cNvPr id="282" name="262 Imagen">
          <a:extLst>
            <a:ext uri="{FF2B5EF4-FFF2-40B4-BE49-F238E27FC236}">
              <a16:creationId xmlns:a16="http://schemas.microsoft.com/office/drawing/2014/main" id="{49A581F5-680C-4AEC-875C-8D4EE511E4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37479242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1385</xdr:row>
      <xdr:rowOff>107497</xdr:rowOff>
    </xdr:from>
    <xdr:to>
      <xdr:col>2</xdr:col>
      <xdr:colOff>775607</xdr:colOff>
      <xdr:row>1389</xdr:row>
      <xdr:rowOff>82732</xdr:rowOff>
    </xdr:to>
    <xdr:pic>
      <xdr:nvPicPr>
        <xdr:cNvPr id="283" name="263 Imagen">
          <a:extLst>
            <a:ext uri="{FF2B5EF4-FFF2-40B4-BE49-F238E27FC236}">
              <a16:creationId xmlns:a16="http://schemas.microsoft.com/office/drawing/2014/main" id="{D5EC87EB-8752-4870-94F1-9FBCC4FE4A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7473527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1425</xdr:row>
      <xdr:rowOff>68035</xdr:rowOff>
    </xdr:from>
    <xdr:to>
      <xdr:col>16</xdr:col>
      <xdr:colOff>46719</xdr:colOff>
      <xdr:row>1429</xdr:row>
      <xdr:rowOff>96610</xdr:rowOff>
    </xdr:to>
    <xdr:pic>
      <xdr:nvPicPr>
        <xdr:cNvPr id="284" name="264 Imagen">
          <a:extLst>
            <a:ext uri="{FF2B5EF4-FFF2-40B4-BE49-F238E27FC236}">
              <a16:creationId xmlns:a16="http://schemas.microsoft.com/office/drawing/2014/main" id="{4ACCCDAB-A191-4F9C-8704-C4B27682603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38430653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1426</xdr:row>
      <xdr:rowOff>1360</xdr:rowOff>
    </xdr:from>
    <xdr:to>
      <xdr:col>3</xdr:col>
      <xdr:colOff>272143</xdr:colOff>
      <xdr:row>1430</xdr:row>
      <xdr:rowOff>1360</xdr:rowOff>
    </xdr:to>
    <xdr:pic>
      <xdr:nvPicPr>
        <xdr:cNvPr id="285" name="265 Imagen">
          <a:extLst>
            <a:ext uri="{FF2B5EF4-FFF2-40B4-BE49-F238E27FC236}">
              <a16:creationId xmlns:a16="http://schemas.microsoft.com/office/drawing/2014/main" id="{7887B821-EFE6-4734-8B42-F76E2AF1D7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384430360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1425</xdr:row>
      <xdr:rowOff>134710</xdr:rowOff>
    </xdr:from>
    <xdr:to>
      <xdr:col>2</xdr:col>
      <xdr:colOff>748393</xdr:colOff>
      <xdr:row>1429</xdr:row>
      <xdr:rowOff>109945</xdr:rowOff>
    </xdr:to>
    <xdr:pic>
      <xdr:nvPicPr>
        <xdr:cNvPr id="286" name="266 Imagen">
          <a:extLst>
            <a:ext uri="{FF2B5EF4-FFF2-40B4-BE49-F238E27FC236}">
              <a16:creationId xmlns:a16="http://schemas.microsoft.com/office/drawing/2014/main" id="{4A16F878-CBF8-4EAA-BAA2-05E033D59BE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8437321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1465</xdr:row>
      <xdr:rowOff>81643</xdr:rowOff>
    </xdr:from>
    <xdr:to>
      <xdr:col>16</xdr:col>
      <xdr:colOff>101147</xdr:colOff>
      <xdr:row>1469</xdr:row>
      <xdr:rowOff>110218</xdr:rowOff>
    </xdr:to>
    <xdr:pic>
      <xdr:nvPicPr>
        <xdr:cNvPr id="287" name="267 Imagen">
          <a:extLst>
            <a:ext uri="{FF2B5EF4-FFF2-40B4-BE49-F238E27FC236}">
              <a16:creationId xmlns:a16="http://schemas.microsoft.com/office/drawing/2014/main" id="{ABF24E37-2505-49BF-BDC5-A0461D16FE9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39452141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879021</xdr:colOff>
      <xdr:row>1466</xdr:row>
      <xdr:rowOff>14968</xdr:rowOff>
    </xdr:from>
    <xdr:to>
      <xdr:col>3</xdr:col>
      <xdr:colOff>326571</xdr:colOff>
      <xdr:row>1470</xdr:row>
      <xdr:rowOff>5443</xdr:rowOff>
    </xdr:to>
    <xdr:pic>
      <xdr:nvPicPr>
        <xdr:cNvPr id="288" name="268 Imagen">
          <a:extLst>
            <a:ext uri="{FF2B5EF4-FFF2-40B4-BE49-F238E27FC236}">
              <a16:creationId xmlns:a16="http://schemas.microsoft.com/office/drawing/2014/main" id="{4C4C94FB-BDA8-4B9F-8A47-6257E21DE5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1" y="39464524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1465</xdr:row>
      <xdr:rowOff>148318</xdr:rowOff>
    </xdr:from>
    <xdr:to>
      <xdr:col>2</xdr:col>
      <xdr:colOff>802821</xdr:colOff>
      <xdr:row>1469</xdr:row>
      <xdr:rowOff>123553</xdr:rowOff>
    </xdr:to>
    <xdr:pic>
      <xdr:nvPicPr>
        <xdr:cNvPr id="289" name="269 Imagen">
          <a:extLst>
            <a:ext uri="{FF2B5EF4-FFF2-40B4-BE49-F238E27FC236}">
              <a16:creationId xmlns:a16="http://schemas.microsoft.com/office/drawing/2014/main" id="{D4571DD9-1C45-43D4-A23B-5E77DF9C8C6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3945880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1504</xdr:row>
      <xdr:rowOff>68036</xdr:rowOff>
    </xdr:from>
    <xdr:to>
      <xdr:col>16</xdr:col>
      <xdr:colOff>101147</xdr:colOff>
      <xdr:row>1508</xdr:row>
      <xdr:rowOff>96611</xdr:rowOff>
    </xdr:to>
    <xdr:pic>
      <xdr:nvPicPr>
        <xdr:cNvPr id="290" name="273 Imagen">
          <a:extLst>
            <a:ext uri="{FF2B5EF4-FFF2-40B4-BE49-F238E27FC236}">
              <a16:creationId xmlns:a16="http://schemas.microsoft.com/office/drawing/2014/main" id="{2A1C833A-C137-4D15-9D9D-7E730A94B1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4047567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879021</xdr:colOff>
      <xdr:row>1505</xdr:row>
      <xdr:rowOff>1361</xdr:rowOff>
    </xdr:from>
    <xdr:to>
      <xdr:col>3</xdr:col>
      <xdr:colOff>326571</xdr:colOff>
      <xdr:row>1509</xdr:row>
      <xdr:rowOff>1361</xdr:rowOff>
    </xdr:to>
    <xdr:pic>
      <xdr:nvPicPr>
        <xdr:cNvPr id="291" name="274 Imagen">
          <a:extLst>
            <a:ext uri="{FF2B5EF4-FFF2-40B4-BE49-F238E27FC236}">
              <a16:creationId xmlns:a16="http://schemas.microsoft.com/office/drawing/2014/main" id="{12C0C1F8-5D7A-4E65-960B-D67FA0D62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1" y="4048805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326571</xdr:colOff>
      <xdr:row>1504</xdr:row>
      <xdr:rowOff>134711</xdr:rowOff>
    </xdr:from>
    <xdr:to>
      <xdr:col>2</xdr:col>
      <xdr:colOff>802821</xdr:colOff>
      <xdr:row>1508</xdr:row>
      <xdr:rowOff>109946</xdr:rowOff>
    </xdr:to>
    <xdr:pic>
      <xdr:nvPicPr>
        <xdr:cNvPr id="292" name="275 Imagen">
          <a:extLst>
            <a:ext uri="{FF2B5EF4-FFF2-40B4-BE49-F238E27FC236}">
              <a16:creationId xmlns:a16="http://schemas.microsoft.com/office/drawing/2014/main" id="{339F3D5B-822D-4327-8469-D614B1159A8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4048233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1543</xdr:row>
      <xdr:rowOff>54429</xdr:rowOff>
    </xdr:from>
    <xdr:to>
      <xdr:col>16</xdr:col>
      <xdr:colOff>19504</xdr:colOff>
      <xdr:row>1547</xdr:row>
      <xdr:rowOff>83004</xdr:rowOff>
    </xdr:to>
    <xdr:pic>
      <xdr:nvPicPr>
        <xdr:cNvPr id="293" name="276 Imagen">
          <a:extLst>
            <a:ext uri="{FF2B5EF4-FFF2-40B4-BE49-F238E27FC236}">
              <a16:creationId xmlns:a16="http://schemas.microsoft.com/office/drawing/2014/main" id="{6230E068-4391-4CCB-905C-B76CD1C6D8E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414820554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1543</xdr:row>
      <xdr:rowOff>178254</xdr:rowOff>
    </xdr:from>
    <xdr:to>
      <xdr:col>3</xdr:col>
      <xdr:colOff>244928</xdr:colOff>
      <xdr:row>1547</xdr:row>
      <xdr:rowOff>168729</xdr:rowOff>
    </xdr:to>
    <xdr:pic>
      <xdr:nvPicPr>
        <xdr:cNvPr id="294" name="277 Imagen">
          <a:extLst>
            <a:ext uri="{FF2B5EF4-FFF2-40B4-BE49-F238E27FC236}">
              <a16:creationId xmlns:a16="http://schemas.microsoft.com/office/drawing/2014/main" id="{282256D4-3C10-4D5B-BE09-4CE7BB401B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414944379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1543</xdr:row>
      <xdr:rowOff>121104</xdr:rowOff>
    </xdr:from>
    <xdr:to>
      <xdr:col>2</xdr:col>
      <xdr:colOff>721178</xdr:colOff>
      <xdr:row>1547</xdr:row>
      <xdr:rowOff>96339</xdr:rowOff>
    </xdr:to>
    <xdr:pic>
      <xdr:nvPicPr>
        <xdr:cNvPr id="295" name="278 Imagen">
          <a:extLst>
            <a:ext uri="{FF2B5EF4-FFF2-40B4-BE49-F238E27FC236}">
              <a16:creationId xmlns:a16="http://schemas.microsoft.com/office/drawing/2014/main" id="{344E3E67-A6F5-4C92-BB2D-1F057333DC1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1488722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224517</xdr:colOff>
      <xdr:row>1582</xdr:row>
      <xdr:rowOff>81643</xdr:rowOff>
    </xdr:from>
    <xdr:to>
      <xdr:col>16</xdr:col>
      <xdr:colOff>46718</xdr:colOff>
      <xdr:row>1586</xdr:row>
      <xdr:rowOff>110218</xdr:rowOff>
    </xdr:to>
    <xdr:pic>
      <xdr:nvPicPr>
        <xdr:cNvPr id="296" name="282 Imagen">
          <a:extLst>
            <a:ext uri="{FF2B5EF4-FFF2-40B4-BE49-F238E27FC236}">
              <a16:creationId xmlns:a16="http://schemas.microsoft.com/office/drawing/2014/main" id="{C02DB348-999F-4EF1-A082-D0DD18126BF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7" y="4248299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824592</xdr:colOff>
      <xdr:row>1583</xdr:row>
      <xdr:rowOff>14968</xdr:rowOff>
    </xdr:from>
    <xdr:to>
      <xdr:col>3</xdr:col>
      <xdr:colOff>272142</xdr:colOff>
      <xdr:row>1587</xdr:row>
      <xdr:rowOff>5443</xdr:rowOff>
    </xdr:to>
    <xdr:pic>
      <xdr:nvPicPr>
        <xdr:cNvPr id="297" name="283 Imagen">
          <a:extLst>
            <a:ext uri="{FF2B5EF4-FFF2-40B4-BE49-F238E27FC236}">
              <a16:creationId xmlns:a16="http://schemas.microsoft.com/office/drawing/2014/main" id="{50E6CF21-952C-4184-B5E0-39376C1157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2" y="4249537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272142</xdr:colOff>
      <xdr:row>1582</xdr:row>
      <xdr:rowOff>148318</xdr:rowOff>
    </xdr:from>
    <xdr:to>
      <xdr:col>2</xdr:col>
      <xdr:colOff>748392</xdr:colOff>
      <xdr:row>1586</xdr:row>
      <xdr:rowOff>123553</xdr:rowOff>
    </xdr:to>
    <xdr:pic>
      <xdr:nvPicPr>
        <xdr:cNvPr id="298" name="284 Imagen">
          <a:extLst>
            <a:ext uri="{FF2B5EF4-FFF2-40B4-BE49-F238E27FC236}">
              <a16:creationId xmlns:a16="http://schemas.microsoft.com/office/drawing/2014/main" id="{446A7268-11D6-4BE9-9BB2-B8D68AA6DBD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4248966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1620</xdr:row>
      <xdr:rowOff>68036</xdr:rowOff>
    </xdr:from>
    <xdr:to>
      <xdr:col>16</xdr:col>
      <xdr:colOff>46719</xdr:colOff>
      <xdr:row>1624</xdr:row>
      <xdr:rowOff>96611</xdr:rowOff>
    </xdr:to>
    <xdr:pic>
      <xdr:nvPicPr>
        <xdr:cNvPr id="299" name="285 Imagen">
          <a:extLst>
            <a:ext uri="{FF2B5EF4-FFF2-40B4-BE49-F238E27FC236}">
              <a16:creationId xmlns:a16="http://schemas.microsoft.com/office/drawing/2014/main" id="{7AD217C8-86C0-4A5C-A9CE-9191D3F89F9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32864986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1621</xdr:row>
      <xdr:rowOff>1361</xdr:rowOff>
    </xdr:from>
    <xdr:to>
      <xdr:col>3</xdr:col>
      <xdr:colOff>272143</xdr:colOff>
      <xdr:row>1625</xdr:row>
      <xdr:rowOff>1361</xdr:rowOff>
    </xdr:to>
    <xdr:pic>
      <xdr:nvPicPr>
        <xdr:cNvPr id="300" name="286 Imagen">
          <a:extLst>
            <a:ext uri="{FF2B5EF4-FFF2-40B4-BE49-F238E27FC236}">
              <a16:creationId xmlns:a16="http://schemas.microsoft.com/office/drawing/2014/main" id="{B74A5E14-75A9-4D00-93E0-B511E45590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32988811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1620</xdr:row>
      <xdr:rowOff>134711</xdr:rowOff>
    </xdr:from>
    <xdr:to>
      <xdr:col>2</xdr:col>
      <xdr:colOff>748393</xdr:colOff>
      <xdr:row>1624</xdr:row>
      <xdr:rowOff>109946</xdr:rowOff>
    </xdr:to>
    <xdr:pic>
      <xdr:nvPicPr>
        <xdr:cNvPr id="301" name="287 Imagen">
          <a:extLst>
            <a:ext uri="{FF2B5EF4-FFF2-40B4-BE49-F238E27FC236}">
              <a16:creationId xmlns:a16="http://schemas.microsoft.com/office/drawing/2014/main" id="{4FAED701-28B6-468D-A9B9-A6BF5F51146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3293166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210911</xdr:colOff>
      <xdr:row>1659</xdr:row>
      <xdr:rowOff>68036</xdr:rowOff>
    </xdr:from>
    <xdr:to>
      <xdr:col>16</xdr:col>
      <xdr:colOff>33112</xdr:colOff>
      <xdr:row>1663</xdr:row>
      <xdr:rowOff>96611</xdr:rowOff>
    </xdr:to>
    <xdr:pic>
      <xdr:nvPicPr>
        <xdr:cNvPr id="302" name="291 Imagen">
          <a:extLst>
            <a:ext uri="{FF2B5EF4-FFF2-40B4-BE49-F238E27FC236}">
              <a16:creationId xmlns:a16="http://schemas.microsoft.com/office/drawing/2014/main" id="{C29045A1-97AA-490F-885F-6D88EFCCBD2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011" y="44302816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810986</xdr:colOff>
      <xdr:row>1660</xdr:row>
      <xdr:rowOff>1361</xdr:rowOff>
    </xdr:from>
    <xdr:to>
      <xdr:col>3</xdr:col>
      <xdr:colOff>258536</xdr:colOff>
      <xdr:row>1664</xdr:row>
      <xdr:rowOff>1361</xdr:rowOff>
    </xdr:to>
    <xdr:pic>
      <xdr:nvPicPr>
        <xdr:cNvPr id="303" name="292 Imagen">
          <a:extLst>
            <a:ext uri="{FF2B5EF4-FFF2-40B4-BE49-F238E27FC236}">
              <a16:creationId xmlns:a16="http://schemas.microsoft.com/office/drawing/2014/main" id="{E4B05107-ACE5-4F67-AF1E-DD05044EA0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736" y="44315198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258536</xdr:colOff>
      <xdr:row>1659</xdr:row>
      <xdr:rowOff>134711</xdr:rowOff>
    </xdr:from>
    <xdr:to>
      <xdr:col>2</xdr:col>
      <xdr:colOff>734786</xdr:colOff>
      <xdr:row>1663</xdr:row>
      <xdr:rowOff>109946</xdr:rowOff>
    </xdr:to>
    <xdr:pic>
      <xdr:nvPicPr>
        <xdr:cNvPr id="304" name="293 Imagen">
          <a:extLst>
            <a:ext uri="{FF2B5EF4-FFF2-40B4-BE49-F238E27FC236}">
              <a16:creationId xmlns:a16="http://schemas.microsoft.com/office/drawing/2014/main" id="{C9DE1149-A25F-452E-B17F-E1021A85A94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44309483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1698</xdr:row>
      <xdr:rowOff>81643</xdr:rowOff>
    </xdr:from>
    <xdr:to>
      <xdr:col>16</xdr:col>
      <xdr:colOff>46719</xdr:colOff>
      <xdr:row>1702</xdr:row>
      <xdr:rowOff>110218</xdr:rowOff>
    </xdr:to>
    <xdr:pic>
      <xdr:nvPicPr>
        <xdr:cNvPr id="305" name="297 Imagen">
          <a:extLst>
            <a:ext uri="{FF2B5EF4-FFF2-40B4-BE49-F238E27FC236}">
              <a16:creationId xmlns:a16="http://schemas.microsoft.com/office/drawing/2014/main" id="{F3B84A94-FB00-409F-9452-B08DFD94F92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528715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1699</xdr:row>
      <xdr:rowOff>14968</xdr:rowOff>
    </xdr:from>
    <xdr:to>
      <xdr:col>3</xdr:col>
      <xdr:colOff>272143</xdr:colOff>
      <xdr:row>1703</xdr:row>
      <xdr:rowOff>5443</xdr:rowOff>
    </xdr:to>
    <xdr:pic>
      <xdr:nvPicPr>
        <xdr:cNvPr id="306" name="298 Imagen">
          <a:extLst>
            <a:ext uri="{FF2B5EF4-FFF2-40B4-BE49-F238E27FC236}">
              <a16:creationId xmlns:a16="http://schemas.microsoft.com/office/drawing/2014/main" id="{77239BE3-C9B6-4471-8001-E431EA0A1D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529953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1698</xdr:row>
      <xdr:rowOff>148318</xdr:rowOff>
    </xdr:from>
    <xdr:to>
      <xdr:col>2</xdr:col>
      <xdr:colOff>748393</xdr:colOff>
      <xdr:row>1702</xdr:row>
      <xdr:rowOff>123553</xdr:rowOff>
    </xdr:to>
    <xdr:pic>
      <xdr:nvPicPr>
        <xdr:cNvPr id="307" name="299 Imagen">
          <a:extLst>
            <a:ext uri="{FF2B5EF4-FFF2-40B4-BE49-F238E27FC236}">
              <a16:creationId xmlns:a16="http://schemas.microsoft.com/office/drawing/2014/main" id="{467E7704-D335-454E-B5D3-C5EB8EFE393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529382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1738</xdr:row>
      <xdr:rowOff>81643</xdr:rowOff>
    </xdr:from>
    <xdr:to>
      <xdr:col>16</xdr:col>
      <xdr:colOff>46719</xdr:colOff>
      <xdr:row>1742</xdr:row>
      <xdr:rowOff>110218</xdr:rowOff>
    </xdr:to>
    <xdr:pic>
      <xdr:nvPicPr>
        <xdr:cNvPr id="308" name="303 Imagen">
          <a:extLst>
            <a:ext uri="{FF2B5EF4-FFF2-40B4-BE49-F238E27FC236}">
              <a16:creationId xmlns:a16="http://schemas.microsoft.com/office/drawing/2014/main" id="{0F8FE48B-0BC9-40DD-B4C3-4BDB707F550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612630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1739</xdr:row>
      <xdr:rowOff>14968</xdr:rowOff>
    </xdr:from>
    <xdr:to>
      <xdr:col>3</xdr:col>
      <xdr:colOff>272143</xdr:colOff>
      <xdr:row>1743</xdr:row>
      <xdr:rowOff>5443</xdr:rowOff>
    </xdr:to>
    <xdr:pic>
      <xdr:nvPicPr>
        <xdr:cNvPr id="309" name="304 Imagen">
          <a:extLst>
            <a:ext uri="{FF2B5EF4-FFF2-40B4-BE49-F238E27FC236}">
              <a16:creationId xmlns:a16="http://schemas.microsoft.com/office/drawing/2014/main" id="{61B2C231-BCD2-43E9-9D33-8939C5E7BF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613869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1738</xdr:row>
      <xdr:rowOff>148318</xdr:rowOff>
    </xdr:from>
    <xdr:to>
      <xdr:col>2</xdr:col>
      <xdr:colOff>748393</xdr:colOff>
      <xdr:row>1742</xdr:row>
      <xdr:rowOff>123553</xdr:rowOff>
    </xdr:to>
    <xdr:pic>
      <xdr:nvPicPr>
        <xdr:cNvPr id="310" name="305 Imagen">
          <a:extLst>
            <a:ext uri="{FF2B5EF4-FFF2-40B4-BE49-F238E27FC236}">
              <a16:creationId xmlns:a16="http://schemas.microsoft.com/office/drawing/2014/main" id="{9F0F2E46-18F2-44E9-B2A1-3BDA8F94FEB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613297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1799</xdr:row>
      <xdr:rowOff>81643</xdr:rowOff>
    </xdr:from>
    <xdr:to>
      <xdr:col>16</xdr:col>
      <xdr:colOff>60326</xdr:colOff>
      <xdr:row>1803</xdr:row>
      <xdr:rowOff>110218</xdr:rowOff>
    </xdr:to>
    <xdr:pic>
      <xdr:nvPicPr>
        <xdr:cNvPr id="311" name="306 Imagen">
          <a:extLst>
            <a:ext uri="{FF2B5EF4-FFF2-40B4-BE49-F238E27FC236}">
              <a16:creationId xmlns:a16="http://schemas.microsoft.com/office/drawing/2014/main" id="{7F433468-FDF9-40C3-935A-D15278671C4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4769602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1800</xdr:row>
      <xdr:rowOff>14968</xdr:rowOff>
    </xdr:from>
    <xdr:to>
      <xdr:col>3</xdr:col>
      <xdr:colOff>285750</xdr:colOff>
      <xdr:row>1804</xdr:row>
      <xdr:rowOff>5443</xdr:rowOff>
    </xdr:to>
    <xdr:pic>
      <xdr:nvPicPr>
        <xdr:cNvPr id="312" name="307 Imagen">
          <a:extLst>
            <a:ext uri="{FF2B5EF4-FFF2-40B4-BE49-F238E27FC236}">
              <a16:creationId xmlns:a16="http://schemas.microsoft.com/office/drawing/2014/main" id="{38FADF62-09D8-4C2B-BBD4-5B2997DDE4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4770841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1799</xdr:row>
      <xdr:rowOff>148318</xdr:rowOff>
    </xdr:from>
    <xdr:to>
      <xdr:col>2</xdr:col>
      <xdr:colOff>762000</xdr:colOff>
      <xdr:row>1803</xdr:row>
      <xdr:rowOff>123553</xdr:rowOff>
    </xdr:to>
    <xdr:pic>
      <xdr:nvPicPr>
        <xdr:cNvPr id="313" name="308 Imagen">
          <a:extLst>
            <a:ext uri="{FF2B5EF4-FFF2-40B4-BE49-F238E27FC236}">
              <a16:creationId xmlns:a16="http://schemas.microsoft.com/office/drawing/2014/main" id="{2F2E6502-5B74-419C-AA0C-26CA3B1E92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77026968"/>
          <a:ext cx="1524000" cy="737235"/>
        </a:xfrm>
        <a:prstGeom prst="rect">
          <a:avLst/>
        </a:prstGeom>
      </xdr:spPr>
    </xdr:pic>
    <xdr:clientData/>
  </xdr:twoCellAnchor>
  <xdr:oneCellAnchor>
    <xdr:from>
      <xdr:col>13</xdr:col>
      <xdr:colOff>224518</xdr:colOff>
      <xdr:row>1768</xdr:row>
      <xdr:rowOff>81643</xdr:rowOff>
    </xdr:from>
    <xdr:ext cx="1310481" cy="790575"/>
    <xdr:pic>
      <xdr:nvPicPr>
        <xdr:cNvPr id="314" name="303 Imagen">
          <a:extLst>
            <a:ext uri="{FF2B5EF4-FFF2-40B4-BE49-F238E27FC236}">
              <a16:creationId xmlns:a16="http://schemas.microsoft.com/office/drawing/2014/main" id="{33C52D8E-474E-4CD3-A0F2-3F538393388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69473643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824593</xdr:colOff>
      <xdr:row>1769</xdr:row>
      <xdr:rowOff>14968</xdr:rowOff>
    </xdr:from>
    <xdr:ext cx="1509713" cy="752475"/>
    <xdr:pic>
      <xdr:nvPicPr>
        <xdr:cNvPr id="315" name="304 Imagen">
          <a:extLst>
            <a:ext uri="{FF2B5EF4-FFF2-40B4-BE49-F238E27FC236}">
              <a16:creationId xmlns:a16="http://schemas.microsoft.com/office/drawing/2014/main" id="{A5B692ED-0B70-46BC-A4BC-C4FB592C7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69597468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272143</xdr:colOff>
      <xdr:row>1768</xdr:row>
      <xdr:rowOff>148318</xdr:rowOff>
    </xdr:from>
    <xdr:ext cx="1524000" cy="737235"/>
    <xdr:pic>
      <xdr:nvPicPr>
        <xdr:cNvPr id="316" name="305 Imagen">
          <a:extLst>
            <a:ext uri="{FF2B5EF4-FFF2-40B4-BE49-F238E27FC236}">
              <a16:creationId xmlns:a16="http://schemas.microsoft.com/office/drawing/2014/main" id="{C6A0AC1B-4D61-43FB-BC7E-DB5CB805ED2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69540318"/>
          <a:ext cx="1524000" cy="737235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216694</xdr:colOff>
      <xdr:row>998</xdr:row>
      <xdr:rowOff>178594</xdr:rowOff>
    </xdr:from>
    <xdr:ext cx="1019175" cy="933450"/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9319" y="218527313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19</xdr:col>
      <xdr:colOff>190501</xdr:colOff>
      <xdr:row>0</xdr:row>
      <xdr:rowOff>83343</xdr:rowOff>
    </xdr:from>
    <xdr:to>
      <xdr:col>21</xdr:col>
      <xdr:colOff>812121</xdr:colOff>
      <xdr:row>4</xdr:row>
      <xdr:rowOff>111918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83343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0</xdr:row>
      <xdr:rowOff>171450</xdr:rowOff>
    </xdr:from>
    <xdr:to>
      <xdr:col>3</xdr:col>
      <xdr:colOff>2157414</xdr:colOff>
      <xdr:row>4</xdr:row>
      <xdr:rowOff>161925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17145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0</xdr:row>
      <xdr:rowOff>114300</xdr:rowOff>
    </xdr:from>
    <xdr:to>
      <xdr:col>3</xdr:col>
      <xdr:colOff>833438</xdr:colOff>
      <xdr:row>4</xdr:row>
      <xdr:rowOff>89535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143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47</xdr:row>
      <xdr:rowOff>119063</xdr:rowOff>
    </xdr:from>
    <xdr:to>
      <xdr:col>21</xdr:col>
      <xdr:colOff>812121</xdr:colOff>
      <xdr:row>51</xdr:row>
      <xdr:rowOff>147638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1127521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48</xdr:row>
      <xdr:rowOff>16670</xdr:rowOff>
    </xdr:from>
    <xdr:to>
      <xdr:col>3</xdr:col>
      <xdr:colOff>2157414</xdr:colOff>
      <xdr:row>52</xdr:row>
      <xdr:rowOff>7145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113633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47</xdr:row>
      <xdr:rowOff>150020</xdr:rowOff>
    </xdr:from>
    <xdr:to>
      <xdr:col>3</xdr:col>
      <xdr:colOff>833438</xdr:colOff>
      <xdr:row>51</xdr:row>
      <xdr:rowOff>125255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130617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250032</xdr:colOff>
      <xdr:row>97</xdr:row>
      <xdr:rowOff>130969</xdr:rowOff>
    </xdr:from>
    <xdr:to>
      <xdr:col>21</xdr:col>
      <xdr:colOff>871652</xdr:colOff>
      <xdr:row>101</xdr:row>
      <xdr:rowOff>159544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3345" y="22240875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707232</xdr:colOff>
      <xdr:row>98</xdr:row>
      <xdr:rowOff>28576</xdr:rowOff>
    </xdr:from>
    <xdr:to>
      <xdr:col>3</xdr:col>
      <xdr:colOff>2216945</xdr:colOff>
      <xdr:row>102</xdr:row>
      <xdr:rowOff>19051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223289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97</xdr:row>
      <xdr:rowOff>161926</xdr:rowOff>
    </xdr:from>
    <xdr:to>
      <xdr:col>3</xdr:col>
      <xdr:colOff>892969</xdr:colOff>
      <xdr:row>101</xdr:row>
      <xdr:rowOff>137161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2227183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163</xdr:row>
      <xdr:rowOff>119062</xdr:rowOff>
    </xdr:from>
    <xdr:to>
      <xdr:col>21</xdr:col>
      <xdr:colOff>824027</xdr:colOff>
      <xdr:row>167</xdr:row>
      <xdr:rowOff>147637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3318271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164</xdr:row>
      <xdr:rowOff>16669</xdr:rowOff>
    </xdr:from>
    <xdr:to>
      <xdr:col>3</xdr:col>
      <xdr:colOff>2169320</xdr:colOff>
      <xdr:row>168</xdr:row>
      <xdr:rowOff>7144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3327082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150019</xdr:rowOff>
    </xdr:from>
    <xdr:to>
      <xdr:col>3</xdr:col>
      <xdr:colOff>845344</xdr:colOff>
      <xdr:row>167</xdr:row>
      <xdr:rowOff>125254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332136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217</xdr:row>
      <xdr:rowOff>59531</xdr:rowOff>
    </xdr:from>
    <xdr:to>
      <xdr:col>21</xdr:col>
      <xdr:colOff>788308</xdr:colOff>
      <xdr:row>221</xdr:row>
      <xdr:rowOff>88106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44076937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217</xdr:row>
      <xdr:rowOff>147638</xdr:rowOff>
    </xdr:from>
    <xdr:to>
      <xdr:col>3</xdr:col>
      <xdr:colOff>2133601</xdr:colOff>
      <xdr:row>221</xdr:row>
      <xdr:rowOff>138113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4416504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217</xdr:row>
      <xdr:rowOff>90488</xdr:rowOff>
    </xdr:from>
    <xdr:to>
      <xdr:col>3</xdr:col>
      <xdr:colOff>809625</xdr:colOff>
      <xdr:row>221</xdr:row>
      <xdr:rowOff>65723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410789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250032</xdr:colOff>
      <xdr:row>266</xdr:row>
      <xdr:rowOff>95250</xdr:rowOff>
    </xdr:from>
    <xdr:to>
      <xdr:col>21</xdr:col>
      <xdr:colOff>871652</xdr:colOff>
      <xdr:row>270</xdr:row>
      <xdr:rowOff>123825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3345" y="55078313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707232</xdr:colOff>
      <xdr:row>266</xdr:row>
      <xdr:rowOff>183357</xdr:rowOff>
    </xdr:from>
    <xdr:to>
      <xdr:col>3</xdr:col>
      <xdr:colOff>2216945</xdr:colOff>
      <xdr:row>270</xdr:row>
      <xdr:rowOff>173832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5516642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266</xdr:row>
      <xdr:rowOff>126207</xdr:rowOff>
    </xdr:from>
    <xdr:to>
      <xdr:col>3</xdr:col>
      <xdr:colOff>892969</xdr:colOff>
      <xdr:row>270</xdr:row>
      <xdr:rowOff>101442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5510927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325</xdr:row>
      <xdr:rowOff>107156</xdr:rowOff>
    </xdr:from>
    <xdr:to>
      <xdr:col>21</xdr:col>
      <xdr:colOff>847840</xdr:colOff>
      <xdr:row>329</xdr:row>
      <xdr:rowOff>135731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33" y="660439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326</xdr:row>
      <xdr:rowOff>4763</xdr:rowOff>
    </xdr:from>
    <xdr:to>
      <xdr:col>3</xdr:col>
      <xdr:colOff>2193133</xdr:colOff>
      <xdr:row>329</xdr:row>
      <xdr:rowOff>185738</xdr:rowOff>
    </xdr:to>
    <xdr:pic>
      <xdr:nvPicPr>
        <xdr:cNvPr id="22" name="21 Imagen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9" y="661320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325</xdr:row>
      <xdr:rowOff>138113</xdr:rowOff>
    </xdr:from>
    <xdr:to>
      <xdr:col>3</xdr:col>
      <xdr:colOff>869157</xdr:colOff>
      <xdr:row>329</xdr:row>
      <xdr:rowOff>113348</xdr:rowOff>
    </xdr:to>
    <xdr:pic>
      <xdr:nvPicPr>
        <xdr:cNvPr id="23" name="22 Imagen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6607492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178595</xdr:colOff>
      <xdr:row>372</xdr:row>
      <xdr:rowOff>83344</xdr:rowOff>
    </xdr:from>
    <xdr:to>
      <xdr:col>21</xdr:col>
      <xdr:colOff>800215</xdr:colOff>
      <xdr:row>376</xdr:row>
      <xdr:rowOff>111919</xdr:rowOff>
    </xdr:to>
    <xdr:pic>
      <xdr:nvPicPr>
        <xdr:cNvPr id="24" name="23 Imagen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8" y="7684293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635795</xdr:colOff>
      <xdr:row>372</xdr:row>
      <xdr:rowOff>171451</xdr:rowOff>
    </xdr:from>
    <xdr:to>
      <xdr:col>3</xdr:col>
      <xdr:colOff>2145508</xdr:colOff>
      <xdr:row>376</xdr:row>
      <xdr:rowOff>161926</xdr:rowOff>
    </xdr:to>
    <xdr:pic>
      <xdr:nvPicPr>
        <xdr:cNvPr id="25" name="24 Imagen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4" y="769310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476251</xdr:colOff>
      <xdr:row>372</xdr:row>
      <xdr:rowOff>114301</xdr:rowOff>
    </xdr:from>
    <xdr:to>
      <xdr:col>3</xdr:col>
      <xdr:colOff>821532</xdr:colOff>
      <xdr:row>376</xdr:row>
      <xdr:rowOff>89536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7687389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154781</xdr:colOff>
      <xdr:row>426</xdr:row>
      <xdr:rowOff>83343</xdr:rowOff>
    </xdr:from>
    <xdr:to>
      <xdr:col>21</xdr:col>
      <xdr:colOff>776401</xdr:colOff>
      <xdr:row>430</xdr:row>
      <xdr:rowOff>111918</xdr:rowOff>
    </xdr:to>
    <xdr:pic>
      <xdr:nvPicPr>
        <xdr:cNvPr id="27" name="26 Imagen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4" y="8777287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611981</xdr:colOff>
      <xdr:row>426</xdr:row>
      <xdr:rowOff>171450</xdr:rowOff>
    </xdr:from>
    <xdr:to>
      <xdr:col>3</xdr:col>
      <xdr:colOff>2121694</xdr:colOff>
      <xdr:row>430</xdr:row>
      <xdr:rowOff>161925</xdr:rowOff>
    </xdr:to>
    <xdr:pic>
      <xdr:nvPicPr>
        <xdr:cNvPr id="28" name="27 Imagen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8786098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452437</xdr:colOff>
      <xdr:row>426</xdr:row>
      <xdr:rowOff>114300</xdr:rowOff>
    </xdr:from>
    <xdr:to>
      <xdr:col>3</xdr:col>
      <xdr:colOff>797718</xdr:colOff>
      <xdr:row>430</xdr:row>
      <xdr:rowOff>89535</xdr:rowOff>
    </xdr:to>
    <xdr:pic>
      <xdr:nvPicPr>
        <xdr:cNvPr id="29" name="28 Imagen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8780383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178594</xdr:colOff>
      <xdr:row>467</xdr:row>
      <xdr:rowOff>119062</xdr:rowOff>
    </xdr:from>
    <xdr:to>
      <xdr:col>21</xdr:col>
      <xdr:colOff>800214</xdr:colOff>
      <xdr:row>471</xdr:row>
      <xdr:rowOff>147637</xdr:rowOff>
    </xdr:to>
    <xdr:pic>
      <xdr:nvPicPr>
        <xdr:cNvPr id="30" name="29 Imagen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7" y="9870281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635794</xdr:colOff>
      <xdr:row>468</xdr:row>
      <xdr:rowOff>16669</xdr:rowOff>
    </xdr:from>
    <xdr:to>
      <xdr:col>3</xdr:col>
      <xdr:colOff>2145507</xdr:colOff>
      <xdr:row>472</xdr:row>
      <xdr:rowOff>7144</xdr:rowOff>
    </xdr:to>
    <xdr:pic>
      <xdr:nvPicPr>
        <xdr:cNvPr id="31" name="30 Imagen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3" y="9879091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467</xdr:row>
      <xdr:rowOff>150019</xdr:rowOff>
    </xdr:from>
    <xdr:to>
      <xdr:col>3</xdr:col>
      <xdr:colOff>821531</xdr:colOff>
      <xdr:row>471</xdr:row>
      <xdr:rowOff>125254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9873376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507</xdr:row>
      <xdr:rowOff>95250</xdr:rowOff>
    </xdr:from>
    <xdr:to>
      <xdr:col>21</xdr:col>
      <xdr:colOff>788308</xdr:colOff>
      <xdr:row>511</xdr:row>
      <xdr:rowOff>123825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10951368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507</xdr:row>
      <xdr:rowOff>183357</xdr:rowOff>
    </xdr:from>
    <xdr:to>
      <xdr:col>3</xdr:col>
      <xdr:colOff>2133601</xdr:colOff>
      <xdr:row>511</xdr:row>
      <xdr:rowOff>173832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10960179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507</xdr:row>
      <xdr:rowOff>126207</xdr:rowOff>
    </xdr:from>
    <xdr:to>
      <xdr:col>3</xdr:col>
      <xdr:colOff>809625</xdr:colOff>
      <xdr:row>511</xdr:row>
      <xdr:rowOff>101442</xdr:rowOff>
    </xdr:to>
    <xdr:pic>
      <xdr:nvPicPr>
        <xdr:cNvPr id="36" name="35 Imagen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0954464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547</xdr:row>
      <xdr:rowOff>95250</xdr:rowOff>
    </xdr:from>
    <xdr:to>
      <xdr:col>21</xdr:col>
      <xdr:colOff>788308</xdr:colOff>
      <xdr:row>551</xdr:row>
      <xdr:rowOff>123825</xdr:rowOff>
    </xdr:to>
    <xdr:pic>
      <xdr:nvPicPr>
        <xdr:cNvPr id="37" name="36 Imagen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1204793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547</xdr:row>
      <xdr:rowOff>183357</xdr:rowOff>
    </xdr:from>
    <xdr:to>
      <xdr:col>3</xdr:col>
      <xdr:colOff>2133601</xdr:colOff>
      <xdr:row>551</xdr:row>
      <xdr:rowOff>173832</xdr:rowOff>
    </xdr:to>
    <xdr:pic>
      <xdr:nvPicPr>
        <xdr:cNvPr id="38" name="37 Imagen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12056745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547</xdr:row>
      <xdr:rowOff>126207</xdr:rowOff>
    </xdr:from>
    <xdr:to>
      <xdr:col>3</xdr:col>
      <xdr:colOff>809625</xdr:colOff>
      <xdr:row>551</xdr:row>
      <xdr:rowOff>101442</xdr:rowOff>
    </xdr:to>
    <xdr:pic>
      <xdr:nvPicPr>
        <xdr:cNvPr id="39" name="38 Imagen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2051030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591</xdr:row>
      <xdr:rowOff>95250</xdr:rowOff>
    </xdr:from>
    <xdr:to>
      <xdr:col>21</xdr:col>
      <xdr:colOff>788309</xdr:colOff>
      <xdr:row>595</xdr:row>
      <xdr:rowOff>123825</xdr:rowOff>
    </xdr:to>
    <xdr:pic>
      <xdr:nvPicPr>
        <xdr:cNvPr id="40" name="39 Imagen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2" y="1311592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591</xdr:row>
      <xdr:rowOff>183357</xdr:rowOff>
    </xdr:from>
    <xdr:to>
      <xdr:col>3</xdr:col>
      <xdr:colOff>2133602</xdr:colOff>
      <xdr:row>595</xdr:row>
      <xdr:rowOff>173832</xdr:rowOff>
    </xdr:to>
    <xdr:pic>
      <xdr:nvPicPr>
        <xdr:cNvPr id="41" name="40 Imagen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8" y="13124735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591</xdr:row>
      <xdr:rowOff>126207</xdr:rowOff>
    </xdr:from>
    <xdr:to>
      <xdr:col>3</xdr:col>
      <xdr:colOff>809626</xdr:colOff>
      <xdr:row>595</xdr:row>
      <xdr:rowOff>101442</xdr:rowOff>
    </xdr:to>
    <xdr:pic>
      <xdr:nvPicPr>
        <xdr:cNvPr id="42" name="41 Imagen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1311902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632</xdr:row>
      <xdr:rowOff>95250</xdr:rowOff>
    </xdr:from>
    <xdr:to>
      <xdr:col>21</xdr:col>
      <xdr:colOff>776402</xdr:colOff>
      <xdr:row>636</xdr:row>
      <xdr:rowOff>123825</xdr:rowOff>
    </xdr:to>
    <xdr:pic>
      <xdr:nvPicPr>
        <xdr:cNvPr id="43" name="42 Imagen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14214871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632</xdr:row>
      <xdr:rowOff>183357</xdr:rowOff>
    </xdr:from>
    <xdr:to>
      <xdr:col>3</xdr:col>
      <xdr:colOff>2121695</xdr:colOff>
      <xdr:row>636</xdr:row>
      <xdr:rowOff>173832</xdr:rowOff>
    </xdr:to>
    <xdr:pic>
      <xdr:nvPicPr>
        <xdr:cNvPr id="44" name="43 Imagen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1422368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632</xdr:row>
      <xdr:rowOff>126207</xdr:rowOff>
    </xdr:from>
    <xdr:to>
      <xdr:col>3</xdr:col>
      <xdr:colOff>797719</xdr:colOff>
      <xdr:row>636</xdr:row>
      <xdr:rowOff>101442</xdr:rowOff>
    </xdr:to>
    <xdr:pic>
      <xdr:nvPicPr>
        <xdr:cNvPr id="45" name="44 Imagen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4217967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672</xdr:row>
      <xdr:rowOff>119063</xdr:rowOff>
    </xdr:from>
    <xdr:to>
      <xdr:col>21</xdr:col>
      <xdr:colOff>788308</xdr:colOff>
      <xdr:row>676</xdr:row>
      <xdr:rowOff>147638</xdr:rowOff>
    </xdr:to>
    <xdr:pic>
      <xdr:nvPicPr>
        <xdr:cNvPr id="46" name="45 Imagen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1531024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673</xdr:row>
      <xdr:rowOff>16670</xdr:rowOff>
    </xdr:from>
    <xdr:to>
      <xdr:col>3</xdr:col>
      <xdr:colOff>2133601</xdr:colOff>
      <xdr:row>677</xdr:row>
      <xdr:rowOff>7145</xdr:rowOff>
    </xdr:to>
    <xdr:pic>
      <xdr:nvPicPr>
        <xdr:cNvPr id="47" name="46 Imagen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1531905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672</xdr:row>
      <xdr:rowOff>150020</xdr:rowOff>
    </xdr:from>
    <xdr:to>
      <xdr:col>3</xdr:col>
      <xdr:colOff>809625</xdr:colOff>
      <xdr:row>676</xdr:row>
      <xdr:rowOff>125255</xdr:rowOff>
    </xdr:to>
    <xdr:pic>
      <xdr:nvPicPr>
        <xdr:cNvPr id="48" name="47 Imagen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5313342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729</xdr:row>
      <xdr:rowOff>142875</xdr:rowOff>
    </xdr:from>
    <xdr:to>
      <xdr:col>21</xdr:col>
      <xdr:colOff>824027</xdr:colOff>
      <xdr:row>733</xdr:row>
      <xdr:rowOff>171450</xdr:rowOff>
    </xdr:to>
    <xdr:pic>
      <xdr:nvPicPr>
        <xdr:cNvPr id="49" name="48 Imagen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16408003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730</xdr:row>
      <xdr:rowOff>40482</xdr:rowOff>
    </xdr:from>
    <xdr:to>
      <xdr:col>3</xdr:col>
      <xdr:colOff>2169320</xdr:colOff>
      <xdr:row>734</xdr:row>
      <xdr:rowOff>30957</xdr:rowOff>
    </xdr:to>
    <xdr:pic>
      <xdr:nvPicPr>
        <xdr:cNvPr id="50" name="49 Imagen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16416813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729</xdr:row>
      <xdr:rowOff>173832</xdr:rowOff>
    </xdr:from>
    <xdr:to>
      <xdr:col>3</xdr:col>
      <xdr:colOff>845344</xdr:colOff>
      <xdr:row>733</xdr:row>
      <xdr:rowOff>149067</xdr:rowOff>
    </xdr:to>
    <xdr:pic>
      <xdr:nvPicPr>
        <xdr:cNvPr id="51" name="50 Imagen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6411098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783</xdr:row>
      <xdr:rowOff>154781</xdr:rowOff>
    </xdr:from>
    <xdr:to>
      <xdr:col>21</xdr:col>
      <xdr:colOff>847840</xdr:colOff>
      <xdr:row>787</xdr:row>
      <xdr:rowOff>183356</xdr:rowOff>
    </xdr:to>
    <xdr:pic>
      <xdr:nvPicPr>
        <xdr:cNvPr id="52" name="51 Imagen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33" y="17503378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784</xdr:row>
      <xdr:rowOff>52388</xdr:rowOff>
    </xdr:from>
    <xdr:to>
      <xdr:col>3</xdr:col>
      <xdr:colOff>2193133</xdr:colOff>
      <xdr:row>788</xdr:row>
      <xdr:rowOff>42863</xdr:rowOff>
    </xdr:to>
    <xdr:pic>
      <xdr:nvPicPr>
        <xdr:cNvPr id="53" name="52 Imagen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9" y="17512188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783</xdr:row>
      <xdr:rowOff>185738</xdr:rowOff>
    </xdr:from>
    <xdr:to>
      <xdr:col>3</xdr:col>
      <xdr:colOff>869157</xdr:colOff>
      <xdr:row>787</xdr:row>
      <xdr:rowOff>160973</xdr:rowOff>
    </xdr:to>
    <xdr:pic>
      <xdr:nvPicPr>
        <xdr:cNvPr id="54" name="53 Imagen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7506473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178595</xdr:colOff>
      <xdr:row>828</xdr:row>
      <xdr:rowOff>119063</xdr:rowOff>
    </xdr:from>
    <xdr:to>
      <xdr:col>21</xdr:col>
      <xdr:colOff>800215</xdr:colOff>
      <xdr:row>832</xdr:row>
      <xdr:rowOff>147638</xdr:rowOff>
    </xdr:to>
    <xdr:pic>
      <xdr:nvPicPr>
        <xdr:cNvPr id="55" name="54 Imagen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8" y="1858684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635795</xdr:colOff>
      <xdr:row>829</xdr:row>
      <xdr:rowOff>16670</xdr:rowOff>
    </xdr:from>
    <xdr:to>
      <xdr:col>3</xdr:col>
      <xdr:colOff>2145508</xdr:colOff>
      <xdr:row>833</xdr:row>
      <xdr:rowOff>7145</xdr:rowOff>
    </xdr:to>
    <xdr:pic>
      <xdr:nvPicPr>
        <xdr:cNvPr id="56" name="55 Imagen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4" y="1859565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476251</xdr:colOff>
      <xdr:row>828</xdr:row>
      <xdr:rowOff>150020</xdr:rowOff>
    </xdr:from>
    <xdr:to>
      <xdr:col>3</xdr:col>
      <xdr:colOff>821532</xdr:colOff>
      <xdr:row>832</xdr:row>
      <xdr:rowOff>125255</xdr:rowOff>
    </xdr:to>
    <xdr:pic>
      <xdr:nvPicPr>
        <xdr:cNvPr id="57" name="56 Imagen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8589942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226219</xdr:colOff>
      <xdr:row>873</xdr:row>
      <xdr:rowOff>130969</xdr:rowOff>
    </xdr:from>
    <xdr:to>
      <xdr:col>21</xdr:col>
      <xdr:colOff>847839</xdr:colOff>
      <xdr:row>877</xdr:row>
      <xdr:rowOff>159544</xdr:rowOff>
    </xdr:to>
    <xdr:pic>
      <xdr:nvPicPr>
        <xdr:cNvPr id="58" name="57 Imagen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32" y="19684603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683419</xdr:colOff>
      <xdr:row>874</xdr:row>
      <xdr:rowOff>28576</xdr:rowOff>
    </xdr:from>
    <xdr:to>
      <xdr:col>3</xdr:col>
      <xdr:colOff>2193132</xdr:colOff>
      <xdr:row>878</xdr:row>
      <xdr:rowOff>19051</xdr:rowOff>
    </xdr:to>
    <xdr:pic>
      <xdr:nvPicPr>
        <xdr:cNvPr id="59" name="58 Imagen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8" y="19693413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</xdr:colOff>
      <xdr:row>873</xdr:row>
      <xdr:rowOff>161926</xdr:rowOff>
    </xdr:from>
    <xdr:to>
      <xdr:col>3</xdr:col>
      <xdr:colOff>869156</xdr:colOff>
      <xdr:row>877</xdr:row>
      <xdr:rowOff>137161</xdr:rowOff>
    </xdr:to>
    <xdr:pic>
      <xdr:nvPicPr>
        <xdr:cNvPr id="60" name="59 Imagen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9687698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913</xdr:row>
      <xdr:rowOff>95250</xdr:rowOff>
    </xdr:from>
    <xdr:to>
      <xdr:col>21</xdr:col>
      <xdr:colOff>788309</xdr:colOff>
      <xdr:row>917</xdr:row>
      <xdr:rowOff>123825</xdr:rowOff>
    </xdr:to>
    <xdr:pic>
      <xdr:nvPicPr>
        <xdr:cNvPr id="61" name="60 Imagen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2" y="2077402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913</xdr:row>
      <xdr:rowOff>183357</xdr:rowOff>
    </xdr:from>
    <xdr:to>
      <xdr:col>3</xdr:col>
      <xdr:colOff>2133602</xdr:colOff>
      <xdr:row>917</xdr:row>
      <xdr:rowOff>173832</xdr:rowOff>
    </xdr:to>
    <xdr:pic>
      <xdr:nvPicPr>
        <xdr:cNvPr id="62" name="61 Imagen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8" y="20782835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913</xdr:row>
      <xdr:rowOff>126207</xdr:rowOff>
    </xdr:from>
    <xdr:to>
      <xdr:col>3</xdr:col>
      <xdr:colOff>809626</xdr:colOff>
      <xdr:row>917</xdr:row>
      <xdr:rowOff>101442</xdr:rowOff>
    </xdr:to>
    <xdr:pic>
      <xdr:nvPicPr>
        <xdr:cNvPr id="63" name="62 Imagen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2077712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953</xdr:row>
      <xdr:rowOff>119062</xdr:rowOff>
    </xdr:from>
    <xdr:to>
      <xdr:col>21</xdr:col>
      <xdr:colOff>824027</xdr:colOff>
      <xdr:row>957</xdr:row>
      <xdr:rowOff>147637</xdr:rowOff>
    </xdr:to>
    <xdr:pic>
      <xdr:nvPicPr>
        <xdr:cNvPr id="64" name="63 Imagen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218551125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954</xdr:row>
      <xdr:rowOff>16669</xdr:rowOff>
    </xdr:from>
    <xdr:to>
      <xdr:col>3</xdr:col>
      <xdr:colOff>2169320</xdr:colOff>
      <xdr:row>958</xdr:row>
      <xdr:rowOff>7144</xdr:rowOff>
    </xdr:to>
    <xdr:pic>
      <xdr:nvPicPr>
        <xdr:cNvPr id="65" name="64 Imagen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21863923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953</xdr:row>
      <xdr:rowOff>150019</xdr:rowOff>
    </xdr:from>
    <xdr:to>
      <xdr:col>3</xdr:col>
      <xdr:colOff>845344</xdr:colOff>
      <xdr:row>957</xdr:row>
      <xdr:rowOff>125254</xdr:rowOff>
    </xdr:to>
    <xdr:pic>
      <xdr:nvPicPr>
        <xdr:cNvPr id="66" name="65 Imagen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21858208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997</xdr:row>
      <xdr:rowOff>107156</xdr:rowOff>
    </xdr:from>
    <xdr:to>
      <xdr:col>21</xdr:col>
      <xdr:colOff>776402</xdr:colOff>
      <xdr:row>1001</xdr:row>
      <xdr:rowOff>135731</xdr:rowOff>
    </xdr:to>
    <xdr:pic>
      <xdr:nvPicPr>
        <xdr:cNvPr id="67" name="66 Imagen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229219125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998</xdr:row>
      <xdr:rowOff>4763</xdr:rowOff>
    </xdr:from>
    <xdr:to>
      <xdr:col>3</xdr:col>
      <xdr:colOff>2121695</xdr:colOff>
      <xdr:row>1001</xdr:row>
      <xdr:rowOff>185738</xdr:rowOff>
    </xdr:to>
    <xdr:pic>
      <xdr:nvPicPr>
        <xdr:cNvPr id="68" name="67 Imagen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2930723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997</xdr:row>
      <xdr:rowOff>138113</xdr:rowOff>
    </xdr:from>
    <xdr:to>
      <xdr:col>3</xdr:col>
      <xdr:colOff>797719</xdr:colOff>
      <xdr:row>1001</xdr:row>
      <xdr:rowOff>113348</xdr:rowOff>
    </xdr:to>
    <xdr:pic>
      <xdr:nvPicPr>
        <xdr:cNvPr id="69" name="68 Imagen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2925008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1044</xdr:row>
      <xdr:rowOff>130968</xdr:rowOff>
    </xdr:from>
    <xdr:to>
      <xdr:col>21</xdr:col>
      <xdr:colOff>776402</xdr:colOff>
      <xdr:row>1048</xdr:row>
      <xdr:rowOff>159543</xdr:rowOff>
    </xdr:to>
    <xdr:pic>
      <xdr:nvPicPr>
        <xdr:cNvPr id="70" name="69 Imagen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24025621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1045</xdr:row>
      <xdr:rowOff>28575</xdr:rowOff>
    </xdr:from>
    <xdr:to>
      <xdr:col>3</xdr:col>
      <xdr:colOff>2121695</xdr:colOff>
      <xdr:row>1049</xdr:row>
      <xdr:rowOff>19050</xdr:rowOff>
    </xdr:to>
    <xdr:pic>
      <xdr:nvPicPr>
        <xdr:cNvPr id="71" name="70 Imagen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034432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1044</xdr:row>
      <xdr:rowOff>161925</xdr:rowOff>
    </xdr:from>
    <xdr:to>
      <xdr:col>3</xdr:col>
      <xdr:colOff>797719</xdr:colOff>
      <xdr:row>1048</xdr:row>
      <xdr:rowOff>137160</xdr:rowOff>
    </xdr:to>
    <xdr:pic>
      <xdr:nvPicPr>
        <xdr:cNvPr id="72" name="71 Imagen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402871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1085</xdr:row>
      <xdr:rowOff>119063</xdr:rowOff>
    </xdr:from>
    <xdr:to>
      <xdr:col>21</xdr:col>
      <xdr:colOff>776402</xdr:colOff>
      <xdr:row>1089</xdr:row>
      <xdr:rowOff>147638</xdr:rowOff>
    </xdr:to>
    <xdr:pic>
      <xdr:nvPicPr>
        <xdr:cNvPr id="73" name="72 Imagen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2512099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1086</xdr:row>
      <xdr:rowOff>16670</xdr:rowOff>
    </xdr:from>
    <xdr:to>
      <xdr:col>3</xdr:col>
      <xdr:colOff>2121695</xdr:colOff>
      <xdr:row>1090</xdr:row>
      <xdr:rowOff>7145</xdr:rowOff>
    </xdr:to>
    <xdr:pic>
      <xdr:nvPicPr>
        <xdr:cNvPr id="74" name="73 Imagen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512980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1085</xdr:row>
      <xdr:rowOff>150020</xdr:rowOff>
    </xdr:from>
    <xdr:to>
      <xdr:col>3</xdr:col>
      <xdr:colOff>797719</xdr:colOff>
      <xdr:row>1089</xdr:row>
      <xdr:rowOff>125255</xdr:rowOff>
    </xdr:to>
    <xdr:pic>
      <xdr:nvPicPr>
        <xdr:cNvPr id="75" name="74 Imagen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5124092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1125</xdr:row>
      <xdr:rowOff>83344</xdr:rowOff>
    </xdr:from>
    <xdr:to>
      <xdr:col>21</xdr:col>
      <xdr:colOff>812121</xdr:colOff>
      <xdr:row>1129</xdr:row>
      <xdr:rowOff>111919</xdr:rowOff>
    </xdr:to>
    <xdr:pic>
      <xdr:nvPicPr>
        <xdr:cNvPr id="76" name="75 Imagen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2620327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1125</xdr:row>
      <xdr:rowOff>171451</xdr:rowOff>
    </xdr:from>
    <xdr:to>
      <xdr:col>3</xdr:col>
      <xdr:colOff>2157414</xdr:colOff>
      <xdr:row>1129</xdr:row>
      <xdr:rowOff>161926</xdr:rowOff>
    </xdr:to>
    <xdr:pic>
      <xdr:nvPicPr>
        <xdr:cNvPr id="77" name="76 Imagen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26212085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1125</xdr:row>
      <xdr:rowOff>114301</xdr:rowOff>
    </xdr:from>
    <xdr:to>
      <xdr:col>3</xdr:col>
      <xdr:colOff>833438</xdr:colOff>
      <xdr:row>1129</xdr:row>
      <xdr:rowOff>89536</xdr:rowOff>
    </xdr:to>
    <xdr:pic>
      <xdr:nvPicPr>
        <xdr:cNvPr id="78" name="77 Imagen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2620637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178593</xdr:colOff>
      <xdr:row>1170</xdr:row>
      <xdr:rowOff>83344</xdr:rowOff>
    </xdr:from>
    <xdr:to>
      <xdr:col>21</xdr:col>
      <xdr:colOff>800213</xdr:colOff>
      <xdr:row>1174</xdr:row>
      <xdr:rowOff>111919</xdr:rowOff>
    </xdr:to>
    <xdr:pic>
      <xdr:nvPicPr>
        <xdr:cNvPr id="79" name="78 Imagen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6" y="272843625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635793</xdr:colOff>
      <xdr:row>1170</xdr:row>
      <xdr:rowOff>171451</xdr:rowOff>
    </xdr:from>
    <xdr:to>
      <xdr:col>3</xdr:col>
      <xdr:colOff>2145506</xdr:colOff>
      <xdr:row>1174</xdr:row>
      <xdr:rowOff>161926</xdr:rowOff>
    </xdr:to>
    <xdr:pic>
      <xdr:nvPicPr>
        <xdr:cNvPr id="80" name="79 Imagen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" y="27293173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1170</xdr:row>
      <xdr:rowOff>114301</xdr:rowOff>
    </xdr:from>
    <xdr:to>
      <xdr:col>3</xdr:col>
      <xdr:colOff>821530</xdr:colOff>
      <xdr:row>1174</xdr:row>
      <xdr:rowOff>89536</xdr:rowOff>
    </xdr:to>
    <xdr:pic>
      <xdr:nvPicPr>
        <xdr:cNvPr id="81" name="80 Imagen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" y="27287458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1211</xdr:row>
      <xdr:rowOff>119063</xdr:rowOff>
    </xdr:from>
    <xdr:to>
      <xdr:col>21</xdr:col>
      <xdr:colOff>776402</xdr:colOff>
      <xdr:row>1215</xdr:row>
      <xdr:rowOff>147638</xdr:rowOff>
    </xdr:to>
    <xdr:pic>
      <xdr:nvPicPr>
        <xdr:cNvPr id="82" name="81 Imagen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28380928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1212</xdr:row>
      <xdr:rowOff>16670</xdr:rowOff>
    </xdr:from>
    <xdr:to>
      <xdr:col>3</xdr:col>
      <xdr:colOff>2121695</xdr:colOff>
      <xdr:row>1216</xdr:row>
      <xdr:rowOff>7145</xdr:rowOff>
    </xdr:to>
    <xdr:pic>
      <xdr:nvPicPr>
        <xdr:cNvPr id="83" name="82 Imagen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8389738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1211</xdr:row>
      <xdr:rowOff>150020</xdr:rowOff>
    </xdr:from>
    <xdr:to>
      <xdr:col>3</xdr:col>
      <xdr:colOff>797719</xdr:colOff>
      <xdr:row>1215</xdr:row>
      <xdr:rowOff>125255</xdr:rowOff>
    </xdr:to>
    <xdr:pic>
      <xdr:nvPicPr>
        <xdr:cNvPr id="84" name="83 Imagen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384023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1247</xdr:row>
      <xdr:rowOff>95250</xdr:rowOff>
    </xdr:from>
    <xdr:to>
      <xdr:col>21</xdr:col>
      <xdr:colOff>812121</xdr:colOff>
      <xdr:row>1251</xdr:row>
      <xdr:rowOff>123825</xdr:rowOff>
    </xdr:to>
    <xdr:pic>
      <xdr:nvPicPr>
        <xdr:cNvPr id="85" name="84 Imagen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29458443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1247</xdr:row>
      <xdr:rowOff>183357</xdr:rowOff>
    </xdr:from>
    <xdr:to>
      <xdr:col>3</xdr:col>
      <xdr:colOff>2157414</xdr:colOff>
      <xdr:row>1251</xdr:row>
      <xdr:rowOff>173832</xdr:rowOff>
    </xdr:to>
    <xdr:pic>
      <xdr:nvPicPr>
        <xdr:cNvPr id="86" name="85 Imagen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2946725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1247</xdr:row>
      <xdr:rowOff>126207</xdr:rowOff>
    </xdr:from>
    <xdr:to>
      <xdr:col>3</xdr:col>
      <xdr:colOff>833438</xdr:colOff>
      <xdr:row>1251</xdr:row>
      <xdr:rowOff>101442</xdr:rowOff>
    </xdr:to>
    <xdr:pic>
      <xdr:nvPicPr>
        <xdr:cNvPr id="87" name="86 Imagen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29461539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1290</xdr:row>
      <xdr:rowOff>95250</xdr:rowOff>
    </xdr:from>
    <xdr:to>
      <xdr:col>21</xdr:col>
      <xdr:colOff>788308</xdr:colOff>
      <xdr:row>1294</xdr:row>
      <xdr:rowOff>123825</xdr:rowOff>
    </xdr:to>
    <xdr:pic>
      <xdr:nvPicPr>
        <xdr:cNvPr id="88" name="87 Imagen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30543103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1290</xdr:row>
      <xdr:rowOff>183357</xdr:rowOff>
    </xdr:from>
    <xdr:to>
      <xdr:col>3</xdr:col>
      <xdr:colOff>2133601</xdr:colOff>
      <xdr:row>1294</xdr:row>
      <xdr:rowOff>173832</xdr:rowOff>
    </xdr:to>
    <xdr:pic>
      <xdr:nvPicPr>
        <xdr:cNvPr id="89" name="88 Imagen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30551913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1290</xdr:row>
      <xdr:rowOff>126207</xdr:rowOff>
    </xdr:from>
    <xdr:to>
      <xdr:col>3</xdr:col>
      <xdr:colOff>809625</xdr:colOff>
      <xdr:row>1294</xdr:row>
      <xdr:rowOff>101442</xdr:rowOff>
    </xdr:to>
    <xdr:pic>
      <xdr:nvPicPr>
        <xdr:cNvPr id="90" name="89 Imagen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30546198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1332</xdr:row>
      <xdr:rowOff>107156</xdr:rowOff>
    </xdr:from>
    <xdr:to>
      <xdr:col>21</xdr:col>
      <xdr:colOff>788309</xdr:colOff>
      <xdr:row>1336</xdr:row>
      <xdr:rowOff>135731</xdr:rowOff>
    </xdr:to>
    <xdr:pic>
      <xdr:nvPicPr>
        <xdr:cNvPr id="91" name="90 Imagen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2" y="3163133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1333</xdr:row>
      <xdr:rowOff>4763</xdr:rowOff>
    </xdr:from>
    <xdr:to>
      <xdr:col>3</xdr:col>
      <xdr:colOff>2133602</xdr:colOff>
      <xdr:row>1336</xdr:row>
      <xdr:rowOff>185738</xdr:rowOff>
    </xdr:to>
    <xdr:pic>
      <xdr:nvPicPr>
        <xdr:cNvPr id="92" name="91 Imagen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8" y="31640145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1332</xdr:row>
      <xdr:rowOff>138113</xdr:rowOff>
    </xdr:from>
    <xdr:to>
      <xdr:col>3</xdr:col>
      <xdr:colOff>809626</xdr:colOff>
      <xdr:row>1336</xdr:row>
      <xdr:rowOff>113348</xdr:rowOff>
    </xdr:to>
    <xdr:pic>
      <xdr:nvPicPr>
        <xdr:cNvPr id="93" name="92 Imagen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31634430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214314</xdr:colOff>
      <xdr:row>1372</xdr:row>
      <xdr:rowOff>107156</xdr:rowOff>
    </xdr:from>
    <xdr:to>
      <xdr:col>21</xdr:col>
      <xdr:colOff>835934</xdr:colOff>
      <xdr:row>1376</xdr:row>
      <xdr:rowOff>135731</xdr:rowOff>
    </xdr:to>
    <xdr:pic>
      <xdr:nvPicPr>
        <xdr:cNvPr id="94" name="93 Imagen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27" y="32720756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671514</xdr:colOff>
      <xdr:row>1373</xdr:row>
      <xdr:rowOff>4763</xdr:rowOff>
    </xdr:from>
    <xdr:to>
      <xdr:col>3</xdr:col>
      <xdr:colOff>2181227</xdr:colOff>
      <xdr:row>1376</xdr:row>
      <xdr:rowOff>185738</xdr:rowOff>
    </xdr:to>
    <xdr:pic>
      <xdr:nvPicPr>
        <xdr:cNvPr id="95" name="94 Imagen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3" y="3272956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11907</xdr:colOff>
      <xdr:row>1372</xdr:row>
      <xdr:rowOff>138113</xdr:rowOff>
    </xdr:from>
    <xdr:to>
      <xdr:col>3</xdr:col>
      <xdr:colOff>857251</xdr:colOff>
      <xdr:row>1376</xdr:row>
      <xdr:rowOff>113348</xdr:rowOff>
    </xdr:to>
    <xdr:pic>
      <xdr:nvPicPr>
        <xdr:cNvPr id="96" name="95 Imagen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70" y="32723851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1412</xdr:row>
      <xdr:rowOff>107156</xdr:rowOff>
    </xdr:from>
    <xdr:to>
      <xdr:col>21</xdr:col>
      <xdr:colOff>812121</xdr:colOff>
      <xdr:row>1416</xdr:row>
      <xdr:rowOff>135731</xdr:rowOff>
    </xdr:to>
    <xdr:pic>
      <xdr:nvPicPr>
        <xdr:cNvPr id="97" name="96 Imagen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814" y="33817321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1413</xdr:row>
      <xdr:rowOff>4763</xdr:rowOff>
    </xdr:from>
    <xdr:to>
      <xdr:col>3</xdr:col>
      <xdr:colOff>2157414</xdr:colOff>
      <xdr:row>1416</xdr:row>
      <xdr:rowOff>185738</xdr:rowOff>
    </xdr:to>
    <xdr:pic>
      <xdr:nvPicPr>
        <xdr:cNvPr id="98" name="97 Imagen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420" y="3382613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1412</xdr:row>
      <xdr:rowOff>138113</xdr:rowOff>
    </xdr:from>
    <xdr:to>
      <xdr:col>3</xdr:col>
      <xdr:colOff>833438</xdr:colOff>
      <xdr:row>1416</xdr:row>
      <xdr:rowOff>113348</xdr:rowOff>
    </xdr:to>
    <xdr:pic>
      <xdr:nvPicPr>
        <xdr:cNvPr id="99" name="98 Imagen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33820417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1452</xdr:row>
      <xdr:rowOff>130969</xdr:rowOff>
    </xdr:from>
    <xdr:to>
      <xdr:col>21</xdr:col>
      <xdr:colOff>788308</xdr:colOff>
      <xdr:row>1456</xdr:row>
      <xdr:rowOff>159544</xdr:rowOff>
    </xdr:to>
    <xdr:pic>
      <xdr:nvPicPr>
        <xdr:cNvPr id="100" name="99 Imagen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3490793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1453</xdr:row>
      <xdr:rowOff>28576</xdr:rowOff>
    </xdr:from>
    <xdr:to>
      <xdr:col>3</xdr:col>
      <xdr:colOff>2133601</xdr:colOff>
      <xdr:row>1457</xdr:row>
      <xdr:rowOff>19051</xdr:rowOff>
    </xdr:to>
    <xdr:pic>
      <xdr:nvPicPr>
        <xdr:cNvPr id="101" name="100 Imagen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34916745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1452</xdr:row>
      <xdr:rowOff>161926</xdr:rowOff>
    </xdr:from>
    <xdr:to>
      <xdr:col>3</xdr:col>
      <xdr:colOff>809625</xdr:colOff>
      <xdr:row>1456</xdr:row>
      <xdr:rowOff>137161</xdr:rowOff>
    </xdr:to>
    <xdr:pic>
      <xdr:nvPicPr>
        <xdr:cNvPr id="102" name="101 Imagen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34911030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1492</xdr:row>
      <xdr:rowOff>107157</xdr:rowOff>
    </xdr:from>
    <xdr:to>
      <xdr:col>21</xdr:col>
      <xdr:colOff>824027</xdr:colOff>
      <xdr:row>1496</xdr:row>
      <xdr:rowOff>135732</xdr:rowOff>
    </xdr:to>
    <xdr:pic>
      <xdr:nvPicPr>
        <xdr:cNvPr id="103" name="102 Imagen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35994975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1493</xdr:row>
      <xdr:rowOff>4764</xdr:rowOff>
    </xdr:from>
    <xdr:to>
      <xdr:col>3</xdr:col>
      <xdr:colOff>2169320</xdr:colOff>
      <xdr:row>1496</xdr:row>
      <xdr:rowOff>185739</xdr:rowOff>
    </xdr:to>
    <xdr:pic>
      <xdr:nvPicPr>
        <xdr:cNvPr id="104" name="103 Imagen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36003785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1492</xdr:row>
      <xdr:rowOff>138114</xdr:rowOff>
    </xdr:from>
    <xdr:to>
      <xdr:col>3</xdr:col>
      <xdr:colOff>845344</xdr:colOff>
      <xdr:row>1496</xdr:row>
      <xdr:rowOff>113349</xdr:rowOff>
    </xdr:to>
    <xdr:pic>
      <xdr:nvPicPr>
        <xdr:cNvPr id="105" name="104 Imagen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35998070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178594</xdr:colOff>
      <xdr:row>1533</xdr:row>
      <xdr:rowOff>119062</xdr:rowOff>
    </xdr:from>
    <xdr:to>
      <xdr:col>21</xdr:col>
      <xdr:colOff>800214</xdr:colOff>
      <xdr:row>1537</xdr:row>
      <xdr:rowOff>147637</xdr:rowOff>
    </xdr:to>
    <xdr:pic>
      <xdr:nvPicPr>
        <xdr:cNvPr id="106" name="105 Imagen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7" y="37090350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635794</xdr:colOff>
      <xdr:row>1534</xdr:row>
      <xdr:rowOff>16669</xdr:rowOff>
    </xdr:from>
    <xdr:to>
      <xdr:col>3</xdr:col>
      <xdr:colOff>2145507</xdr:colOff>
      <xdr:row>1538</xdr:row>
      <xdr:rowOff>7144</xdr:rowOff>
    </xdr:to>
    <xdr:pic>
      <xdr:nvPicPr>
        <xdr:cNvPr id="107" name="106 Imagen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3" y="37099160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1533</xdr:row>
      <xdr:rowOff>150019</xdr:rowOff>
    </xdr:from>
    <xdr:to>
      <xdr:col>3</xdr:col>
      <xdr:colOff>821531</xdr:colOff>
      <xdr:row>1537</xdr:row>
      <xdr:rowOff>125254</xdr:rowOff>
    </xdr:to>
    <xdr:pic>
      <xdr:nvPicPr>
        <xdr:cNvPr id="108" name="107 Imagen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7093445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1573</xdr:row>
      <xdr:rowOff>119062</xdr:rowOff>
    </xdr:from>
    <xdr:to>
      <xdr:col>21</xdr:col>
      <xdr:colOff>824027</xdr:colOff>
      <xdr:row>1577</xdr:row>
      <xdr:rowOff>147637</xdr:rowOff>
    </xdr:to>
    <xdr:pic>
      <xdr:nvPicPr>
        <xdr:cNvPr id="109" name="108 Imagen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38178581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1574</xdr:row>
      <xdr:rowOff>16669</xdr:rowOff>
    </xdr:from>
    <xdr:to>
      <xdr:col>3</xdr:col>
      <xdr:colOff>2169320</xdr:colOff>
      <xdr:row>1578</xdr:row>
      <xdr:rowOff>7144</xdr:rowOff>
    </xdr:to>
    <xdr:pic>
      <xdr:nvPicPr>
        <xdr:cNvPr id="110" name="109 Imagen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38187391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1573</xdr:row>
      <xdr:rowOff>150019</xdr:rowOff>
    </xdr:from>
    <xdr:to>
      <xdr:col>3</xdr:col>
      <xdr:colOff>845344</xdr:colOff>
      <xdr:row>1577</xdr:row>
      <xdr:rowOff>125254</xdr:rowOff>
    </xdr:to>
    <xdr:pic>
      <xdr:nvPicPr>
        <xdr:cNvPr id="111" name="110 Imagen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38181676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1613</xdr:row>
      <xdr:rowOff>95250</xdr:rowOff>
    </xdr:from>
    <xdr:to>
      <xdr:col>21</xdr:col>
      <xdr:colOff>859746</xdr:colOff>
      <xdr:row>1617</xdr:row>
      <xdr:rowOff>123825</xdr:rowOff>
    </xdr:to>
    <xdr:pic>
      <xdr:nvPicPr>
        <xdr:cNvPr id="112" name="111 Imagen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1439" y="39268003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695326</xdr:colOff>
      <xdr:row>1613</xdr:row>
      <xdr:rowOff>183357</xdr:rowOff>
    </xdr:from>
    <xdr:to>
      <xdr:col>3</xdr:col>
      <xdr:colOff>2205039</xdr:colOff>
      <xdr:row>1617</xdr:row>
      <xdr:rowOff>173832</xdr:rowOff>
    </xdr:to>
    <xdr:pic>
      <xdr:nvPicPr>
        <xdr:cNvPr id="113" name="112 Imagen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045" y="39276813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35719</xdr:colOff>
      <xdr:row>1613</xdr:row>
      <xdr:rowOff>126207</xdr:rowOff>
    </xdr:from>
    <xdr:to>
      <xdr:col>3</xdr:col>
      <xdr:colOff>881063</xdr:colOff>
      <xdr:row>1617</xdr:row>
      <xdr:rowOff>101442</xdr:rowOff>
    </xdr:to>
    <xdr:pic>
      <xdr:nvPicPr>
        <xdr:cNvPr id="114" name="113 Imagen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82" y="39271098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1653</xdr:row>
      <xdr:rowOff>95250</xdr:rowOff>
    </xdr:from>
    <xdr:to>
      <xdr:col>21</xdr:col>
      <xdr:colOff>824027</xdr:colOff>
      <xdr:row>1657</xdr:row>
      <xdr:rowOff>123825</xdr:rowOff>
    </xdr:to>
    <xdr:pic>
      <xdr:nvPicPr>
        <xdr:cNvPr id="115" name="114 Imagen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5720" y="40355043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1653</xdr:row>
      <xdr:rowOff>183357</xdr:rowOff>
    </xdr:from>
    <xdr:to>
      <xdr:col>3</xdr:col>
      <xdr:colOff>2169320</xdr:colOff>
      <xdr:row>1657</xdr:row>
      <xdr:rowOff>173832</xdr:rowOff>
    </xdr:to>
    <xdr:pic>
      <xdr:nvPicPr>
        <xdr:cNvPr id="116" name="115 Imagen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6" y="4036385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1653</xdr:row>
      <xdr:rowOff>126207</xdr:rowOff>
    </xdr:from>
    <xdr:to>
      <xdr:col>3</xdr:col>
      <xdr:colOff>845344</xdr:colOff>
      <xdr:row>1657</xdr:row>
      <xdr:rowOff>101442</xdr:rowOff>
    </xdr:to>
    <xdr:pic>
      <xdr:nvPicPr>
        <xdr:cNvPr id="117" name="116 Imagen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40358139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1694</xdr:row>
      <xdr:rowOff>107157</xdr:rowOff>
    </xdr:from>
    <xdr:to>
      <xdr:col>21</xdr:col>
      <xdr:colOff>847840</xdr:colOff>
      <xdr:row>1698</xdr:row>
      <xdr:rowOff>135732</xdr:rowOff>
    </xdr:to>
    <xdr:pic>
      <xdr:nvPicPr>
        <xdr:cNvPr id="118" name="117 Imagen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33" y="41452800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1695</xdr:row>
      <xdr:rowOff>4764</xdr:rowOff>
    </xdr:from>
    <xdr:to>
      <xdr:col>3</xdr:col>
      <xdr:colOff>2193133</xdr:colOff>
      <xdr:row>1698</xdr:row>
      <xdr:rowOff>185739</xdr:rowOff>
    </xdr:to>
    <xdr:pic>
      <xdr:nvPicPr>
        <xdr:cNvPr id="119" name="118 Imagen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9" y="41461610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1694</xdr:row>
      <xdr:rowOff>138114</xdr:rowOff>
    </xdr:from>
    <xdr:to>
      <xdr:col>3</xdr:col>
      <xdr:colOff>869157</xdr:colOff>
      <xdr:row>1698</xdr:row>
      <xdr:rowOff>113349</xdr:rowOff>
    </xdr:to>
    <xdr:pic>
      <xdr:nvPicPr>
        <xdr:cNvPr id="120" name="119 Imagen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41455895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226219</xdr:colOff>
      <xdr:row>1734</xdr:row>
      <xdr:rowOff>130969</xdr:rowOff>
    </xdr:from>
    <xdr:to>
      <xdr:col>21</xdr:col>
      <xdr:colOff>847839</xdr:colOff>
      <xdr:row>1738</xdr:row>
      <xdr:rowOff>159544</xdr:rowOff>
    </xdr:to>
    <xdr:pic>
      <xdr:nvPicPr>
        <xdr:cNvPr id="121" name="120 Imagen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32" y="425410313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683419</xdr:colOff>
      <xdr:row>1735</xdr:row>
      <xdr:rowOff>28576</xdr:rowOff>
    </xdr:from>
    <xdr:to>
      <xdr:col>3</xdr:col>
      <xdr:colOff>2193132</xdr:colOff>
      <xdr:row>1739</xdr:row>
      <xdr:rowOff>19051</xdr:rowOff>
    </xdr:to>
    <xdr:pic>
      <xdr:nvPicPr>
        <xdr:cNvPr id="122" name="121 Imagen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8" y="42549842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</xdr:colOff>
      <xdr:row>1734</xdr:row>
      <xdr:rowOff>161926</xdr:rowOff>
    </xdr:from>
    <xdr:to>
      <xdr:col>3</xdr:col>
      <xdr:colOff>869156</xdr:colOff>
      <xdr:row>1738</xdr:row>
      <xdr:rowOff>137161</xdr:rowOff>
    </xdr:to>
    <xdr:pic>
      <xdr:nvPicPr>
        <xdr:cNvPr id="123" name="122 Imagen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2544127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1774</xdr:row>
      <xdr:rowOff>107155</xdr:rowOff>
    </xdr:from>
    <xdr:to>
      <xdr:col>21</xdr:col>
      <xdr:colOff>788309</xdr:colOff>
      <xdr:row>1778</xdr:row>
      <xdr:rowOff>135730</xdr:rowOff>
    </xdr:to>
    <xdr:pic>
      <xdr:nvPicPr>
        <xdr:cNvPr id="124" name="123 Imagen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2" y="436221186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1775</xdr:row>
      <xdr:rowOff>4762</xdr:rowOff>
    </xdr:from>
    <xdr:to>
      <xdr:col>3</xdr:col>
      <xdr:colOff>2133602</xdr:colOff>
      <xdr:row>1778</xdr:row>
      <xdr:rowOff>185737</xdr:rowOff>
    </xdr:to>
    <xdr:pic>
      <xdr:nvPicPr>
        <xdr:cNvPr id="125" name="124 Imagen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8" y="43630929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1774</xdr:row>
      <xdr:rowOff>138112</xdr:rowOff>
    </xdr:from>
    <xdr:to>
      <xdr:col>3</xdr:col>
      <xdr:colOff>809626</xdr:colOff>
      <xdr:row>1778</xdr:row>
      <xdr:rowOff>113347</xdr:rowOff>
    </xdr:to>
    <xdr:pic>
      <xdr:nvPicPr>
        <xdr:cNvPr id="126" name="125 Imagen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4362521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130970</xdr:colOff>
      <xdr:row>1814</xdr:row>
      <xdr:rowOff>130969</xdr:rowOff>
    </xdr:from>
    <xdr:to>
      <xdr:col>21</xdr:col>
      <xdr:colOff>752590</xdr:colOff>
      <xdr:row>1818</xdr:row>
      <xdr:rowOff>159544</xdr:rowOff>
    </xdr:to>
    <xdr:pic>
      <xdr:nvPicPr>
        <xdr:cNvPr id="127" name="126 Imagen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4283" y="4471987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588170</xdr:colOff>
      <xdr:row>1815</xdr:row>
      <xdr:rowOff>28576</xdr:rowOff>
    </xdr:from>
    <xdr:to>
      <xdr:col>3</xdr:col>
      <xdr:colOff>2097883</xdr:colOff>
      <xdr:row>1819</xdr:row>
      <xdr:rowOff>19051</xdr:rowOff>
    </xdr:to>
    <xdr:pic>
      <xdr:nvPicPr>
        <xdr:cNvPr id="128" name="127 Imagen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9" y="44728685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1814</xdr:row>
      <xdr:rowOff>161926</xdr:rowOff>
    </xdr:from>
    <xdr:to>
      <xdr:col>3</xdr:col>
      <xdr:colOff>773907</xdr:colOff>
      <xdr:row>1818</xdr:row>
      <xdr:rowOff>137161</xdr:rowOff>
    </xdr:to>
    <xdr:pic>
      <xdr:nvPicPr>
        <xdr:cNvPr id="129" name="128 Imagen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472297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1854</xdr:row>
      <xdr:rowOff>119062</xdr:rowOff>
    </xdr:from>
    <xdr:to>
      <xdr:col>21</xdr:col>
      <xdr:colOff>776402</xdr:colOff>
      <xdr:row>1858</xdr:row>
      <xdr:rowOff>147637</xdr:rowOff>
    </xdr:to>
    <xdr:pic>
      <xdr:nvPicPr>
        <xdr:cNvPr id="130" name="129 Imagen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45809296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1855</xdr:row>
      <xdr:rowOff>16669</xdr:rowOff>
    </xdr:from>
    <xdr:to>
      <xdr:col>3</xdr:col>
      <xdr:colOff>2121695</xdr:colOff>
      <xdr:row>1859</xdr:row>
      <xdr:rowOff>7144</xdr:rowOff>
    </xdr:to>
    <xdr:pic>
      <xdr:nvPicPr>
        <xdr:cNvPr id="131" name="130 Imagen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45818107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1854</xdr:row>
      <xdr:rowOff>150019</xdr:rowOff>
    </xdr:from>
    <xdr:to>
      <xdr:col>3</xdr:col>
      <xdr:colOff>797719</xdr:colOff>
      <xdr:row>1858</xdr:row>
      <xdr:rowOff>125254</xdr:rowOff>
    </xdr:to>
    <xdr:pic>
      <xdr:nvPicPr>
        <xdr:cNvPr id="132" name="131 Imagen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581239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1899</xdr:row>
      <xdr:rowOff>107156</xdr:rowOff>
    </xdr:from>
    <xdr:to>
      <xdr:col>21</xdr:col>
      <xdr:colOff>788308</xdr:colOff>
      <xdr:row>1903</xdr:row>
      <xdr:rowOff>135731</xdr:rowOff>
    </xdr:to>
    <xdr:pic>
      <xdr:nvPicPr>
        <xdr:cNvPr id="133" name="132 Imagen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4689514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1900</xdr:row>
      <xdr:rowOff>4763</xdr:rowOff>
    </xdr:from>
    <xdr:to>
      <xdr:col>3</xdr:col>
      <xdr:colOff>2133601</xdr:colOff>
      <xdr:row>1903</xdr:row>
      <xdr:rowOff>185738</xdr:rowOff>
    </xdr:to>
    <xdr:pic>
      <xdr:nvPicPr>
        <xdr:cNvPr id="134" name="133 Imagen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4690395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1899</xdr:row>
      <xdr:rowOff>138113</xdr:rowOff>
    </xdr:from>
    <xdr:to>
      <xdr:col>3</xdr:col>
      <xdr:colOff>809625</xdr:colOff>
      <xdr:row>1903</xdr:row>
      <xdr:rowOff>113348</xdr:rowOff>
    </xdr:to>
    <xdr:pic>
      <xdr:nvPicPr>
        <xdr:cNvPr id="135" name="134 Imagen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6898242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1944</xdr:row>
      <xdr:rowOff>83344</xdr:rowOff>
    </xdr:from>
    <xdr:to>
      <xdr:col>21</xdr:col>
      <xdr:colOff>788308</xdr:colOff>
      <xdr:row>1948</xdr:row>
      <xdr:rowOff>111919</xdr:rowOff>
    </xdr:to>
    <xdr:pic>
      <xdr:nvPicPr>
        <xdr:cNvPr id="136" name="135 Imagen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479798063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1944</xdr:row>
      <xdr:rowOff>171451</xdr:rowOff>
    </xdr:from>
    <xdr:to>
      <xdr:col>3</xdr:col>
      <xdr:colOff>2133601</xdr:colOff>
      <xdr:row>1948</xdr:row>
      <xdr:rowOff>161926</xdr:rowOff>
    </xdr:to>
    <xdr:pic>
      <xdr:nvPicPr>
        <xdr:cNvPr id="137" name="136 Imagen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47988617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1944</xdr:row>
      <xdr:rowOff>114301</xdr:rowOff>
    </xdr:from>
    <xdr:to>
      <xdr:col>3</xdr:col>
      <xdr:colOff>809625</xdr:colOff>
      <xdr:row>1948</xdr:row>
      <xdr:rowOff>89536</xdr:rowOff>
    </xdr:to>
    <xdr:pic>
      <xdr:nvPicPr>
        <xdr:cNvPr id="138" name="137 Imagen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7982902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2010</xdr:row>
      <xdr:rowOff>119062</xdr:rowOff>
    </xdr:from>
    <xdr:to>
      <xdr:col>21</xdr:col>
      <xdr:colOff>776402</xdr:colOff>
      <xdr:row>2014</xdr:row>
      <xdr:rowOff>147637</xdr:rowOff>
    </xdr:to>
    <xdr:pic>
      <xdr:nvPicPr>
        <xdr:cNvPr id="139" name="138 Imagen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5" y="490704187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2011</xdr:row>
      <xdr:rowOff>16669</xdr:rowOff>
    </xdr:from>
    <xdr:to>
      <xdr:col>3</xdr:col>
      <xdr:colOff>2121695</xdr:colOff>
      <xdr:row>2015</xdr:row>
      <xdr:rowOff>7144</xdr:rowOff>
    </xdr:to>
    <xdr:pic>
      <xdr:nvPicPr>
        <xdr:cNvPr id="140" name="139 Imagen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49079229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2010</xdr:row>
      <xdr:rowOff>150019</xdr:rowOff>
    </xdr:from>
    <xdr:to>
      <xdr:col>3</xdr:col>
      <xdr:colOff>797719</xdr:colOff>
      <xdr:row>2014</xdr:row>
      <xdr:rowOff>125254</xdr:rowOff>
    </xdr:to>
    <xdr:pic>
      <xdr:nvPicPr>
        <xdr:cNvPr id="141" name="140 Imagen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90735144"/>
          <a:ext cx="1524000" cy="737235"/>
        </a:xfrm>
        <a:prstGeom prst="rect">
          <a:avLst/>
        </a:prstGeom>
      </xdr:spPr>
    </xdr:pic>
    <xdr:clientData/>
  </xdr:twoCellAnchor>
  <xdr:oneCellAnchor>
    <xdr:from>
      <xdr:col>19</xdr:col>
      <xdr:colOff>166688</xdr:colOff>
      <xdr:row>1973</xdr:row>
      <xdr:rowOff>83344</xdr:rowOff>
    </xdr:from>
    <xdr:ext cx="1324088" cy="790575"/>
    <xdr:pic>
      <xdr:nvPicPr>
        <xdr:cNvPr id="142" name="135 Imagen">
          <a:extLst>
            <a:ext uri="{FF2B5EF4-FFF2-40B4-BE49-F238E27FC236}">
              <a16:creationId xmlns:a16="http://schemas.microsoft.com/office/drawing/2014/main" id="{7BD40646-D7C3-4D5B-B11A-07377862DE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76" y="473142469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623888</xdr:colOff>
      <xdr:row>1973</xdr:row>
      <xdr:rowOff>171451</xdr:rowOff>
    </xdr:from>
    <xdr:ext cx="1509713" cy="752475"/>
    <xdr:pic>
      <xdr:nvPicPr>
        <xdr:cNvPr id="143" name="136 Imagen">
          <a:extLst>
            <a:ext uri="{FF2B5EF4-FFF2-40B4-BE49-F238E27FC236}">
              <a16:creationId xmlns:a16="http://schemas.microsoft.com/office/drawing/2014/main" id="{0AA555E1-9BCC-4C35-8B06-AD765BD0AC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607" y="473230576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464344</xdr:colOff>
      <xdr:row>1973</xdr:row>
      <xdr:rowOff>114301</xdr:rowOff>
    </xdr:from>
    <xdr:ext cx="1524000" cy="737235"/>
    <xdr:pic>
      <xdr:nvPicPr>
        <xdr:cNvPr id="144" name="137 Imagen">
          <a:extLst>
            <a:ext uri="{FF2B5EF4-FFF2-40B4-BE49-F238E27FC236}">
              <a16:creationId xmlns:a16="http://schemas.microsoft.com/office/drawing/2014/main" id="{852BDB41-B5AA-4F6F-98B8-67CFAD0C33F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73173426"/>
          <a:ext cx="1524000" cy="737235"/>
        </a:xfrm>
        <a:prstGeom prst="rect">
          <a:avLst/>
        </a:prstGeom>
      </xdr:spPr>
    </xdr:pic>
    <xdr:clientData/>
  </xdr:oneCellAnchor>
  <xdr:oneCellAnchor>
    <xdr:from>
      <xdr:col>19</xdr:col>
      <xdr:colOff>226220</xdr:colOff>
      <xdr:row>347</xdr:row>
      <xdr:rowOff>107156</xdr:rowOff>
    </xdr:from>
    <xdr:ext cx="1324088" cy="790575"/>
    <xdr:pic>
      <xdr:nvPicPr>
        <xdr:cNvPr id="148" name="20 Imagen">
          <a:extLst>
            <a:ext uri="{FF2B5EF4-FFF2-40B4-BE49-F238E27FC236}">
              <a16:creationId xmlns:a16="http://schemas.microsoft.com/office/drawing/2014/main" id="{DD193564-F1ED-4E8A-8FD1-8B1E9269A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8" y="68675250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683420</xdr:colOff>
      <xdr:row>348</xdr:row>
      <xdr:rowOff>4763</xdr:rowOff>
    </xdr:from>
    <xdr:ext cx="1509713" cy="752475"/>
    <xdr:pic>
      <xdr:nvPicPr>
        <xdr:cNvPr id="149" name="21 Imagen">
          <a:extLst>
            <a:ext uri="{FF2B5EF4-FFF2-40B4-BE49-F238E27FC236}">
              <a16:creationId xmlns:a16="http://schemas.microsoft.com/office/drawing/2014/main" id="{85362E5C-B622-4B79-B63E-DCBE305384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139" y="68763357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23813</xdr:colOff>
      <xdr:row>347</xdr:row>
      <xdr:rowOff>138113</xdr:rowOff>
    </xdr:from>
    <xdr:ext cx="1524000" cy="737235"/>
    <xdr:pic>
      <xdr:nvPicPr>
        <xdr:cNvPr id="150" name="22 Imagen">
          <a:extLst>
            <a:ext uri="{FF2B5EF4-FFF2-40B4-BE49-F238E27FC236}">
              <a16:creationId xmlns:a16="http://schemas.microsoft.com/office/drawing/2014/main" id="{21B30F42-57F0-4A49-B0E0-7D9D32744B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68706207"/>
          <a:ext cx="1524000" cy="737235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216694</xdr:colOff>
      <xdr:row>998</xdr:row>
      <xdr:rowOff>178594</xdr:rowOff>
    </xdr:from>
    <xdr:ext cx="1019175" cy="933450"/>
    <xdr:pic>
      <xdr:nvPicPr>
        <xdr:cNvPr id="2" name="Imagen 1">
          <a:extLst>
            <a:ext uri="{FF2B5EF4-FFF2-40B4-BE49-F238E27FC236}">
              <a16:creationId xmlns:a16="http://schemas.microsoft.com/office/drawing/2014/main" id="{4F478FD9-640B-4269-B780-BFD628A06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119" y="229940644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19</xdr:col>
      <xdr:colOff>190501</xdr:colOff>
      <xdr:row>0</xdr:row>
      <xdr:rowOff>83343</xdr:rowOff>
    </xdr:from>
    <xdr:to>
      <xdr:col>21</xdr:col>
      <xdr:colOff>812121</xdr:colOff>
      <xdr:row>4</xdr:row>
      <xdr:rowOff>111918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A159B6AE-BE02-4FA3-86A8-B82FEE888B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1" y="83343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0</xdr:row>
      <xdr:rowOff>171450</xdr:rowOff>
    </xdr:from>
    <xdr:to>
      <xdr:col>3</xdr:col>
      <xdr:colOff>2157414</xdr:colOff>
      <xdr:row>4</xdr:row>
      <xdr:rowOff>161925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25E92366-ED71-4DE5-BC02-72B78656926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17145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0</xdr:row>
      <xdr:rowOff>114300</xdr:rowOff>
    </xdr:from>
    <xdr:to>
      <xdr:col>3</xdr:col>
      <xdr:colOff>833438</xdr:colOff>
      <xdr:row>4</xdr:row>
      <xdr:rowOff>89535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544701C3-8B33-4631-8CCE-405BC5F0C5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14300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47</xdr:row>
      <xdr:rowOff>119063</xdr:rowOff>
    </xdr:from>
    <xdr:to>
      <xdr:col>21</xdr:col>
      <xdr:colOff>812121</xdr:colOff>
      <xdr:row>51</xdr:row>
      <xdr:rowOff>147638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8D02D7F4-E5C7-496C-A8A8-4DC7358667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1" y="1047273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48</xdr:row>
      <xdr:rowOff>16670</xdr:rowOff>
    </xdr:from>
    <xdr:to>
      <xdr:col>3</xdr:col>
      <xdr:colOff>2157414</xdr:colOff>
      <xdr:row>52</xdr:row>
      <xdr:rowOff>7145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C3A87E3-6093-4EA6-BA1D-1414F0D03C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105608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47</xdr:row>
      <xdr:rowOff>150020</xdr:rowOff>
    </xdr:from>
    <xdr:to>
      <xdr:col>3</xdr:col>
      <xdr:colOff>833438</xdr:colOff>
      <xdr:row>51</xdr:row>
      <xdr:rowOff>125255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11D0D89A-5C2E-48A8-A31D-889AF0E7B2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050369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250032</xdr:colOff>
      <xdr:row>97</xdr:row>
      <xdr:rowOff>130969</xdr:rowOff>
    </xdr:from>
    <xdr:to>
      <xdr:col>21</xdr:col>
      <xdr:colOff>871652</xdr:colOff>
      <xdr:row>101</xdr:row>
      <xdr:rowOff>159544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42715DF4-87F3-47FE-9C54-2DFC98B296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032" y="2085736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707232</xdr:colOff>
      <xdr:row>98</xdr:row>
      <xdr:rowOff>28576</xdr:rowOff>
    </xdr:from>
    <xdr:to>
      <xdr:col>3</xdr:col>
      <xdr:colOff>2216945</xdr:colOff>
      <xdr:row>102</xdr:row>
      <xdr:rowOff>19051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7173BEAE-0478-4980-BA26-D6E27DA4A66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807" y="209454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97</xdr:row>
      <xdr:rowOff>161926</xdr:rowOff>
    </xdr:from>
    <xdr:to>
      <xdr:col>3</xdr:col>
      <xdr:colOff>892969</xdr:colOff>
      <xdr:row>101</xdr:row>
      <xdr:rowOff>137161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76262DA2-DC05-497B-80A6-9FF68C06AF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088832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163</xdr:row>
      <xdr:rowOff>119062</xdr:rowOff>
    </xdr:from>
    <xdr:to>
      <xdr:col>21</xdr:col>
      <xdr:colOff>824027</xdr:colOff>
      <xdr:row>167</xdr:row>
      <xdr:rowOff>147637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2FFDB177-9FC4-43A4-8F08-63A9F91188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34513837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164</xdr:row>
      <xdr:rowOff>16669</xdr:rowOff>
    </xdr:from>
    <xdr:to>
      <xdr:col>3</xdr:col>
      <xdr:colOff>2169320</xdr:colOff>
      <xdr:row>168</xdr:row>
      <xdr:rowOff>7144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8891C90D-7AC0-46BB-9E7B-51CDBD42581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3460194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150019</xdr:rowOff>
    </xdr:from>
    <xdr:to>
      <xdr:col>3</xdr:col>
      <xdr:colOff>845344</xdr:colOff>
      <xdr:row>167</xdr:row>
      <xdr:rowOff>125254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3DFAD0C-B294-4B1A-8A73-5111193ACD0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544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217</xdr:row>
      <xdr:rowOff>59531</xdr:rowOff>
    </xdr:from>
    <xdr:to>
      <xdr:col>21</xdr:col>
      <xdr:colOff>788308</xdr:colOff>
      <xdr:row>221</xdr:row>
      <xdr:rowOff>88106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F1889CDF-0B8F-4394-824E-6FB67E3B00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45246131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217</xdr:row>
      <xdr:rowOff>147638</xdr:rowOff>
    </xdr:from>
    <xdr:to>
      <xdr:col>3</xdr:col>
      <xdr:colOff>2133601</xdr:colOff>
      <xdr:row>221</xdr:row>
      <xdr:rowOff>138113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E0FE4FAF-6DDD-47F3-B216-315AA552485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4533423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217</xdr:row>
      <xdr:rowOff>90488</xdr:rowOff>
    </xdr:from>
    <xdr:to>
      <xdr:col>3</xdr:col>
      <xdr:colOff>809625</xdr:colOff>
      <xdr:row>221</xdr:row>
      <xdr:rowOff>65723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F34630DC-EB4C-4AC8-A307-E595A4E713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5277088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250032</xdr:colOff>
      <xdr:row>266</xdr:row>
      <xdr:rowOff>95250</xdr:rowOff>
    </xdr:from>
    <xdr:to>
      <xdr:col>21</xdr:col>
      <xdr:colOff>871652</xdr:colOff>
      <xdr:row>270</xdr:row>
      <xdr:rowOff>123825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AD2E278B-4954-4436-A6B1-525330C143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032" y="56045100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707232</xdr:colOff>
      <xdr:row>266</xdr:row>
      <xdr:rowOff>183357</xdr:rowOff>
    </xdr:from>
    <xdr:to>
      <xdr:col>3</xdr:col>
      <xdr:colOff>2216945</xdr:colOff>
      <xdr:row>270</xdr:row>
      <xdr:rowOff>173832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1B981C9E-EEA8-4E9E-A9A7-0B3D7F7E959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807" y="5613320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266</xdr:row>
      <xdr:rowOff>126207</xdr:rowOff>
    </xdr:from>
    <xdr:to>
      <xdr:col>3</xdr:col>
      <xdr:colOff>892969</xdr:colOff>
      <xdr:row>270</xdr:row>
      <xdr:rowOff>101442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40D80807-1183-4915-8DE1-37A19C36E9F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607605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325</xdr:row>
      <xdr:rowOff>107156</xdr:rowOff>
    </xdr:from>
    <xdr:to>
      <xdr:col>21</xdr:col>
      <xdr:colOff>847840</xdr:colOff>
      <xdr:row>329</xdr:row>
      <xdr:rowOff>135731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4C346C24-C850-44FD-BA72-31C03AD6CF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20" y="68468081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326</xdr:row>
      <xdr:rowOff>4763</xdr:rowOff>
    </xdr:from>
    <xdr:to>
      <xdr:col>3</xdr:col>
      <xdr:colOff>2193133</xdr:colOff>
      <xdr:row>329</xdr:row>
      <xdr:rowOff>185738</xdr:rowOff>
    </xdr:to>
    <xdr:pic>
      <xdr:nvPicPr>
        <xdr:cNvPr id="22" name="21 Imagen">
          <a:extLst>
            <a:ext uri="{FF2B5EF4-FFF2-40B4-BE49-F238E27FC236}">
              <a16:creationId xmlns:a16="http://schemas.microsoft.com/office/drawing/2014/main" id="{DB1D7516-C040-4CE1-AAFC-A9FFB9EF0F4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5" y="6855618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325</xdr:row>
      <xdr:rowOff>138113</xdr:rowOff>
    </xdr:from>
    <xdr:to>
      <xdr:col>3</xdr:col>
      <xdr:colOff>869157</xdr:colOff>
      <xdr:row>329</xdr:row>
      <xdr:rowOff>113348</xdr:rowOff>
    </xdr:to>
    <xdr:pic>
      <xdr:nvPicPr>
        <xdr:cNvPr id="23" name="22 Imagen">
          <a:extLst>
            <a:ext uri="{FF2B5EF4-FFF2-40B4-BE49-F238E27FC236}">
              <a16:creationId xmlns:a16="http://schemas.microsoft.com/office/drawing/2014/main" id="{C9C381C9-73EA-413B-A92A-594DC7AEC7F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3" y="6849903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178595</xdr:colOff>
      <xdr:row>372</xdr:row>
      <xdr:rowOff>83344</xdr:rowOff>
    </xdr:from>
    <xdr:to>
      <xdr:col>21</xdr:col>
      <xdr:colOff>800215</xdr:colOff>
      <xdr:row>376</xdr:row>
      <xdr:rowOff>111919</xdr:rowOff>
    </xdr:to>
    <xdr:pic>
      <xdr:nvPicPr>
        <xdr:cNvPr id="24" name="23 Imagen">
          <a:extLst>
            <a:ext uri="{FF2B5EF4-FFF2-40B4-BE49-F238E27FC236}">
              <a16:creationId xmlns:a16="http://schemas.microsoft.com/office/drawing/2014/main" id="{809CC94B-87CD-4F9B-980B-A8A633F8CD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5" y="8080771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635795</xdr:colOff>
      <xdr:row>372</xdr:row>
      <xdr:rowOff>171451</xdr:rowOff>
    </xdr:from>
    <xdr:to>
      <xdr:col>3</xdr:col>
      <xdr:colOff>2145508</xdr:colOff>
      <xdr:row>376</xdr:row>
      <xdr:rowOff>161926</xdr:rowOff>
    </xdr:to>
    <xdr:pic>
      <xdr:nvPicPr>
        <xdr:cNvPr id="25" name="24 Imagen">
          <a:extLst>
            <a:ext uri="{FF2B5EF4-FFF2-40B4-BE49-F238E27FC236}">
              <a16:creationId xmlns:a16="http://schemas.microsoft.com/office/drawing/2014/main" id="{70B9E664-38AD-421B-9AF0-1197251686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370" y="808958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476251</xdr:colOff>
      <xdr:row>372</xdr:row>
      <xdr:rowOff>114301</xdr:rowOff>
    </xdr:from>
    <xdr:to>
      <xdr:col>3</xdr:col>
      <xdr:colOff>821532</xdr:colOff>
      <xdr:row>376</xdr:row>
      <xdr:rowOff>89536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18ED46F9-684E-4D9F-83C4-E28BA5AD397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0838676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154781</xdr:colOff>
      <xdr:row>426</xdr:row>
      <xdr:rowOff>83343</xdr:rowOff>
    </xdr:from>
    <xdr:to>
      <xdr:col>21</xdr:col>
      <xdr:colOff>776401</xdr:colOff>
      <xdr:row>430</xdr:row>
      <xdr:rowOff>111918</xdr:rowOff>
    </xdr:to>
    <xdr:pic>
      <xdr:nvPicPr>
        <xdr:cNvPr id="27" name="26 Imagen">
          <a:extLst>
            <a:ext uri="{FF2B5EF4-FFF2-40B4-BE49-F238E27FC236}">
              <a16:creationId xmlns:a16="http://schemas.microsoft.com/office/drawing/2014/main" id="{884F03D6-A5AE-4D28-ADA3-FF475E1774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1" y="9181861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611981</xdr:colOff>
      <xdr:row>426</xdr:row>
      <xdr:rowOff>171450</xdr:rowOff>
    </xdr:from>
    <xdr:to>
      <xdr:col>3</xdr:col>
      <xdr:colOff>2121694</xdr:colOff>
      <xdr:row>430</xdr:row>
      <xdr:rowOff>161925</xdr:rowOff>
    </xdr:to>
    <xdr:pic>
      <xdr:nvPicPr>
        <xdr:cNvPr id="28" name="27 Imagen">
          <a:extLst>
            <a:ext uri="{FF2B5EF4-FFF2-40B4-BE49-F238E27FC236}">
              <a16:creationId xmlns:a16="http://schemas.microsoft.com/office/drawing/2014/main" id="{4552C586-DBC8-432B-B5F6-54E4C66EE66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6" y="9190672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452437</xdr:colOff>
      <xdr:row>426</xdr:row>
      <xdr:rowOff>114300</xdr:rowOff>
    </xdr:from>
    <xdr:to>
      <xdr:col>3</xdr:col>
      <xdr:colOff>797718</xdr:colOff>
      <xdr:row>430</xdr:row>
      <xdr:rowOff>89535</xdr:rowOff>
    </xdr:to>
    <xdr:pic>
      <xdr:nvPicPr>
        <xdr:cNvPr id="29" name="28 Imagen">
          <a:extLst>
            <a:ext uri="{FF2B5EF4-FFF2-40B4-BE49-F238E27FC236}">
              <a16:creationId xmlns:a16="http://schemas.microsoft.com/office/drawing/2014/main" id="{761D7514-1DAE-4B42-8870-05713C6AF0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9184957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178594</xdr:colOff>
      <xdr:row>467</xdr:row>
      <xdr:rowOff>119062</xdr:rowOff>
    </xdr:from>
    <xdr:to>
      <xdr:col>21</xdr:col>
      <xdr:colOff>800214</xdr:colOff>
      <xdr:row>471</xdr:row>
      <xdr:rowOff>147637</xdr:rowOff>
    </xdr:to>
    <xdr:pic>
      <xdr:nvPicPr>
        <xdr:cNvPr id="30" name="29 Imagen">
          <a:extLst>
            <a:ext uri="{FF2B5EF4-FFF2-40B4-BE49-F238E27FC236}">
              <a16:creationId xmlns:a16="http://schemas.microsoft.com/office/drawing/2014/main" id="{71EF8796-159A-443F-B7FF-A5EB36CB7B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4" y="100493512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635794</xdr:colOff>
      <xdr:row>468</xdr:row>
      <xdr:rowOff>16669</xdr:rowOff>
    </xdr:from>
    <xdr:to>
      <xdr:col>3</xdr:col>
      <xdr:colOff>2145507</xdr:colOff>
      <xdr:row>472</xdr:row>
      <xdr:rowOff>7144</xdr:rowOff>
    </xdr:to>
    <xdr:pic>
      <xdr:nvPicPr>
        <xdr:cNvPr id="31" name="30 Imagen">
          <a:extLst>
            <a:ext uri="{FF2B5EF4-FFF2-40B4-BE49-F238E27FC236}">
              <a16:creationId xmlns:a16="http://schemas.microsoft.com/office/drawing/2014/main" id="{E2345EC6-3763-4CE6-8037-38A7C03F349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369" y="10058161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467</xdr:row>
      <xdr:rowOff>150019</xdr:rowOff>
    </xdr:from>
    <xdr:to>
      <xdr:col>3</xdr:col>
      <xdr:colOff>821531</xdr:colOff>
      <xdr:row>471</xdr:row>
      <xdr:rowOff>125254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FC308573-3FE3-440F-AC5B-87597900CF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0524469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507</xdr:row>
      <xdr:rowOff>95250</xdr:rowOff>
    </xdr:from>
    <xdr:to>
      <xdr:col>21</xdr:col>
      <xdr:colOff>788308</xdr:colOff>
      <xdr:row>511</xdr:row>
      <xdr:rowOff>123825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86E1913E-2DC9-459C-8B3E-D8E2E16E50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11114722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507</xdr:row>
      <xdr:rowOff>183357</xdr:rowOff>
    </xdr:from>
    <xdr:to>
      <xdr:col>3</xdr:col>
      <xdr:colOff>2133601</xdr:colOff>
      <xdr:row>511</xdr:row>
      <xdr:rowOff>173832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4F13D36E-ED60-431E-97C3-1954FC4AE0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11123533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507</xdr:row>
      <xdr:rowOff>126207</xdr:rowOff>
    </xdr:from>
    <xdr:to>
      <xdr:col>3</xdr:col>
      <xdr:colOff>809625</xdr:colOff>
      <xdr:row>511</xdr:row>
      <xdr:rowOff>101442</xdr:rowOff>
    </xdr:to>
    <xdr:pic>
      <xdr:nvPicPr>
        <xdr:cNvPr id="35" name="35 Imagen">
          <a:extLst>
            <a:ext uri="{FF2B5EF4-FFF2-40B4-BE49-F238E27FC236}">
              <a16:creationId xmlns:a16="http://schemas.microsoft.com/office/drawing/2014/main" id="{BE27AE89-89FC-4D16-AB5D-BE260EEA5E4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11178182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547</xdr:row>
      <xdr:rowOff>95250</xdr:rowOff>
    </xdr:from>
    <xdr:to>
      <xdr:col>21</xdr:col>
      <xdr:colOff>788308</xdr:colOff>
      <xdr:row>551</xdr:row>
      <xdr:rowOff>123825</xdr:rowOff>
    </xdr:to>
    <xdr:pic>
      <xdr:nvPicPr>
        <xdr:cNvPr id="36" name="36 Imagen">
          <a:extLst>
            <a:ext uri="{FF2B5EF4-FFF2-40B4-BE49-F238E27FC236}">
              <a16:creationId xmlns:a16="http://schemas.microsoft.com/office/drawing/2014/main" id="{3F9FDD7F-ED6C-49A8-A186-DAA19E3927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1219485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547</xdr:row>
      <xdr:rowOff>183357</xdr:rowOff>
    </xdr:from>
    <xdr:to>
      <xdr:col>3</xdr:col>
      <xdr:colOff>2133601</xdr:colOff>
      <xdr:row>551</xdr:row>
      <xdr:rowOff>173832</xdr:rowOff>
    </xdr:to>
    <xdr:pic>
      <xdr:nvPicPr>
        <xdr:cNvPr id="37" name="37 Imagen">
          <a:extLst>
            <a:ext uri="{FF2B5EF4-FFF2-40B4-BE49-F238E27FC236}">
              <a16:creationId xmlns:a16="http://schemas.microsoft.com/office/drawing/2014/main" id="{C68F9612-3CCF-4344-BAA9-BA55A809B2D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1220366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547</xdr:row>
      <xdr:rowOff>126207</xdr:rowOff>
    </xdr:from>
    <xdr:to>
      <xdr:col>3</xdr:col>
      <xdr:colOff>809625</xdr:colOff>
      <xdr:row>551</xdr:row>
      <xdr:rowOff>101442</xdr:rowOff>
    </xdr:to>
    <xdr:pic>
      <xdr:nvPicPr>
        <xdr:cNvPr id="38" name="38 Imagen">
          <a:extLst>
            <a:ext uri="{FF2B5EF4-FFF2-40B4-BE49-F238E27FC236}">
              <a16:creationId xmlns:a16="http://schemas.microsoft.com/office/drawing/2014/main" id="{56898E07-6E7A-4DDC-9971-C7F9307BD8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21979532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591</xdr:row>
      <xdr:rowOff>95250</xdr:rowOff>
    </xdr:from>
    <xdr:to>
      <xdr:col>21</xdr:col>
      <xdr:colOff>788309</xdr:colOff>
      <xdr:row>595</xdr:row>
      <xdr:rowOff>123825</xdr:rowOff>
    </xdr:to>
    <xdr:pic>
      <xdr:nvPicPr>
        <xdr:cNvPr id="39" name="39 Imagen">
          <a:extLst>
            <a:ext uri="{FF2B5EF4-FFF2-40B4-BE49-F238E27FC236}">
              <a16:creationId xmlns:a16="http://schemas.microsoft.com/office/drawing/2014/main" id="{0289488F-8940-430B-A755-DDA451FA5F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9" y="132473700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591</xdr:row>
      <xdr:rowOff>183357</xdr:rowOff>
    </xdr:from>
    <xdr:to>
      <xdr:col>3</xdr:col>
      <xdr:colOff>2133602</xdr:colOff>
      <xdr:row>595</xdr:row>
      <xdr:rowOff>173832</xdr:rowOff>
    </xdr:to>
    <xdr:pic>
      <xdr:nvPicPr>
        <xdr:cNvPr id="40" name="40 Imagen">
          <a:extLst>
            <a:ext uri="{FF2B5EF4-FFF2-40B4-BE49-F238E27FC236}">
              <a16:creationId xmlns:a16="http://schemas.microsoft.com/office/drawing/2014/main" id="{FADB6305-8B18-495F-8FBD-1FC24936FCE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4" y="13256180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591</xdr:row>
      <xdr:rowOff>126207</xdr:rowOff>
    </xdr:from>
    <xdr:to>
      <xdr:col>3</xdr:col>
      <xdr:colOff>809626</xdr:colOff>
      <xdr:row>595</xdr:row>
      <xdr:rowOff>101442</xdr:rowOff>
    </xdr:to>
    <xdr:pic>
      <xdr:nvPicPr>
        <xdr:cNvPr id="41" name="41 Imagen">
          <a:extLst>
            <a:ext uri="{FF2B5EF4-FFF2-40B4-BE49-F238E27FC236}">
              <a16:creationId xmlns:a16="http://schemas.microsoft.com/office/drawing/2014/main" id="{D0DAFB9C-2FE4-4E1E-B981-3D3BF936E2F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132504657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632</xdr:row>
      <xdr:rowOff>95250</xdr:rowOff>
    </xdr:from>
    <xdr:to>
      <xdr:col>21</xdr:col>
      <xdr:colOff>776402</xdr:colOff>
      <xdr:row>636</xdr:row>
      <xdr:rowOff>123825</xdr:rowOff>
    </xdr:to>
    <xdr:pic>
      <xdr:nvPicPr>
        <xdr:cNvPr id="42" name="42 Imagen">
          <a:extLst>
            <a:ext uri="{FF2B5EF4-FFF2-40B4-BE49-F238E27FC236}">
              <a16:creationId xmlns:a16="http://schemas.microsoft.com/office/drawing/2014/main" id="{87034116-77C8-4DCA-AB99-A696824F48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143294100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632</xdr:row>
      <xdr:rowOff>183357</xdr:rowOff>
    </xdr:from>
    <xdr:to>
      <xdr:col>3</xdr:col>
      <xdr:colOff>2121695</xdr:colOff>
      <xdr:row>636</xdr:row>
      <xdr:rowOff>173832</xdr:rowOff>
    </xdr:to>
    <xdr:pic>
      <xdr:nvPicPr>
        <xdr:cNvPr id="43" name="43 Imagen">
          <a:extLst>
            <a:ext uri="{FF2B5EF4-FFF2-40B4-BE49-F238E27FC236}">
              <a16:creationId xmlns:a16="http://schemas.microsoft.com/office/drawing/2014/main" id="{531E873D-8C82-4C45-8868-04734044125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14338220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632</xdr:row>
      <xdr:rowOff>126207</xdr:rowOff>
    </xdr:from>
    <xdr:to>
      <xdr:col>3</xdr:col>
      <xdr:colOff>797719</xdr:colOff>
      <xdr:row>636</xdr:row>
      <xdr:rowOff>101442</xdr:rowOff>
    </xdr:to>
    <xdr:pic>
      <xdr:nvPicPr>
        <xdr:cNvPr id="44" name="44 Imagen">
          <a:extLst>
            <a:ext uri="{FF2B5EF4-FFF2-40B4-BE49-F238E27FC236}">
              <a16:creationId xmlns:a16="http://schemas.microsoft.com/office/drawing/2014/main" id="{90A3D6F4-B841-410D-9EE6-205403C991A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43325057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672</xdr:row>
      <xdr:rowOff>119063</xdr:rowOff>
    </xdr:from>
    <xdr:to>
      <xdr:col>21</xdr:col>
      <xdr:colOff>788308</xdr:colOff>
      <xdr:row>676</xdr:row>
      <xdr:rowOff>147638</xdr:rowOff>
    </xdr:to>
    <xdr:pic>
      <xdr:nvPicPr>
        <xdr:cNvPr id="45" name="45 Imagen">
          <a:extLst>
            <a:ext uri="{FF2B5EF4-FFF2-40B4-BE49-F238E27FC236}">
              <a16:creationId xmlns:a16="http://schemas.microsoft.com/office/drawing/2014/main" id="{F7B1068A-31F2-46A8-A0BB-730ED80CA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15409068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673</xdr:row>
      <xdr:rowOff>16670</xdr:rowOff>
    </xdr:from>
    <xdr:to>
      <xdr:col>3</xdr:col>
      <xdr:colOff>2133601</xdr:colOff>
      <xdr:row>677</xdr:row>
      <xdr:rowOff>7145</xdr:rowOff>
    </xdr:to>
    <xdr:pic>
      <xdr:nvPicPr>
        <xdr:cNvPr id="46" name="46 Imagen">
          <a:extLst>
            <a:ext uri="{FF2B5EF4-FFF2-40B4-BE49-F238E27FC236}">
              <a16:creationId xmlns:a16="http://schemas.microsoft.com/office/drawing/2014/main" id="{7F8B4184-A89A-4E5F-A021-3CF4A33A5D0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15417879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672</xdr:row>
      <xdr:rowOff>150020</xdr:rowOff>
    </xdr:from>
    <xdr:to>
      <xdr:col>3</xdr:col>
      <xdr:colOff>809625</xdr:colOff>
      <xdr:row>676</xdr:row>
      <xdr:rowOff>125255</xdr:rowOff>
    </xdr:to>
    <xdr:pic>
      <xdr:nvPicPr>
        <xdr:cNvPr id="47" name="47 Imagen">
          <a:extLst>
            <a:ext uri="{FF2B5EF4-FFF2-40B4-BE49-F238E27FC236}">
              <a16:creationId xmlns:a16="http://schemas.microsoft.com/office/drawing/2014/main" id="{19BED412-41CE-4CED-AD5E-8744458E279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5412164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729</xdr:row>
      <xdr:rowOff>142875</xdr:rowOff>
    </xdr:from>
    <xdr:to>
      <xdr:col>21</xdr:col>
      <xdr:colOff>824027</xdr:colOff>
      <xdr:row>733</xdr:row>
      <xdr:rowOff>171450</xdr:rowOff>
    </xdr:to>
    <xdr:pic>
      <xdr:nvPicPr>
        <xdr:cNvPr id="48" name="48 Imagen">
          <a:extLst>
            <a:ext uri="{FF2B5EF4-FFF2-40B4-BE49-F238E27FC236}">
              <a16:creationId xmlns:a16="http://schemas.microsoft.com/office/drawing/2014/main" id="{0D8BE3A5-8C00-47AB-A180-25804CD79A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16547782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730</xdr:row>
      <xdr:rowOff>40482</xdr:rowOff>
    </xdr:from>
    <xdr:to>
      <xdr:col>3</xdr:col>
      <xdr:colOff>2169320</xdr:colOff>
      <xdr:row>734</xdr:row>
      <xdr:rowOff>30957</xdr:rowOff>
    </xdr:to>
    <xdr:pic>
      <xdr:nvPicPr>
        <xdr:cNvPr id="49" name="49 Imagen">
          <a:extLst>
            <a:ext uri="{FF2B5EF4-FFF2-40B4-BE49-F238E27FC236}">
              <a16:creationId xmlns:a16="http://schemas.microsoft.com/office/drawing/2014/main" id="{DECBE8D0-E1AD-4043-B611-965F5DDADA5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16556593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729</xdr:row>
      <xdr:rowOff>173832</xdr:rowOff>
    </xdr:from>
    <xdr:to>
      <xdr:col>3</xdr:col>
      <xdr:colOff>845344</xdr:colOff>
      <xdr:row>733</xdr:row>
      <xdr:rowOff>149067</xdr:rowOff>
    </xdr:to>
    <xdr:pic>
      <xdr:nvPicPr>
        <xdr:cNvPr id="50" name="50 Imagen">
          <a:extLst>
            <a:ext uri="{FF2B5EF4-FFF2-40B4-BE49-F238E27FC236}">
              <a16:creationId xmlns:a16="http://schemas.microsoft.com/office/drawing/2014/main" id="{2956413D-8EDF-4820-8A09-F4C8E4B7A76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6550878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783</xdr:row>
      <xdr:rowOff>154781</xdr:rowOff>
    </xdr:from>
    <xdr:to>
      <xdr:col>21</xdr:col>
      <xdr:colOff>847840</xdr:colOff>
      <xdr:row>787</xdr:row>
      <xdr:rowOff>183356</xdr:rowOff>
    </xdr:to>
    <xdr:pic>
      <xdr:nvPicPr>
        <xdr:cNvPr id="51" name="51 Imagen">
          <a:extLst>
            <a:ext uri="{FF2B5EF4-FFF2-40B4-BE49-F238E27FC236}">
              <a16:creationId xmlns:a16="http://schemas.microsoft.com/office/drawing/2014/main" id="{F88692D5-EDF0-4AE7-BBBF-E65DC93BED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20" y="176272031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784</xdr:row>
      <xdr:rowOff>52388</xdr:rowOff>
    </xdr:from>
    <xdr:to>
      <xdr:col>3</xdr:col>
      <xdr:colOff>2193133</xdr:colOff>
      <xdr:row>788</xdr:row>
      <xdr:rowOff>42863</xdr:rowOff>
    </xdr:to>
    <xdr:pic>
      <xdr:nvPicPr>
        <xdr:cNvPr id="52" name="52 Imagen">
          <a:extLst>
            <a:ext uri="{FF2B5EF4-FFF2-40B4-BE49-F238E27FC236}">
              <a16:creationId xmlns:a16="http://schemas.microsoft.com/office/drawing/2014/main" id="{7C018001-632E-4453-A159-9B257F57C7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5" y="17636013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783</xdr:row>
      <xdr:rowOff>185738</xdr:rowOff>
    </xdr:from>
    <xdr:to>
      <xdr:col>3</xdr:col>
      <xdr:colOff>869157</xdr:colOff>
      <xdr:row>787</xdr:row>
      <xdr:rowOff>160973</xdr:rowOff>
    </xdr:to>
    <xdr:pic>
      <xdr:nvPicPr>
        <xdr:cNvPr id="53" name="53 Imagen">
          <a:extLst>
            <a:ext uri="{FF2B5EF4-FFF2-40B4-BE49-F238E27FC236}">
              <a16:creationId xmlns:a16="http://schemas.microsoft.com/office/drawing/2014/main" id="{2DDD7F6B-5250-4D73-83F9-CCF286BF1DA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3" y="17630298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178595</xdr:colOff>
      <xdr:row>828</xdr:row>
      <xdr:rowOff>119063</xdr:rowOff>
    </xdr:from>
    <xdr:to>
      <xdr:col>21</xdr:col>
      <xdr:colOff>800215</xdr:colOff>
      <xdr:row>832</xdr:row>
      <xdr:rowOff>147638</xdr:rowOff>
    </xdr:to>
    <xdr:pic>
      <xdr:nvPicPr>
        <xdr:cNvPr id="54" name="54 Imagen">
          <a:extLst>
            <a:ext uri="{FF2B5EF4-FFF2-40B4-BE49-F238E27FC236}">
              <a16:creationId xmlns:a16="http://schemas.microsoft.com/office/drawing/2014/main" id="{9EC8E92A-BCE2-4BE4-9462-4825F3AB7E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5" y="18695193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635795</xdr:colOff>
      <xdr:row>829</xdr:row>
      <xdr:rowOff>16670</xdr:rowOff>
    </xdr:from>
    <xdr:to>
      <xdr:col>3</xdr:col>
      <xdr:colOff>2145508</xdr:colOff>
      <xdr:row>833</xdr:row>
      <xdr:rowOff>7145</xdr:rowOff>
    </xdr:to>
    <xdr:pic>
      <xdr:nvPicPr>
        <xdr:cNvPr id="55" name="55 Imagen">
          <a:extLst>
            <a:ext uri="{FF2B5EF4-FFF2-40B4-BE49-F238E27FC236}">
              <a16:creationId xmlns:a16="http://schemas.microsoft.com/office/drawing/2014/main" id="{B953ECDF-F40D-46F9-A9DB-7AF3D1C9544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370" y="1870400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476251</xdr:colOff>
      <xdr:row>828</xdr:row>
      <xdr:rowOff>150020</xdr:rowOff>
    </xdr:from>
    <xdr:to>
      <xdr:col>3</xdr:col>
      <xdr:colOff>821532</xdr:colOff>
      <xdr:row>832</xdr:row>
      <xdr:rowOff>125255</xdr:rowOff>
    </xdr:to>
    <xdr:pic>
      <xdr:nvPicPr>
        <xdr:cNvPr id="56" name="56 Imagen">
          <a:extLst>
            <a:ext uri="{FF2B5EF4-FFF2-40B4-BE49-F238E27FC236}">
              <a16:creationId xmlns:a16="http://schemas.microsoft.com/office/drawing/2014/main" id="{0DA82D95-6AFD-437F-BEAE-00D06962186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8698289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226219</xdr:colOff>
      <xdr:row>873</xdr:row>
      <xdr:rowOff>130969</xdr:rowOff>
    </xdr:from>
    <xdr:to>
      <xdr:col>21</xdr:col>
      <xdr:colOff>847839</xdr:colOff>
      <xdr:row>877</xdr:row>
      <xdr:rowOff>159544</xdr:rowOff>
    </xdr:to>
    <xdr:pic>
      <xdr:nvPicPr>
        <xdr:cNvPr id="57" name="57 Imagen">
          <a:extLst>
            <a:ext uri="{FF2B5EF4-FFF2-40B4-BE49-F238E27FC236}">
              <a16:creationId xmlns:a16="http://schemas.microsoft.com/office/drawing/2014/main" id="{A0520157-4D37-43A3-81F6-72A40923CF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19" y="19777471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683419</xdr:colOff>
      <xdr:row>874</xdr:row>
      <xdr:rowOff>28576</xdr:rowOff>
    </xdr:from>
    <xdr:to>
      <xdr:col>3</xdr:col>
      <xdr:colOff>2193132</xdr:colOff>
      <xdr:row>878</xdr:row>
      <xdr:rowOff>19051</xdr:rowOff>
    </xdr:to>
    <xdr:pic>
      <xdr:nvPicPr>
        <xdr:cNvPr id="58" name="58 Imagen">
          <a:extLst>
            <a:ext uri="{FF2B5EF4-FFF2-40B4-BE49-F238E27FC236}">
              <a16:creationId xmlns:a16="http://schemas.microsoft.com/office/drawing/2014/main" id="{A7C67800-2122-4CA5-9E74-47BFA61C0CB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4" y="1978628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</xdr:colOff>
      <xdr:row>873</xdr:row>
      <xdr:rowOff>161926</xdr:rowOff>
    </xdr:from>
    <xdr:to>
      <xdr:col>3</xdr:col>
      <xdr:colOff>869156</xdr:colOff>
      <xdr:row>877</xdr:row>
      <xdr:rowOff>137161</xdr:rowOff>
    </xdr:to>
    <xdr:pic>
      <xdr:nvPicPr>
        <xdr:cNvPr id="59" name="59 Imagen">
          <a:extLst>
            <a:ext uri="{FF2B5EF4-FFF2-40B4-BE49-F238E27FC236}">
              <a16:creationId xmlns:a16="http://schemas.microsoft.com/office/drawing/2014/main" id="{296C89D2-99CA-4AAA-B8A3-E7F51D9D1E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" y="19780567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913</xdr:row>
      <xdr:rowOff>95250</xdr:rowOff>
    </xdr:from>
    <xdr:to>
      <xdr:col>21</xdr:col>
      <xdr:colOff>788309</xdr:colOff>
      <xdr:row>917</xdr:row>
      <xdr:rowOff>123825</xdr:rowOff>
    </xdr:to>
    <xdr:pic>
      <xdr:nvPicPr>
        <xdr:cNvPr id="60" name="60 Imagen">
          <a:extLst>
            <a:ext uri="{FF2B5EF4-FFF2-40B4-BE49-F238E27FC236}">
              <a16:creationId xmlns:a16="http://schemas.microsoft.com/office/drawing/2014/main" id="{22E20D09-AC4A-4E09-97AA-88B2045BB3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9" y="2085117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913</xdr:row>
      <xdr:rowOff>183357</xdr:rowOff>
    </xdr:from>
    <xdr:to>
      <xdr:col>3</xdr:col>
      <xdr:colOff>2133602</xdr:colOff>
      <xdr:row>917</xdr:row>
      <xdr:rowOff>173832</xdr:rowOff>
    </xdr:to>
    <xdr:pic>
      <xdr:nvPicPr>
        <xdr:cNvPr id="61" name="61 Imagen">
          <a:extLst>
            <a:ext uri="{FF2B5EF4-FFF2-40B4-BE49-F238E27FC236}">
              <a16:creationId xmlns:a16="http://schemas.microsoft.com/office/drawing/2014/main" id="{29134755-E47C-450B-8C7C-C13C8998BB7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4" y="2085998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913</xdr:row>
      <xdr:rowOff>126207</xdr:rowOff>
    </xdr:from>
    <xdr:to>
      <xdr:col>3</xdr:col>
      <xdr:colOff>809626</xdr:colOff>
      <xdr:row>917</xdr:row>
      <xdr:rowOff>101442</xdr:rowOff>
    </xdr:to>
    <xdr:pic>
      <xdr:nvPicPr>
        <xdr:cNvPr id="62" name="62 Imagen">
          <a:extLst>
            <a:ext uri="{FF2B5EF4-FFF2-40B4-BE49-F238E27FC236}">
              <a16:creationId xmlns:a16="http://schemas.microsoft.com/office/drawing/2014/main" id="{EA2DD226-E97F-43F4-843E-2DEC55D372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208542732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953</xdr:row>
      <xdr:rowOff>119062</xdr:rowOff>
    </xdr:from>
    <xdr:to>
      <xdr:col>21</xdr:col>
      <xdr:colOff>824027</xdr:colOff>
      <xdr:row>957</xdr:row>
      <xdr:rowOff>147637</xdr:rowOff>
    </xdr:to>
    <xdr:pic>
      <xdr:nvPicPr>
        <xdr:cNvPr id="63" name="63 Imagen">
          <a:extLst>
            <a:ext uri="{FF2B5EF4-FFF2-40B4-BE49-F238E27FC236}">
              <a16:creationId xmlns:a16="http://schemas.microsoft.com/office/drawing/2014/main" id="{C46764E7-1AFE-46F8-8BC3-BD94D383D7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219165487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954</xdr:row>
      <xdr:rowOff>16669</xdr:rowOff>
    </xdr:from>
    <xdr:to>
      <xdr:col>3</xdr:col>
      <xdr:colOff>2169320</xdr:colOff>
      <xdr:row>958</xdr:row>
      <xdr:rowOff>7144</xdr:rowOff>
    </xdr:to>
    <xdr:pic>
      <xdr:nvPicPr>
        <xdr:cNvPr id="64" name="64 Imagen">
          <a:extLst>
            <a:ext uri="{FF2B5EF4-FFF2-40B4-BE49-F238E27FC236}">
              <a16:creationId xmlns:a16="http://schemas.microsoft.com/office/drawing/2014/main" id="{2B09D9F1-E120-4DF0-BF99-E5118A267C8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21925359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953</xdr:row>
      <xdr:rowOff>150019</xdr:rowOff>
    </xdr:from>
    <xdr:to>
      <xdr:col>3</xdr:col>
      <xdr:colOff>845344</xdr:colOff>
      <xdr:row>957</xdr:row>
      <xdr:rowOff>125254</xdr:rowOff>
    </xdr:to>
    <xdr:pic>
      <xdr:nvPicPr>
        <xdr:cNvPr id="65" name="65 Imagen">
          <a:extLst>
            <a:ext uri="{FF2B5EF4-FFF2-40B4-BE49-F238E27FC236}">
              <a16:creationId xmlns:a16="http://schemas.microsoft.com/office/drawing/2014/main" id="{0AD0EC89-238B-4B8F-9DA0-6C87C55BCCC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191964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997</xdr:row>
      <xdr:rowOff>107156</xdr:rowOff>
    </xdr:from>
    <xdr:to>
      <xdr:col>21</xdr:col>
      <xdr:colOff>776402</xdr:colOff>
      <xdr:row>1001</xdr:row>
      <xdr:rowOff>135731</xdr:rowOff>
    </xdr:to>
    <xdr:pic>
      <xdr:nvPicPr>
        <xdr:cNvPr id="66" name="66 Imagen">
          <a:extLst>
            <a:ext uri="{FF2B5EF4-FFF2-40B4-BE49-F238E27FC236}">
              <a16:creationId xmlns:a16="http://schemas.microsoft.com/office/drawing/2014/main" id="{A4867C6D-3A9A-4CAC-8C75-CF49B96B31A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229678706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998</xdr:row>
      <xdr:rowOff>4763</xdr:rowOff>
    </xdr:from>
    <xdr:to>
      <xdr:col>3</xdr:col>
      <xdr:colOff>2121695</xdr:colOff>
      <xdr:row>1001</xdr:row>
      <xdr:rowOff>185738</xdr:rowOff>
    </xdr:to>
    <xdr:pic>
      <xdr:nvPicPr>
        <xdr:cNvPr id="67" name="67 Imagen">
          <a:extLst>
            <a:ext uri="{FF2B5EF4-FFF2-40B4-BE49-F238E27FC236}">
              <a16:creationId xmlns:a16="http://schemas.microsoft.com/office/drawing/2014/main" id="{027B352A-C57D-4F0C-8DC5-82991B18113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22976681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997</xdr:row>
      <xdr:rowOff>138113</xdr:rowOff>
    </xdr:from>
    <xdr:to>
      <xdr:col>3</xdr:col>
      <xdr:colOff>797719</xdr:colOff>
      <xdr:row>1001</xdr:row>
      <xdr:rowOff>113348</xdr:rowOff>
    </xdr:to>
    <xdr:pic>
      <xdr:nvPicPr>
        <xdr:cNvPr id="68" name="68 Imagen">
          <a:extLst>
            <a:ext uri="{FF2B5EF4-FFF2-40B4-BE49-F238E27FC236}">
              <a16:creationId xmlns:a16="http://schemas.microsoft.com/office/drawing/2014/main" id="{427F2EF2-97BE-4DD2-8130-5139CE193F1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29709663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1044</xdr:row>
      <xdr:rowOff>130968</xdr:rowOff>
    </xdr:from>
    <xdr:to>
      <xdr:col>21</xdr:col>
      <xdr:colOff>776402</xdr:colOff>
      <xdr:row>1048</xdr:row>
      <xdr:rowOff>159543</xdr:rowOff>
    </xdr:to>
    <xdr:pic>
      <xdr:nvPicPr>
        <xdr:cNvPr id="69" name="69 Imagen">
          <a:extLst>
            <a:ext uri="{FF2B5EF4-FFF2-40B4-BE49-F238E27FC236}">
              <a16:creationId xmlns:a16="http://schemas.microsoft.com/office/drawing/2014/main" id="{E73EF8C6-0F87-4E4D-8BAF-F4FE5B5F49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240551493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1045</xdr:row>
      <xdr:rowOff>28575</xdr:rowOff>
    </xdr:from>
    <xdr:to>
      <xdr:col>3</xdr:col>
      <xdr:colOff>2121695</xdr:colOff>
      <xdr:row>1049</xdr:row>
      <xdr:rowOff>19050</xdr:rowOff>
    </xdr:to>
    <xdr:pic>
      <xdr:nvPicPr>
        <xdr:cNvPr id="70" name="70 Imagen">
          <a:extLst>
            <a:ext uri="{FF2B5EF4-FFF2-40B4-BE49-F238E27FC236}">
              <a16:creationId xmlns:a16="http://schemas.microsoft.com/office/drawing/2014/main" id="{08DD4664-6C78-4814-BF28-E24B3B983EC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24063960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1044</xdr:row>
      <xdr:rowOff>161925</xdr:rowOff>
    </xdr:from>
    <xdr:to>
      <xdr:col>3</xdr:col>
      <xdr:colOff>797719</xdr:colOff>
      <xdr:row>1048</xdr:row>
      <xdr:rowOff>137160</xdr:rowOff>
    </xdr:to>
    <xdr:pic>
      <xdr:nvPicPr>
        <xdr:cNvPr id="71" name="71 Imagen">
          <a:extLst>
            <a:ext uri="{FF2B5EF4-FFF2-40B4-BE49-F238E27FC236}">
              <a16:creationId xmlns:a16="http://schemas.microsoft.com/office/drawing/2014/main" id="{DD6B7257-2EF3-44C6-A23E-690F655F644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40582450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1085</xdr:row>
      <xdr:rowOff>119063</xdr:rowOff>
    </xdr:from>
    <xdr:to>
      <xdr:col>21</xdr:col>
      <xdr:colOff>776402</xdr:colOff>
      <xdr:row>1089</xdr:row>
      <xdr:rowOff>147638</xdr:rowOff>
    </xdr:to>
    <xdr:pic>
      <xdr:nvPicPr>
        <xdr:cNvPr id="72" name="72 Imagen">
          <a:extLst>
            <a:ext uri="{FF2B5EF4-FFF2-40B4-BE49-F238E27FC236}">
              <a16:creationId xmlns:a16="http://schemas.microsoft.com/office/drawing/2014/main" id="{17081FF7-DBDC-45D3-819A-D10A0AFB4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25134093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1086</xdr:row>
      <xdr:rowOff>16670</xdr:rowOff>
    </xdr:from>
    <xdr:to>
      <xdr:col>3</xdr:col>
      <xdr:colOff>2121695</xdr:colOff>
      <xdr:row>1090</xdr:row>
      <xdr:rowOff>7145</xdr:rowOff>
    </xdr:to>
    <xdr:pic>
      <xdr:nvPicPr>
        <xdr:cNvPr id="73" name="73 Imagen">
          <a:extLst>
            <a:ext uri="{FF2B5EF4-FFF2-40B4-BE49-F238E27FC236}">
              <a16:creationId xmlns:a16="http://schemas.microsoft.com/office/drawing/2014/main" id="{A5FFE5AD-06E9-4C0E-823C-D55E3FBEB8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2514290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1085</xdr:row>
      <xdr:rowOff>150020</xdr:rowOff>
    </xdr:from>
    <xdr:to>
      <xdr:col>3</xdr:col>
      <xdr:colOff>797719</xdr:colOff>
      <xdr:row>1089</xdr:row>
      <xdr:rowOff>125255</xdr:rowOff>
    </xdr:to>
    <xdr:pic>
      <xdr:nvPicPr>
        <xdr:cNvPr id="74" name="74 Imagen">
          <a:extLst>
            <a:ext uri="{FF2B5EF4-FFF2-40B4-BE49-F238E27FC236}">
              <a16:creationId xmlns:a16="http://schemas.microsoft.com/office/drawing/2014/main" id="{F3164D99-3750-4221-B9EE-58923B6A325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5137189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1125</xdr:row>
      <xdr:rowOff>83344</xdr:rowOff>
    </xdr:from>
    <xdr:to>
      <xdr:col>21</xdr:col>
      <xdr:colOff>812121</xdr:colOff>
      <xdr:row>1129</xdr:row>
      <xdr:rowOff>111919</xdr:rowOff>
    </xdr:to>
    <xdr:pic>
      <xdr:nvPicPr>
        <xdr:cNvPr id="75" name="75 Imagen">
          <a:extLst>
            <a:ext uri="{FF2B5EF4-FFF2-40B4-BE49-F238E27FC236}">
              <a16:creationId xmlns:a16="http://schemas.microsoft.com/office/drawing/2014/main" id="{BD85B733-A1C5-46A7-9E07-57B248A300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1" y="262001794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1125</xdr:row>
      <xdr:rowOff>171451</xdr:rowOff>
    </xdr:from>
    <xdr:to>
      <xdr:col>3</xdr:col>
      <xdr:colOff>2157414</xdr:colOff>
      <xdr:row>1129</xdr:row>
      <xdr:rowOff>161926</xdr:rowOff>
    </xdr:to>
    <xdr:pic>
      <xdr:nvPicPr>
        <xdr:cNvPr id="76" name="76 Imagen">
          <a:extLst>
            <a:ext uri="{FF2B5EF4-FFF2-40B4-BE49-F238E27FC236}">
              <a16:creationId xmlns:a16="http://schemas.microsoft.com/office/drawing/2014/main" id="{2CF5BCCD-2883-47D5-A8FD-408EA4C8A65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26208990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1125</xdr:row>
      <xdr:rowOff>114301</xdr:rowOff>
    </xdr:from>
    <xdr:to>
      <xdr:col>3</xdr:col>
      <xdr:colOff>833438</xdr:colOff>
      <xdr:row>1129</xdr:row>
      <xdr:rowOff>89536</xdr:rowOff>
    </xdr:to>
    <xdr:pic>
      <xdr:nvPicPr>
        <xdr:cNvPr id="77" name="77 Imagen">
          <a:extLst>
            <a:ext uri="{FF2B5EF4-FFF2-40B4-BE49-F238E27FC236}">
              <a16:creationId xmlns:a16="http://schemas.microsoft.com/office/drawing/2014/main" id="{967D6404-7B0B-406C-8110-EC89E54E0A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262032751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178593</xdr:colOff>
      <xdr:row>1170</xdr:row>
      <xdr:rowOff>83344</xdr:rowOff>
    </xdr:from>
    <xdr:to>
      <xdr:col>21</xdr:col>
      <xdr:colOff>800213</xdr:colOff>
      <xdr:row>1174</xdr:row>
      <xdr:rowOff>111919</xdr:rowOff>
    </xdr:to>
    <xdr:pic>
      <xdr:nvPicPr>
        <xdr:cNvPr id="78" name="78 Imagen">
          <a:extLst>
            <a:ext uri="{FF2B5EF4-FFF2-40B4-BE49-F238E27FC236}">
              <a16:creationId xmlns:a16="http://schemas.microsoft.com/office/drawing/2014/main" id="{89D49380-08F2-467F-9A22-538DBE24CB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3" y="272650744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635793</xdr:colOff>
      <xdr:row>1170</xdr:row>
      <xdr:rowOff>171451</xdr:rowOff>
    </xdr:from>
    <xdr:to>
      <xdr:col>3</xdr:col>
      <xdr:colOff>2145506</xdr:colOff>
      <xdr:row>1174</xdr:row>
      <xdr:rowOff>161926</xdr:rowOff>
    </xdr:to>
    <xdr:pic>
      <xdr:nvPicPr>
        <xdr:cNvPr id="79" name="79 Imagen">
          <a:extLst>
            <a:ext uri="{FF2B5EF4-FFF2-40B4-BE49-F238E27FC236}">
              <a16:creationId xmlns:a16="http://schemas.microsoft.com/office/drawing/2014/main" id="{D9A83836-34A5-4121-B118-41028E9CDBF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368" y="27273885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1170</xdr:row>
      <xdr:rowOff>114301</xdr:rowOff>
    </xdr:from>
    <xdr:to>
      <xdr:col>3</xdr:col>
      <xdr:colOff>821530</xdr:colOff>
      <xdr:row>1174</xdr:row>
      <xdr:rowOff>89536</xdr:rowOff>
    </xdr:to>
    <xdr:pic>
      <xdr:nvPicPr>
        <xdr:cNvPr id="80" name="80 Imagen">
          <a:extLst>
            <a:ext uri="{FF2B5EF4-FFF2-40B4-BE49-F238E27FC236}">
              <a16:creationId xmlns:a16="http://schemas.microsoft.com/office/drawing/2014/main" id="{6317E8E0-45FE-4698-8FC7-FD12768F56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" y="272681701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1211</xdr:row>
      <xdr:rowOff>119063</xdr:rowOff>
    </xdr:from>
    <xdr:to>
      <xdr:col>21</xdr:col>
      <xdr:colOff>776402</xdr:colOff>
      <xdr:row>1215</xdr:row>
      <xdr:rowOff>147638</xdr:rowOff>
    </xdr:to>
    <xdr:pic>
      <xdr:nvPicPr>
        <xdr:cNvPr id="81" name="81 Imagen">
          <a:extLst>
            <a:ext uri="{FF2B5EF4-FFF2-40B4-BE49-F238E27FC236}">
              <a16:creationId xmlns:a16="http://schemas.microsoft.com/office/drawing/2014/main" id="{02B2F88C-8886-40D1-A639-6AAC01E566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283459238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1212</xdr:row>
      <xdr:rowOff>16670</xdr:rowOff>
    </xdr:from>
    <xdr:to>
      <xdr:col>3</xdr:col>
      <xdr:colOff>2121695</xdr:colOff>
      <xdr:row>1216</xdr:row>
      <xdr:rowOff>7145</xdr:rowOff>
    </xdr:to>
    <xdr:pic>
      <xdr:nvPicPr>
        <xdr:cNvPr id="82" name="82 Imagen">
          <a:extLst>
            <a:ext uri="{FF2B5EF4-FFF2-40B4-BE49-F238E27FC236}">
              <a16:creationId xmlns:a16="http://schemas.microsoft.com/office/drawing/2014/main" id="{753AE531-F51A-46C5-B7C7-40CBA714F65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28354734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1211</xdr:row>
      <xdr:rowOff>150020</xdr:rowOff>
    </xdr:from>
    <xdr:to>
      <xdr:col>3</xdr:col>
      <xdr:colOff>797719</xdr:colOff>
      <xdr:row>1215</xdr:row>
      <xdr:rowOff>125255</xdr:rowOff>
    </xdr:to>
    <xdr:pic>
      <xdr:nvPicPr>
        <xdr:cNvPr id="83" name="83 Imagen">
          <a:extLst>
            <a:ext uri="{FF2B5EF4-FFF2-40B4-BE49-F238E27FC236}">
              <a16:creationId xmlns:a16="http://schemas.microsoft.com/office/drawing/2014/main" id="{8E8F604D-B6B5-4F9B-90AB-933589F2D23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3490195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1247</xdr:row>
      <xdr:rowOff>95250</xdr:rowOff>
    </xdr:from>
    <xdr:to>
      <xdr:col>21</xdr:col>
      <xdr:colOff>812121</xdr:colOff>
      <xdr:row>1251</xdr:row>
      <xdr:rowOff>123825</xdr:rowOff>
    </xdr:to>
    <xdr:pic>
      <xdr:nvPicPr>
        <xdr:cNvPr id="84" name="84 Imagen">
          <a:extLst>
            <a:ext uri="{FF2B5EF4-FFF2-40B4-BE49-F238E27FC236}">
              <a16:creationId xmlns:a16="http://schemas.microsoft.com/office/drawing/2014/main" id="{12BE0E95-FE0B-496D-9ADB-23B4F6D865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1" y="2923317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1247</xdr:row>
      <xdr:rowOff>183357</xdr:rowOff>
    </xdr:from>
    <xdr:to>
      <xdr:col>3</xdr:col>
      <xdr:colOff>2157414</xdr:colOff>
      <xdr:row>1251</xdr:row>
      <xdr:rowOff>173832</xdr:rowOff>
    </xdr:to>
    <xdr:pic>
      <xdr:nvPicPr>
        <xdr:cNvPr id="85" name="85 Imagen">
          <a:extLst>
            <a:ext uri="{FF2B5EF4-FFF2-40B4-BE49-F238E27FC236}">
              <a16:creationId xmlns:a16="http://schemas.microsoft.com/office/drawing/2014/main" id="{A32516D3-8515-4D9D-BF97-94DE9F6E503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2924198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1247</xdr:row>
      <xdr:rowOff>126207</xdr:rowOff>
    </xdr:from>
    <xdr:to>
      <xdr:col>3</xdr:col>
      <xdr:colOff>833438</xdr:colOff>
      <xdr:row>1251</xdr:row>
      <xdr:rowOff>101442</xdr:rowOff>
    </xdr:to>
    <xdr:pic>
      <xdr:nvPicPr>
        <xdr:cNvPr id="86" name="86 Imagen">
          <a:extLst>
            <a:ext uri="{FF2B5EF4-FFF2-40B4-BE49-F238E27FC236}">
              <a16:creationId xmlns:a16="http://schemas.microsoft.com/office/drawing/2014/main" id="{AC3986E9-881C-45DD-BA71-6875066243B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292362732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1290</xdr:row>
      <xdr:rowOff>95250</xdr:rowOff>
    </xdr:from>
    <xdr:to>
      <xdr:col>21</xdr:col>
      <xdr:colOff>788308</xdr:colOff>
      <xdr:row>1294</xdr:row>
      <xdr:rowOff>123825</xdr:rowOff>
    </xdr:to>
    <xdr:pic>
      <xdr:nvPicPr>
        <xdr:cNvPr id="87" name="87 Imagen">
          <a:extLst>
            <a:ext uri="{FF2B5EF4-FFF2-40B4-BE49-F238E27FC236}">
              <a16:creationId xmlns:a16="http://schemas.microsoft.com/office/drawing/2014/main" id="{AF9FCBCB-6C5B-4BEC-8C46-355B531081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3030378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1290</xdr:row>
      <xdr:rowOff>183357</xdr:rowOff>
    </xdr:from>
    <xdr:to>
      <xdr:col>3</xdr:col>
      <xdr:colOff>2133601</xdr:colOff>
      <xdr:row>1294</xdr:row>
      <xdr:rowOff>173832</xdr:rowOff>
    </xdr:to>
    <xdr:pic>
      <xdr:nvPicPr>
        <xdr:cNvPr id="88" name="88 Imagen">
          <a:extLst>
            <a:ext uri="{FF2B5EF4-FFF2-40B4-BE49-F238E27FC236}">
              <a16:creationId xmlns:a16="http://schemas.microsoft.com/office/drawing/2014/main" id="{83D0A47D-DD55-46C4-8E00-E1F6E629D4A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3031259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1290</xdr:row>
      <xdr:rowOff>126207</xdr:rowOff>
    </xdr:from>
    <xdr:to>
      <xdr:col>3</xdr:col>
      <xdr:colOff>809625</xdr:colOff>
      <xdr:row>1294</xdr:row>
      <xdr:rowOff>101442</xdr:rowOff>
    </xdr:to>
    <xdr:pic>
      <xdr:nvPicPr>
        <xdr:cNvPr id="89" name="89 Imagen">
          <a:extLst>
            <a:ext uri="{FF2B5EF4-FFF2-40B4-BE49-F238E27FC236}">
              <a16:creationId xmlns:a16="http://schemas.microsoft.com/office/drawing/2014/main" id="{6366E9A7-AA8F-4AD1-9B9F-FD6E69DC71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303068832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1332</xdr:row>
      <xdr:rowOff>107156</xdr:rowOff>
    </xdr:from>
    <xdr:to>
      <xdr:col>21</xdr:col>
      <xdr:colOff>788309</xdr:colOff>
      <xdr:row>1336</xdr:row>
      <xdr:rowOff>135731</xdr:rowOff>
    </xdr:to>
    <xdr:pic>
      <xdr:nvPicPr>
        <xdr:cNvPr id="90" name="90 Imagen">
          <a:extLst>
            <a:ext uri="{FF2B5EF4-FFF2-40B4-BE49-F238E27FC236}">
              <a16:creationId xmlns:a16="http://schemas.microsoft.com/office/drawing/2014/main" id="{95EE3F99-0014-4FB5-A662-F0084C12820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9" y="313755881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1333</xdr:row>
      <xdr:rowOff>4763</xdr:rowOff>
    </xdr:from>
    <xdr:to>
      <xdr:col>3</xdr:col>
      <xdr:colOff>2133602</xdr:colOff>
      <xdr:row>1336</xdr:row>
      <xdr:rowOff>185738</xdr:rowOff>
    </xdr:to>
    <xdr:pic>
      <xdr:nvPicPr>
        <xdr:cNvPr id="91" name="91 Imagen">
          <a:extLst>
            <a:ext uri="{FF2B5EF4-FFF2-40B4-BE49-F238E27FC236}">
              <a16:creationId xmlns:a16="http://schemas.microsoft.com/office/drawing/2014/main" id="{748EF202-2BF7-42FD-B60D-109CBFA723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4" y="31384398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1332</xdr:row>
      <xdr:rowOff>138113</xdr:rowOff>
    </xdr:from>
    <xdr:to>
      <xdr:col>3</xdr:col>
      <xdr:colOff>809626</xdr:colOff>
      <xdr:row>1336</xdr:row>
      <xdr:rowOff>113348</xdr:rowOff>
    </xdr:to>
    <xdr:pic>
      <xdr:nvPicPr>
        <xdr:cNvPr id="92" name="92 Imagen">
          <a:extLst>
            <a:ext uri="{FF2B5EF4-FFF2-40B4-BE49-F238E27FC236}">
              <a16:creationId xmlns:a16="http://schemas.microsoft.com/office/drawing/2014/main" id="{B7650672-5F32-4C10-8086-5148979904D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313786838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214314</xdr:colOff>
      <xdr:row>1372</xdr:row>
      <xdr:rowOff>107156</xdr:rowOff>
    </xdr:from>
    <xdr:to>
      <xdr:col>21</xdr:col>
      <xdr:colOff>835934</xdr:colOff>
      <xdr:row>1376</xdr:row>
      <xdr:rowOff>135731</xdr:rowOff>
    </xdr:to>
    <xdr:pic>
      <xdr:nvPicPr>
        <xdr:cNvPr id="93" name="93 Imagen">
          <a:extLst>
            <a:ext uri="{FF2B5EF4-FFF2-40B4-BE49-F238E27FC236}">
              <a16:creationId xmlns:a16="http://schemas.microsoft.com/office/drawing/2014/main" id="{1BD6605C-F425-47D4-AE10-9F9CDC6762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4" y="324490556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671514</xdr:colOff>
      <xdr:row>1373</xdr:row>
      <xdr:rowOff>4763</xdr:rowOff>
    </xdr:from>
    <xdr:to>
      <xdr:col>3</xdr:col>
      <xdr:colOff>2181227</xdr:colOff>
      <xdr:row>1376</xdr:row>
      <xdr:rowOff>185738</xdr:rowOff>
    </xdr:to>
    <xdr:pic>
      <xdr:nvPicPr>
        <xdr:cNvPr id="94" name="94 Imagen">
          <a:extLst>
            <a:ext uri="{FF2B5EF4-FFF2-40B4-BE49-F238E27FC236}">
              <a16:creationId xmlns:a16="http://schemas.microsoft.com/office/drawing/2014/main" id="{F9EB72B7-CED3-4807-96D5-3B46616A5B7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089" y="32457866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11907</xdr:colOff>
      <xdr:row>1372</xdr:row>
      <xdr:rowOff>138113</xdr:rowOff>
    </xdr:from>
    <xdr:to>
      <xdr:col>3</xdr:col>
      <xdr:colOff>857251</xdr:colOff>
      <xdr:row>1376</xdr:row>
      <xdr:rowOff>113348</xdr:rowOff>
    </xdr:to>
    <xdr:pic>
      <xdr:nvPicPr>
        <xdr:cNvPr id="95" name="95 Imagen">
          <a:extLst>
            <a:ext uri="{FF2B5EF4-FFF2-40B4-BE49-F238E27FC236}">
              <a16:creationId xmlns:a16="http://schemas.microsoft.com/office/drawing/2014/main" id="{89282939-3C9C-4B49-AF0D-98EB7924472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7" y="32452151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1412</xdr:row>
      <xdr:rowOff>107156</xdr:rowOff>
    </xdr:from>
    <xdr:to>
      <xdr:col>21</xdr:col>
      <xdr:colOff>812121</xdr:colOff>
      <xdr:row>1416</xdr:row>
      <xdr:rowOff>135731</xdr:rowOff>
    </xdr:to>
    <xdr:pic>
      <xdr:nvPicPr>
        <xdr:cNvPr id="96" name="96 Imagen">
          <a:extLst>
            <a:ext uri="{FF2B5EF4-FFF2-40B4-BE49-F238E27FC236}">
              <a16:creationId xmlns:a16="http://schemas.microsoft.com/office/drawing/2014/main" id="{5585B160-E0A8-4BFE-8F54-717B57CD5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1" y="335291906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1413</xdr:row>
      <xdr:rowOff>4763</xdr:rowOff>
    </xdr:from>
    <xdr:to>
      <xdr:col>3</xdr:col>
      <xdr:colOff>2157414</xdr:colOff>
      <xdr:row>1416</xdr:row>
      <xdr:rowOff>185738</xdr:rowOff>
    </xdr:to>
    <xdr:pic>
      <xdr:nvPicPr>
        <xdr:cNvPr id="97" name="97 Imagen">
          <a:extLst>
            <a:ext uri="{FF2B5EF4-FFF2-40B4-BE49-F238E27FC236}">
              <a16:creationId xmlns:a16="http://schemas.microsoft.com/office/drawing/2014/main" id="{44396400-7847-4753-AFF6-2308B609FF6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33538001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488157</xdr:colOff>
      <xdr:row>1412</xdr:row>
      <xdr:rowOff>138113</xdr:rowOff>
    </xdr:from>
    <xdr:to>
      <xdr:col>3</xdr:col>
      <xdr:colOff>833438</xdr:colOff>
      <xdr:row>1416</xdr:row>
      <xdr:rowOff>113348</xdr:rowOff>
    </xdr:to>
    <xdr:pic>
      <xdr:nvPicPr>
        <xdr:cNvPr id="98" name="98 Imagen">
          <a:extLst>
            <a:ext uri="{FF2B5EF4-FFF2-40B4-BE49-F238E27FC236}">
              <a16:creationId xmlns:a16="http://schemas.microsoft.com/office/drawing/2014/main" id="{DF06D448-C6CF-43AB-BE48-9A2747FE582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335322863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1452</xdr:row>
      <xdr:rowOff>130969</xdr:rowOff>
    </xdr:from>
    <xdr:to>
      <xdr:col>21</xdr:col>
      <xdr:colOff>788308</xdr:colOff>
      <xdr:row>1456</xdr:row>
      <xdr:rowOff>159544</xdr:rowOff>
    </xdr:to>
    <xdr:pic>
      <xdr:nvPicPr>
        <xdr:cNvPr id="99" name="99 Imagen">
          <a:extLst>
            <a:ext uri="{FF2B5EF4-FFF2-40B4-BE49-F238E27FC236}">
              <a16:creationId xmlns:a16="http://schemas.microsoft.com/office/drawing/2014/main" id="{F1E454A3-B8E4-4AFF-97B6-DA390F6CF5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34604086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1453</xdr:row>
      <xdr:rowOff>28576</xdr:rowOff>
    </xdr:from>
    <xdr:to>
      <xdr:col>3</xdr:col>
      <xdr:colOff>2133601</xdr:colOff>
      <xdr:row>1457</xdr:row>
      <xdr:rowOff>19051</xdr:rowOff>
    </xdr:to>
    <xdr:pic>
      <xdr:nvPicPr>
        <xdr:cNvPr id="100" name="100 Imagen">
          <a:extLst>
            <a:ext uri="{FF2B5EF4-FFF2-40B4-BE49-F238E27FC236}">
              <a16:creationId xmlns:a16="http://schemas.microsoft.com/office/drawing/2014/main" id="{693F4C14-5922-4771-A96B-B502AD197B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3461289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1452</xdr:row>
      <xdr:rowOff>161926</xdr:rowOff>
    </xdr:from>
    <xdr:to>
      <xdr:col>3</xdr:col>
      <xdr:colOff>809625</xdr:colOff>
      <xdr:row>1456</xdr:row>
      <xdr:rowOff>137161</xdr:rowOff>
    </xdr:to>
    <xdr:pic>
      <xdr:nvPicPr>
        <xdr:cNvPr id="101" name="101 Imagen">
          <a:extLst>
            <a:ext uri="{FF2B5EF4-FFF2-40B4-BE49-F238E27FC236}">
              <a16:creationId xmlns:a16="http://schemas.microsoft.com/office/drawing/2014/main" id="{6F812E93-8071-4B49-8C00-8BBB161CE09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346071826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1492</xdr:row>
      <xdr:rowOff>107157</xdr:rowOff>
    </xdr:from>
    <xdr:to>
      <xdr:col>21</xdr:col>
      <xdr:colOff>824027</xdr:colOff>
      <xdr:row>1496</xdr:row>
      <xdr:rowOff>135732</xdr:rowOff>
    </xdr:to>
    <xdr:pic>
      <xdr:nvPicPr>
        <xdr:cNvPr id="102" name="102 Imagen">
          <a:extLst>
            <a:ext uri="{FF2B5EF4-FFF2-40B4-BE49-F238E27FC236}">
              <a16:creationId xmlns:a16="http://schemas.microsoft.com/office/drawing/2014/main" id="{61EF13E8-C674-4AE3-B45D-2188740964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356751732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1493</xdr:row>
      <xdr:rowOff>4764</xdr:rowOff>
    </xdr:from>
    <xdr:to>
      <xdr:col>3</xdr:col>
      <xdr:colOff>2169320</xdr:colOff>
      <xdr:row>1496</xdr:row>
      <xdr:rowOff>185739</xdr:rowOff>
    </xdr:to>
    <xdr:pic>
      <xdr:nvPicPr>
        <xdr:cNvPr id="103" name="103 Imagen">
          <a:extLst>
            <a:ext uri="{FF2B5EF4-FFF2-40B4-BE49-F238E27FC236}">
              <a16:creationId xmlns:a16="http://schemas.microsoft.com/office/drawing/2014/main" id="{1B338A6E-A84D-4C10-8EE8-E3424032BAA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35683983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1492</xdr:row>
      <xdr:rowOff>138114</xdr:rowOff>
    </xdr:from>
    <xdr:to>
      <xdr:col>3</xdr:col>
      <xdr:colOff>845344</xdr:colOff>
      <xdr:row>1496</xdr:row>
      <xdr:rowOff>113349</xdr:rowOff>
    </xdr:to>
    <xdr:pic>
      <xdr:nvPicPr>
        <xdr:cNvPr id="104" name="104 Imagen">
          <a:extLst>
            <a:ext uri="{FF2B5EF4-FFF2-40B4-BE49-F238E27FC236}">
              <a16:creationId xmlns:a16="http://schemas.microsoft.com/office/drawing/2014/main" id="{174EBFB4-87CE-4380-9BE8-4CB13CF05B9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5678268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178594</xdr:colOff>
      <xdr:row>1533</xdr:row>
      <xdr:rowOff>119062</xdr:rowOff>
    </xdr:from>
    <xdr:to>
      <xdr:col>21</xdr:col>
      <xdr:colOff>800214</xdr:colOff>
      <xdr:row>1537</xdr:row>
      <xdr:rowOff>147637</xdr:rowOff>
    </xdr:to>
    <xdr:pic>
      <xdr:nvPicPr>
        <xdr:cNvPr id="105" name="105 Imagen">
          <a:extLst>
            <a:ext uri="{FF2B5EF4-FFF2-40B4-BE49-F238E27FC236}">
              <a16:creationId xmlns:a16="http://schemas.microsoft.com/office/drawing/2014/main" id="{1A17041D-F539-456F-818C-101EE0944C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4" y="367545937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635794</xdr:colOff>
      <xdr:row>1534</xdr:row>
      <xdr:rowOff>16669</xdr:rowOff>
    </xdr:from>
    <xdr:to>
      <xdr:col>3</xdr:col>
      <xdr:colOff>2145507</xdr:colOff>
      <xdr:row>1538</xdr:row>
      <xdr:rowOff>7144</xdr:rowOff>
    </xdr:to>
    <xdr:pic>
      <xdr:nvPicPr>
        <xdr:cNvPr id="106" name="106 Imagen">
          <a:extLst>
            <a:ext uri="{FF2B5EF4-FFF2-40B4-BE49-F238E27FC236}">
              <a16:creationId xmlns:a16="http://schemas.microsoft.com/office/drawing/2014/main" id="{5D0FA456-6603-4D8D-8F9F-02D6D9D870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369" y="36763404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1533</xdr:row>
      <xdr:rowOff>150019</xdr:rowOff>
    </xdr:from>
    <xdr:to>
      <xdr:col>3</xdr:col>
      <xdr:colOff>821531</xdr:colOff>
      <xdr:row>1537</xdr:row>
      <xdr:rowOff>125254</xdr:rowOff>
    </xdr:to>
    <xdr:pic>
      <xdr:nvPicPr>
        <xdr:cNvPr id="107" name="107 Imagen">
          <a:extLst>
            <a:ext uri="{FF2B5EF4-FFF2-40B4-BE49-F238E27FC236}">
              <a16:creationId xmlns:a16="http://schemas.microsoft.com/office/drawing/2014/main" id="{61ACDD34-FA91-4FA2-900B-EB010F2C3BF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67576894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1573</xdr:row>
      <xdr:rowOff>119062</xdr:rowOff>
    </xdr:from>
    <xdr:to>
      <xdr:col>21</xdr:col>
      <xdr:colOff>824027</xdr:colOff>
      <xdr:row>1577</xdr:row>
      <xdr:rowOff>147637</xdr:rowOff>
    </xdr:to>
    <xdr:pic>
      <xdr:nvPicPr>
        <xdr:cNvPr id="108" name="108 Imagen">
          <a:extLst>
            <a:ext uri="{FF2B5EF4-FFF2-40B4-BE49-F238E27FC236}">
              <a16:creationId xmlns:a16="http://schemas.microsoft.com/office/drawing/2014/main" id="{FDD7E3E9-BF99-4C72-9DEB-A69B4CD7C7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378271087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1574</xdr:row>
      <xdr:rowOff>16669</xdr:rowOff>
    </xdr:from>
    <xdr:to>
      <xdr:col>3</xdr:col>
      <xdr:colOff>2169320</xdr:colOff>
      <xdr:row>1578</xdr:row>
      <xdr:rowOff>7144</xdr:rowOff>
    </xdr:to>
    <xdr:pic>
      <xdr:nvPicPr>
        <xdr:cNvPr id="109" name="109 Imagen">
          <a:extLst>
            <a:ext uri="{FF2B5EF4-FFF2-40B4-BE49-F238E27FC236}">
              <a16:creationId xmlns:a16="http://schemas.microsoft.com/office/drawing/2014/main" id="{E8888FFF-A643-49A0-A075-CF051F8CFE9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37835919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1573</xdr:row>
      <xdr:rowOff>150019</xdr:rowOff>
    </xdr:from>
    <xdr:to>
      <xdr:col>3</xdr:col>
      <xdr:colOff>845344</xdr:colOff>
      <xdr:row>1577</xdr:row>
      <xdr:rowOff>125254</xdr:rowOff>
    </xdr:to>
    <xdr:pic>
      <xdr:nvPicPr>
        <xdr:cNvPr id="110" name="110 Imagen">
          <a:extLst>
            <a:ext uri="{FF2B5EF4-FFF2-40B4-BE49-F238E27FC236}">
              <a16:creationId xmlns:a16="http://schemas.microsoft.com/office/drawing/2014/main" id="{5079DF63-0A56-479A-9242-3FDFC61E96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783020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1613</xdr:row>
      <xdr:rowOff>95250</xdr:rowOff>
    </xdr:from>
    <xdr:to>
      <xdr:col>21</xdr:col>
      <xdr:colOff>859746</xdr:colOff>
      <xdr:row>1617</xdr:row>
      <xdr:rowOff>123825</xdr:rowOff>
    </xdr:to>
    <xdr:pic>
      <xdr:nvPicPr>
        <xdr:cNvPr id="111" name="111 Imagen">
          <a:extLst>
            <a:ext uri="{FF2B5EF4-FFF2-40B4-BE49-F238E27FC236}">
              <a16:creationId xmlns:a16="http://schemas.microsoft.com/office/drawing/2014/main" id="{6CA43BDC-ABB6-48C9-BE24-8F197AB3B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6" y="3889914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695326</xdr:colOff>
      <xdr:row>1613</xdr:row>
      <xdr:rowOff>183357</xdr:rowOff>
    </xdr:from>
    <xdr:to>
      <xdr:col>3</xdr:col>
      <xdr:colOff>2205039</xdr:colOff>
      <xdr:row>1617</xdr:row>
      <xdr:rowOff>173832</xdr:rowOff>
    </xdr:to>
    <xdr:pic>
      <xdr:nvPicPr>
        <xdr:cNvPr id="112" name="112 Imagen">
          <a:extLst>
            <a:ext uri="{FF2B5EF4-FFF2-40B4-BE49-F238E27FC236}">
              <a16:creationId xmlns:a16="http://schemas.microsoft.com/office/drawing/2014/main" id="{3727D965-75D7-4E1D-AC49-AA3F429B3F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1" y="3890795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35719</xdr:colOff>
      <xdr:row>1613</xdr:row>
      <xdr:rowOff>126207</xdr:rowOff>
    </xdr:from>
    <xdr:to>
      <xdr:col>3</xdr:col>
      <xdr:colOff>881063</xdr:colOff>
      <xdr:row>1617</xdr:row>
      <xdr:rowOff>101442</xdr:rowOff>
    </xdr:to>
    <xdr:pic>
      <xdr:nvPicPr>
        <xdr:cNvPr id="113" name="113 Imagen">
          <a:extLst>
            <a:ext uri="{FF2B5EF4-FFF2-40B4-BE49-F238E27FC236}">
              <a16:creationId xmlns:a16="http://schemas.microsoft.com/office/drawing/2014/main" id="{14704935-14D6-4C38-B428-0258CCF3DD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19" y="38902243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202407</xdr:colOff>
      <xdr:row>1653</xdr:row>
      <xdr:rowOff>95250</xdr:rowOff>
    </xdr:from>
    <xdr:to>
      <xdr:col>21</xdr:col>
      <xdr:colOff>824027</xdr:colOff>
      <xdr:row>1657</xdr:row>
      <xdr:rowOff>123825</xdr:rowOff>
    </xdr:to>
    <xdr:pic>
      <xdr:nvPicPr>
        <xdr:cNvPr id="114" name="114 Imagen">
          <a:extLst>
            <a:ext uri="{FF2B5EF4-FFF2-40B4-BE49-F238E27FC236}">
              <a16:creationId xmlns:a16="http://schemas.microsoft.com/office/drawing/2014/main" id="{93509FBF-9AD2-46E0-A4A8-2C55C7D844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407" y="399697575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659607</xdr:colOff>
      <xdr:row>1653</xdr:row>
      <xdr:rowOff>183357</xdr:rowOff>
    </xdr:from>
    <xdr:to>
      <xdr:col>3</xdr:col>
      <xdr:colOff>2169320</xdr:colOff>
      <xdr:row>1657</xdr:row>
      <xdr:rowOff>173832</xdr:rowOff>
    </xdr:to>
    <xdr:pic>
      <xdr:nvPicPr>
        <xdr:cNvPr id="115" name="115 Imagen">
          <a:extLst>
            <a:ext uri="{FF2B5EF4-FFF2-40B4-BE49-F238E27FC236}">
              <a16:creationId xmlns:a16="http://schemas.microsoft.com/office/drawing/2014/main" id="{68322C40-7CBA-4BF5-9DDA-5D7FA91FD3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2" y="39978568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1653</xdr:row>
      <xdr:rowOff>126207</xdr:rowOff>
    </xdr:from>
    <xdr:to>
      <xdr:col>3</xdr:col>
      <xdr:colOff>845344</xdr:colOff>
      <xdr:row>1657</xdr:row>
      <xdr:rowOff>101442</xdr:rowOff>
    </xdr:to>
    <xdr:pic>
      <xdr:nvPicPr>
        <xdr:cNvPr id="116" name="116 Imagen">
          <a:extLst>
            <a:ext uri="{FF2B5EF4-FFF2-40B4-BE49-F238E27FC236}">
              <a16:creationId xmlns:a16="http://schemas.microsoft.com/office/drawing/2014/main" id="{EDD8D731-D856-4819-AD0B-47C77F6841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9972853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226220</xdr:colOff>
      <xdr:row>1694</xdr:row>
      <xdr:rowOff>107157</xdr:rowOff>
    </xdr:from>
    <xdr:to>
      <xdr:col>21</xdr:col>
      <xdr:colOff>847840</xdr:colOff>
      <xdr:row>1698</xdr:row>
      <xdr:rowOff>135732</xdr:rowOff>
    </xdr:to>
    <xdr:pic>
      <xdr:nvPicPr>
        <xdr:cNvPr id="117" name="117 Imagen">
          <a:extLst>
            <a:ext uri="{FF2B5EF4-FFF2-40B4-BE49-F238E27FC236}">
              <a16:creationId xmlns:a16="http://schemas.microsoft.com/office/drawing/2014/main" id="{E8BA91C7-05C1-45CB-AB35-CF28EBAB402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20" y="410510832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683420</xdr:colOff>
      <xdr:row>1695</xdr:row>
      <xdr:rowOff>4764</xdr:rowOff>
    </xdr:from>
    <xdr:to>
      <xdr:col>3</xdr:col>
      <xdr:colOff>2193133</xdr:colOff>
      <xdr:row>1698</xdr:row>
      <xdr:rowOff>185739</xdr:rowOff>
    </xdr:to>
    <xdr:pic>
      <xdr:nvPicPr>
        <xdr:cNvPr id="118" name="118 Imagen">
          <a:extLst>
            <a:ext uri="{FF2B5EF4-FFF2-40B4-BE49-F238E27FC236}">
              <a16:creationId xmlns:a16="http://schemas.microsoft.com/office/drawing/2014/main" id="{ECE983EE-5388-4509-819B-321CE2F1BE8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5" y="41059893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23813</xdr:colOff>
      <xdr:row>1694</xdr:row>
      <xdr:rowOff>138114</xdr:rowOff>
    </xdr:from>
    <xdr:to>
      <xdr:col>3</xdr:col>
      <xdr:colOff>869157</xdr:colOff>
      <xdr:row>1698</xdr:row>
      <xdr:rowOff>113349</xdr:rowOff>
    </xdr:to>
    <xdr:pic>
      <xdr:nvPicPr>
        <xdr:cNvPr id="119" name="119 Imagen">
          <a:extLst>
            <a:ext uri="{FF2B5EF4-FFF2-40B4-BE49-F238E27FC236}">
              <a16:creationId xmlns:a16="http://schemas.microsoft.com/office/drawing/2014/main" id="{D9362FC3-E70C-4A78-8C13-9D72682D28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3" y="41054178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226219</xdr:colOff>
      <xdr:row>1734</xdr:row>
      <xdr:rowOff>130969</xdr:rowOff>
    </xdr:from>
    <xdr:to>
      <xdr:col>21</xdr:col>
      <xdr:colOff>847839</xdr:colOff>
      <xdr:row>1738</xdr:row>
      <xdr:rowOff>159544</xdr:rowOff>
    </xdr:to>
    <xdr:pic>
      <xdr:nvPicPr>
        <xdr:cNvPr id="120" name="120 Imagen">
          <a:extLst>
            <a:ext uri="{FF2B5EF4-FFF2-40B4-BE49-F238E27FC236}">
              <a16:creationId xmlns:a16="http://schemas.microsoft.com/office/drawing/2014/main" id="{C4FE6C33-5D19-4DFD-8665-A13C941680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19" y="42123121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683419</xdr:colOff>
      <xdr:row>1735</xdr:row>
      <xdr:rowOff>28576</xdr:rowOff>
    </xdr:from>
    <xdr:to>
      <xdr:col>3</xdr:col>
      <xdr:colOff>2193132</xdr:colOff>
      <xdr:row>1739</xdr:row>
      <xdr:rowOff>19051</xdr:rowOff>
    </xdr:to>
    <xdr:pic>
      <xdr:nvPicPr>
        <xdr:cNvPr id="121" name="121 Imagen">
          <a:extLst>
            <a:ext uri="{FF2B5EF4-FFF2-40B4-BE49-F238E27FC236}">
              <a16:creationId xmlns:a16="http://schemas.microsoft.com/office/drawing/2014/main" id="{0DB5DD1E-058D-404D-9EC1-D76A5BB02AA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4" y="4213193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</xdr:colOff>
      <xdr:row>1734</xdr:row>
      <xdr:rowOff>161926</xdr:rowOff>
    </xdr:from>
    <xdr:to>
      <xdr:col>3</xdr:col>
      <xdr:colOff>869156</xdr:colOff>
      <xdr:row>1738</xdr:row>
      <xdr:rowOff>137161</xdr:rowOff>
    </xdr:to>
    <xdr:pic>
      <xdr:nvPicPr>
        <xdr:cNvPr id="122" name="122 Imagen">
          <a:extLst>
            <a:ext uri="{FF2B5EF4-FFF2-40B4-BE49-F238E27FC236}">
              <a16:creationId xmlns:a16="http://schemas.microsoft.com/office/drawing/2014/main" id="{B6976509-E2F7-425E-8F0C-89600AC226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" y="42126217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166689</xdr:colOff>
      <xdr:row>1774</xdr:row>
      <xdr:rowOff>107155</xdr:rowOff>
    </xdr:from>
    <xdr:to>
      <xdr:col>21</xdr:col>
      <xdr:colOff>788309</xdr:colOff>
      <xdr:row>1778</xdr:row>
      <xdr:rowOff>135730</xdr:rowOff>
    </xdr:to>
    <xdr:pic>
      <xdr:nvPicPr>
        <xdr:cNvPr id="123" name="123 Imagen">
          <a:extLst>
            <a:ext uri="{FF2B5EF4-FFF2-40B4-BE49-F238E27FC236}">
              <a16:creationId xmlns:a16="http://schemas.microsoft.com/office/drawing/2014/main" id="{C434C836-BFC3-464E-B966-BF8DCFE595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9" y="431884930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623889</xdr:colOff>
      <xdr:row>1775</xdr:row>
      <xdr:rowOff>4762</xdr:rowOff>
    </xdr:from>
    <xdr:to>
      <xdr:col>3</xdr:col>
      <xdr:colOff>2133602</xdr:colOff>
      <xdr:row>1778</xdr:row>
      <xdr:rowOff>185737</xdr:rowOff>
    </xdr:to>
    <xdr:pic>
      <xdr:nvPicPr>
        <xdr:cNvPr id="124" name="124 Imagen">
          <a:extLst>
            <a:ext uri="{FF2B5EF4-FFF2-40B4-BE49-F238E27FC236}">
              <a16:creationId xmlns:a16="http://schemas.microsoft.com/office/drawing/2014/main" id="{C0DEB655-12EF-4753-A3B5-AB248E6E9C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4" y="43197303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464345</xdr:colOff>
      <xdr:row>1774</xdr:row>
      <xdr:rowOff>138112</xdr:rowOff>
    </xdr:from>
    <xdr:to>
      <xdr:col>3</xdr:col>
      <xdr:colOff>809626</xdr:colOff>
      <xdr:row>1778</xdr:row>
      <xdr:rowOff>113347</xdr:rowOff>
    </xdr:to>
    <xdr:pic>
      <xdr:nvPicPr>
        <xdr:cNvPr id="125" name="125 Imagen">
          <a:extLst>
            <a:ext uri="{FF2B5EF4-FFF2-40B4-BE49-F238E27FC236}">
              <a16:creationId xmlns:a16="http://schemas.microsoft.com/office/drawing/2014/main" id="{11C873FA-8D38-4BCD-95AC-C5564DF37EB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431915887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130970</xdr:colOff>
      <xdr:row>1814</xdr:row>
      <xdr:rowOff>130969</xdr:rowOff>
    </xdr:from>
    <xdr:to>
      <xdr:col>21</xdr:col>
      <xdr:colOff>752590</xdr:colOff>
      <xdr:row>1818</xdr:row>
      <xdr:rowOff>159544</xdr:rowOff>
    </xdr:to>
    <xdr:pic>
      <xdr:nvPicPr>
        <xdr:cNvPr id="126" name="126 Imagen">
          <a:extLst>
            <a:ext uri="{FF2B5EF4-FFF2-40B4-BE49-F238E27FC236}">
              <a16:creationId xmlns:a16="http://schemas.microsoft.com/office/drawing/2014/main" id="{970F48AC-7B5E-4490-942C-EFF8E54087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0970" y="442700569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588170</xdr:colOff>
      <xdr:row>1815</xdr:row>
      <xdr:rowOff>28576</xdr:rowOff>
    </xdr:from>
    <xdr:to>
      <xdr:col>3</xdr:col>
      <xdr:colOff>2097883</xdr:colOff>
      <xdr:row>1819</xdr:row>
      <xdr:rowOff>19051</xdr:rowOff>
    </xdr:to>
    <xdr:pic>
      <xdr:nvPicPr>
        <xdr:cNvPr id="127" name="127 Imagen">
          <a:extLst>
            <a:ext uri="{FF2B5EF4-FFF2-40B4-BE49-F238E27FC236}">
              <a16:creationId xmlns:a16="http://schemas.microsoft.com/office/drawing/2014/main" id="{76744587-4B00-4789-8043-9C9800E3878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745" y="44278867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1814</xdr:row>
      <xdr:rowOff>161926</xdr:rowOff>
    </xdr:from>
    <xdr:to>
      <xdr:col>3</xdr:col>
      <xdr:colOff>773907</xdr:colOff>
      <xdr:row>1818</xdr:row>
      <xdr:rowOff>137161</xdr:rowOff>
    </xdr:to>
    <xdr:pic>
      <xdr:nvPicPr>
        <xdr:cNvPr id="128" name="128 Imagen">
          <a:extLst>
            <a:ext uri="{FF2B5EF4-FFF2-40B4-BE49-F238E27FC236}">
              <a16:creationId xmlns:a16="http://schemas.microsoft.com/office/drawing/2014/main" id="{7AD3C194-825B-4E79-B1EE-B3F6973BF03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42731526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1854</xdr:row>
      <xdr:rowOff>119062</xdr:rowOff>
    </xdr:from>
    <xdr:to>
      <xdr:col>21</xdr:col>
      <xdr:colOff>776402</xdr:colOff>
      <xdr:row>1858</xdr:row>
      <xdr:rowOff>147637</xdr:rowOff>
    </xdr:to>
    <xdr:pic>
      <xdr:nvPicPr>
        <xdr:cNvPr id="129" name="129 Imagen">
          <a:extLst>
            <a:ext uri="{FF2B5EF4-FFF2-40B4-BE49-F238E27FC236}">
              <a16:creationId xmlns:a16="http://schemas.microsoft.com/office/drawing/2014/main" id="{FCA67246-0D33-4B3B-A355-CFA5D1232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453432862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1855</xdr:row>
      <xdr:rowOff>16669</xdr:rowOff>
    </xdr:from>
    <xdr:to>
      <xdr:col>3</xdr:col>
      <xdr:colOff>2121695</xdr:colOff>
      <xdr:row>1859</xdr:row>
      <xdr:rowOff>7144</xdr:rowOff>
    </xdr:to>
    <xdr:pic>
      <xdr:nvPicPr>
        <xdr:cNvPr id="130" name="130 Imagen">
          <a:extLst>
            <a:ext uri="{FF2B5EF4-FFF2-40B4-BE49-F238E27FC236}">
              <a16:creationId xmlns:a16="http://schemas.microsoft.com/office/drawing/2014/main" id="{DCF65385-159D-49C9-82B6-0CA0B2F3C0E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4535209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1854</xdr:row>
      <xdr:rowOff>150019</xdr:rowOff>
    </xdr:from>
    <xdr:to>
      <xdr:col>3</xdr:col>
      <xdr:colOff>797719</xdr:colOff>
      <xdr:row>1858</xdr:row>
      <xdr:rowOff>125254</xdr:rowOff>
    </xdr:to>
    <xdr:pic>
      <xdr:nvPicPr>
        <xdr:cNvPr id="131" name="131 Imagen">
          <a:extLst>
            <a:ext uri="{FF2B5EF4-FFF2-40B4-BE49-F238E27FC236}">
              <a16:creationId xmlns:a16="http://schemas.microsoft.com/office/drawing/2014/main" id="{66898159-37E4-41E1-9472-42275E768D3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53463819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1899</xdr:row>
      <xdr:rowOff>107156</xdr:rowOff>
    </xdr:from>
    <xdr:to>
      <xdr:col>21</xdr:col>
      <xdr:colOff>788308</xdr:colOff>
      <xdr:row>1903</xdr:row>
      <xdr:rowOff>135731</xdr:rowOff>
    </xdr:to>
    <xdr:pic>
      <xdr:nvPicPr>
        <xdr:cNvPr id="132" name="132 Imagen">
          <a:extLst>
            <a:ext uri="{FF2B5EF4-FFF2-40B4-BE49-F238E27FC236}">
              <a16:creationId xmlns:a16="http://schemas.microsoft.com/office/drawing/2014/main" id="{D9651796-99E2-4B54-B433-A8E579D26A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464136581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1900</xdr:row>
      <xdr:rowOff>4763</xdr:rowOff>
    </xdr:from>
    <xdr:to>
      <xdr:col>3</xdr:col>
      <xdr:colOff>2133601</xdr:colOff>
      <xdr:row>1903</xdr:row>
      <xdr:rowOff>185738</xdr:rowOff>
    </xdr:to>
    <xdr:pic>
      <xdr:nvPicPr>
        <xdr:cNvPr id="133" name="133 Imagen">
          <a:extLst>
            <a:ext uri="{FF2B5EF4-FFF2-40B4-BE49-F238E27FC236}">
              <a16:creationId xmlns:a16="http://schemas.microsoft.com/office/drawing/2014/main" id="{69ED16D3-8E6D-4CD7-A44E-A9EF0F05DF4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464224688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1899</xdr:row>
      <xdr:rowOff>138113</xdr:rowOff>
    </xdr:from>
    <xdr:to>
      <xdr:col>3</xdr:col>
      <xdr:colOff>809625</xdr:colOff>
      <xdr:row>1903</xdr:row>
      <xdr:rowOff>113348</xdr:rowOff>
    </xdr:to>
    <xdr:pic>
      <xdr:nvPicPr>
        <xdr:cNvPr id="134" name="134 Imagen">
          <a:extLst>
            <a:ext uri="{FF2B5EF4-FFF2-40B4-BE49-F238E27FC236}">
              <a16:creationId xmlns:a16="http://schemas.microsoft.com/office/drawing/2014/main" id="{467CF172-FB21-467B-A29E-634D543ECCC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64167538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166688</xdr:colOff>
      <xdr:row>1944</xdr:row>
      <xdr:rowOff>83344</xdr:rowOff>
    </xdr:from>
    <xdr:to>
      <xdr:col>21</xdr:col>
      <xdr:colOff>788308</xdr:colOff>
      <xdr:row>1948</xdr:row>
      <xdr:rowOff>111919</xdr:rowOff>
    </xdr:to>
    <xdr:pic>
      <xdr:nvPicPr>
        <xdr:cNvPr id="135" name="135 Imagen">
          <a:extLst>
            <a:ext uri="{FF2B5EF4-FFF2-40B4-BE49-F238E27FC236}">
              <a16:creationId xmlns:a16="http://schemas.microsoft.com/office/drawing/2014/main" id="{C6446716-C61A-4BDC-AD0C-F2606973FC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474828394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623888</xdr:colOff>
      <xdr:row>1944</xdr:row>
      <xdr:rowOff>171451</xdr:rowOff>
    </xdr:from>
    <xdr:to>
      <xdr:col>3</xdr:col>
      <xdr:colOff>2133601</xdr:colOff>
      <xdr:row>1948</xdr:row>
      <xdr:rowOff>161926</xdr:rowOff>
    </xdr:to>
    <xdr:pic>
      <xdr:nvPicPr>
        <xdr:cNvPr id="136" name="136 Imagen">
          <a:extLst>
            <a:ext uri="{FF2B5EF4-FFF2-40B4-BE49-F238E27FC236}">
              <a16:creationId xmlns:a16="http://schemas.microsoft.com/office/drawing/2014/main" id="{0D3F209D-C7D4-4FBA-8FB0-2B01E1B602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474916501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1944</xdr:row>
      <xdr:rowOff>114301</xdr:rowOff>
    </xdr:from>
    <xdr:to>
      <xdr:col>3</xdr:col>
      <xdr:colOff>809625</xdr:colOff>
      <xdr:row>1948</xdr:row>
      <xdr:rowOff>89536</xdr:rowOff>
    </xdr:to>
    <xdr:pic>
      <xdr:nvPicPr>
        <xdr:cNvPr id="137" name="137 Imagen">
          <a:extLst>
            <a:ext uri="{FF2B5EF4-FFF2-40B4-BE49-F238E27FC236}">
              <a16:creationId xmlns:a16="http://schemas.microsoft.com/office/drawing/2014/main" id="{B32B8BE5-FBF2-487C-B5DB-8E78E0C151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74859351"/>
          <a:ext cx="1516856" cy="737235"/>
        </a:xfrm>
        <a:prstGeom prst="rect">
          <a:avLst/>
        </a:prstGeom>
      </xdr:spPr>
    </xdr:pic>
    <xdr:clientData/>
  </xdr:twoCellAnchor>
  <xdr:twoCellAnchor editAs="oneCell">
    <xdr:from>
      <xdr:col>19</xdr:col>
      <xdr:colOff>154782</xdr:colOff>
      <xdr:row>2010</xdr:row>
      <xdr:rowOff>119062</xdr:rowOff>
    </xdr:from>
    <xdr:to>
      <xdr:col>21</xdr:col>
      <xdr:colOff>776402</xdr:colOff>
      <xdr:row>2014</xdr:row>
      <xdr:rowOff>147637</xdr:rowOff>
    </xdr:to>
    <xdr:pic>
      <xdr:nvPicPr>
        <xdr:cNvPr id="138" name="138 Imagen">
          <a:extLst>
            <a:ext uri="{FF2B5EF4-FFF2-40B4-BE49-F238E27FC236}">
              <a16:creationId xmlns:a16="http://schemas.microsoft.com/office/drawing/2014/main" id="{49411AAE-B573-40C2-9785-2032B2F995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782" y="493294987"/>
          <a:ext cx="132647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611982</xdr:colOff>
      <xdr:row>2011</xdr:row>
      <xdr:rowOff>16669</xdr:rowOff>
    </xdr:from>
    <xdr:to>
      <xdr:col>3</xdr:col>
      <xdr:colOff>2121695</xdr:colOff>
      <xdr:row>2015</xdr:row>
      <xdr:rowOff>7144</xdr:rowOff>
    </xdr:to>
    <xdr:pic>
      <xdr:nvPicPr>
        <xdr:cNvPr id="139" name="139 Imagen">
          <a:extLst>
            <a:ext uri="{FF2B5EF4-FFF2-40B4-BE49-F238E27FC236}">
              <a16:creationId xmlns:a16="http://schemas.microsoft.com/office/drawing/2014/main" id="{EBDFA1A6-564A-4F8F-8565-C327C391560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557" y="49338309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2010</xdr:row>
      <xdr:rowOff>150019</xdr:rowOff>
    </xdr:from>
    <xdr:to>
      <xdr:col>3</xdr:col>
      <xdr:colOff>797719</xdr:colOff>
      <xdr:row>2014</xdr:row>
      <xdr:rowOff>125254</xdr:rowOff>
    </xdr:to>
    <xdr:pic>
      <xdr:nvPicPr>
        <xdr:cNvPr id="140" name="140 Imagen">
          <a:extLst>
            <a:ext uri="{FF2B5EF4-FFF2-40B4-BE49-F238E27FC236}">
              <a16:creationId xmlns:a16="http://schemas.microsoft.com/office/drawing/2014/main" id="{02E0F3DA-4F47-49E4-9F02-729F1044B41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93325944"/>
          <a:ext cx="1516856" cy="737235"/>
        </a:xfrm>
        <a:prstGeom prst="rect">
          <a:avLst/>
        </a:prstGeom>
      </xdr:spPr>
    </xdr:pic>
    <xdr:clientData/>
  </xdr:twoCellAnchor>
  <xdr:oneCellAnchor>
    <xdr:from>
      <xdr:col>19</xdr:col>
      <xdr:colOff>166688</xdr:colOff>
      <xdr:row>1973</xdr:row>
      <xdr:rowOff>83344</xdr:rowOff>
    </xdr:from>
    <xdr:ext cx="1324088" cy="790575"/>
    <xdr:pic>
      <xdr:nvPicPr>
        <xdr:cNvPr id="141" name="135 Imagen">
          <a:extLst>
            <a:ext uri="{FF2B5EF4-FFF2-40B4-BE49-F238E27FC236}">
              <a16:creationId xmlns:a16="http://schemas.microsoft.com/office/drawing/2014/main" id="{8F4F9CE9-53B4-420C-9AEB-DB36080343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88" y="482115019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623888</xdr:colOff>
      <xdr:row>1973</xdr:row>
      <xdr:rowOff>171451</xdr:rowOff>
    </xdr:from>
    <xdr:ext cx="1509713" cy="752475"/>
    <xdr:pic>
      <xdr:nvPicPr>
        <xdr:cNvPr id="142" name="136 Imagen">
          <a:extLst>
            <a:ext uri="{FF2B5EF4-FFF2-40B4-BE49-F238E27FC236}">
              <a16:creationId xmlns:a16="http://schemas.microsoft.com/office/drawing/2014/main" id="{407B8782-8254-45F4-B85C-818C0DC01A5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3" y="482203126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464344</xdr:colOff>
      <xdr:row>1973</xdr:row>
      <xdr:rowOff>114301</xdr:rowOff>
    </xdr:from>
    <xdr:ext cx="1524000" cy="737235"/>
    <xdr:pic>
      <xdr:nvPicPr>
        <xdr:cNvPr id="143" name="137 Imagen">
          <a:extLst>
            <a:ext uri="{FF2B5EF4-FFF2-40B4-BE49-F238E27FC236}">
              <a16:creationId xmlns:a16="http://schemas.microsoft.com/office/drawing/2014/main" id="{65C00F53-148E-4270-8019-E856ECEE79E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82145976"/>
          <a:ext cx="1524000" cy="737235"/>
        </a:xfrm>
        <a:prstGeom prst="rect">
          <a:avLst/>
        </a:prstGeom>
      </xdr:spPr>
    </xdr:pic>
    <xdr:clientData/>
  </xdr:oneCellAnchor>
  <xdr:oneCellAnchor>
    <xdr:from>
      <xdr:col>19</xdr:col>
      <xdr:colOff>226220</xdr:colOff>
      <xdr:row>347</xdr:row>
      <xdr:rowOff>107156</xdr:rowOff>
    </xdr:from>
    <xdr:ext cx="1324088" cy="790575"/>
    <xdr:pic>
      <xdr:nvPicPr>
        <xdr:cNvPr id="144" name="20 Imagen">
          <a:extLst>
            <a:ext uri="{FF2B5EF4-FFF2-40B4-BE49-F238E27FC236}">
              <a16:creationId xmlns:a16="http://schemas.microsoft.com/office/drawing/2014/main" id="{16E09790-3315-4B4D-B41B-8EB009FE19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20" y="74364056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683420</xdr:colOff>
      <xdr:row>348</xdr:row>
      <xdr:rowOff>4763</xdr:rowOff>
    </xdr:from>
    <xdr:ext cx="1509713" cy="752475"/>
    <xdr:pic>
      <xdr:nvPicPr>
        <xdr:cNvPr id="145" name="21 Imagen">
          <a:extLst>
            <a:ext uri="{FF2B5EF4-FFF2-40B4-BE49-F238E27FC236}">
              <a16:creationId xmlns:a16="http://schemas.microsoft.com/office/drawing/2014/main" id="{010085D6-D537-48FE-AE48-2DFE4F53DFC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995" y="74452163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23813</xdr:colOff>
      <xdr:row>347</xdr:row>
      <xdr:rowOff>138113</xdr:rowOff>
    </xdr:from>
    <xdr:ext cx="1524000" cy="737235"/>
    <xdr:pic>
      <xdr:nvPicPr>
        <xdr:cNvPr id="146" name="22 Imagen">
          <a:extLst>
            <a:ext uri="{FF2B5EF4-FFF2-40B4-BE49-F238E27FC236}">
              <a16:creationId xmlns:a16="http://schemas.microsoft.com/office/drawing/2014/main" id="{80148260-7BC7-4DBB-8B82-C9D9921FC6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3" y="74395013"/>
          <a:ext cx="1524000" cy="7372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1</xdr:row>
      <xdr:rowOff>95250</xdr:rowOff>
    </xdr:from>
    <xdr:to>
      <xdr:col>16</xdr:col>
      <xdr:colOff>73932</xdr:colOff>
      <xdr:row>5</xdr:row>
      <xdr:rowOff>123825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13" y="2857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2</xdr:row>
      <xdr:rowOff>28575</xdr:rowOff>
    </xdr:from>
    <xdr:to>
      <xdr:col>3</xdr:col>
      <xdr:colOff>228600</xdr:colOff>
      <xdr:row>6</xdr:row>
      <xdr:rowOff>19050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40957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</xdr:row>
      <xdr:rowOff>161925</xdr:rowOff>
    </xdr:from>
    <xdr:to>
      <xdr:col>2</xdr:col>
      <xdr:colOff>762000</xdr:colOff>
      <xdr:row>5</xdr:row>
      <xdr:rowOff>137160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524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297657</xdr:colOff>
      <xdr:row>46</xdr:row>
      <xdr:rowOff>71437</xdr:rowOff>
    </xdr:from>
    <xdr:to>
      <xdr:col>16</xdr:col>
      <xdr:colOff>133464</xdr:colOff>
      <xdr:row>50</xdr:row>
      <xdr:rowOff>100012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845" y="977503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897732</xdr:colOff>
      <xdr:row>47</xdr:row>
      <xdr:rowOff>4762</xdr:rowOff>
    </xdr:from>
    <xdr:to>
      <xdr:col>3</xdr:col>
      <xdr:colOff>288132</xdr:colOff>
      <xdr:row>50</xdr:row>
      <xdr:rowOff>185737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482" y="989885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345282</xdr:colOff>
      <xdr:row>46</xdr:row>
      <xdr:rowOff>138112</xdr:rowOff>
    </xdr:from>
    <xdr:to>
      <xdr:col>2</xdr:col>
      <xdr:colOff>821532</xdr:colOff>
      <xdr:row>50</xdr:row>
      <xdr:rowOff>113347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2" y="984170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92</xdr:row>
      <xdr:rowOff>59531</xdr:rowOff>
    </xdr:from>
    <xdr:to>
      <xdr:col>16</xdr:col>
      <xdr:colOff>73932</xdr:colOff>
      <xdr:row>96</xdr:row>
      <xdr:rowOff>88106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13" y="1897856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92</xdr:row>
      <xdr:rowOff>183356</xdr:rowOff>
    </xdr:from>
    <xdr:to>
      <xdr:col>3</xdr:col>
      <xdr:colOff>228600</xdr:colOff>
      <xdr:row>96</xdr:row>
      <xdr:rowOff>173831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910238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92</xdr:row>
      <xdr:rowOff>126206</xdr:rowOff>
    </xdr:from>
    <xdr:to>
      <xdr:col>2</xdr:col>
      <xdr:colOff>762000</xdr:colOff>
      <xdr:row>96</xdr:row>
      <xdr:rowOff>101441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904523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278947</xdr:colOff>
      <xdr:row>136</xdr:row>
      <xdr:rowOff>81643</xdr:rowOff>
    </xdr:from>
    <xdr:to>
      <xdr:col>16</xdr:col>
      <xdr:colOff>101148</xdr:colOff>
      <xdr:row>140</xdr:row>
      <xdr:rowOff>110218</xdr:rowOff>
    </xdr:to>
    <xdr:pic>
      <xdr:nvPicPr>
        <xdr:cNvPr id="137" name="150 Imagen">
          <a:extLst>
            <a:ext uri="{FF2B5EF4-FFF2-40B4-BE49-F238E27FC236}">
              <a16:creationId xmlns:a16="http://schemas.microsoft.com/office/drawing/2014/main" id="{033FA79E-6B90-4B3F-A92E-00066138C74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7" y="2729456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879022</xdr:colOff>
      <xdr:row>137</xdr:row>
      <xdr:rowOff>14968</xdr:rowOff>
    </xdr:from>
    <xdr:to>
      <xdr:col>3</xdr:col>
      <xdr:colOff>326572</xdr:colOff>
      <xdr:row>141</xdr:row>
      <xdr:rowOff>5443</xdr:rowOff>
    </xdr:to>
    <xdr:pic>
      <xdr:nvPicPr>
        <xdr:cNvPr id="138" name="151 Imagen">
          <a:extLst>
            <a:ext uri="{FF2B5EF4-FFF2-40B4-BE49-F238E27FC236}">
              <a16:creationId xmlns:a16="http://schemas.microsoft.com/office/drawing/2014/main" id="{FF449A82-CE56-4388-B1CB-0C979B6988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772" y="2741839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326572</xdr:colOff>
      <xdr:row>136</xdr:row>
      <xdr:rowOff>148318</xdr:rowOff>
    </xdr:from>
    <xdr:to>
      <xdr:col>2</xdr:col>
      <xdr:colOff>802822</xdr:colOff>
      <xdr:row>140</xdr:row>
      <xdr:rowOff>123553</xdr:rowOff>
    </xdr:to>
    <xdr:pic>
      <xdr:nvPicPr>
        <xdr:cNvPr id="139" name="152 Imagen">
          <a:extLst>
            <a:ext uri="{FF2B5EF4-FFF2-40B4-BE49-F238E27FC236}">
              <a16:creationId xmlns:a16="http://schemas.microsoft.com/office/drawing/2014/main" id="{FF7C0985-6CA6-4054-8F0F-9D59C98E538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2736124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182</xdr:row>
      <xdr:rowOff>81643</xdr:rowOff>
    </xdr:from>
    <xdr:to>
      <xdr:col>16</xdr:col>
      <xdr:colOff>87540</xdr:colOff>
      <xdr:row>186</xdr:row>
      <xdr:rowOff>110218</xdr:rowOff>
    </xdr:to>
    <xdr:pic>
      <xdr:nvPicPr>
        <xdr:cNvPr id="140" name="159 Imagen">
          <a:extLst>
            <a:ext uri="{FF2B5EF4-FFF2-40B4-BE49-F238E27FC236}">
              <a16:creationId xmlns:a16="http://schemas.microsoft.com/office/drawing/2014/main" id="{0F953848-A279-432F-A517-C76B00E2D83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3621949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183</xdr:row>
      <xdr:rowOff>14968</xdr:rowOff>
    </xdr:from>
    <xdr:to>
      <xdr:col>3</xdr:col>
      <xdr:colOff>312964</xdr:colOff>
      <xdr:row>187</xdr:row>
      <xdr:rowOff>5443</xdr:rowOff>
    </xdr:to>
    <xdr:pic>
      <xdr:nvPicPr>
        <xdr:cNvPr id="141" name="160 Imagen">
          <a:extLst>
            <a:ext uri="{FF2B5EF4-FFF2-40B4-BE49-F238E27FC236}">
              <a16:creationId xmlns:a16="http://schemas.microsoft.com/office/drawing/2014/main" id="{7341B0D9-63B6-4E35-831D-4B87A939FD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36343318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182</xdr:row>
      <xdr:rowOff>148318</xdr:rowOff>
    </xdr:from>
    <xdr:to>
      <xdr:col>2</xdr:col>
      <xdr:colOff>789214</xdr:colOff>
      <xdr:row>186</xdr:row>
      <xdr:rowOff>123553</xdr:rowOff>
    </xdr:to>
    <xdr:pic>
      <xdr:nvPicPr>
        <xdr:cNvPr id="142" name="161 Imagen">
          <a:extLst>
            <a:ext uri="{FF2B5EF4-FFF2-40B4-BE49-F238E27FC236}">
              <a16:creationId xmlns:a16="http://schemas.microsoft.com/office/drawing/2014/main" id="{5E4D159B-7026-491B-9267-D4776A624F5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3628616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197303</xdr:colOff>
      <xdr:row>224</xdr:row>
      <xdr:rowOff>68036</xdr:rowOff>
    </xdr:from>
    <xdr:to>
      <xdr:col>16</xdr:col>
      <xdr:colOff>19504</xdr:colOff>
      <xdr:row>228</xdr:row>
      <xdr:rowOff>96611</xdr:rowOff>
    </xdr:to>
    <xdr:pic>
      <xdr:nvPicPr>
        <xdr:cNvPr id="152" name="162 Imagen">
          <a:extLst>
            <a:ext uri="{FF2B5EF4-FFF2-40B4-BE49-F238E27FC236}">
              <a16:creationId xmlns:a16="http://schemas.microsoft.com/office/drawing/2014/main" id="{FA8DDB4E-2013-4D57-A6AE-21074526229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3" y="44521211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797378</xdr:colOff>
      <xdr:row>225</xdr:row>
      <xdr:rowOff>1361</xdr:rowOff>
    </xdr:from>
    <xdr:to>
      <xdr:col>3</xdr:col>
      <xdr:colOff>244928</xdr:colOff>
      <xdr:row>229</xdr:row>
      <xdr:rowOff>1361</xdr:rowOff>
    </xdr:to>
    <xdr:pic>
      <xdr:nvPicPr>
        <xdr:cNvPr id="153" name="163 Imagen">
          <a:extLst>
            <a:ext uri="{FF2B5EF4-FFF2-40B4-BE49-F238E27FC236}">
              <a16:creationId xmlns:a16="http://schemas.microsoft.com/office/drawing/2014/main" id="{0CF5B28C-6B46-4799-8E7C-EEBA60E1F8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8" y="44645036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224</xdr:row>
      <xdr:rowOff>134711</xdr:rowOff>
    </xdr:from>
    <xdr:to>
      <xdr:col>2</xdr:col>
      <xdr:colOff>721178</xdr:colOff>
      <xdr:row>228</xdr:row>
      <xdr:rowOff>109946</xdr:rowOff>
    </xdr:to>
    <xdr:pic>
      <xdr:nvPicPr>
        <xdr:cNvPr id="154" name="164 Imagen">
          <a:extLst>
            <a:ext uri="{FF2B5EF4-FFF2-40B4-BE49-F238E27FC236}">
              <a16:creationId xmlns:a16="http://schemas.microsoft.com/office/drawing/2014/main" id="{EF4F66B3-DE9D-47A3-8D5B-BBFE5B0CC1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458788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278946</xdr:colOff>
      <xdr:row>265</xdr:row>
      <xdr:rowOff>0</xdr:rowOff>
    </xdr:from>
    <xdr:to>
      <xdr:col>16</xdr:col>
      <xdr:colOff>101147</xdr:colOff>
      <xdr:row>269</xdr:row>
      <xdr:rowOff>28575</xdr:rowOff>
    </xdr:to>
    <xdr:pic>
      <xdr:nvPicPr>
        <xdr:cNvPr id="155" name="165 Imagen">
          <a:extLst>
            <a:ext uri="{FF2B5EF4-FFF2-40B4-BE49-F238E27FC236}">
              <a16:creationId xmlns:a16="http://schemas.microsoft.com/office/drawing/2014/main" id="{44F2F8D2-FA18-4146-BE2B-98FDC2B39E4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046" y="53044725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265</xdr:row>
      <xdr:rowOff>0</xdr:rowOff>
    </xdr:from>
    <xdr:to>
      <xdr:col>2</xdr:col>
      <xdr:colOff>802821</xdr:colOff>
      <xdr:row>268</xdr:row>
      <xdr:rowOff>165735</xdr:rowOff>
    </xdr:to>
    <xdr:pic>
      <xdr:nvPicPr>
        <xdr:cNvPr id="157" name="167 Imagen">
          <a:extLst>
            <a:ext uri="{FF2B5EF4-FFF2-40B4-BE49-F238E27FC236}">
              <a16:creationId xmlns:a16="http://schemas.microsoft.com/office/drawing/2014/main" id="{DD4595C4-055F-4F0A-B1D5-9B05E8968A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5311140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265339</xdr:colOff>
      <xdr:row>321</xdr:row>
      <xdr:rowOff>122464</xdr:rowOff>
    </xdr:from>
    <xdr:to>
      <xdr:col>16</xdr:col>
      <xdr:colOff>87540</xdr:colOff>
      <xdr:row>325</xdr:row>
      <xdr:rowOff>151039</xdr:rowOff>
    </xdr:to>
    <xdr:pic>
      <xdr:nvPicPr>
        <xdr:cNvPr id="161" name="171 Imagen">
          <a:extLst>
            <a:ext uri="{FF2B5EF4-FFF2-40B4-BE49-F238E27FC236}">
              <a16:creationId xmlns:a16="http://schemas.microsoft.com/office/drawing/2014/main" id="{C683685D-6B1E-46C2-9E08-F268E499527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72979189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865414</xdr:colOff>
      <xdr:row>322</xdr:row>
      <xdr:rowOff>55789</xdr:rowOff>
    </xdr:from>
    <xdr:to>
      <xdr:col>3</xdr:col>
      <xdr:colOff>312964</xdr:colOff>
      <xdr:row>326</xdr:row>
      <xdr:rowOff>46264</xdr:rowOff>
    </xdr:to>
    <xdr:pic>
      <xdr:nvPicPr>
        <xdr:cNvPr id="162" name="172 Imagen">
          <a:extLst>
            <a:ext uri="{FF2B5EF4-FFF2-40B4-BE49-F238E27FC236}">
              <a16:creationId xmlns:a16="http://schemas.microsoft.com/office/drawing/2014/main" id="{D5B5DB7D-0CDF-4AF2-B3B8-73A3F4A0C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73103014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312964</xdr:colOff>
      <xdr:row>321</xdr:row>
      <xdr:rowOff>189139</xdr:rowOff>
    </xdr:from>
    <xdr:to>
      <xdr:col>2</xdr:col>
      <xdr:colOff>789214</xdr:colOff>
      <xdr:row>325</xdr:row>
      <xdr:rowOff>164374</xdr:rowOff>
    </xdr:to>
    <xdr:pic>
      <xdr:nvPicPr>
        <xdr:cNvPr id="163" name="173 Imagen">
          <a:extLst>
            <a:ext uri="{FF2B5EF4-FFF2-40B4-BE49-F238E27FC236}">
              <a16:creationId xmlns:a16="http://schemas.microsoft.com/office/drawing/2014/main" id="{42742F36-4417-4581-ACA5-9F2DD00430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7304586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251732</xdr:colOff>
      <xdr:row>365</xdr:row>
      <xdr:rowOff>95250</xdr:rowOff>
    </xdr:from>
    <xdr:to>
      <xdr:col>16</xdr:col>
      <xdr:colOff>73933</xdr:colOff>
      <xdr:row>369</xdr:row>
      <xdr:rowOff>123825</xdr:rowOff>
    </xdr:to>
    <xdr:pic>
      <xdr:nvPicPr>
        <xdr:cNvPr id="164" name="174 Imagen">
          <a:extLst>
            <a:ext uri="{FF2B5EF4-FFF2-40B4-BE49-F238E27FC236}">
              <a16:creationId xmlns:a16="http://schemas.microsoft.com/office/drawing/2014/main" id="{4CA92149-E02C-49F6-9FBA-0B91ED3A52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832" y="82296000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851807</xdr:colOff>
      <xdr:row>366</xdr:row>
      <xdr:rowOff>28575</xdr:rowOff>
    </xdr:from>
    <xdr:to>
      <xdr:col>3</xdr:col>
      <xdr:colOff>299357</xdr:colOff>
      <xdr:row>370</xdr:row>
      <xdr:rowOff>19050</xdr:rowOff>
    </xdr:to>
    <xdr:pic>
      <xdr:nvPicPr>
        <xdr:cNvPr id="165" name="175 Imagen">
          <a:extLst>
            <a:ext uri="{FF2B5EF4-FFF2-40B4-BE49-F238E27FC236}">
              <a16:creationId xmlns:a16="http://schemas.microsoft.com/office/drawing/2014/main" id="{0ED2A20C-C455-4A3D-A9F2-83DB92157C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7" y="82419825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365</xdr:row>
      <xdr:rowOff>161925</xdr:rowOff>
    </xdr:from>
    <xdr:to>
      <xdr:col>2</xdr:col>
      <xdr:colOff>775607</xdr:colOff>
      <xdr:row>369</xdr:row>
      <xdr:rowOff>137160</xdr:rowOff>
    </xdr:to>
    <xdr:pic>
      <xdr:nvPicPr>
        <xdr:cNvPr id="166" name="176 Imagen">
          <a:extLst>
            <a:ext uri="{FF2B5EF4-FFF2-40B4-BE49-F238E27FC236}">
              <a16:creationId xmlns:a16="http://schemas.microsoft.com/office/drawing/2014/main" id="{351B3092-FFD5-48D8-A679-A64372DD9F4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23626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197304</xdr:colOff>
      <xdr:row>403</xdr:row>
      <xdr:rowOff>40821</xdr:rowOff>
    </xdr:from>
    <xdr:to>
      <xdr:col>16</xdr:col>
      <xdr:colOff>19505</xdr:colOff>
      <xdr:row>407</xdr:row>
      <xdr:rowOff>63953</xdr:rowOff>
    </xdr:to>
    <xdr:pic>
      <xdr:nvPicPr>
        <xdr:cNvPr id="167" name="177 Imagen">
          <a:extLst>
            <a:ext uri="{FF2B5EF4-FFF2-40B4-BE49-F238E27FC236}">
              <a16:creationId xmlns:a16="http://schemas.microsoft.com/office/drawing/2014/main" id="{74BB5375-5D0F-40BC-9B95-8496B880155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404" y="91214121"/>
          <a:ext cx="1308101" cy="785132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403</xdr:row>
      <xdr:rowOff>164646</xdr:rowOff>
    </xdr:from>
    <xdr:to>
      <xdr:col>3</xdr:col>
      <xdr:colOff>244929</xdr:colOff>
      <xdr:row>407</xdr:row>
      <xdr:rowOff>149678</xdr:rowOff>
    </xdr:to>
    <xdr:pic>
      <xdr:nvPicPr>
        <xdr:cNvPr id="168" name="178 Imagen">
          <a:extLst>
            <a:ext uri="{FF2B5EF4-FFF2-40B4-BE49-F238E27FC236}">
              <a16:creationId xmlns:a16="http://schemas.microsoft.com/office/drawing/2014/main" id="{F25766A2-B11E-4D3F-AD9A-5C41175F8F2F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91337946"/>
          <a:ext cx="1562100" cy="7470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403</xdr:row>
      <xdr:rowOff>107496</xdr:rowOff>
    </xdr:from>
    <xdr:to>
      <xdr:col>2</xdr:col>
      <xdr:colOff>721179</xdr:colOff>
      <xdr:row>407</xdr:row>
      <xdr:rowOff>77288</xdr:rowOff>
    </xdr:to>
    <xdr:pic>
      <xdr:nvPicPr>
        <xdr:cNvPr id="169" name="179 Imagen">
          <a:extLst>
            <a:ext uri="{FF2B5EF4-FFF2-40B4-BE49-F238E27FC236}">
              <a16:creationId xmlns:a16="http://schemas.microsoft.com/office/drawing/2014/main" id="{DF446A0C-4A14-4308-A3C5-FED02CE9A0C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91280796"/>
          <a:ext cx="1524000" cy="731792"/>
        </a:xfrm>
        <a:prstGeom prst="rect">
          <a:avLst/>
        </a:prstGeom>
      </xdr:spPr>
    </xdr:pic>
    <xdr:clientData/>
  </xdr:twoCellAnchor>
  <xdr:twoCellAnchor editAs="oneCell">
    <xdr:from>
      <xdr:col>13</xdr:col>
      <xdr:colOff>170089</xdr:colOff>
      <xdr:row>444</xdr:row>
      <xdr:rowOff>81642</xdr:rowOff>
    </xdr:from>
    <xdr:to>
      <xdr:col>15</xdr:col>
      <xdr:colOff>454933</xdr:colOff>
      <xdr:row>448</xdr:row>
      <xdr:rowOff>110217</xdr:rowOff>
    </xdr:to>
    <xdr:pic>
      <xdr:nvPicPr>
        <xdr:cNvPr id="170" name="180 Imagen">
          <a:extLst>
            <a:ext uri="{FF2B5EF4-FFF2-40B4-BE49-F238E27FC236}">
              <a16:creationId xmlns:a16="http://schemas.microsoft.com/office/drawing/2014/main" id="{E8C59E72-A1A7-4C1F-935D-942A2CB9DB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0189" y="100941867"/>
          <a:ext cx="130401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770164</xdr:colOff>
      <xdr:row>445</xdr:row>
      <xdr:rowOff>14967</xdr:rowOff>
    </xdr:from>
    <xdr:to>
      <xdr:col>3</xdr:col>
      <xdr:colOff>217714</xdr:colOff>
      <xdr:row>449</xdr:row>
      <xdr:rowOff>5442</xdr:rowOff>
    </xdr:to>
    <xdr:pic>
      <xdr:nvPicPr>
        <xdr:cNvPr id="171" name="181 Imagen">
          <a:extLst>
            <a:ext uri="{FF2B5EF4-FFF2-40B4-BE49-F238E27FC236}">
              <a16:creationId xmlns:a16="http://schemas.microsoft.com/office/drawing/2014/main" id="{BF6D02C2-FA0B-4FC3-BB32-22B8C9C3C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101065692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217714</xdr:colOff>
      <xdr:row>444</xdr:row>
      <xdr:rowOff>148317</xdr:rowOff>
    </xdr:from>
    <xdr:to>
      <xdr:col>2</xdr:col>
      <xdr:colOff>693964</xdr:colOff>
      <xdr:row>448</xdr:row>
      <xdr:rowOff>123552</xdr:rowOff>
    </xdr:to>
    <xdr:pic>
      <xdr:nvPicPr>
        <xdr:cNvPr id="172" name="182 Imagen">
          <a:extLst>
            <a:ext uri="{FF2B5EF4-FFF2-40B4-BE49-F238E27FC236}">
              <a16:creationId xmlns:a16="http://schemas.microsoft.com/office/drawing/2014/main" id="{2D547D41-9F1B-46BC-B99F-B44723F6E75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0100854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156482</xdr:colOff>
      <xdr:row>473</xdr:row>
      <xdr:rowOff>0</xdr:rowOff>
    </xdr:from>
    <xdr:to>
      <xdr:col>15</xdr:col>
      <xdr:colOff>441326</xdr:colOff>
      <xdr:row>477</xdr:row>
      <xdr:rowOff>28575</xdr:rowOff>
    </xdr:to>
    <xdr:pic>
      <xdr:nvPicPr>
        <xdr:cNvPr id="173" name="183 Imagen">
          <a:extLst>
            <a:ext uri="{FF2B5EF4-FFF2-40B4-BE49-F238E27FC236}">
              <a16:creationId xmlns:a16="http://schemas.microsoft.com/office/drawing/2014/main" id="{5B0D488D-F7AC-4A67-AC00-1CBA0903A79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582" y="110323993"/>
          <a:ext cx="130401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797379</xdr:colOff>
      <xdr:row>475</xdr:row>
      <xdr:rowOff>1361</xdr:rowOff>
    </xdr:from>
    <xdr:to>
      <xdr:col>3</xdr:col>
      <xdr:colOff>244929</xdr:colOff>
      <xdr:row>479</xdr:row>
      <xdr:rowOff>1361</xdr:rowOff>
    </xdr:to>
    <xdr:pic>
      <xdr:nvPicPr>
        <xdr:cNvPr id="177" name="187 Imagen">
          <a:extLst>
            <a:ext uri="{FF2B5EF4-FFF2-40B4-BE49-F238E27FC236}">
              <a16:creationId xmlns:a16="http://schemas.microsoft.com/office/drawing/2014/main" id="{87461ACB-421E-47CB-AA5F-FCF93F9258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29" y="119711561"/>
          <a:ext cx="156210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244929</xdr:colOff>
      <xdr:row>474</xdr:row>
      <xdr:rowOff>134711</xdr:rowOff>
    </xdr:from>
    <xdr:to>
      <xdr:col>2</xdr:col>
      <xdr:colOff>721179</xdr:colOff>
      <xdr:row>478</xdr:row>
      <xdr:rowOff>109946</xdr:rowOff>
    </xdr:to>
    <xdr:pic>
      <xdr:nvPicPr>
        <xdr:cNvPr id="178" name="188 Imagen">
          <a:extLst>
            <a:ext uri="{FF2B5EF4-FFF2-40B4-BE49-F238E27FC236}">
              <a16:creationId xmlns:a16="http://schemas.microsoft.com/office/drawing/2014/main" id="{8CFDD0E2-29DF-4C09-8270-A594804004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1965441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513</xdr:row>
      <xdr:rowOff>54428</xdr:rowOff>
    </xdr:from>
    <xdr:to>
      <xdr:col>16</xdr:col>
      <xdr:colOff>46719</xdr:colOff>
      <xdr:row>517</xdr:row>
      <xdr:rowOff>83003</xdr:rowOff>
    </xdr:to>
    <xdr:pic>
      <xdr:nvPicPr>
        <xdr:cNvPr id="179" name="192 Imagen">
          <a:extLst>
            <a:ext uri="{FF2B5EF4-FFF2-40B4-BE49-F238E27FC236}">
              <a16:creationId xmlns:a16="http://schemas.microsoft.com/office/drawing/2014/main" id="{8523EE5D-2FCB-4D48-A967-AA0544E4CE4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12896577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513</xdr:row>
      <xdr:rowOff>178253</xdr:rowOff>
    </xdr:from>
    <xdr:to>
      <xdr:col>3</xdr:col>
      <xdr:colOff>272143</xdr:colOff>
      <xdr:row>517</xdr:row>
      <xdr:rowOff>168728</xdr:rowOff>
    </xdr:to>
    <xdr:pic>
      <xdr:nvPicPr>
        <xdr:cNvPr id="180" name="193 Imagen">
          <a:extLst>
            <a:ext uri="{FF2B5EF4-FFF2-40B4-BE49-F238E27FC236}">
              <a16:creationId xmlns:a16="http://schemas.microsoft.com/office/drawing/2014/main" id="{905B8BDC-08B3-4506-9A4A-AE4E6B018C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12908960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513</xdr:row>
      <xdr:rowOff>121103</xdr:rowOff>
    </xdr:from>
    <xdr:to>
      <xdr:col>2</xdr:col>
      <xdr:colOff>748393</xdr:colOff>
      <xdr:row>517</xdr:row>
      <xdr:rowOff>96338</xdr:rowOff>
    </xdr:to>
    <xdr:pic>
      <xdr:nvPicPr>
        <xdr:cNvPr id="181" name="194 Imagen">
          <a:extLst>
            <a:ext uri="{FF2B5EF4-FFF2-40B4-BE49-F238E27FC236}">
              <a16:creationId xmlns:a16="http://schemas.microsoft.com/office/drawing/2014/main" id="{FBFF063C-FAA7-42F7-AE25-4122F4839C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2903245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554</xdr:row>
      <xdr:rowOff>108857</xdr:rowOff>
    </xdr:from>
    <xdr:to>
      <xdr:col>16</xdr:col>
      <xdr:colOff>46719</xdr:colOff>
      <xdr:row>558</xdr:row>
      <xdr:rowOff>137432</xdr:rowOff>
    </xdr:to>
    <xdr:pic>
      <xdr:nvPicPr>
        <xdr:cNvPr id="182" name="195 Imagen">
          <a:extLst>
            <a:ext uri="{FF2B5EF4-FFF2-40B4-BE49-F238E27FC236}">
              <a16:creationId xmlns:a16="http://schemas.microsoft.com/office/drawing/2014/main" id="{9A5DD4AC-7A54-4A1C-8169-FEEA5A1728C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137583182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824593</xdr:colOff>
      <xdr:row>555</xdr:row>
      <xdr:rowOff>42182</xdr:rowOff>
    </xdr:from>
    <xdr:to>
      <xdr:col>3</xdr:col>
      <xdr:colOff>272143</xdr:colOff>
      <xdr:row>559</xdr:row>
      <xdr:rowOff>32657</xdr:rowOff>
    </xdr:to>
    <xdr:pic>
      <xdr:nvPicPr>
        <xdr:cNvPr id="183" name="196 Imagen">
          <a:extLst>
            <a:ext uri="{FF2B5EF4-FFF2-40B4-BE49-F238E27FC236}">
              <a16:creationId xmlns:a16="http://schemas.microsoft.com/office/drawing/2014/main" id="{1491DD2A-DAA4-47AD-AD32-432E348E4B1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137707007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554</xdr:row>
      <xdr:rowOff>175532</xdr:rowOff>
    </xdr:from>
    <xdr:to>
      <xdr:col>2</xdr:col>
      <xdr:colOff>748393</xdr:colOff>
      <xdr:row>558</xdr:row>
      <xdr:rowOff>150767</xdr:rowOff>
    </xdr:to>
    <xdr:pic>
      <xdr:nvPicPr>
        <xdr:cNvPr id="184" name="197 Imagen">
          <a:extLst>
            <a:ext uri="{FF2B5EF4-FFF2-40B4-BE49-F238E27FC236}">
              <a16:creationId xmlns:a16="http://schemas.microsoft.com/office/drawing/2014/main" id="{38DADE86-0735-4607-BF75-FC61DA88A24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3764985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14</xdr:col>
      <xdr:colOff>39121</xdr:colOff>
      <xdr:row>706</xdr:row>
      <xdr:rowOff>91848</xdr:rowOff>
    </xdr:from>
    <xdr:to>
      <xdr:col>16</xdr:col>
      <xdr:colOff>454933</xdr:colOff>
      <xdr:row>710</xdr:row>
      <xdr:rowOff>120423</xdr:rowOff>
    </xdr:to>
    <xdr:pic>
      <xdr:nvPicPr>
        <xdr:cNvPr id="188" name="201 Imagen">
          <a:extLst>
            <a:ext uri="{FF2B5EF4-FFF2-40B4-BE49-F238E27FC236}">
              <a16:creationId xmlns:a16="http://schemas.microsoft.com/office/drawing/2014/main" id="{594BE939-30D7-4F69-84BD-8F04095BAED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2902" y="146229161"/>
          <a:ext cx="130878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901133</xdr:colOff>
      <xdr:row>707</xdr:row>
      <xdr:rowOff>25173</xdr:rowOff>
    </xdr:from>
    <xdr:to>
      <xdr:col>3</xdr:col>
      <xdr:colOff>348683</xdr:colOff>
      <xdr:row>711</xdr:row>
      <xdr:rowOff>25173</xdr:rowOff>
    </xdr:to>
    <xdr:pic>
      <xdr:nvPicPr>
        <xdr:cNvPr id="189" name="202 Imagen">
          <a:extLst>
            <a:ext uri="{FF2B5EF4-FFF2-40B4-BE49-F238E27FC236}">
              <a16:creationId xmlns:a16="http://schemas.microsoft.com/office/drawing/2014/main" id="{60119B9B-4E0E-47D2-BF79-2FBA245AD0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883" y="146352986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122464</xdr:colOff>
      <xdr:row>706</xdr:row>
      <xdr:rowOff>110898</xdr:rowOff>
    </xdr:from>
    <xdr:to>
      <xdr:col>2</xdr:col>
      <xdr:colOff>598714</xdr:colOff>
      <xdr:row>710</xdr:row>
      <xdr:rowOff>86133</xdr:rowOff>
    </xdr:to>
    <xdr:pic>
      <xdr:nvPicPr>
        <xdr:cNvPr id="190" name="203 Imagen">
          <a:extLst>
            <a:ext uri="{FF2B5EF4-FFF2-40B4-BE49-F238E27FC236}">
              <a16:creationId xmlns:a16="http://schemas.microsoft.com/office/drawing/2014/main" id="{D326F5DC-7C89-4A0F-9509-E9D79C46742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46248211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12</xdr:col>
      <xdr:colOff>328273</xdr:colOff>
      <xdr:row>746</xdr:row>
      <xdr:rowOff>188799</xdr:rowOff>
    </xdr:from>
    <xdr:to>
      <xdr:col>15</xdr:col>
      <xdr:colOff>67130</xdr:colOff>
      <xdr:row>751</xdr:row>
      <xdr:rowOff>26874</xdr:rowOff>
    </xdr:to>
    <xdr:pic>
      <xdr:nvPicPr>
        <xdr:cNvPr id="191" name="204 Imagen">
          <a:extLst>
            <a:ext uri="{FF2B5EF4-FFF2-40B4-BE49-F238E27FC236}">
              <a16:creationId xmlns:a16="http://schemas.microsoft.com/office/drawing/2014/main" id="{E5A242A3-BBDB-411A-B5F0-0A6C72FF4F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054" y="155672518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1166473</xdr:colOff>
      <xdr:row>747</xdr:row>
      <xdr:rowOff>145936</xdr:rowOff>
    </xdr:from>
    <xdr:to>
      <xdr:col>3</xdr:col>
      <xdr:colOff>614023</xdr:colOff>
      <xdr:row>751</xdr:row>
      <xdr:rowOff>136411</xdr:rowOff>
    </xdr:to>
    <xdr:pic>
      <xdr:nvPicPr>
        <xdr:cNvPr id="192" name="205 Imagen">
          <a:extLst>
            <a:ext uri="{FF2B5EF4-FFF2-40B4-BE49-F238E27FC236}">
              <a16:creationId xmlns:a16="http://schemas.microsoft.com/office/drawing/2014/main" id="{EEF84B30-069B-42CD-8528-8906F088A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223" y="155820155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256835</xdr:colOff>
      <xdr:row>747</xdr:row>
      <xdr:rowOff>64974</xdr:rowOff>
    </xdr:from>
    <xdr:to>
      <xdr:col>2</xdr:col>
      <xdr:colOff>733085</xdr:colOff>
      <xdr:row>751</xdr:row>
      <xdr:rowOff>40209</xdr:rowOff>
    </xdr:to>
    <xdr:pic>
      <xdr:nvPicPr>
        <xdr:cNvPr id="193" name="206 Imagen">
          <a:extLst>
            <a:ext uri="{FF2B5EF4-FFF2-40B4-BE49-F238E27FC236}">
              <a16:creationId xmlns:a16="http://schemas.microsoft.com/office/drawing/2014/main" id="{3D80C82D-AE89-427E-85C5-904AEE3E77B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35" y="1557391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459240</xdr:colOff>
      <xdr:row>786</xdr:row>
      <xdr:rowOff>130970</xdr:rowOff>
    </xdr:from>
    <xdr:to>
      <xdr:col>16</xdr:col>
      <xdr:colOff>281441</xdr:colOff>
      <xdr:row>790</xdr:row>
      <xdr:rowOff>159545</xdr:rowOff>
    </xdr:to>
    <xdr:pic>
      <xdr:nvPicPr>
        <xdr:cNvPr id="194" name="207 Imagen">
          <a:extLst>
            <a:ext uri="{FF2B5EF4-FFF2-40B4-BE49-F238E27FC236}">
              <a16:creationId xmlns:a16="http://schemas.microsoft.com/office/drawing/2014/main" id="{2CF758D6-080F-4FE0-ABDD-B4BD6D855CB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7709" y="163687126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1059316</xdr:colOff>
      <xdr:row>786</xdr:row>
      <xdr:rowOff>4764</xdr:rowOff>
    </xdr:from>
    <xdr:to>
      <xdr:col>3</xdr:col>
      <xdr:colOff>506866</xdr:colOff>
      <xdr:row>789</xdr:row>
      <xdr:rowOff>185739</xdr:rowOff>
    </xdr:to>
    <xdr:pic>
      <xdr:nvPicPr>
        <xdr:cNvPr id="195" name="208 Imagen">
          <a:extLst>
            <a:ext uri="{FF2B5EF4-FFF2-40B4-BE49-F238E27FC236}">
              <a16:creationId xmlns:a16="http://schemas.microsoft.com/office/drawing/2014/main" id="{F6C76B5A-6F2C-407D-B89A-128C1088DF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066" y="163560920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375897</xdr:colOff>
      <xdr:row>786</xdr:row>
      <xdr:rowOff>19051</xdr:rowOff>
    </xdr:from>
    <xdr:to>
      <xdr:col>2</xdr:col>
      <xdr:colOff>852147</xdr:colOff>
      <xdr:row>789</xdr:row>
      <xdr:rowOff>184786</xdr:rowOff>
    </xdr:to>
    <xdr:pic>
      <xdr:nvPicPr>
        <xdr:cNvPr id="196" name="209 Imagen">
          <a:extLst>
            <a:ext uri="{FF2B5EF4-FFF2-40B4-BE49-F238E27FC236}">
              <a16:creationId xmlns:a16="http://schemas.microsoft.com/office/drawing/2014/main" id="{CE42A35F-2FA4-4F27-98A6-26AF1116BB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97" y="1635752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506865</xdr:colOff>
      <xdr:row>820</xdr:row>
      <xdr:rowOff>141175</xdr:rowOff>
    </xdr:from>
    <xdr:to>
      <xdr:col>16</xdr:col>
      <xdr:colOff>329066</xdr:colOff>
      <xdr:row>824</xdr:row>
      <xdr:rowOff>169750</xdr:rowOff>
    </xdr:to>
    <xdr:pic>
      <xdr:nvPicPr>
        <xdr:cNvPr id="197" name="210 Imagen">
          <a:extLst>
            <a:ext uri="{FF2B5EF4-FFF2-40B4-BE49-F238E27FC236}">
              <a16:creationId xmlns:a16="http://schemas.microsoft.com/office/drawing/2014/main" id="{294EFEB8-AA69-422D-B3DD-832601D12E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5334" y="171031581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1226003</xdr:colOff>
      <xdr:row>821</xdr:row>
      <xdr:rowOff>62593</xdr:rowOff>
    </xdr:from>
    <xdr:to>
      <xdr:col>3</xdr:col>
      <xdr:colOff>673553</xdr:colOff>
      <xdr:row>825</xdr:row>
      <xdr:rowOff>53068</xdr:rowOff>
    </xdr:to>
    <xdr:pic>
      <xdr:nvPicPr>
        <xdr:cNvPr id="198" name="211 Imagen">
          <a:extLst>
            <a:ext uri="{FF2B5EF4-FFF2-40B4-BE49-F238E27FC236}">
              <a16:creationId xmlns:a16="http://schemas.microsoft.com/office/drawing/2014/main" id="{D6CDF093-7FDE-4EC7-A468-5B0D4BCDF1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753" y="171143499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244928</xdr:colOff>
      <xdr:row>821</xdr:row>
      <xdr:rowOff>53069</xdr:rowOff>
    </xdr:from>
    <xdr:to>
      <xdr:col>2</xdr:col>
      <xdr:colOff>721178</xdr:colOff>
      <xdr:row>825</xdr:row>
      <xdr:rowOff>28304</xdr:rowOff>
    </xdr:to>
    <xdr:pic>
      <xdr:nvPicPr>
        <xdr:cNvPr id="199" name="212 Imagen">
          <a:extLst>
            <a:ext uri="{FF2B5EF4-FFF2-40B4-BE49-F238E27FC236}">
              <a16:creationId xmlns:a16="http://schemas.microsoft.com/office/drawing/2014/main" id="{B3775F4F-B49D-4880-9337-5795D68FCB1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7113397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860</xdr:row>
      <xdr:rowOff>81643</xdr:rowOff>
    </xdr:from>
    <xdr:to>
      <xdr:col>16</xdr:col>
      <xdr:colOff>107951</xdr:colOff>
      <xdr:row>864</xdr:row>
      <xdr:rowOff>110218</xdr:rowOff>
    </xdr:to>
    <xdr:pic>
      <xdr:nvPicPr>
        <xdr:cNvPr id="200" name="213 Imagen">
          <a:extLst>
            <a:ext uri="{FF2B5EF4-FFF2-40B4-BE49-F238E27FC236}">
              <a16:creationId xmlns:a16="http://schemas.microsoft.com/office/drawing/2014/main" id="{A97CB4A5-371D-4F86-8E6C-AFAE60A81D0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219" y="179330237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860</xdr:row>
      <xdr:rowOff>26874</xdr:rowOff>
    </xdr:from>
    <xdr:to>
      <xdr:col>3</xdr:col>
      <xdr:colOff>285750</xdr:colOff>
      <xdr:row>864</xdr:row>
      <xdr:rowOff>17349</xdr:rowOff>
    </xdr:to>
    <xdr:pic>
      <xdr:nvPicPr>
        <xdr:cNvPr id="201" name="214 Imagen">
          <a:extLst>
            <a:ext uri="{FF2B5EF4-FFF2-40B4-BE49-F238E27FC236}">
              <a16:creationId xmlns:a16="http://schemas.microsoft.com/office/drawing/2014/main" id="{B3AF290B-FE46-42D1-A4F0-9400792DE5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79275468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130968</xdr:colOff>
      <xdr:row>859</xdr:row>
      <xdr:rowOff>184036</xdr:rowOff>
    </xdr:from>
    <xdr:to>
      <xdr:col>2</xdr:col>
      <xdr:colOff>607218</xdr:colOff>
      <xdr:row>863</xdr:row>
      <xdr:rowOff>159271</xdr:rowOff>
    </xdr:to>
    <xdr:pic>
      <xdr:nvPicPr>
        <xdr:cNvPr id="202" name="215 Imagen">
          <a:extLst>
            <a:ext uri="{FF2B5EF4-FFF2-40B4-BE49-F238E27FC236}">
              <a16:creationId xmlns:a16="http://schemas.microsoft.com/office/drawing/2014/main" id="{4D00F425-B705-47A2-8B69-EDE07F5D349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17924213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314665</xdr:colOff>
      <xdr:row>899</xdr:row>
      <xdr:rowOff>66334</xdr:rowOff>
    </xdr:from>
    <xdr:to>
      <xdr:col>16</xdr:col>
      <xdr:colOff>136866</xdr:colOff>
      <xdr:row>903</xdr:row>
      <xdr:rowOff>94909</xdr:rowOff>
    </xdr:to>
    <xdr:pic>
      <xdr:nvPicPr>
        <xdr:cNvPr id="203" name="216 Imagen">
          <a:extLst>
            <a:ext uri="{FF2B5EF4-FFF2-40B4-BE49-F238E27FC236}">
              <a16:creationId xmlns:a16="http://schemas.microsoft.com/office/drawing/2014/main" id="{88B41B35-C3F1-4386-BDB2-62D3FE879E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3134" y="187780272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783771</xdr:colOff>
      <xdr:row>897</xdr:row>
      <xdr:rowOff>71096</xdr:rowOff>
    </xdr:from>
    <xdr:to>
      <xdr:col>3</xdr:col>
      <xdr:colOff>231321</xdr:colOff>
      <xdr:row>901</xdr:row>
      <xdr:rowOff>61571</xdr:rowOff>
    </xdr:to>
    <xdr:pic>
      <xdr:nvPicPr>
        <xdr:cNvPr id="204" name="217 Imagen">
          <a:extLst>
            <a:ext uri="{FF2B5EF4-FFF2-40B4-BE49-F238E27FC236}">
              <a16:creationId xmlns:a16="http://schemas.microsoft.com/office/drawing/2014/main" id="{F75F47CE-6722-4997-8C23-E8B745F2F7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521" y="187404034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231321</xdr:colOff>
      <xdr:row>897</xdr:row>
      <xdr:rowOff>61572</xdr:rowOff>
    </xdr:from>
    <xdr:to>
      <xdr:col>2</xdr:col>
      <xdr:colOff>707571</xdr:colOff>
      <xdr:row>901</xdr:row>
      <xdr:rowOff>36807</xdr:rowOff>
    </xdr:to>
    <xdr:pic>
      <xdr:nvPicPr>
        <xdr:cNvPr id="205" name="218 Imagen">
          <a:extLst>
            <a:ext uri="{FF2B5EF4-FFF2-40B4-BE49-F238E27FC236}">
              <a16:creationId xmlns:a16="http://schemas.microsoft.com/office/drawing/2014/main" id="{999A640A-091D-4401-9202-2E18975E24F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18739451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66334</xdr:colOff>
      <xdr:row>935</xdr:row>
      <xdr:rowOff>153081</xdr:rowOff>
    </xdr:from>
    <xdr:to>
      <xdr:col>15</xdr:col>
      <xdr:colOff>352879</xdr:colOff>
      <xdr:row>939</xdr:row>
      <xdr:rowOff>181656</xdr:rowOff>
    </xdr:to>
    <xdr:pic>
      <xdr:nvPicPr>
        <xdr:cNvPr id="206" name="219 Imagen">
          <a:extLst>
            <a:ext uri="{FF2B5EF4-FFF2-40B4-BE49-F238E27FC236}">
              <a16:creationId xmlns:a16="http://schemas.microsoft.com/office/drawing/2014/main" id="{3AAF53BF-3CC3-4847-A018-8F46BE6C2CF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803" y="196451425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809285</xdr:colOff>
      <xdr:row>935</xdr:row>
      <xdr:rowOff>3061</xdr:rowOff>
    </xdr:from>
    <xdr:to>
      <xdr:col>3</xdr:col>
      <xdr:colOff>256835</xdr:colOff>
      <xdr:row>938</xdr:row>
      <xdr:rowOff>184036</xdr:rowOff>
    </xdr:to>
    <xdr:pic>
      <xdr:nvPicPr>
        <xdr:cNvPr id="207" name="220 Imagen">
          <a:extLst>
            <a:ext uri="{FF2B5EF4-FFF2-40B4-BE49-F238E27FC236}">
              <a16:creationId xmlns:a16="http://schemas.microsoft.com/office/drawing/2014/main" id="{77B6ADE1-62CF-42CB-8EF7-459100986B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035" y="196301405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197303</xdr:colOff>
      <xdr:row>934</xdr:row>
      <xdr:rowOff>124505</xdr:rowOff>
    </xdr:from>
    <xdr:to>
      <xdr:col>2</xdr:col>
      <xdr:colOff>673553</xdr:colOff>
      <xdr:row>938</xdr:row>
      <xdr:rowOff>99740</xdr:rowOff>
    </xdr:to>
    <xdr:pic>
      <xdr:nvPicPr>
        <xdr:cNvPr id="208" name="221 Imagen">
          <a:extLst>
            <a:ext uri="{FF2B5EF4-FFF2-40B4-BE49-F238E27FC236}">
              <a16:creationId xmlns:a16="http://schemas.microsoft.com/office/drawing/2014/main" id="{667E792E-B083-4D5C-ABDD-821F52D6E64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" y="19623234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14</xdr:col>
      <xdr:colOff>113959</xdr:colOff>
      <xdr:row>978</xdr:row>
      <xdr:rowOff>20410</xdr:rowOff>
    </xdr:from>
    <xdr:to>
      <xdr:col>16</xdr:col>
      <xdr:colOff>531472</xdr:colOff>
      <xdr:row>982</xdr:row>
      <xdr:rowOff>48985</xdr:rowOff>
    </xdr:to>
    <xdr:pic>
      <xdr:nvPicPr>
        <xdr:cNvPr id="209" name="222 Imagen">
          <a:extLst>
            <a:ext uri="{FF2B5EF4-FFF2-40B4-BE49-F238E27FC236}">
              <a16:creationId xmlns:a16="http://schemas.microsoft.com/office/drawing/2014/main" id="{7A3718FE-C147-4284-B0A5-610E4AE4AFF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7740" y="207748754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809284</xdr:colOff>
      <xdr:row>942</xdr:row>
      <xdr:rowOff>144235</xdr:rowOff>
    </xdr:from>
    <xdr:to>
      <xdr:col>3</xdr:col>
      <xdr:colOff>256834</xdr:colOff>
      <xdr:row>946</xdr:row>
      <xdr:rowOff>120423</xdr:rowOff>
    </xdr:to>
    <xdr:pic>
      <xdr:nvPicPr>
        <xdr:cNvPr id="210" name="223 Imagen">
          <a:extLst>
            <a:ext uri="{FF2B5EF4-FFF2-40B4-BE49-F238E27FC236}">
              <a16:creationId xmlns:a16="http://schemas.microsoft.com/office/drawing/2014/main" id="{5C770E12-523A-48AB-9EFF-CA3295739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034" y="202729079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328271</xdr:colOff>
      <xdr:row>937</xdr:row>
      <xdr:rowOff>27554</xdr:rowOff>
    </xdr:from>
    <xdr:to>
      <xdr:col>2</xdr:col>
      <xdr:colOff>804521</xdr:colOff>
      <xdr:row>941</xdr:row>
      <xdr:rowOff>2789</xdr:rowOff>
    </xdr:to>
    <xdr:pic>
      <xdr:nvPicPr>
        <xdr:cNvPr id="211" name="224 Imagen">
          <a:extLst>
            <a:ext uri="{FF2B5EF4-FFF2-40B4-BE49-F238E27FC236}">
              <a16:creationId xmlns:a16="http://schemas.microsoft.com/office/drawing/2014/main" id="{2CA60990-84B3-48D9-8090-A9B0AFEA874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71" y="20223139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8505</xdr:colOff>
      <xdr:row>873</xdr:row>
      <xdr:rowOff>161584</xdr:rowOff>
    </xdr:from>
    <xdr:to>
      <xdr:col>15</xdr:col>
      <xdr:colOff>295050</xdr:colOff>
      <xdr:row>879</xdr:row>
      <xdr:rowOff>68714</xdr:rowOff>
    </xdr:to>
    <xdr:pic>
      <xdr:nvPicPr>
        <xdr:cNvPr id="215" name="228 Imagen">
          <a:extLst>
            <a:ext uri="{FF2B5EF4-FFF2-40B4-BE49-F238E27FC236}">
              <a16:creationId xmlns:a16="http://schemas.microsoft.com/office/drawing/2014/main" id="{767BC599-C8C6-4B7B-8F6B-DCBC1C14FA3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6974" y="218188834"/>
          <a:ext cx="1310482" cy="1062037"/>
        </a:xfrm>
        <a:prstGeom prst="rect">
          <a:avLst/>
        </a:prstGeom>
      </xdr:spPr>
    </xdr:pic>
    <xdr:clientData/>
  </xdr:twoCellAnchor>
  <xdr:twoCellAnchor editAs="oneCell">
    <xdr:from>
      <xdr:col>2</xdr:col>
      <xdr:colOff>775269</xdr:colOff>
      <xdr:row>954</xdr:row>
      <xdr:rowOff>83002</xdr:rowOff>
    </xdr:from>
    <xdr:to>
      <xdr:col>3</xdr:col>
      <xdr:colOff>222819</xdr:colOff>
      <xdr:row>958</xdr:row>
      <xdr:rowOff>85383</xdr:rowOff>
    </xdr:to>
    <xdr:pic>
      <xdr:nvPicPr>
        <xdr:cNvPr id="216" name="229 Imagen">
          <a:extLst>
            <a:ext uri="{FF2B5EF4-FFF2-40B4-BE49-F238E27FC236}">
              <a16:creationId xmlns:a16="http://schemas.microsoft.com/office/drawing/2014/main" id="{1E11B119-2492-4C88-8F57-01C19D4D93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19" y="201524846"/>
          <a:ext cx="1566863" cy="764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246631</xdr:colOff>
      <xdr:row>953</xdr:row>
      <xdr:rowOff>144915</xdr:rowOff>
    </xdr:from>
    <xdr:to>
      <xdr:col>2</xdr:col>
      <xdr:colOff>722881</xdr:colOff>
      <xdr:row>959</xdr:row>
      <xdr:rowOff>10612</xdr:rowOff>
    </xdr:to>
    <xdr:pic>
      <xdr:nvPicPr>
        <xdr:cNvPr id="217" name="230 Imagen">
          <a:extLst>
            <a:ext uri="{FF2B5EF4-FFF2-40B4-BE49-F238E27FC236}">
              <a16:creationId xmlns:a16="http://schemas.microsoft.com/office/drawing/2014/main" id="{BA009E86-B606-4AEA-AD88-CEDCAA7680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31" y="201396259"/>
          <a:ext cx="1524000" cy="1008697"/>
        </a:xfrm>
        <a:prstGeom prst="rect">
          <a:avLst/>
        </a:prstGeom>
      </xdr:spPr>
    </xdr:pic>
    <xdr:clientData/>
  </xdr:twoCellAnchor>
  <xdr:twoCellAnchor editAs="oneCell">
    <xdr:from>
      <xdr:col>13</xdr:col>
      <xdr:colOff>307863</xdr:colOff>
      <xdr:row>1008</xdr:row>
      <xdr:rowOff>187099</xdr:rowOff>
    </xdr:from>
    <xdr:to>
      <xdr:col>16</xdr:col>
      <xdr:colOff>130064</xdr:colOff>
      <xdr:row>1013</xdr:row>
      <xdr:rowOff>25174</xdr:rowOff>
    </xdr:to>
    <xdr:pic>
      <xdr:nvPicPr>
        <xdr:cNvPr id="218" name="231 Imagen">
          <a:extLst>
            <a:ext uri="{FF2B5EF4-FFF2-40B4-BE49-F238E27FC236}">
              <a16:creationId xmlns:a16="http://schemas.microsoft.com/office/drawing/2014/main" id="{B8F29D8B-DCC3-427B-BC28-8F1AFA55D82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6332" y="215356849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717438</xdr:colOff>
      <xdr:row>1007</xdr:row>
      <xdr:rowOff>84705</xdr:rowOff>
    </xdr:from>
    <xdr:to>
      <xdr:col>3</xdr:col>
      <xdr:colOff>164988</xdr:colOff>
      <xdr:row>1012</xdr:row>
      <xdr:rowOff>156142</xdr:rowOff>
    </xdr:to>
    <xdr:pic>
      <xdr:nvPicPr>
        <xdr:cNvPr id="219" name="232 Imagen">
          <a:extLst>
            <a:ext uri="{FF2B5EF4-FFF2-40B4-BE49-F238E27FC236}">
              <a16:creationId xmlns:a16="http://schemas.microsoft.com/office/drawing/2014/main" id="{9FCBFBC3-CC1C-4290-AB43-458415142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188" y="215063955"/>
          <a:ext cx="1566863" cy="10239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931749</xdr:colOff>
      <xdr:row>1031</xdr:row>
      <xdr:rowOff>190160</xdr:rowOff>
    </xdr:from>
    <xdr:to>
      <xdr:col>3</xdr:col>
      <xdr:colOff>379299</xdr:colOff>
      <xdr:row>1042</xdr:row>
      <xdr:rowOff>97291</xdr:rowOff>
    </xdr:to>
    <xdr:pic>
      <xdr:nvPicPr>
        <xdr:cNvPr id="222" name="235 Imagen">
          <a:extLst>
            <a:ext uri="{FF2B5EF4-FFF2-40B4-BE49-F238E27FC236}">
              <a16:creationId xmlns:a16="http://schemas.microsoft.com/office/drawing/2014/main" id="{1095EDA8-FB12-4EA8-9EF9-BEDC8E76B6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499" y="221372566"/>
          <a:ext cx="1566863" cy="20026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224518</xdr:colOff>
      <xdr:row>1008</xdr:row>
      <xdr:rowOff>180635</xdr:rowOff>
    </xdr:from>
    <xdr:to>
      <xdr:col>2</xdr:col>
      <xdr:colOff>700768</xdr:colOff>
      <xdr:row>1012</xdr:row>
      <xdr:rowOff>155870</xdr:rowOff>
    </xdr:to>
    <xdr:pic>
      <xdr:nvPicPr>
        <xdr:cNvPr id="223" name="236 Imagen">
          <a:extLst>
            <a:ext uri="{FF2B5EF4-FFF2-40B4-BE49-F238E27FC236}">
              <a16:creationId xmlns:a16="http://schemas.microsoft.com/office/drawing/2014/main" id="{5057FC5A-BDC5-4A50-9A47-F1DB98FA48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8" y="21535038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200706</xdr:colOff>
      <xdr:row>1075</xdr:row>
      <xdr:rowOff>149677</xdr:rowOff>
    </xdr:from>
    <xdr:to>
      <xdr:col>16</xdr:col>
      <xdr:colOff>22907</xdr:colOff>
      <xdr:row>1081</xdr:row>
      <xdr:rowOff>59190</xdr:rowOff>
    </xdr:to>
    <xdr:pic>
      <xdr:nvPicPr>
        <xdr:cNvPr id="224" name="237 Imagen">
          <a:extLst>
            <a:ext uri="{FF2B5EF4-FFF2-40B4-BE49-F238E27FC236}">
              <a16:creationId xmlns:a16="http://schemas.microsoft.com/office/drawing/2014/main" id="{CE738C67-41BF-4387-8A76-737F4427E57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9175" y="231440490"/>
          <a:ext cx="1310482" cy="1052513"/>
        </a:xfrm>
        <a:prstGeom prst="rect">
          <a:avLst/>
        </a:prstGeom>
      </xdr:spPr>
    </xdr:pic>
    <xdr:clientData/>
  </xdr:twoCellAnchor>
  <xdr:twoCellAnchor editAs="oneCell">
    <xdr:from>
      <xdr:col>2</xdr:col>
      <xdr:colOff>824592</xdr:colOff>
      <xdr:row>737</xdr:row>
      <xdr:rowOff>-14968</xdr:rowOff>
    </xdr:from>
    <xdr:to>
      <xdr:col>3</xdr:col>
      <xdr:colOff>272142</xdr:colOff>
      <xdr:row>740</xdr:row>
      <xdr:rowOff>166007</xdr:rowOff>
    </xdr:to>
    <xdr:pic>
      <xdr:nvPicPr>
        <xdr:cNvPr id="264" name="283 Imagen">
          <a:extLst>
            <a:ext uri="{FF2B5EF4-FFF2-40B4-BE49-F238E27FC236}">
              <a16:creationId xmlns:a16="http://schemas.microsoft.com/office/drawing/2014/main" id="{AD574411-6E9D-49B5-9F42-4D6D84AFAF3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2" y="430306843"/>
          <a:ext cx="15621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272142</xdr:colOff>
      <xdr:row>738</xdr:row>
      <xdr:rowOff>-148318</xdr:rowOff>
    </xdr:from>
    <xdr:to>
      <xdr:col>2</xdr:col>
      <xdr:colOff>748392</xdr:colOff>
      <xdr:row>741</xdr:row>
      <xdr:rowOff>17417</xdr:rowOff>
    </xdr:to>
    <xdr:pic>
      <xdr:nvPicPr>
        <xdr:cNvPr id="265" name="284 Imagen">
          <a:extLst>
            <a:ext uri="{FF2B5EF4-FFF2-40B4-BE49-F238E27FC236}">
              <a16:creationId xmlns:a16="http://schemas.microsoft.com/office/drawing/2014/main" id="{BCC08D5B-CF3F-41D3-9B66-2FF9D578022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4302496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622</xdr:row>
      <xdr:rowOff>-81643</xdr:rowOff>
    </xdr:from>
    <xdr:to>
      <xdr:col>16</xdr:col>
      <xdr:colOff>46719</xdr:colOff>
      <xdr:row>625</xdr:row>
      <xdr:rowOff>137432</xdr:rowOff>
    </xdr:to>
    <xdr:pic>
      <xdr:nvPicPr>
        <xdr:cNvPr id="272" name="297 Imagen">
          <a:extLst>
            <a:ext uri="{FF2B5EF4-FFF2-40B4-BE49-F238E27FC236}">
              <a16:creationId xmlns:a16="http://schemas.microsoft.com/office/drawing/2014/main" id="{9E805982-80E1-48ED-A34A-ED144FFF34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58300818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622</xdr:row>
      <xdr:rowOff>-148318</xdr:rowOff>
    </xdr:from>
    <xdr:to>
      <xdr:col>2</xdr:col>
      <xdr:colOff>748393</xdr:colOff>
      <xdr:row>625</xdr:row>
      <xdr:rowOff>17417</xdr:rowOff>
    </xdr:to>
    <xdr:pic>
      <xdr:nvPicPr>
        <xdr:cNvPr id="274" name="299 Imagen">
          <a:extLst>
            <a:ext uri="{FF2B5EF4-FFF2-40B4-BE49-F238E27FC236}">
              <a16:creationId xmlns:a16="http://schemas.microsoft.com/office/drawing/2014/main" id="{8965270A-3258-4371-835E-B3ECDE8C854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583674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224518</xdr:colOff>
      <xdr:row>582</xdr:row>
      <xdr:rowOff>-81643</xdr:rowOff>
    </xdr:from>
    <xdr:to>
      <xdr:col>16</xdr:col>
      <xdr:colOff>46719</xdr:colOff>
      <xdr:row>585</xdr:row>
      <xdr:rowOff>137432</xdr:rowOff>
    </xdr:to>
    <xdr:pic>
      <xdr:nvPicPr>
        <xdr:cNvPr id="275" name="303 Imagen">
          <a:extLst>
            <a:ext uri="{FF2B5EF4-FFF2-40B4-BE49-F238E27FC236}">
              <a16:creationId xmlns:a16="http://schemas.microsoft.com/office/drawing/2014/main" id="{136A9DCD-DEBA-4FB7-8F98-CC3B22BA09B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66692343"/>
          <a:ext cx="130810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521</xdr:row>
      <xdr:rowOff>-148318</xdr:rowOff>
    </xdr:from>
    <xdr:to>
      <xdr:col>2</xdr:col>
      <xdr:colOff>762000</xdr:colOff>
      <xdr:row>524</xdr:row>
      <xdr:rowOff>5511</xdr:rowOff>
    </xdr:to>
    <xdr:pic>
      <xdr:nvPicPr>
        <xdr:cNvPr id="280" name="308 Imagen">
          <a:extLst>
            <a:ext uri="{FF2B5EF4-FFF2-40B4-BE49-F238E27FC236}">
              <a16:creationId xmlns:a16="http://schemas.microsoft.com/office/drawing/2014/main" id="{AB4CEE68-6E8A-4666-ABCB-9D51E7624C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0894118"/>
          <a:ext cx="1524000" cy="737235"/>
        </a:xfrm>
        <a:prstGeom prst="rect">
          <a:avLst/>
        </a:prstGeom>
      </xdr:spPr>
    </xdr:pic>
    <xdr:clientData/>
  </xdr:twoCellAnchor>
  <xdr:oneCellAnchor>
    <xdr:from>
      <xdr:col>14</xdr:col>
      <xdr:colOff>98652</xdr:colOff>
      <xdr:row>666</xdr:row>
      <xdr:rowOff>45924</xdr:rowOff>
    </xdr:from>
    <xdr:ext cx="1310481" cy="790575"/>
    <xdr:pic>
      <xdr:nvPicPr>
        <xdr:cNvPr id="284" name="198 Imagen">
          <a:extLst>
            <a:ext uri="{FF2B5EF4-FFF2-40B4-BE49-F238E27FC236}">
              <a16:creationId xmlns:a16="http://schemas.microsoft.com/office/drawing/2014/main" id="{7DED7828-E082-49AF-99C1-9C3F347FC60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433" y="138467987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1496445</xdr:colOff>
      <xdr:row>666</xdr:row>
      <xdr:rowOff>157843</xdr:rowOff>
    </xdr:from>
    <xdr:ext cx="1509713" cy="752475"/>
    <xdr:pic>
      <xdr:nvPicPr>
        <xdr:cNvPr id="285" name="199 Imagen">
          <a:extLst>
            <a:ext uri="{FF2B5EF4-FFF2-40B4-BE49-F238E27FC236}">
              <a16:creationId xmlns:a16="http://schemas.microsoft.com/office/drawing/2014/main" id="{EDD30942-384B-4029-A17C-DF3AF6E583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95" y="138579906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146276</xdr:colOff>
      <xdr:row>667</xdr:row>
      <xdr:rowOff>88786</xdr:rowOff>
    </xdr:from>
    <xdr:ext cx="1524000" cy="737235"/>
    <xdr:pic>
      <xdr:nvPicPr>
        <xdr:cNvPr id="286" name="200 Imagen">
          <a:extLst>
            <a:ext uri="{FF2B5EF4-FFF2-40B4-BE49-F238E27FC236}">
              <a16:creationId xmlns:a16="http://schemas.microsoft.com/office/drawing/2014/main" id="{060D722C-74A8-4D22-A890-224CCBC8BC7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07" y="138701349"/>
          <a:ext cx="1524000" cy="737235"/>
        </a:xfrm>
        <a:prstGeom prst="rect">
          <a:avLst/>
        </a:prstGeom>
      </xdr:spPr>
    </xdr:pic>
    <xdr:clientData/>
  </xdr:oneCellAnchor>
  <xdr:oneCellAnchor>
    <xdr:from>
      <xdr:col>13</xdr:col>
      <xdr:colOff>224518</xdr:colOff>
      <xdr:row>1853</xdr:row>
      <xdr:rowOff>81643</xdr:rowOff>
    </xdr:from>
    <xdr:ext cx="1310481" cy="790575"/>
    <xdr:pic>
      <xdr:nvPicPr>
        <xdr:cNvPr id="290" name="303 Imagen">
          <a:extLst>
            <a:ext uri="{FF2B5EF4-FFF2-40B4-BE49-F238E27FC236}">
              <a16:creationId xmlns:a16="http://schemas.microsoft.com/office/drawing/2014/main" id="{179067FC-4B24-4B8E-A2F0-E8F724D0CB7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18" y="473178868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824593</xdr:colOff>
      <xdr:row>1854</xdr:row>
      <xdr:rowOff>14968</xdr:rowOff>
    </xdr:from>
    <xdr:ext cx="1509713" cy="752475"/>
    <xdr:pic>
      <xdr:nvPicPr>
        <xdr:cNvPr id="291" name="304 Imagen">
          <a:extLst>
            <a:ext uri="{FF2B5EF4-FFF2-40B4-BE49-F238E27FC236}">
              <a16:creationId xmlns:a16="http://schemas.microsoft.com/office/drawing/2014/main" id="{6FEEA508-2B50-4A1A-B123-BB338721B0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43" y="473302693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272143</xdr:colOff>
      <xdr:row>1853</xdr:row>
      <xdr:rowOff>148318</xdr:rowOff>
    </xdr:from>
    <xdr:ext cx="1524000" cy="737235"/>
    <xdr:pic>
      <xdr:nvPicPr>
        <xdr:cNvPr id="292" name="305 Imagen">
          <a:extLst>
            <a:ext uri="{FF2B5EF4-FFF2-40B4-BE49-F238E27FC236}">
              <a16:creationId xmlns:a16="http://schemas.microsoft.com/office/drawing/2014/main" id="{A1657FA3-8DB8-4E49-B0F2-1A400B3F3DC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473245543"/>
          <a:ext cx="1524000" cy="737235"/>
        </a:xfrm>
        <a:prstGeom prst="rect">
          <a:avLst/>
        </a:prstGeom>
      </xdr:spPr>
    </xdr:pic>
    <xdr:clientData/>
  </xdr:oneCellAnchor>
  <xdr:oneCellAnchor>
    <xdr:from>
      <xdr:col>3</xdr:col>
      <xdr:colOff>1093334</xdr:colOff>
      <xdr:row>265</xdr:row>
      <xdr:rowOff>0</xdr:rowOff>
    </xdr:from>
    <xdr:ext cx="1562100" cy="752475"/>
    <xdr:pic>
      <xdr:nvPicPr>
        <xdr:cNvPr id="294" name="166 Imagen">
          <a:extLst>
            <a:ext uri="{FF2B5EF4-FFF2-40B4-BE49-F238E27FC236}">
              <a16:creationId xmlns:a16="http://schemas.microsoft.com/office/drawing/2014/main" id="{8B673FE3-9094-490F-8761-9E3D3506732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709" y="58133456"/>
          <a:ext cx="1562100" cy="752475"/>
        </a:xfrm>
        <a:prstGeom prst="rect">
          <a:avLst/>
        </a:prstGeom>
        <a:noFill/>
      </xdr:spPr>
    </xdr:pic>
    <xdr:clientData/>
  </xdr:oneCellAnchor>
  <xdr:oneCellAnchor>
    <xdr:from>
      <xdr:col>13</xdr:col>
      <xdr:colOff>265339</xdr:colOff>
      <xdr:row>620</xdr:row>
      <xdr:rowOff>81643</xdr:rowOff>
    </xdr:from>
    <xdr:ext cx="1310481" cy="790575"/>
    <xdr:pic>
      <xdr:nvPicPr>
        <xdr:cNvPr id="296" name="198 Imagen">
          <a:extLst>
            <a:ext uri="{FF2B5EF4-FFF2-40B4-BE49-F238E27FC236}">
              <a16:creationId xmlns:a16="http://schemas.microsoft.com/office/drawing/2014/main" id="{8098BDD7-9BED-4CB5-843B-06CF5FCFF8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154519993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621</xdr:row>
      <xdr:rowOff>14968</xdr:rowOff>
    </xdr:from>
    <xdr:ext cx="1509713" cy="752475"/>
    <xdr:pic>
      <xdr:nvPicPr>
        <xdr:cNvPr id="297" name="199 Imagen">
          <a:extLst>
            <a:ext uri="{FF2B5EF4-FFF2-40B4-BE49-F238E27FC236}">
              <a16:creationId xmlns:a16="http://schemas.microsoft.com/office/drawing/2014/main" id="{FDCAA9F6-3BC8-4479-A376-A23BF497BB2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54643818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620</xdr:row>
      <xdr:rowOff>148318</xdr:rowOff>
    </xdr:from>
    <xdr:ext cx="1524000" cy="737235"/>
    <xdr:pic>
      <xdr:nvPicPr>
        <xdr:cNvPr id="298" name="200 Imagen">
          <a:extLst>
            <a:ext uri="{FF2B5EF4-FFF2-40B4-BE49-F238E27FC236}">
              <a16:creationId xmlns:a16="http://schemas.microsoft.com/office/drawing/2014/main" id="{EA0B7678-337B-4E4E-90D0-0BBE2D7AAF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54586668"/>
          <a:ext cx="1524000" cy="737235"/>
        </a:xfrm>
        <a:prstGeom prst="rect">
          <a:avLst/>
        </a:prstGeom>
      </xdr:spPr>
    </xdr:pic>
    <xdr:clientData/>
  </xdr:oneCellAnchor>
  <xdr:oneCellAnchor>
    <xdr:from>
      <xdr:col>13</xdr:col>
      <xdr:colOff>265339</xdr:colOff>
      <xdr:row>591</xdr:row>
      <xdr:rowOff>81643</xdr:rowOff>
    </xdr:from>
    <xdr:ext cx="1310481" cy="790575"/>
    <xdr:pic>
      <xdr:nvPicPr>
        <xdr:cNvPr id="299" name="198 Imagen">
          <a:extLst>
            <a:ext uri="{FF2B5EF4-FFF2-40B4-BE49-F238E27FC236}">
              <a16:creationId xmlns:a16="http://schemas.microsoft.com/office/drawing/2014/main" id="{57B21401-3440-46BD-BDDF-5BCB595E825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439" y="148843093"/>
          <a:ext cx="1310481" cy="790575"/>
        </a:xfrm>
        <a:prstGeom prst="rect">
          <a:avLst/>
        </a:prstGeom>
      </xdr:spPr>
    </xdr:pic>
    <xdr:clientData/>
  </xdr:oneCellAnchor>
  <xdr:oneCellAnchor>
    <xdr:from>
      <xdr:col>2</xdr:col>
      <xdr:colOff>865414</xdr:colOff>
      <xdr:row>592</xdr:row>
      <xdr:rowOff>14968</xdr:rowOff>
    </xdr:from>
    <xdr:ext cx="1509713" cy="752475"/>
    <xdr:pic>
      <xdr:nvPicPr>
        <xdr:cNvPr id="300" name="199 Imagen">
          <a:extLst>
            <a:ext uri="{FF2B5EF4-FFF2-40B4-BE49-F238E27FC236}">
              <a16:creationId xmlns:a16="http://schemas.microsoft.com/office/drawing/2014/main" id="{487BFEBD-4542-4938-943B-5600444EA71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164" y="148966918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312964</xdr:colOff>
      <xdr:row>591</xdr:row>
      <xdr:rowOff>148318</xdr:rowOff>
    </xdr:from>
    <xdr:ext cx="1524000" cy="737235"/>
    <xdr:pic>
      <xdr:nvPicPr>
        <xdr:cNvPr id="301" name="200 Imagen">
          <a:extLst>
            <a:ext uri="{FF2B5EF4-FFF2-40B4-BE49-F238E27FC236}">
              <a16:creationId xmlns:a16="http://schemas.microsoft.com/office/drawing/2014/main" id="{DE994FD5-8CE4-4B56-AEBD-9755EDADDAB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148909768"/>
          <a:ext cx="1524000" cy="737235"/>
        </a:xfrm>
        <a:prstGeom prst="rect">
          <a:avLst/>
        </a:prstGeom>
      </xdr:spPr>
    </xdr:pic>
    <xdr:clientData/>
  </xdr:oneCellAnchor>
  <xdr:twoCellAnchor editAs="oneCell">
    <xdr:from>
      <xdr:col>13</xdr:col>
      <xdr:colOff>363991</xdr:colOff>
      <xdr:row>1155</xdr:row>
      <xdr:rowOff>91848</xdr:rowOff>
    </xdr:from>
    <xdr:to>
      <xdr:col>16</xdr:col>
      <xdr:colOff>186192</xdr:colOff>
      <xdr:row>1159</xdr:row>
      <xdr:rowOff>120423</xdr:rowOff>
    </xdr:to>
    <xdr:pic>
      <xdr:nvPicPr>
        <xdr:cNvPr id="359" name="240 Imagen">
          <a:extLst>
            <a:ext uri="{FF2B5EF4-FFF2-40B4-BE49-F238E27FC236}">
              <a16:creationId xmlns:a16="http://schemas.microsoft.com/office/drawing/2014/main" id="{0C2FB620-22F6-4DCB-81E8-31AF61DCC9D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460" y="249599223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1142661</xdr:colOff>
      <xdr:row>1154</xdr:row>
      <xdr:rowOff>108517</xdr:rowOff>
    </xdr:from>
    <xdr:to>
      <xdr:col>3</xdr:col>
      <xdr:colOff>590211</xdr:colOff>
      <xdr:row>1158</xdr:row>
      <xdr:rowOff>108517</xdr:rowOff>
    </xdr:to>
    <xdr:pic>
      <xdr:nvPicPr>
        <xdr:cNvPr id="360" name="241 Imagen">
          <a:extLst>
            <a:ext uri="{FF2B5EF4-FFF2-40B4-BE49-F238E27FC236}">
              <a16:creationId xmlns:a16="http://schemas.microsoft.com/office/drawing/2014/main" id="{73E628F9-A5EB-401C-94B3-1F74154ECD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411" y="249425392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185398</xdr:colOff>
      <xdr:row>1154</xdr:row>
      <xdr:rowOff>110898</xdr:rowOff>
    </xdr:from>
    <xdr:to>
      <xdr:col>2</xdr:col>
      <xdr:colOff>661648</xdr:colOff>
      <xdr:row>1158</xdr:row>
      <xdr:rowOff>86133</xdr:rowOff>
    </xdr:to>
    <xdr:pic>
      <xdr:nvPicPr>
        <xdr:cNvPr id="361" name="242 Imagen">
          <a:extLst>
            <a:ext uri="{FF2B5EF4-FFF2-40B4-BE49-F238E27FC236}">
              <a16:creationId xmlns:a16="http://schemas.microsoft.com/office/drawing/2014/main" id="{5CC4CEE0-6968-4BF7-98DD-47C05A6A36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98" y="24942777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34019</xdr:colOff>
      <xdr:row>1195</xdr:row>
      <xdr:rowOff>11906</xdr:rowOff>
    </xdr:from>
    <xdr:to>
      <xdr:col>15</xdr:col>
      <xdr:colOff>320564</xdr:colOff>
      <xdr:row>1199</xdr:row>
      <xdr:rowOff>40481</xdr:rowOff>
    </xdr:to>
    <xdr:pic>
      <xdr:nvPicPr>
        <xdr:cNvPr id="362" name="243 Imagen">
          <a:extLst>
            <a:ext uri="{FF2B5EF4-FFF2-40B4-BE49-F238E27FC236}">
              <a16:creationId xmlns:a16="http://schemas.microsoft.com/office/drawing/2014/main" id="{187A6DB5-5752-46D1-91AA-BFB64816F65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488" y="261127875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729344</xdr:colOff>
      <xdr:row>1194</xdr:row>
      <xdr:rowOff>111919</xdr:rowOff>
    </xdr:from>
    <xdr:to>
      <xdr:col>3</xdr:col>
      <xdr:colOff>176894</xdr:colOff>
      <xdr:row>1198</xdr:row>
      <xdr:rowOff>111919</xdr:rowOff>
    </xdr:to>
    <xdr:pic>
      <xdr:nvPicPr>
        <xdr:cNvPr id="363" name="244 Imagen">
          <a:extLst>
            <a:ext uri="{FF2B5EF4-FFF2-40B4-BE49-F238E27FC236}">
              <a16:creationId xmlns:a16="http://schemas.microsoft.com/office/drawing/2014/main" id="{096AFBB7-69E7-4AA7-94E5-53221EB6E9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094" y="261037388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212613</xdr:colOff>
      <xdr:row>1194</xdr:row>
      <xdr:rowOff>19049</xdr:rowOff>
    </xdr:from>
    <xdr:to>
      <xdr:col>2</xdr:col>
      <xdr:colOff>688863</xdr:colOff>
      <xdr:row>1197</xdr:row>
      <xdr:rowOff>184784</xdr:rowOff>
    </xdr:to>
    <xdr:pic>
      <xdr:nvPicPr>
        <xdr:cNvPr id="364" name="245 Imagen">
          <a:extLst>
            <a:ext uri="{FF2B5EF4-FFF2-40B4-BE49-F238E27FC236}">
              <a16:creationId xmlns:a16="http://schemas.microsoft.com/office/drawing/2014/main" id="{81B3B64E-FBBE-49F0-A43D-9403EFFA7EA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13" y="26094451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319768</xdr:colOff>
      <xdr:row>1233</xdr:row>
      <xdr:rowOff>139474</xdr:rowOff>
    </xdr:from>
    <xdr:to>
      <xdr:col>16</xdr:col>
      <xdr:colOff>141969</xdr:colOff>
      <xdr:row>1237</xdr:row>
      <xdr:rowOff>177574</xdr:rowOff>
    </xdr:to>
    <xdr:pic>
      <xdr:nvPicPr>
        <xdr:cNvPr id="365" name="246 Imagen">
          <a:extLst>
            <a:ext uri="{FF2B5EF4-FFF2-40B4-BE49-F238E27FC236}">
              <a16:creationId xmlns:a16="http://schemas.microsoft.com/office/drawing/2014/main" id="{26F9A677-EB1C-4C23-844D-4A7C291D500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8237" y="271613880"/>
          <a:ext cx="1310482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1015093</xdr:colOff>
      <xdr:row>1230</xdr:row>
      <xdr:rowOff>168048</xdr:rowOff>
    </xdr:from>
    <xdr:to>
      <xdr:col>3</xdr:col>
      <xdr:colOff>462643</xdr:colOff>
      <xdr:row>1234</xdr:row>
      <xdr:rowOff>177573</xdr:rowOff>
    </xdr:to>
    <xdr:pic>
      <xdr:nvPicPr>
        <xdr:cNvPr id="366" name="247 Imagen">
          <a:extLst>
            <a:ext uri="{FF2B5EF4-FFF2-40B4-BE49-F238E27FC236}">
              <a16:creationId xmlns:a16="http://schemas.microsoft.com/office/drawing/2014/main" id="{30AD5D15-63E1-49D7-8DD3-320B16A008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843" y="271070954"/>
          <a:ext cx="1566863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10206</xdr:colOff>
      <xdr:row>1230</xdr:row>
      <xdr:rowOff>170430</xdr:rowOff>
    </xdr:from>
    <xdr:to>
      <xdr:col>2</xdr:col>
      <xdr:colOff>486456</xdr:colOff>
      <xdr:row>1234</xdr:row>
      <xdr:rowOff>155190</xdr:rowOff>
    </xdr:to>
    <xdr:pic>
      <xdr:nvPicPr>
        <xdr:cNvPr id="367" name="248 Imagen">
          <a:extLst>
            <a:ext uri="{FF2B5EF4-FFF2-40B4-BE49-F238E27FC236}">
              <a16:creationId xmlns:a16="http://schemas.microsoft.com/office/drawing/2014/main" id="{E8542E31-A544-4EFE-BA80-4C4259D30AF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6" y="271073336"/>
          <a:ext cx="1524000" cy="74676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476251</xdr:colOff>
      <xdr:row>1274</xdr:row>
      <xdr:rowOff>18710</xdr:rowOff>
    </xdr:from>
    <xdr:to>
      <xdr:col>15</xdr:col>
      <xdr:colOff>215108</xdr:colOff>
      <xdr:row>1278</xdr:row>
      <xdr:rowOff>47285</xdr:rowOff>
    </xdr:to>
    <xdr:pic>
      <xdr:nvPicPr>
        <xdr:cNvPr id="368" name="249 Imagen">
          <a:extLst>
            <a:ext uri="{FF2B5EF4-FFF2-40B4-BE49-F238E27FC236}">
              <a16:creationId xmlns:a16="http://schemas.microsoft.com/office/drawing/2014/main" id="{5421AF8C-731E-4713-8CCB-8A05587DE82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032" y="283304116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945356</xdr:colOff>
      <xdr:row>1273</xdr:row>
      <xdr:rowOff>59191</xdr:rowOff>
    </xdr:from>
    <xdr:to>
      <xdr:col>3</xdr:col>
      <xdr:colOff>392906</xdr:colOff>
      <xdr:row>1277</xdr:row>
      <xdr:rowOff>49666</xdr:rowOff>
    </xdr:to>
    <xdr:pic>
      <xdr:nvPicPr>
        <xdr:cNvPr id="369" name="250 Imagen">
          <a:extLst>
            <a:ext uri="{FF2B5EF4-FFF2-40B4-BE49-F238E27FC236}">
              <a16:creationId xmlns:a16="http://schemas.microsoft.com/office/drawing/2014/main" id="{F8BF176E-B7F1-4FE9-9639-431C49D937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106" y="283154097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154781</xdr:colOff>
      <xdr:row>1273</xdr:row>
      <xdr:rowOff>37760</xdr:rowOff>
    </xdr:from>
    <xdr:to>
      <xdr:col>2</xdr:col>
      <xdr:colOff>631031</xdr:colOff>
      <xdr:row>1277</xdr:row>
      <xdr:rowOff>12995</xdr:rowOff>
    </xdr:to>
    <xdr:pic>
      <xdr:nvPicPr>
        <xdr:cNvPr id="370" name="251 Imagen">
          <a:extLst>
            <a:ext uri="{FF2B5EF4-FFF2-40B4-BE49-F238E27FC236}">
              <a16:creationId xmlns:a16="http://schemas.microsoft.com/office/drawing/2014/main" id="{6F83D7E7-62DB-42D8-93AE-5B4F4D0C8C7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8313266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12</xdr:col>
      <xdr:colOff>500065</xdr:colOff>
      <xdr:row>1310</xdr:row>
      <xdr:rowOff>115661</xdr:rowOff>
    </xdr:from>
    <xdr:to>
      <xdr:col>15</xdr:col>
      <xdr:colOff>238922</xdr:colOff>
      <xdr:row>1314</xdr:row>
      <xdr:rowOff>144236</xdr:rowOff>
    </xdr:to>
    <xdr:pic>
      <xdr:nvPicPr>
        <xdr:cNvPr id="371" name="252 Imagen">
          <a:extLst>
            <a:ext uri="{FF2B5EF4-FFF2-40B4-BE49-F238E27FC236}">
              <a16:creationId xmlns:a16="http://schemas.microsoft.com/office/drawing/2014/main" id="{021D6632-10CE-4BB1-B148-8A7C0BF78D5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846" y="292973692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647702</xdr:colOff>
      <xdr:row>1309</xdr:row>
      <xdr:rowOff>132330</xdr:rowOff>
    </xdr:from>
    <xdr:to>
      <xdr:col>3</xdr:col>
      <xdr:colOff>95252</xdr:colOff>
      <xdr:row>1313</xdr:row>
      <xdr:rowOff>144236</xdr:rowOff>
    </xdr:to>
    <xdr:pic>
      <xdr:nvPicPr>
        <xdr:cNvPr id="372" name="253 Imagen">
          <a:extLst>
            <a:ext uri="{FF2B5EF4-FFF2-40B4-BE49-F238E27FC236}">
              <a16:creationId xmlns:a16="http://schemas.microsoft.com/office/drawing/2014/main" id="{A5057F29-6373-46E8-8B35-E73F5B3662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2" y="292799861"/>
          <a:ext cx="1566863" cy="7739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1309</xdr:row>
      <xdr:rowOff>75181</xdr:rowOff>
    </xdr:from>
    <xdr:to>
      <xdr:col>2</xdr:col>
      <xdr:colOff>476250</xdr:colOff>
      <xdr:row>1313</xdr:row>
      <xdr:rowOff>50416</xdr:rowOff>
    </xdr:to>
    <xdr:pic>
      <xdr:nvPicPr>
        <xdr:cNvPr id="373" name="254 Imagen">
          <a:extLst>
            <a:ext uri="{FF2B5EF4-FFF2-40B4-BE49-F238E27FC236}">
              <a16:creationId xmlns:a16="http://schemas.microsoft.com/office/drawing/2014/main" id="{F95E4F71-0A45-4DD1-82F0-9EBA7B0610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74271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14</xdr:col>
      <xdr:colOff>335077</xdr:colOff>
      <xdr:row>1345</xdr:row>
      <xdr:rowOff>175192</xdr:rowOff>
    </xdr:from>
    <xdr:to>
      <xdr:col>16</xdr:col>
      <xdr:colOff>752590</xdr:colOff>
      <xdr:row>1350</xdr:row>
      <xdr:rowOff>13267</xdr:rowOff>
    </xdr:to>
    <xdr:pic>
      <xdr:nvPicPr>
        <xdr:cNvPr id="374" name="255 Imagen">
          <a:extLst>
            <a:ext uri="{FF2B5EF4-FFF2-40B4-BE49-F238E27FC236}">
              <a16:creationId xmlns:a16="http://schemas.microsoft.com/office/drawing/2014/main" id="{6B0DFC09-71DB-4E8E-BE6E-2F7A2A54B52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8858" y="302605848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1042307</xdr:colOff>
      <xdr:row>1346</xdr:row>
      <xdr:rowOff>13267</xdr:rowOff>
    </xdr:from>
    <xdr:to>
      <xdr:col>3</xdr:col>
      <xdr:colOff>489857</xdr:colOff>
      <xdr:row>1350</xdr:row>
      <xdr:rowOff>13267</xdr:rowOff>
    </xdr:to>
    <xdr:pic>
      <xdr:nvPicPr>
        <xdr:cNvPr id="375" name="256 Imagen">
          <a:extLst>
            <a:ext uri="{FF2B5EF4-FFF2-40B4-BE49-F238E27FC236}">
              <a16:creationId xmlns:a16="http://schemas.microsoft.com/office/drawing/2014/main" id="{0BB0AA0C-A708-432B-A70E-93C3E7B1242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0057" y="302634423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251732</xdr:colOff>
      <xdr:row>1345</xdr:row>
      <xdr:rowOff>146617</xdr:rowOff>
    </xdr:from>
    <xdr:to>
      <xdr:col>2</xdr:col>
      <xdr:colOff>727982</xdr:colOff>
      <xdr:row>1349</xdr:row>
      <xdr:rowOff>121852</xdr:rowOff>
    </xdr:to>
    <xdr:pic>
      <xdr:nvPicPr>
        <xdr:cNvPr id="376" name="257 Imagen">
          <a:extLst>
            <a:ext uri="{FF2B5EF4-FFF2-40B4-BE49-F238E27FC236}">
              <a16:creationId xmlns:a16="http://schemas.microsoft.com/office/drawing/2014/main" id="{96675AD8-694D-48CC-8011-2AE5CB6DEF0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32" y="30257727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309562</xdr:colOff>
      <xdr:row>1385</xdr:row>
      <xdr:rowOff>113959</xdr:rowOff>
    </xdr:from>
    <xdr:to>
      <xdr:col>16</xdr:col>
      <xdr:colOff>131763</xdr:colOff>
      <xdr:row>1389</xdr:row>
      <xdr:rowOff>142534</xdr:rowOff>
    </xdr:to>
    <xdr:pic>
      <xdr:nvPicPr>
        <xdr:cNvPr id="377" name="258 Imagen">
          <a:extLst>
            <a:ext uri="{FF2B5EF4-FFF2-40B4-BE49-F238E27FC236}">
              <a16:creationId xmlns:a16="http://schemas.microsoft.com/office/drawing/2014/main" id="{23F5ABC1-E0B1-4313-A16B-6C419DB6333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031" y="312998303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945356</xdr:colOff>
      <xdr:row>1386</xdr:row>
      <xdr:rowOff>106815</xdr:rowOff>
    </xdr:from>
    <xdr:to>
      <xdr:col>3</xdr:col>
      <xdr:colOff>392906</xdr:colOff>
      <xdr:row>1390</xdr:row>
      <xdr:rowOff>97290</xdr:rowOff>
    </xdr:to>
    <xdr:pic>
      <xdr:nvPicPr>
        <xdr:cNvPr id="378" name="259 Imagen">
          <a:extLst>
            <a:ext uri="{FF2B5EF4-FFF2-40B4-BE49-F238E27FC236}">
              <a16:creationId xmlns:a16="http://schemas.microsoft.com/office/drawing/2014/main" id="{E6AFC342-88C2-4F25-B41E-27D91BE753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106" y="313181659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83344</xdr:colOff>
      <xdr:row>1386</xdr:row>
      <xdr:rowOff>37759</xdr:rowOff>
    </xdr:from>
    <xdr:to>
      <xdr:col>2</xdr:col>
      <xdr:colOff>559594</xdr:colOff>
      <xdr:row>1390</xdr:row>
      <xdr:rowOff>12994</xdr:rowOff>
    </xdr:to>
    <xdr:pic>
      <xdr:nvPicPr>
        <xdr:cNvPr id="379" name="260 Imagen">
          <a:extLst>
            <a:ext uri="{FF2B5EF4-FFF2-40B4-BE49-F238E27FC236}">
              <a16:creationId xmlns:a16="http://schemas.microsoft.com/office/drawing/2014/main" id="{A1AEB038-604A-4ED4-B374-D86690742FC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31311260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204107</xdr:colOff>
      <xdr:row>1421</xdr:row>
      <xdr:rowOff>88448</xdr:rowOff>
    </xdr:from>
    <xdr:to>
      <xdr:col>16</xdr:col>
      <xdr:colOff>26308</xdr:colOff>
      <xdr:row>1425</xdr:row>
      <xdr:rowOff>117023</xdr:rowOff>
    </xdr:to>
    <xdr:pic>
      <xdr:nvPicPr>
        <xdr:cNvPr id="380" name="261 Imagen">
          <a:extLst>
            <a:ext uri="{FF2B5EF4-FFF2-40B4-BE49-F238E27FC236}">
              <a16:creationId xmlns:a16="http://schemas.microsoft.com/office/drawing/2014/main" id="{861454C9-3C48-4663-AC00-9FB6DDD71D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2576" y="322521604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935150</xdr:colOff>
      <xdr:row>1421</xdr:row>
      <xdr:rowOff>188461</xdr:rowOff>
    </xdr:from>
    <xdr:to>
      <xdr:col>3</xdr:col>
      <xdr:colOff>382700</xdr:colOff>
      <xdr:row>1425</xdr:row>
      <xdr:rowOff>178936</xdr:rowOff>
    </xdr:to>
    <xdr:pic>
      <xdr:nvPicPr>
        <xdr:cNvPr id="381" name="262 Imagen">
          <a:extLst>
            <a:ext uri="{FF2B5EF4-FFF2-40B4-BE49-F238E27FC236}">
              <a16:creationId xmlns:a16="http://schemas.microsoft.com/office/drawing/2014/main" id="{EE88827F-A236-445C-AA23-C40AC7558BA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900" y="322621617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370794</xdr:colOff>
      <xdr:row>1421</xdr:row>
      <xdr:rowOff>178936</xdr:rowOff>
    </xdr:from>
    <xdr:to>
      <xdr:col>2</xdr:col>
      <xdr:colOff>847044</xdr:colOff>
      <xdr:row>1425</xdr:row>
      <xdr:rowOff>154171</xdr:rowOff>
    </xdr:to>
    <xdr:pic>
      <xdr:nvPicPr>
        <xdr:cNvPr id="382" name="263 Imagen">
          <a:extLst>
            <a:ext uri="{FF2B5EF4-FFF2-40B4-BE49-F238E27FC236}">
              <a16:creationId xmlns:a16="http://schemas.microsoft.com/office/drawing/2014/main" id="{CD1DA42D-CDAB-4A6C-81A4-2064F908F87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94" y="32261209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188799</xdr:colOff>
      <xdr:row>1460</xdr:row>
      <xdr:rowOff>163286</xdr:rowOff>
    </xdr:from>
    <xdr:to>
      <xdr:col>16</xdr:col>
      <xdr:colOff>11000</xdr:colOff>
      <xdr:row>1465</xdr:row>
      <xdr:rowOff>1361</xdr:rowOff>
    </xdr:to>
    <xdr:pic>
      <xdr:nvPicPr>
        <xdr:cNvPr id="383" name="264 Imagen">
          <a:extLst>
            <a:ext uri="{FF2B5EF4-FFF2-40B4-BE49-F238E27FC236}">
              <a16:creationId xmlns:a16="http://schemas.microsoft.com/office/drawing/2014/main" id="{88CCDD3D-542D-4173-9143-FBF1DA10FA8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7268" y="331978567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1026999</xdr:colOff>
      <xdr:row>1459</xdr:row>
      <xdr:rowOff>120423</xdr:rowOff>
    </xdr:from>
    <xdr:to>
      <xdr:col>3</xdr:col>
      <xdr:colOff>474549</xdr:colOff>
      <xdr:row>1463</xdr:row>
      <xdr:rowOff>120423</xdr:rowOff>
    </xdr:to>
    <xdr:pic>
      <xdr:nvPicPr>
        <xdr:cNvPr id="384" name="265 Imagen">
          <a:extLst>
            <a:ext uri="{FF2B5EF4-FFF2-40B4-BE49-F238E27FC236}">
              <a16:creationId xmlns:a16="http://schemas.microsoft.com/office/drawing/2014/main" id="{1859F3DB-2CC5-4C3D-8E49-BB89B5045F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749" y="331745204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1460</xdr:row>
      <xdr:rowOff>27554</xdr:rowOff>
    </xdr:from>
    <xdr:to>
      <xdr:col>2</xdr:col>
      <xdr:colOff>748393</xdr:colOff>
      <xdr:row>1464</xdr:row>
      <xdr:rowOff>2789</xdr:rowOff>
    </xdr:to>
    <xdr:pic>
      <xdr:nvPicPr>
        <xdr:cNvPr id="385" name="266 Imagen">
          <a:extLst>
            <a:ext uri="{FF2B5EF4-FFF2-40B4-BE49-F238E27FC236}">
              <a16:creationId xmlns:a16="http://schemas.microsoft.com/office/drawing/2014/main" id="{BEC46E3B-7690-4455-AE6B-909905FEC3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3184283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14</xdr:col>
      <xdr:colOff>64634</xdr:colOff>
      <xdr:row>1503</xdr:row>
      <xdr:rowOff>129267</xdr:rowOff>
    </xdr:from>
    <xdr:to>
      <xdr:col>16</xdr:col>
      <xdr:colOff>482147</xdr:colOff>
      <xdr:row>1507</xdr:row>
      <xdr:rowOff>157842</xdr:rowOff>
    </xdr:to>
    <xdr:pic>
      <xdr:nvPicPr>
        <xdr:cNvPr id="386" name="267 Imagen">
          <a:extLst>
            <a:ext uri="{FF2B5EF4-FFF2-40B4-BE49-F238E27FC236}">
              <a16:creationId xmlns:a16="http://schemas.microsoft.com/office/drawing/2014/main" id="{EA83F352-9D01-4AAA-AA99-0016415539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415" y="343886517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950458</xdr:colOff>
      <xdr:row>1502</xdr:row>
      <xdr:rowOff>157843</xdr:rowOff>
    </xdr:from>
    <xdr:to>
      <xdr:col>3</xdr:col>
      <xdr:colOff>398008</xdr:colOff>
      <xdr:row>1506</xdr:row>
      <xdr:rowOff>148318</xdr:rowOff>
    </xdr:to>
    <xdr:pic>
      <xdr:nvPicPr>
        <xdr:cNvPr id="387" name="268 Imagen">
          <a:extLst>
            <a:ext uri="{FF2B5EF4-FFF2-40B4-BE49-F238E27FC236}">
              <a16:creationId xmlns:a16="http://schemas.microsoft.com/office/drawing/2014/main" id="{346EF05C-7FD9-40F2-8BB0-E97323D87C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208" y="343724593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28915</xdr:colOff>
      <xdr:row>1502</xdr:row>
      <xdr:rowOff>64974</xdr:rowOff>
    </xdr:from>
    <xdr:to>
      <xdr:col>2</xdr:col>
      <xdr:colOff>505165</xdr:colOff>
      <xdr:row>1506</xdr:row>
      <xdr:rowOff>40209</xdr:rowOff>
    </xdr:to>
    <xdr:pic>
      <xdr:nvPicPr>
        <xdr:cNvPr id="388" name="269 Imagen">
          <a:extLst>
            <a:ext uri="{FF2B5EF4-FFF2-40B4-BE49-F238E27FC236}">
              <a16:creationId xmlns:a16="http://schemas.microsoft.com/office/drawing/2014/main" id="{802911C2-B379-4930-9FE1-972866E20D2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5" y="34363172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171790</xdr:colOff>
      <xdr:row>1540</xdr:row>
      <xdr:rowOff>127567</xdr:rowOff>
    </xdr:from>
    <xdr:to>
      <xdr:col>15</xdr:col>
      <xdr:colOff>458335</xdr:colOff>
      <xdr:row>1544</xdr:row>
      <xdr:rowOff>156142</xdr:rowOff>
    </xdr:to>
    <xdr:pic>
      <xdr:nvPicPr>
        <xdr:cNvPr id="389" name="273 Imagen">
          <a:extLst>
            <a:ext uri="{FF2B5EF4-FFF2-40B4-BE49-F238E27FC236}">
              <a16:creationId xmlns:a16="http://schemas.microsoft.com/office/drawing/2014/main" id="{20489DBB-ADE2-4F66-BA33-5BB2AC8A1B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259" y="354552817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831396</xdr:colOff>
      <xdr:row>1540</xdr:row>
      <xdr:rowOff>179955</xdr:rowOff>
    </xdr:from>
    <xdr:to>
      <xdr:col>3</xdr:col>
      <xdr:colOff>278946</xdr:colOff>
      <xdr:row>1544</xdr:row>
      <xdr:rowOff>179955</xdr:rowOff>
    </xdr:to>
    <xdr:pic>
      <xdr:nvPicPr>
        <xdr:cNvPr id="390" name="274 Imagen">
          <a:extLst>
            <a:ext uri="{FF2B5EF4-FFF2-40B4-BE49-F238E27FC236}">
              <a16:creationId xmlns:a16="http://schemas.microsoft.com/office/drawing/2014/main" id="{A0999ADE-1366-41B5-89FE-D6A29EFD86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146" y="354605205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207508</xdr:colOff>
      <xdr:row>1540</xdr:row>
      <xdr:rowOff>110898</xdr:rowOff>
    </xdr:from>
    <xdr:to>
      <xdr:col>2</xdr:col>
      <xdr:colOff>683758</xdr:colOff>
      <xdr:row>1544</xdr:row>
      <xdr:rowOff>86133</xdr:rowOff>
    </xdr:to>
    <xdr:pic>
      <xdr:nvPicPr>
        <xdr:cNvPr id="391" name="275 Imagen">
          <a:extLst>
            <a:ext uri="{FF2B5EF4-FFF2-40B4-BE49-F238E27FC236}">
              <a16:creationId xmlns:a16="http://schemas.microsoft.com/office/drawing/2014/main" id="{3A948A58-71E2-4FE1-BD84-DE30AF45323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" y="354536148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423522</xdr:colOff>
      <xdr:row>1581</xdr:row>
      <xdr:rowOff>18710</xdr:rowOff>
    </xdr:from>
    <xdr:to>
      <xdr:col>16</xdr:col>
      <xdr:colOff>245723</xdr:colOff>
      <xdr:row>1585</xdr:row>
      <xdr:rowOff>47285</xdr:rowOff>
    </xdr:to>
    <xdr:pic>
      <xdr:nvPicPr>
        <xdr:cNvPr id="392" name="276 Imagen">
          <a:extLst>
            <a:ext uri="{FF2B5EF4-FFF2-40B4-BE49-F238E27FC236}">
              <a16:creationId xmlns:a16="http://schemas.microsoft.com/office/drawing/2014/main" id="{73F52445-F974-46DD-AC12-74F0BEDDB88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1991" y="365778710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856909</xdr:colOff>
      <xdr:row>1581</xdr:row>
      <xdr:rowOff>71098</xdr:rowOff>
    </xdr:from>
    <xdr:to>
      <xdr:col>3</xdr:col>
      <xdr:colOff>304459</xdr:colOff>
      <xdr:row>1585</xdr:row>
      <xdr:rowOff>61573</xdr:rowOff>
    </xdr:to>
    <xdr:pic>
      <xdr:nvPicPr>
        <xdr:cNvPr id="393" name="277 Imagen">
          <a:extLst>
            <a:ext uri="{FF2B5EF4-FFF2-40B4-BE49-F238E27FC236}">
              <a16:creationId xmlns:a16="http://schemas.microsoft.com/office/drawing/2014/main" id="{C380E133-87DC-428A-93D2-49B03E83D3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659" y="365831098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1580</xdr:row>
      <xdr:rowOff>133010</xdr:rowOff>
    </xdr:from>
    <xdr:to>
      <xdr:col>2</xdr:col>
      <xdr:colOff>476250</xdr:colOff>
      <xdr:row>1584</xdr:row>
      <xdr:rowOff>108245</xdr:rowOff>
    </xdr:to>
    <xdr:pic>
      <xdr:nvPicPr>
        <xdr:cNvPr id="394" name="278 Imagen">
          <a:extLst>
            <a:ext uri="{FF2B5EF4-FFF2-40B4-BE49-F238E27FC236}">
              <a16:creationId xmlns:a16="http://schemas.microsoft.com/office/drawing/2014/main" id="{E2664FF7-7534-4461-AD1C-0ED8A03323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70251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367392</xdr:colOff>
      <xdr:row>1618</xdr:row>
      <xdr:rowOff>176893</xdr:rowOff>
    </xdr:from>
    <xdr:to>
      <xdr:col>16</xdr:col>
      <xdr:colOff>189593</xdr:colOff>
      <xdr:row>1623</xdr:row>
      <xdr:rowOff>14968</xdr:rowOff>
    </xdr:to>
    <xdr:pic>
      <xdr:nvPicPr>
        <xdr:cNvPr id="395" name="282 Imagen">
          <a:extLst>
            <a:ext uri="{FF2B5EF4-FFF2-40B4-BE49-F238E27FC236}">
              <a16:creationId xmlns:a16="http://schemas.microsoft.com/office/drawing/2014/main" id="{5776270B-3B7D-4B0F-B42E-F2D1F640C38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61" y="374711799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765061</xdr:colOff>
      <xdr:row>1618</xdr:row>
      <xdr:rowOff>145937</xdr:rowOff>
    </xdr:from>
    <xdr:to>
      <xdr:col>3</xdr:col>
      <xdr:colOff>212611</xdr:colOff>
      <xdr:row>1622</xdr:row>
      <xdr:rowOff>136412</xdr:rowOff>
    </xdr:to>
    <xdr:pic>
      <xdr:nvPicPr>
        <xdr:cNvPr id="396" name="283 Imagen">
          <a:extLst>
            <a:ext uri="{FF2B5EF4-FFF2-40B4-BE49-F238E27FC236}">
              <a16:creationId xmlns:a16="http://schemas.microsoft.com/office/drawing/2014/main" id="{9C9B359C-AFE3-4BDF-891D-77065992F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811" y="374680843"/>
          <a:ext cx="1566863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81642</xdr:colOff>
      <xdr:row>1618</xdr:row>
      <xdr:rowOff>172131</xdr:rowOff>
    </xdr:from>
    <xdr:to>
      <xdr:col>2</xdr:col>
      <xdr:colOff>557892</xdr:colOff>
      <xdr:row>1622</xdr:row>
      <xdr:rowOff>147366</xdr:rowOff>
    </xdr:to>
    <xdr:pic>
      <xdr:nvPicPr>
        <xdr:cNvPr id="397" name="284 Imagen">
          <a:extLst>
            <a:ext uri="{FF2B5EF4-FFF2-40B4-BE49-F238E27FC236}">
              <a16:creationId xmlns:a16="http://schemas.microsoft.com/office/drawing/2014/main" id="{5A390642-D0AD-4869-8000-847C4E9ED2B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37470703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10206</xdr:colOff>
      <xdr:row>1658</xdr:row>
      <xdr:rowOff>56130</xdr:rowOff>
    </xdr:from>
    <xdr:to>
      <xdr:col>15</xdr:col>
      <xdr:colOff>296751</xdr:colOff>
      <xdr:row>1662</xdr:row>
      <xdr:rowOff>84705</xdr:rowOff>
    </xdr:to>
    <xdr:pic>
      <xdr:nvPicPr>
        <xdr:cNvPr id="398" name="285 Imagen">
          <a:extLst>
            <a:ext uri="{FF2B5EF4-FFF2-40B4-BE49-F238E27FC236}">
              <a16:creationId xmlns:a16="http://schemas.microsoft.com/office/drawing/2014/main" id="{7D194B5E-1F27-43A7-9A15-93C37B7CAC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8675" y="385925786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967468</xdr:colOff>
      <xdr:row>1657</xdr:row>
      <xdr:rowOff>156142</xdr:rowOff>
    </xdr:from>
    <xdr:to>
      <xdr:col>3</xdr:col>
      <xdr:colOff>415018</xdr:colOff>
      <xdr:row>1661</xdr:row>
      <xdr:rowOff>156142</xdr:rowOff>
    </xdr:to>
    <xdr:pic>
      <xdr:nvPicPr>
        <xdr:cNvPr id="399" name="286 Imagen">
          <a:extLst>
            <a:ext uri="{FF2B5EF4-FFF2-40B4-BE49-F238E27FC236}">
              <a16:creationId xmlns:a16="http://schemas.microsoft.com/office/drawing/2014/main" id="{5C8BC2FC-554E-41A1-89B2-2517F640F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18" y="385835298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164987</xdr:colOff>
      <xdr:row>1657</xdr:row>
      <xdr:rowOff>3743</xdr:rowOff>
    </xdr:from>
    <xdr:to>
      <xdr:col>2</xdr:col>
      <xdr:colOff>641237</xdr:colOff>
      <xdr:row>1660</xdr:row>
      <xdr:rowOff>169478</xdr:rowOff>
    </xdr:to>
    <xdr:pic>
      <xdr:nvPicPr>
        <xdr:cNvPr id="400" name="287 Imagen">
          <a:extLst>
            <a:ext uri="{FF2B5EF4-FFF2-40B4-BE49-F238E27FC236}">
              <a16:creationId xmlns:a16="http://schemas.microsoft.com/office/drawing/2014/main" id="{B698A642-6334-44E2-BAC8-FD8C7EEDB1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7" y="38568289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13</xdr:col>
      <xdr:colOff>127567</xdr:colOff>
      <xdr:row>1696</xdr:row>
      <xdr:rowOff>151380</xdr:rowOff>
    </xdr:from>
    <xdr:to>
      <xdr:col>15</xdr:col>
      <xdr:colOff>414112</xdr:colOff>
      <xdr:row>1700</xdr:row>
      <xdr:rowOff>179955</xdr:rowOff>
    </xdr:to>
    <xdr:pic>
      <xdr:nvPicPr>
        <xdr:cNvPr id="401" name="291 Imagen">
          <a:extLst>
            <a:ext uri="{FF2B5EF4-FFF2-40B4-BE49-F238E27FC236}">
              <a16:creationId xmlns:a16="http://schemas.microsoft.com/office/drawing/2014/main" id="{B220A501-95F3-42D1-B437-94C3B5EBF8F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6" y="396641411"/>
          <a:ext cx="13104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870518</xdr:colOff>
      <xdr:row>1696</xdr:row>
      <xdr:rowOff>13268</xdr:rowOff>
    </xdr:from>
    <xdr:to>
      <xdr:col>3</xdr:col>
      <xdr:colOff>318068</xdr:colOff>
      <xdr:row>1700</xdr:row>
      <xdr:rowOff>13268</xdr:rowOff>
    </xdr:to>
    <xdr:pic>
      <xdr:nvPicPr>
        <xdr:cNvPr id="402" name="292 Imagen">
          <a:extLst>
            <a:ext uri="{FF2B5EF4-FFF2-40B4-BE49-F238E27FC236}">
              <a16:creationId xmlns:a16="http://schemas.microsoft.com/office/drawing/2014/main" id="{DDD9C5BC-30F0-4803-B4DF-D970348A2F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268" y="396503299"/>
          <a:ext cx="1566863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1696</xdr:row>
      <xdr:rowOff>39462</xdr:rowOff>
    </xdr:from>
    <xdr:to>
      <xdr:col>2</xdr:col>
      <xdr:colOff>476250</xdr:colOff>
      <xdr:row>1700</xdr:row>
      <xdr:rowOff>14697</xdr:rowOff>
    </xdr:to>
    <xdr:pic>
      <xdr:nvPicPr>
        <xdr:cNvPr id="403" name="293 Imagen">
          <a:extLst>
            <a:ext uri="{FF2B5EF4-FFF2-40B4-BE49-F238E27FC236}">
              <a16:creationId xmlns:a16="http://schemas.microsoft.com/office/drawing/2014/main" id="{97A5A9AC-D72F-432B-8302-B8871B5960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5294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979</xdr:row>
      <xdr:rowOff>30276</xdr:rowOff>
    </xdr:from>
    <xdr:to>
      <xdr:col>2</xdr:col>
      <xdr:colOff>557892</xdr:colOff>
      <xdr:row>983</xdr:row>
      <xdr:rowOff>5511</xdr:rowOff>
    </xdr:to>
    <xdr:pic>
      <xdr:nvPicPr>
        <xdr:cNvPr id="416" name="284 Imagen">
          <a:extLst>
            <a:ext uri="{FF2B5EF4-FFF2-40B4-BE49-F238E27FC236}">
              <a16:creationId xmlns:a16="http://schemas.microsoft.com/office/drawing/2014/main" id="{AE15ECFC-0674-4821-9A8D-C4F001AE8CF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207949120"/>
          <a:ext cx="1524000" cy="737235"/>
        </a:xfrm>
        <a:prstGeom prst="rect">
          <a:avLst/>
        </a:prstGeom>
      </xdr:spPr>
    </xdr:pic>
    <xdr:clientData/>
  </xdr:twoCellAnchor>
  <xdr:oneCellAnchor>
    <xdr:from>
      <xdr:col>13</xdr:col>
      <xdr:colOff>185396</xdr:colOff>
      <xdr:row>953</xdr:row>
      <xdr:rowOff>129268</xdr:rowOff>
    </xdr:from>
    <xdr:ext cx="1310482" cy="790575"/>
    <xdr:pic>
      <xdr:nvPicPr>
        <xdr:cNvPr id="417" name="219 Imagen">
          <a:extLst>
            <a:ext uri="{FF2B5EF4-FFF2-40B4-BE49-F238E27FC236}">
              <a16:creationId xmlns:a16="http://schemas.microsoft.com/office/drawing/2014/main" id="{45224610-ED7A-4F64-BC67-DF1963AE010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3865" y="201380612"/>
          <a:ext cx="1310482" cy="7905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1088233</xdr:colOff>
      <xdr:row>1</xdr:row>
      <xdr:rowOff>119062</xdr:rowOff>
    </xdr:from>
    <xdr:to>
      <xdr:col>4</xdr:col>
      <xdr:colOff>383383</xdr:colOff>
      <xdr:row>5</xdr:row>
      <xdr:rowOff>109537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9" y="30956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178594</xdr:colOff>
      <xdr:row>1</xdr:row>
      <xdr:rowOff>71437</xdr:rowOff>
    </xdr:from>
    <xdr:to>
      <xdr:col>21</xdr:col>
      <xdr:colOff>383495</xdr:colOff>
      <xdr:row>5</xdr:row>
      <xdr:rowOff>100012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1097756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</xdr:row>
      <xdr:rowOff>138112</xdr:rowOff>
    </xdr:from>
    <xdr:to>
      <xdr:col>3</xdr:col>
      <xdr:colOff>988219</xdr:colOff>
      <xdr:row>5</xdr:row>
      <xdr:rowOff>113347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104423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154782</xdr:colOff>
      <xdr:row>30</xdr:row>
      <xdr:rowOff>71438</xdr:rowOff>
    </xdr:from>
    <xdr:to>
      <xdr:col>21</xdr:col>
      <xdr:colOff>359683</xdr:colOff>
      <xdr:row>34</xdr:row>
      <xdr:rowOff>100013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6" y="4356496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1040607</xdr:colOff>
      <xdr:row>31</xdr:row>
      <xdr:rowOff>4763</xdr:rowOff>
    </xdr:from>
    <xdr:to>
      <xdr:col>4</xdr:col>
      <xdr:colOff>335757</xdr:colOff>
      <xdr:row>35</xdr:row>
      <xdr:rowOff>4763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4368879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119063</xdr:colOff>
      <xdr:row>30</xdr:row>
      <xdr:rowOff>138113</xdr:rowOff>
    </xdr:from>
    <xdr:to>
      <xdr:col>3</xdr:col>
      <xdr:colOff>964407</xdr:colOff>
      <xdr:row>34</xdr:row>
      <xdr:rowOff>113348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4363164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154781</xdr:colOff>
      <xdr:row>79</xdr:row>
      <xdr:rowOff>83344</xdr:rowOff>
    </xdr:from>
    <xdr:to>
      <xdr:col>21</xdr:col>
      <xdr:colOff>359682</xdr:colOff>
      <xdr:row>83</xdr:row>
      <xdr:rowOff>111919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5" y="543877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1040606</xdr:colOff>
      <xdr:row>80</xdr:row>
      <xdr:rowOff>16669</xdr:rowOff>
    </xdr:from>
    <xdr:to>
      <xdr:col>4</xdr:col>
      <xdr:colOff>335756</xdr:colOff>
      <xdr:row>84</xdr:row>
      <xdr:rowOff>7144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2" y="5451157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119062</xdr:colOff>
      <xdr:row>79</xdr:row>
      <xdr:rowOff>150019</xdr:rowOff>
    </xdr:from>
    <xdr:to>
      <xdr:col>3</xdr:col>
      <xdr:colOff>964406</xdr:colOff>
      <xdr:row>83</xdr:row>
      <xdr:rowOff>125254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" y="544544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130969</xdr:colOff>
      <xdr:row>138</xdr:row>
      <xdr:rowOff>83344</xdr:rowOff>
    </xdr:from>
    <xdr:to>
      <xdr:col>21</xdr:col>
      <xdr:colOff>335870</xdr:colOff>
      <xdr:row>142</xdr:row>
      <xdr:rowOff>111919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813" y="6518671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1016794</xdr:colOff>
      <xdr:row>139</xdr:row>
      <xdr:rowOff>16669</xdr:rowOff>
    </xdr:from>
    <xdr:to>
      <xdr:col>4</xdr:col>
      <xdr:colOff>311944</xdr:colOff>
      <xdr:row>143</xdr:row>
      <xdr:rowOff>7144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6531054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138</xdr:row>
      <xdr:rowOff>150019</xdr:rowOff>
    </xdr:from>
    <xdr:to>
      <xdr:col>3</xdr:col>
      <xdr:colOff>940594</xdr:colOff>
      <xdr:row>142</xdr:row>
      <xdr:rowOff>125254</xdr:rowOff>
    </xdr:to>
    <xdr:pic>
      <xdr:nvPicPr>
        <xdr:cNvPr id="22" name="21 Imagen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6525339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167</xdr:row>
      <xdr:rowOff>59531</xdr:rowOff>
    </xdr:from>
    <xdr:to>
      <xdr:col>21</xdr:col>
      <xdr:colOff>443026</xdr:colOff>
      <xdr:row>171</xdr:row>
      <xdr:rowOff>88106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1086683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167</xdr:row>
      <xdr:rowOff>183356</xdr:rowOff>
    </xdr:from>
    <xdr:to>
      <xdr:col>4</xdr:col>
      <xdr:colOff>419100</xdr:colOff>
      <xdr:row>171</xdr:row>
      <xdr:rowOff>173831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4606" y="1087921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202406</xdr:colOff>
      <xdr:row>167</xdr:row>
      <xdr:rowOff>126206</xdr:rowOff>
    </xdr:from>
    <xdr:to>
      <xdr:col>3</xdr:col>
      <xdr:colOff>1047750</xdr:colOff>
      <xdr:row>171</xdr:row>
      <xdr:rowOff>101441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10873501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213</xdr:row>
      <xdr:rowOff>71437</xdr:rowOff>
    </xdr:from>
    <xdr:to>
      <xdr:col>21</xdr:col>
      <xdr:colOff>407308</xdr:colOff>
      <xdr:row>217</xdr:row>
      <xdr:rowOff>100012</xdr:rowOff>
    </xdr:to>
    <xdr:pic>
      <xdr:nvPicPr>
        <xdr:cNvPr id="35" name="34 Imagen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1" y="119586375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214</xdr:row>
      <xdr:rowOff>4762</xdr:rowOff>
    </xdr:from>
    <xdr:to>
      <xdr:col>4</xdr:col>
      <xdr:colOff>383382</xdr:colOff>
      <xdr:row>218</xdr:row>
      <xdr:rowOff>4762</xdr:rowOff>
    </xdr:to>
    <xdr:pic>
      <xdr:nvPicPr>
        <xdr:cNvPr id="36" name="35 Imagen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8" y="119710200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213</xdr:row>
      <xdr:rowOff>138112</xdr:rowOff>
    </xdr:from>
    <xdr:to>
      <xdr:col>3</xdr:col>
      <xdr:colOff>1012032</xdr:colOff>
      <xdr:row>217</xdr:row>
      <xdr:rowOff>113347</xdr:rowOff>
    </xdr:to>
    <xdr:pic>
      <xdr:nvPicPr>
        <xdr:cNvPr id="37" name="36 Imagen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19653050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253</xdr:row>
      <xdr:rowOff>83343</xdr:rowOff>
    </xdr:from>
    <xdr:to>
      <xdr:col>21</xdr:col>
      <xdr:colOff>383495</xdr:colOff>
      <xdr:row>257</xdr:row>
      <xdr:rowOff>111918</xdr:rowOff>
    </xdr:to>
    <xdr:pic>
      <xdr:nvPicPr>
        <xdr:cNvPr id="41" name="40 Imagen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14138671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254</xdr:row>
      <xdr:rowOff>16668</xdr:rowOff>
    </xdr:from>
    <xdr:to>
      <xdr:col>4</xdr:col>
      <xdr:colOff>359569</xdr:colOff>
      <xdr:row>258</xdr:row>
      <xdr:rowOff>7143</xdr:rowOff>
    </xdr:to>
    <xdr:pic>
      <xdr:nvPicPr>
        <xdr:cNvPr id="42" name="41 Imagen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4151054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253</xdr:row>
      <xdr:rowOff>150018</xdr:rowOff>
    </xdr:from>
    <xdr:to>
      <xdr:col>3</xdr:col>
      <xdr:colOff>988219</xdr:colOff>
      <xdr:row>257</xdr:row>
      <xdr:rowOff>125253</xdr:rowOff>
    </xdr:to>
    <xdr:pic>
      <xdr:nvPicPr>
        <xdr:cNvPr id="43" name="42 Imagen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4145339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281</xdr:row>
      <xdr:rowOff>71438</xdr:rowOff>
    </xdr:from>
    <xdr:to>
      <xdr:col>21</xdr:col>
      <xdr:colOff>383495</xdr:colOff>
      <xdr:row>285</xdr:row>
      <xdr:rowOff>100013</xdr:rowOff>
    </xdr:to>
    <xdr:pic>
      <xdr:nvPicPr>
        <xdr:cNvPr id="44" name="43 Imagen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15220950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282</xdr:row>
      <xdr:rowOff>4763</xdr:rowOff>
    </xdr:from>
    <xdr:to>
      <xdr:col>4</xdr:col>
      <xdr:colOff>359569</xdr:colOff>
      <xdr:row>286</xdr:row>
      <xdr:rowOff>4763</xdr:rowOff>
    </xdr:to>
    <xdr:pic>
      <xdr:nvPicPr>
        <xdr:cNvPr id="45" name="44 Imagen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5233332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281</xdr:row>
      <xdr:rowOff>138113</xdr:rowOff>
    </xdr:from>
    <xdr:to>
      <xdr:col>3</xdr:col>
      <xdr:colOff>988219</xdr:colOff>
      <xdr:row>285</xdr:row>
      <xdr:rowOff>113348</xdr:rowOff>
    </xdr:to>
    <xdr:pic>
      <xdr:nvPicPr>
        <xdr:cNvPr id="46" name="45 Imagen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5227617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321</xdr:row>
      <xdr:rowOff>83344</xdr:rowOff>
    </xdr:from>
    <xdr:to>
      <xdr:col>21</xdr:col>
      <xdr:colOff>431120</xdr:colOff>
      <xdr:row>325</xdr:row>
      <xdr:rowOff>111919</xdr:rowOff>
    </xdr:to>
    <xdr:pic>
      <xdr:nvPicPr>
        <xdr:cNvPr id="53" name="52 Imagen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063" y="184761188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322</xdr:row>
      <xdr:rowOff>16669</xdr:rowOff>
    </xdr:from>
    <xdr:to>
      <xdr:col>4</xdr:col>
      <xdr:colOff>407194</xdr:colOff>
      <xdr:row>326</xdr:row>
      <xdr:rowOff>7144</xdr:rowOff>
    </xdr:to>
    <xdr:pic>
      <xdr:nvPicPr>
        <xdr:cNvPr id="54" name="53 Imagen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84885013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321</xdr:row>
      <xdr:rowOff>150019</xdr:rowOff>
    </xdr:from>
    <xdr:to>
      <xdr:col>3</xdr:col>
      <xdr:colOff>1035844</xdr:colOff>
      <xdr:row>325</xdr:row>
      <xdr:rowOff>125254</xdr:rowOff>
    </xdr:to>
    <xdr:pic>
      <xdr:nvPicPr>
        <xdr:cNvPr id="55" name="54 Imagen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84827863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360</xdr:row>
      <xdr:rowOff>95250</xdr:rowOff>
    </xdr:from>
    <xdr:to>
      <xdr:col>21</xdr:col>
      <xdr:colOff>383495</xdr:colOff>
      <xdr:row>364</xdr:row>
      <xdr:rowOff>123825</xdr:rowOff>
    </xdr:to>
    <xdr:pic>
      <xdr:nvPicPr>
        <xdr:cNvPr id="56" name="55 Imagen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1957268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361</xdr:row>
      <xdr:rowOff>28575</xdr:rowOff>
    </xdr:from>
    <xdr:to>
      <xdr:col>4</xdr:col>
      <xdr:colOff>359569</xdr:colOff>
      <xdr:row>365</xdr:row>
      <xdr:rowOff>19050</xdr:rowOff>
    </xdr:to>
    <xdr:pic>
      <xdr:nvPicPr>
        <xdr:cNvPr id="57" name="56 Imagen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958506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360</xdr:row>
      <xdr:rowOff>161925</xdr:rowOff>
    </xdr:from>
    <xdr:to>
      <xdr:col>3</xdr:col>
      <xdr:colOff>988219</xdr:colOff>
      <xdr:row>364</xdr:row>
      <xdr:rowOff>137160</xdr:rowOff>
    </xdr:to>
    <xdr:pic>
      <xdr:nvPicPr>
        <xdr:cNvPr id="58" name="57 Imagen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579351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166688</xdr:colOff>
      <xdr:row>400</xdr:row>
      <xdr:rowOff>71438</xdr:rowOff>
    </xdr:from>
    <xdr:to>
      <xdr:col>21</xdr:col>
      <xdr:colOff>371589</xdr:colOff>
      <xdr:row>404</xdr:row>
      <xdr:rowOff>100013</xdr:rowOff>
    </xdr:to>
    <xdr:pic>
      <xdr:nvPicPr>
        <xdr:cNvPr id="59" name="58 Imagen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8532" y="206585344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1052513</xdr:colOff>
      <xdr:row>401</xdr:row>
      <xdr:rowOff>4763</xdr:rowOff>
    </xdr:from>
    <xdr:to>
      <xdr:col>4</xdr:col>
      <xdr:colOff>347663</xdr:colOff>
      <xdr:row>405</xdr:row>
      <xdr:rowOff>4763</xdr:rowOff>
    </xdr:to>
    <xdr:pic>
      <xdr:nvPicPr>
        <xdr:cNvPr id="60" name="59 Imagen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169" y="206709169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130969</xdr:colOff>
      <xdr:row>400</xdr:row>
      <xdr:rowOff>138113</xdr:rowOff>
    </xdr:from>
    <xdr:to>
      <xdr:col>3</xdr:col>
      <xdr:colOff>976313</xdr:colOff>
      <xdr:row>404</xdr:row>
      <xdr:rowOff>113348</xdr:rowOff>
    </xdr:to>
    <xdr:pic>
      <xdr:nvPicPr>
        <xdr:cNvPr id="61" name="60 Imagen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9" y="206652019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119063</xdr:colOff>
      <xdr:row>434</xdr:row>
      <xdr:rowOff>107156</xdr:rowOff>
    </xdr:from>
    <xdr:to>
      <xdr:col>21</xdr:col>
      <xdr:colOff>2495</xdr:colOff>
      <xdr:row>438</xdr:row>
      <xdr:rowOff>135731</xdr:rowOff>
    </xdr:to>
    <xdr:pic>
      <xdr:nvPicPr>
        <xdr:cNvPr id="62" name="61 Imagen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563" y="106941937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434</xdr:row>
      <xdr:rowOff>4762</xdr:rowOff>
    </xdr:from>
    <xdr:to>
      <xdr:col>4</xdr:col>
      <xdr:colOff>383381</xdr:colOff>
      <xdr:row>438</xdr:row>
      <xdr:rowOff>4762</xdr:rowOff>
    </xdr:to>
    <xdr:pic>
      <xdr:nvPicPr>
        <xdr:cNvPr id="66" name="65 Imagen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7" y="22841426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433</xdr:row>
      <xdr:rowOff>138112</xdr:rowOff>
    </xdr:from>
    <xdr:to>
      <xdr:col>3</xdr:col>
      <xdr:colOff>1012031</xdr:colOff>
      <xdr:row>437</xdr:row>
      <xdr:rowOff>113347</xdr:rowOff>
    </xdr:to>
    <xdr:pic>
      <xdr:nvPicPr>
        <xdr:cNvPr id="67" name="66 Imagen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22835711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454</xdr:row>
      <xdr:rowOff>59531</xdr:rowOff>
    </xdr:from>
    <xdr:to>
      <xdr:col>21</xdr:col>
      <xdr:colOff>395401</xdr:colOff>
      <xdr:row>458</xdr:row>
      <xdr:rowOff>88106</xdr:rowOff>
    </xdr:to>
    <xdr:pic>
      <xdr:nvPicPr>
        <xdr:cNvPr id="71" name="70 Imagen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344" y="250031250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454</xdr:row>
      <xdr:rowOff>183356</xdr:rowOff>
    </xdr:from>
    <xdr:to>
      <xdr:col>4</xdr:col>
      <xdr:colOff>371475</xdr:colOff>
      <xdr:row>458</xdr:row>
      <xdr:rowOff>173831</xdr:rowOff>
    </xdr:to>
    <xdr:pic>
      <xdr:nvPicPr>
        <xdr:cNvPr id="72" name="71 Imagen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981" y="250155075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454</xdr:row>
      <xdr:rowOff>126206</xdr:rowOff>
    </xdr:from>
    <xdr:to>
      <xdr:col>3</xdr:col>
      <xdr:colOff>1000125</xdr:colOff>
      <xdr:row>458</xdr:row>
      <xdr:rowOff>101441</xdr:rowOff>
    </xdr:to>
    <xdr:pic>
      <xdr:nvPicPr>
        <xdr:cNvPr id="73" name="72 Imagen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50097925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487</xdr:row>
      <xdr:rowOff>0</xdr:rowOff>
    </xdr:from>
    <xdr:to>
      <xdr:col>21</xdr:col>
      <xdr:colOff>383495</xdr:colOff>
      <xdr:row>490</xdr:row>
      <xdr:rowOff>171450</xdr:rowOff>
    </xdr:to>
    <xdr:pic>
      <xdr:nvPicPr>
        <xdr:cNvPr id="74" name="73 Imagen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260865937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487</xdr:row>
      <xdr:rowOff>0</xdr:rowOff>
    </xdr:from>
    <xdr:to>
      <xdr:col>4</xdr:col>
      <xdr:colOff>359569</xdr:colOff>
      <xdr:row>490</xdr:row>
      <xdr:rowOff>133350</xdr:rowOff>
    </xdr:to>
    <xdr:pic>
      <xdr:nvPicPr>
        <xdr:cNvPr id="75" name="74 Imagen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60989762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487</xdr:row>
      <xdr:rowOff>0</xdr:rowOff>
    </xdr:from>
    <xdr:to>
      <xdr:col>3</xdr:col>
      <xdr:colOff>988219</xdr:colOff>
      <xdr:row>490</xdr:row>
      <xdr:rowOff>118110</xdr:rowOff>
    </xdr:to>
    <xdr:pic>
      <xdr:nvPicPr>
        <xdr:cNvPr id="76" name="75 Imagen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60932612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487</xdr:row>
      <xdr:rowOff>0</xdr:rowOff>
    </xdr:from>
    <xdr:to>
      <xdr:col>21</xdr:col>
      <xdr:colOff>407308</xdr:colOff>
      <xdr:row>490</xdr:row>
      <xdr:rowOff>171450</xdr:rowOff>
    </xdr:to>
    <xdr:pic>
      <xdr:nvPicPr>
        <xdr:cNvPr id="77" name="76 Imagen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1" y="271724437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518</xdr:row>
      <xdr:rowOff>71438</xdr:rowOff>
    </xdr:from>
    <xdr:to>
      <xdr:col>21</xdr:col>
      <xdr:colOff>407307</xdr:colOff>
      <xdr:row>522</xdr:row>
      <xdr:rowOff>100013</xdr:rowOff>
    </xdr:to>
    <xdr:pic>
      <xdr:nvPicPr>
        <xdr:cNvPr id="92" name="91 Imagen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325981219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519</xdr:row>
      <xdr:rowOff>4763</xdr:rowOff>
    </xdr:from>
    <xdr:to>
      <xdr:col>4</xdr:col>
      <xdr:colOff>383381</xdr:colOff>
      <xdr:row>523</xdr:row>
      <xdr:rowOff>4763</xdr:rowOff>
    </xdr:to>
    <xdr:pic>
      <xdr:nvPicPr>
        <xdr:cNvPr id="93" name="92 Imagen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7" y="326105044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518</xdr:row>
      <xdr:rowOff>138113</xdr:rowOff>
    </xdr:from>
    <xdr:to>
      <xdr:col>3</xdr:col>
      <xdr:colOff>1012031</xdr:colOff>
      <xdr:row>522</xdr:row>
      <xdr:rowOff>113348</xdr:rowOff>
    </xdr:to>
    <xdr:pic>
      <xdr:nvPicPr>
        <xdr:cNvPr id="94" name="93 Imagen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326047894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547</xdr:row>
      <xdr:rowOff>95250</xdr:rowOff>
    </xdr:from>
    <xdr:to>
      <xdr:col>21</xdr:col>
      <xdr:colOff>407308</xdr:colOff>
      <xdr:row>551</xdr:row>
      <xdr:rowOff>123825</xdr:rowOff>
    </xdr:to>
    <xdr:pic>
      <xdr:nvPicPr>
        <xdr:cNvPr id="101" name="100 Imagen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1" y="358580531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548</xdr:row>
      <xdr:rowOff>28575</xdr:rowOff>
    </xdr:from>
    <xdr:to>
      <xdr:col>4</xdr:col>
      <xdr:colOff>383382</xdr:colOff>
      <xdr:row>552</xdr:row>
      <xdr:rowOff>19050</xdr:rowOff>
    </xdr:to>
    <xdr:pic>
      <xdr:nvPicPr>
        <xdr:cNvPr id="102" name="101 Imagen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8" y="358704356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547</xdr:row>
      <xdr:rowOff>161925</xdr:rowOff>
    </xdr:from>
    <xdr:to>
      <xdr:col>3</xdr:col>
      <xdr:colOff>1012032</xdr:colOff>
      <xdr:row>551</xdr:row>
      <xdr:rowOff>137160</xdr:rowOff>
    </xdr:to>
    <xdr:pic>
      <xdr:nvPicPr>
        <xdr:cNvPr id="103" name="102 Imagen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358647206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578</xdr:row>
      <xdr:rowOff>83344</xdr:rowOff>
    </xdr:from>
    <xdr:to>
      <xdr:col>21</xdr:col>
      <xdr:colOff>419214</xdr:colOff>
      <xdr:row>582</xdr:row>
      <xdr:rowOff>111919</xdr:rowOff>
    </xdr:to>
    <xdr:pic>
      <xdr:nvPicPr>
        <xdr:cNvPr id="113" name="112 Imagen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6157" y="40220503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579</xdr:row>
      <xdr:rowOff>16669</xdr:rowOff>
    </xdr:from>
    <xdr:to>
      <xdr:col>4</xdr:col>
      <xdr:colOff>395288</xdr:colOff>
      <xdr:row>583</xdr:row>
      <xdr:rowOff>7144</xdr:rowOff>
    </xdr:to>
    <xdr:pic>
      <xdr:nvPicPr>
        <xdr:cNvPr id="114" name="113 Imagen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794" y="40232885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178594</xdr:colOff>
      <xdr:row>578</xdr:row>
      <xdr:rowOff>150019</xdr:rowOff>
    </xdr:from>
    <xdr:to>
      <xdr:col>3</xdr:col>
      <xdr:colOff>1023938</xdr:colOff>
      <xdr:row>582</xdr:row>
      <xdr:rowOff>125254</xdr:rowOff>
    </xdr:to>
    <xdr:pic>
      <xdr:nvPicPr>
        <xdr:cNvPr id="115" name="114 Imagen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402271707"/>
          <a:ext cx="1524000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619</xdr:row>
      <xdr:rowOff>83344</xdr:rowOff>
    </xdr:from>
    <xdr:to>
      <xdr:col>21</xdr:col>
      <xdr:colOff>383495</xdr:colOff>
      <xdr:row>623</xdr:row>
      <xdr:rowOff>111919</xdr:rowOff>
    </xdr:to>
    <xdr:pic>
      <xdr:nvPicPr>
        <xdr:cNvPr id="116" name="115 Imagen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8" y="413158782"/>
          <a:ext cx="132408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620</xdr:row>
      <xdr:rowOff>16669</xdr:rowOff>
    </xdr:from>
    <xdr:to>
      <xdr:col>4</xdr:col>
      <xdr:colOff>359569</xdr:colOff>
      <xdr:row>624</xdr:row>
      <xdr:rowOff>7144</xdr:rowOff>
    </xdr:to>
    <xdr:pic>
      <xdr:nvPicPr>
        <xdr:cNvPr id="117" name="116 Imagen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13282607"/>
          <a:ext cx="150971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619</xdr:row>
      <xdr:rowOff>150019</xdr:rowOff>
    </xdr:from>
    <xdr:to>
      <xdr:col>3</xdr:col>
      <xdr:colOff>988219</xdr:colOff>
      <xdr:row>623</xdr:row>
      <xdr:rowOff>125254</xdr:rowOff>
    </xdr:to>
    <xdr:pic>
      <xdr:nvPicPr>
        <xdr:cNvPr id="118" name="117 Imagen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13225457"/>
          <a:ext cx="1524000" cy="737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1088233</xdr:colOff>
      <xdr:row>2</xdr:row>
      <xdr:rowOff>119062</xdr:rowOff>
    </xdr:from>
    <xdr:to>
      <xdr:col>4</xdr:col>
      <xdr:colOff>383383</xdr:colOff>
      <xdr:row>6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314FAB-DD1C-48F0-9CCF-4DB1F5D359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8" y="309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178594</xdr:colOff>
      <xdr:row>2</xdr:row>
      <xdr:rowOff>71437</xdr:rowOff>
    </xdr:from>
    <xdr:to>
      <xdr:col>21</xdr:col>
      <xdr:colOff>383495</xdr:colOff>
      <xdr:row>6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E1A24CFB-601D-40A4-A5A4-5C1C93DF38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261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</xdr:row>
      <xdr:rowOff>138112</xdr:rowOff>
    </xdr:from>
    <xdr:to>
      <xdr:col>3</xdr:col>
      <xdr:colOff>988219</xdr:colOff>
      <xdr:row>6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CE3B2292-1344-4998-B3EA-8DCED3BAB8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28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130969</xdr:colOff>
      <xdr:row>40</xdr:row>
      <xdr:rowOff>83344</xdr:rowOff>
    </xdr:from>
    <xdr:to>
      <xdr:col>21</xdr:col>
      <xdr:colOff>335870</xdr:colOff>
      <xdr:row>44</xdr:row>
      <xdr:rowOff>111919</xdr:rowOff>
    </xdr:to>
    <xdr:pic>
      <xdr:nvPicPr>
        <xdr:cNvPr id="11" name="19 Imagen">
          <a:extLst>
            <a:ext uri="{FF2B5EF4-FFF2-40B4-BE49-F238E27FC236}">
              <a16:creationId xmlns:a16="http://schemas.microsoft.com/office/drawing/2014/main" id="{315F1C1E-1BC3-4BEB-AE1D-2691D49A58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744" y="305919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1016794</xdr:colOff>
      <xdr:row>41</xdr:row>
      <xdr:rowOff>16669</xdr:rowOff>
    </xdr:from>
    <xdr:to>
      <xdr:col>4</xdr:col>
      <xdr:colOff>311944</xdr:colOff>
      <xdr:row>45</xdr:row>
      <xdr:rowOff>7144</xdr:rowOff>
    </xdr:to>
    <xdr:pic>
      <xdr:nvPicPr>
        <xdr:cNvPr id="12" name="20 Imagen">
          <a:extLst>
            <a:ext uri="{FF2B5EF4-FFF2-40B4-BE49-F238E27FC236}">
              <a16:creationId xmlns:a16="http://schemas.microsoft.com/office/drawing/2014/main" id="{231FB8C9-269B-40DA-A7F5-FEA4D28C06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069" y="307157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40</xdr:row>
      <xdr:rowOff>150019</xdr:rowOff>
    </xdr:from>
    <xdr:to>
      <xdr:col>3</xdr:col>
      <xdr:colOff>940594</xdr:colOff>
      <xdr:row>44</xdr:row>
      <xdr:rowOff>125254</xdr:rowOff>
    </xdr:to>
    <xdr:pic>
      <xdr:nvPicPr>
        <xdr:cNvPr id="13" name="21 Imagen">
          <a:extLst>
            <a:ext uri="{FF2B5EF4-FFF2-40B4-BE49-F238E27FC236}">
              <a16:creationId xmlns:a16="http://schemas.microsoft.com/office/drawing/2014/main" id="{271A80DA-4B8B-4B12-AFF7-CE08BF9AE05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06585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85</xdr:row>
      <xdr:rowOff>59531</xdr:rowOff>
    </xdr:from>
    <xdr:to>
      <xdr:col>21</xdr:col>
      <xdr:colOff>443026</xdr:colOff>
      <xdr:row>89</xdr:row>
      <xdr:rowOff>88106</xdr:rowOff>
    </xdr:to>
    <xdr:pic>
      <xdr:nvPicPr>
        <xdr:cNvPr id="14" name="31 Imagen">
          <a:extLst>
            <a:ext uri="{FF2B5EF4-FFF2-40B4-BE49-F238E27FC236}">
              <a16:creationId xmlns:a16="http://schemas.microsoft.com/office/drawing/2014/main" id="{9240A5A4-F509-4354-9D68-2AC1DAAB0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38197631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85</xdr:row>
      <xdr:rowOff>183356</xdr:rowOff>
    </xdr:from>
    <xdr:to>
      <xdr:col>4</xdr:col>
      <xdr:colOff>419100</xdr:colOff>
      <xdr:row>89</xdr:row>
      <xdr:rowOff>173831</xdr:rowOff>
    </xdr:to>
    <xdr:pic>
      <xdr:nvPicPr>
        <xdr:cNvPr id="15" name="32 Imagen">
          <a:extLst>
            <a:ext uri="{FF2B5EF4-FFF2-40B4-BE49-F238E27FC236}">
              <a16:creationId xmlns:a16="http://schemas.microsoft.com/office/drawing/2014/main" id="{6AAA1A4E-0F77-47E4-A5CD-74FB84201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8321456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202406</xdr:colOff>
      <xdr:row>85</xdr:row>
      <xdr:rowOff>126206</xdr:rowOff>
    </xdr:from>
    <xdr:to>
      <xdr:col>3</xdr:col>
      <xdr:colOff>1047750</xdr:colOff>
      <xdr:row>89</xdr:row>
      <xdr:rowOff>101441</xdr:rowOff>
    </xdr:to>
    <xdr:pic>
      <xdr:nvPicPr>
        <xdr:cNvPr id="16" name="33 Imagen">
          <a:extLst>
            <a:ext uri="{FF2B5EF4-FFF2-40B4-BE49-F238E27FC236}">
              <a16:creationId xmlns:a16="http://schemas.microsoft.com/office/drawing/2014/main" id="{0AB754DE-2200-422F-BC2A-E61919E1BE7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3826430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131</xdr:row>
      <xdr:rowOff>71437</xdr:rowOff>
    </xdr:from>
    <xdr:to>
      <xdr:col>21</xdr:col>
      <xdr:colOff>407308</xdr:colOff>
      <xdr:row>135</xdr:row>
      <xdr:rowOff>100012</xdr:rowOff>
    </xdr:to>
    <xdr:pic>
      <xdr:nvPicPr>
        <xdr:cNvPr id="17" name="34 Imagen">
          <a:extLst>
            <a:ext uri="{FF2B5EF4-FFF2-40B4-BE49-F238E27FC236}">
              <a16:creationId xmlns:a16="http://schemas.microsoft.com/office/drawing/2014/main" id="{CA07082E-A309-4200-9E85-0E235C0D7E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4911566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132</xdr:row>
      <xdr:rowOff>4762</xdr:rowOff>
    </xdr:from>
    <xdr:to>
      <xdr:col>4</xdr:col>
      <xdr:colOff>383382</xdr:colOff>
      <xdr:row>136</xdr:row>
      <xdr:rowOff>4762</xdr:rowOff>
    </xdr:to>
    <xdr:pic>
      <xdr:nvPicPr>
        <xdr:cNvPr id="18" name="35 Imagen">
          <a:extLst>
            <a:ext uri="{FF2B5EF4-FFF2-40B4-BE49-F238E27FC236}">
              <a16:creationId xmlns:a16="http://schemas.microsoft.com/office/drawing/2014/main" id="{BC8EDC77-0229-4CBE-9C7E-463AF8B4C9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4923948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131</xdr:row>
      <xdr:rowOff>138112</xdr:rowOff>
    </xdr:from>
    <xdr:to>
      <xdr:col>3</xdr:col>
      <xdr:colOff>1012032</xdr:colOff>
      <xdr:row>135</xdr:row>
      <xdr:rowOff>113347</xdr:rowOff>
    </xdr:to>
    <xdr:pic>
      <xdr:nvPicPr>
        <xdr:cNvPr id="19" name="36 Imagen">
          <a:extLst>
            <a:ext uri="{FF2B5EF4-FFF2-40B4-BE49-F238E27FC236}">
              <a16:creationId xmlns:a16="http://schemas.microsoft.com/office/drawing/2014/main" id="{C14B22DC-6D40-4427-8010-B303B38605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491823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171</xdr:row>
      <xdr:rowOff>83343</xdr:rowOff>
    </xdr:from>
    <xdr:to>
      <xdr:col>21</xdr:col>
      <xdr:colOff>383495</xdr:colOff>
      <xdr:row>175</xdr:row>
      <xdr:rowOff>111918</xdr:rowOff>
    </xdr:to>
    <xdr:pic>
      <xdr:nvPicPr>
        <xdr:cNvPr id="20" name="40 Imagen">
          <a:extLst>
            <a:ext uri="{FF2B5EF4-FFF2-40B4-BE49-F238E27FC236}">
              <a16:creationId xmlns:a16="http://schemas.microsoft.com/office/drawing/2014/main" id="{35127877-E7EF-448C-A982-85188B9D35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5997654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172</xdr:row>
      <xdr:rowOff>16668</xdr:rowOff>
    </xdr:from>
    <xdr:to>
      <xdr:col>4</xdr:col>
      <xdr:colOff>359569</xdr:colOff>
      <xdr:row>176</xdr:row>
      <xdr:rowOff>7143</xdr:rowOff>
    </xdr:to>
    <xdr:pic>
      <xdr:nvPicPr>
        <xdr:cNvPr id="21" name="41 Imagen">
          <a:extLst>
            <a:ext uri="{FF2B5EF4-FFF2-40B4-BE49-F238E27FC236}">
              <a16:creationId xmlns:a16="http://schemas.microsoft.com/office/drawing/2014/main" id="{C1E380C1-0B2D-433F-90CF-E7F93F009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6010036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171</xdr:row>
      <xdr:rowOff>150018</xdr:rowOff>
    </xdr:from>
    <xdr:to>
      <xdr:col>3</xdr:col>
      <xdr:colOff>988219</xdr:colOff>
      <xdr:row>175</xdr:row>
      <xdr:rowOff>125253</xdr:rowOff>
    </xdr:to>
    <xdr:pic>
      <xdr:nvPicPr>
        <xdr:cNvPr id="22" name="42 Imagen">
          <a:extLst>
            <a:ext uri="{FF2B5EF4-FFF2-40B4-BE49-F238E27FC236}">
              <a16:creationId xmlns:a16="http://schemas.microsoft.com/office/drawing/2014/main" id="{17D15231-5D49-4052-ACD1-9A3C9693D9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004321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204</xdr:row>
      <xdr:rowOff>83344</xdr:rowOff>
    </xdr:from>
    <xdr:to>
      <xdr:col>21</xdr:col>
      <xdr:colOff>431120</xdr:colOff>
      <xdr:row>208</xdr:row>
      <xdr:rowOff>111919</xdr:rowOff>
    </xdr:to>
    <xdr:pic>
      <xdr:nvPicPr>
        <xdr:cNvPr id="26" name="52 Imagen">
          <a:extLst>
            <a:ext uri="{FF2B5EF4-FFF2-40B4-BE49-F238E27FC236}">
              <a16:creationId xmlns:a16="http://schemas.microsoft.com/office/drawing/2014/main" id="{009059CD-2F9A-453F-A30B-DDFB4F4FFD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748069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205</xdr:row>
      <xdr:rowOff>16669</xdr:rowOff>
    </xdr:from>
    <xdr:to>
      <xdr:col>4</xdr:col>
      <xdr:colOff>407194</xdr:colOff>
      <xdr:row>209</xdr:row>
      <xdr:rowOff>7144</xdr:rowOff>
    </xdr:to>
    <xdr:pic>
      <xdr:nvPicPr>
        <xdr:cNvPr id="27" name="53 Imagen">
          <a:extLst>
            <a:ext uri="{FF2B5EF4-FFF2-40B4-BE49-F238E27FC236}">
              <a16:creationId xmlns:a16="http://schemas.microsoft.com/office/drawing/2014/main" id="{359868A1-513E-494C-8F3E-368ED3BF20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749307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204</xdr:row>
      <xdr:rowOff>150019</xdr:rowOff>
    </xdr:from>
    <xdr:to>
      <xdr:col>3</xdr:col>
      <xdr:colOff>1035844</xdr:colOff>
      <xdr:row>208</xdr:row>
      <xdr:rowOff>125254</xdr:rowOff>
    </xdr:to>
    <xdr:pic>
      <xdr:nvPicPr>
        <xdr:cNvPr id="28" name="54 Imagen">
          <a:extLst>
            <a:ext uri="{FF2B5EF4-FFF2-40B4-BE49-F238E27FC236}">
              <a16:creationId xmlns:a16="http://schemas.microsoft.com/office/drawing/2014/main" id="{5C7EA721-6B03-4ED4-93F7-4D7790B6E6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736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243</xdr:row>
      <xdr:rowOff>95250</xdr:rowOff>
    </xdr:from>
    <xdr:to>
      <xdr:col>21</xdr:col>
      <xdr:colOff>383495</xdr:colOff>
      <xdr:row>247</xdr:row>
      <xdr:rowOff>123825</xdr:rowOff>
    </xdr:to>
    <xdr:pic>
      <xdr:nvPicPr>
        <xdr:cNvPr id="29" name="55 Imagen">
          <a:extLst>
            <a:ext uri="{FF2B5EF4-FFF2-40B4-BE49-F238E27FC236}">
              <a16:creationId xmlns:a16="http://schemas.microsoft.com/office/drawing/2014/main" id="{4DCF4320-8CA4-4043-9BCD-1077AEF57E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8373427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244</xdr:row>
      <xdr:rowOff>28575</xdr:rowOff>
    </xdr:from>
    <xdr:to>
      <xdr:col>4</xdr:col>
      <xdr:colOff>359569</xdr:colOff>
      <xdr:row>248</xdr:row>
      <xdr:rowOff>19050</xdr:rowOff>
    </xdr:to>
    <xdr:pic>
      <xdr:nvPicPr>
        <xdr:cNvPr id="30" name="56 Imagen">
          <a:extLst>
            <a:ext uri="{FF2B5EF4-FFF2-40B4-BE49-F238E27FC236}">
              <a16:creationId xmlns:a16="http://schemas.microsoft.com/office/drawing/2014/main" id="{20DCB63E-CA1D-43C2-BAD6-268B9630C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8385810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243</xdr:row>
      <xdr:rowOff>161925</xdr:rowOff>
    </xdr:from>
    <xdr:to>
      <xdr:col>3</xdr:col>
      <xdr:colOff>988219</xdr:colOff>
      <xdr:row>247</xdr:row>
      <xdr:rowOff>137160</xdr:rowOff>
    </xdr:to>
    <xdr:pic>
      <xdr:nvPicPr>
        <xdr:cNvPr id="31" name="57 Imagen">
          <a:extLst>
            <a:ext uri="{FF2B5EF4-FFF2-40B4-BE49-F238E27FC236}">
              <a16:creationId xmlns:a16="http://schemas.microsoft.com/office/drawing/2014/main" id="{0E0311EB-E021-4CAA-B7AC-BCA15C077DD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380095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166688</xdr:colOff>
      <xdr:row>283</xdr:row>
      <xdr:rowOff>71438</xdr:rowOff>
    </xdr:from>
    <xdr:to>
      <xdr:col>21</xdr:col>
      <xdr:colOff>371589</xdr:colOff>
      <xdr:row>287</xdr:row>
      <xdr:rowOff>100013</xdr:rowOff>
    </xdr:to>
    <xdr:pic>
      <xdr:nvPicPr>
        <xdr:cNvPr id="32" name="58 Imagen">
          <a:extLst>
            <a:ext uri="{FF2B5EF4-FFF2-40B4-BE49-F238E27FC236}">
              <a16:creationId xmlns:a16="http://schemas.microsoft.com/office/drawing/2014/main" id="{7A507EC3-B07B-4C05-9430-7D93233646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463" y="9498806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1052513</xdr:colOff>
      <xdr:row>284</xdr:row>
      <xdr:rowOff>4763</xdr:rowOff>
    </xdr:from>
    <xdr:to>
      <xdr:col>4</xdr:col>
      <xdr:colOff>347663</xdr:colOff>
      <xdr:row>288</xdr:row>
      <xdr:rowOff>4763</xdr:rowOff>
    </xdr:to>
    <xdr:pic>
      <xdr:nvPicPr>
        <xdr:cNvPr id="33" name="59 Imagen">
          <a:extLst>
            <a:ext uri="{FF2B5EF4-FFF2-40B4-BE49-F238E27FC236}">
              <a16:creationId xmlns:a16="http://schemas.microsoft.com/office/drawing/2014/main" id="{4C570572-765B-4D15-A150-6CBE9D424F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8" y="951118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130969</xdr:colOff>
      <xdr:row>248</xdr:row>
      <xdr:rowOff>138113</xdr:rowOff>
    </xdr:from>
    <xdr:to>
      <xdr:col>3</xdr:col>
      <xdr:colOff>976313</xdr:colOff>
      <xdr:row>252</xdr:row>
      <xdr:rowOff>56198</xdr:rowOff>
    </xdr:to>
    <xdr:pic>
      <xdr:nvPicPr>
        <xdr:cNvPr id="34" name="60 Imagen">
          <a:extLst>
            <a:ext uri="{FF2B5EF4-FFF2-40B4-BE49-F238E27FC236}">
              <a16:creationId xmlns:a16="http://schemas.microsoft.com/office/drawing/2014/main" id="{C7D0D286-3BCD-4D77-B6EF-2B4C0D1824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9" y="9505473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119063</xdr:colOff>
      <xdr:row>317</xdr:row>
      <xdr:rowOff>107156</xdr:rowOff>
    </xdr:from>
    <xdr:to>
      <xdr:col>21</xdr:col>
      <xdr:colOff>2495</xdr:colOff>
      <xdr:row>321</xdr:row>
      <xdr:rowOff>135731</xdr:rowOff>
    </xdr:to>
    <xdr:pic>
      <xdr:nvPicPr>
        <xdr:cNvPr id="35" name="61 Imagen">
          <a:extLst>
            <a:ext uri="{FF2B5EF4-FFF2-40B4-BE49-F238E27FC236}">
              <a16:creationId xmlns:a16="http://schemas.microsoft.com/office/drawing/2014/main" id="{802F4B49-F209-4403-9BBB-A768FA219D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988" y="104491631"/>
          <a:ext cx="133123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316</xdr:row>
      <xdr:rowOff>138112</xdr:rowOff>
    </xdr:from>
    <xdr:to>
      <xdr:col>3</xdr:col>
      <xdr:colOff>1012031</xdr:colOff>
      <xdr:row>320</xdr:row>
      <xdr:rowOff>113347</xdr:rowOff>
    </xdr:to>
    <xdr:pic>
      <xdr:nvPicPr>
        <xdr:cNvPr id="37" name="66 Imagen">
          <a:extLst>
            <a:ext uri="{FF2B5EF4-FFF2-40B4-BE49-F238E27FC236}">
              <a16:creationId xmlns:a16="http://schemas.microsoft.com/office/drawing/2014/main" id="{7FB9DB42-EBBC-4204-9CD0-71D9AC5B6B6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0433208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356</xdr:row>
      <xdr:rowOff>59531</xdr:rowOff>
    </xdr:from>
    <xdr:to>
      <xdr:col>21</xdr:col>
      <xdr:colOff>395401</xdr:colOff>
      <xdr:row>360</xdr:row>
      <xdr:rowOff>88106</xdr:rowOff>
    </xdr:to>
    <xdr:pic>
      <xdr:nvPicPr>
        <xdr:cNvPr id="38" name="70 Imagen">
          <a:extLst>
            <a:ext uri="{FF2B5EF4-FFF2-40B4-BE49-F238E27FC236}">
              <a16:creationId xmlns:a16="http://schemas.microsoft.com/office/drawing/2014/main" id="{C434CEF1-9D2D-49C9-8F04-829A9106372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11046380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356</xdr:row>
      <xdr:rowOff>183356</xdr:rowOff>
    </xdr:from>
    <xdr:to>
      <xdr:col>4</xdr:col>
      <xdr:colOff>371475</xdr:colOff>
      <xdr:row>360</xdr:row>
      <xdr:rowOff>173831</xdr:rowOff>
    </xdr:to>
    <xdr:pic>
      <xdr:nvPicPr>
        <xdr:cNvPr id="39" name="71 Imagen">
          <a:extLst>
            <a:ext uri="{FF2B5EF4-FFF2-40B4-BE49-F238E27FC236}">
              <a16:creationId xmlns:a16="http://schemas.microsoft.com/office/drawing/2014/main" id="{98E9B9B2-0172-492A-AE6E-62913861D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1058763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356</xdr:row>
      <xdr:rowOff>126206</xdr:rowOff>
    </xdr:from>
    <xdr:to>
      <xdr:col>3</xdr:col>
      <xdr:colOff>1000125</xdr:colOff>
      <xdr:row>360</xdr:row>
      <xdr:rowOff>101441</xdr:rowOff>
    </xdr:to>
    <xdr:pic>
      <xdr:nvPicPr>
        <xdr:cNvPr id="40" name="72 Imagen">
          <a:extLst>
            <a:ext uri="{FF2B5EF4-FFF2-40B4-BE49-F238E27FC236}">
              <a16:creationId xmlns:a16="http://schemas.microsoft.com/office/drawing/2014/main" id="{04A8C4D3-0959-4214-B921-E85DFE1A527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11053048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420</xdr:row>
      <xdr:rowOff>71438</xdr:rowOff>
    </xdr:from>
    <xdr:to>
      <xdr:col>21</xdr:col>
      <xdr:colOff>407307</xdr:colOff>
      <xdr:row>424</xdr:row>
      <xdr:rowOff>100013</xdr:rowOff>
    </xdr:to>
    <xdr:pic>
      <xdr:nvPicPr>
        <xdr:cNvPr id="45" name="91 Imagen">
          <a:extLst>
            <a:ext uri="{FF2B5EF4-FFF2-40B4-BE49-F238E27FC236}">
              <a16:creationId xmlns:a16="http://schemas.microsoft.com/office/drawing/2014/main" id="{133CCDF5-00D7-41A3-B113-2B8B4062A7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12874466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421</xdr:row>
      <xdr:rowOff>4763</xdr:rowOff>
    </xdr:from>
    <xdr:to>
      <xdr:col>4</xdr:col>
      <xdr:colOff>383381</xdr:colOff>
      <xdr:row>425</xdr:row>
      <xdr:rowOff>4763</xdr:rowOff>
    </xdr:to>
    <xdr:pic>
      <xdr:nvPicPr>
        <xdr:cNvPr id="46" name="92 Imagen">
          <a:extLst>
            <a:ext uri="{FF2B5EF4-FFF2-40B4-BE49-F238E27FC236}">
              <a16:creationId xmlns:a16="http://schemas.microsoft.com/office/drawing/2014/main" id="{99E25114-B71A-4FDC-9A01-0533CA443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1288684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420</xdr:row>
      <xdr:rowOff>138113</xdr:rowOff>
    </xdr:from>
    <xdr:to>
      <xdr:col>3</xdr:col>
      <xdr:colOff>1012031</xdr:colOff>
      <xdr:row>424</xdr:row>
      <xdr:rowOff>113348</xdr:rowOff>
    </xdr:to>
    <xdr:pic>
      <xdr:nvPicPr>
        <xdr:cNvPr id="47" name="93 Imagen">
          <a:extLst>
            <a:ext uri="{FF2B5EF4-FFF2-40B4-BE49-F238E27FC236}">
              <a16:creationId xmlns:a16="http://schemas.microsoft.com/office/drawing/2014/main" id="{500926D0-861A-4148-8608-DE00C51D1D4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2881133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61913</xdr:colOff>
      <xdr:row>465</xdr:row>
      <xdr:rowOff>64294</xdr:rowOff>
    </xdr:from>
    <xdr:to>
      <xdr:col>20</xdr:col>
      <xdr:colOff>323964</xdr:colOff>
      <xdr:row>469</xdr:row>
      <xdr:rowOff>92869</xdr:rowOff>
    </xdr:to>
    <xdr:pic>
      <xdr:nvPicPr>
        <xdr:cNvPr id="51" name="112 Imagen">
          <a:extLst>
            <a:ext uri="{FF2B5EF4-FFF2-40B4-BE49-F238E27FC236}">
              <a16:creationId xmlns:a16="http://schemas.microsoft.com/office/drawing/2014/main" id="{28CACEEB-1C97-4102-BC0D-CBFF0467063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1838" y="1149453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1309688</xdr:colOff>
      <xdr:row>464</xdr:row>
      <xdr:rowOff>54769</xdr:rowOff>
    </xdr:from>
    <xdr:to>
      <xdr:col>5</xdr:col>
      <xdr:colOff>166688</xdr:colOff>
      <xdr:row>468</xdr:row>
      <xdr:rowOff>45244</xdr:rowOff>
    </xdr:to>
    <xdr:pic>
      <xdr:nvPicPr>
        <xdr:cNvPr id="52" name="113 Imagen">
          <a:extLst>
            <a:ext uri="{FF2B5EF4-FFF2-40B4-BE49-F238E27FC236}">
              <a16:creationId xmlns:a16="http://schemas.microsoft.com/office/drawing/2014/main" id="{F72BB8A2-5897-4AE7-BDA1-250A560964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963" y="1147452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111919</xdr:colOff>
      <xdr:row>465</xdr:row>
      <xdr:rowOff>83344</xdr:rowOff>
    </xdr:from>
    <xdr:to>
      <xdr:col>3</xdr:col>
      <xdr:colOff>957263</xdr:colOff>
      <xdr:row>469</xdr:row>
      <xdr:rowOff>58579</xdr:rowOff>
    </xdr:to>
    <xdr:pic>
      <xdr:nvPicPr>
        <xdr:cNvPr id="53" name="114 Imagen">
          <a:extLst>
            <a:ext uri="{FF2B5EF4-FFF2-40B4-BE49-F238E27FC236}">
              <a16:creationId xmlns:a16="http://schemas.microsoft.com/office/drawing/2014/main" id="{20B8E9F9-916C-49EB-BAAF-101C68148C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9" y="1149643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59</xdr:row>
      <xdr:rowOff>83344</xdr:rowOff>
    </xdr:from>
    <xdr:to>
      <xdr:col>21</xdr:col>
      <xdr:colOff>419214</xdr:colOff>
      <xdr:row>63</xdr:row>
      <xdr:rowOff>111919</xdr:rowOff>
    </xdr:to>
    <xdr:pic>
      <xdr:nvPicPr>
        <xdr:cNvPr id="72" name="28 Imagen">
          <a:extLst>
            <a:ext uri="{FF2B5EF4-FFF2-40B4-BE49-F238E27FC236}">
              <a16:creationId xmlns:a16="http://schemas.microsoft.com/office/drawing/2014/main" id="{D6B81408-8772-4681-8054-6FBCABDB3E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9740979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60</xdr:row>
      <xdr:rowOff>16669</xdr:rowOff>
    </xdr:from>
    <xdr:to>
      <xdr:col>4</xdr:col>
      <xdr:colOff>395288</xdr:colOff>
      <xdr:row>64</xdr:row>
      <xdr:rowOff>7144</xdr:rowOff>
    </xdr:to>
    <xdr:pic>
      <xdr:nvPicPr>
        <xdr:cNvPr id="73" name="29 Imagen">
          <a:extLst>
            <a:ext uri="{FF2B5EF4-FFF2-40B4-BE49-F238E27FC236}">
              <a16:creationId xmlns:a16="http://schemas.microsoft.com/office/drawing/2014/main" id="{41BAECD5-8EE2-437B-846C-D14FBB20B2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9753361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178594</xdr:colOff>
      <xdr:row>59</xdr:row>
      <xdr:rowOff>150019</xdr:rowOff>
    </xdr:from>
    <xdr:to>
      <xdr:col>3</xdr:col>
      <xdr:colOff>1023938</xdr:colOff>
      <xdr:row>63</xdr:row>
      <xdr:rowOff>125254</xdr:rowOff>
    </xdr:to>
    <xdr:pic>
      <xdr:nvPicPr>
        <xdr:cNvPr id="74" name="30 Imagen">
          <a:extLst>
            <a:ext uri="{FF2B5EF4-FFF2-40B4-BE49-F238E27FC236}">
              <a16:creationId xmlns:a16="http://schemas.microsoft.com/office/drawing/2014/main" id="{B9FDEECE-261C-4C00-9B73-6E27F8A8DE2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974764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335</xdr:row>
      <xdr:rowOff>71438</xdr:rowOff>
    </xdr:from>
    <xdr:to>
      <xdr:col>21</xdr:col>
      <xdr:colOff>419214</xdr:colOff>
      <xdr:row>339</xdr:row>
      <xdr:rowOff>100013</xdr:rowOff>
    </xdr:to>
    <xdr:pic>
      <xdr:nvPicPr>
        <xdr:cNvPr id="75" name="67 Imagen">
          <a:extLst>
            <a:ext uri="{FF2B5EF4-FFF2-40B4-BE49-F238E27FC236}">
              <a16:creationId xmlns:a16="http://schemas.microsoft.com/office/drawing/2014/main" id="{53E78016-8346-4985-BA5D-4DDF75A35D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24276843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336</xdr:row>
      <xdr:rowOff>4763</xdr:rowOff>
    </xdr:from>
    <xdr:to>
      <xdr:col>4</xdr:col>
      <xdr:colOff>395288</xdr:colOff>
      <xdr:row>340</xdr:row>
      <xdr:rowOff>4763</xdr:rowOff>
    </xdr:to>
    <xdr:pic>
      <xdr:nvPicPr>
        <xdr:cNvPr id="76" name="68 Imagen">
          <a:extLst>
            <a:ext uri="{FF2B5EF4-FFF2-40B4-BE49-F238E27FC236}">
              <a16:creationId xmlns:a16="http://schemas.microsoft.com/office/drawing/2014/main" id="{E6E82D6B-EC5C-43CB-9BBC-F300FF1BBA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242892263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336</xdr:row>
      <xdr:rowOff>90488</xdr:rowOff>
    </xdr:from>
    <xdr:to>
      <xdr:col>3</xdr:col>
      <xdr:colOff>1262063</xdr:colOff>
      <xdr:row>340</xdr:row>
      <xdr:rowOff>65723</xdr:rowOff>
    </xdr:to>
    <xdr:pic>
      <xdr:nvPicPr>
        <xdr:cNvPr id="77" name="69 Imagen">
          <a:extLst>
            <a:ext uri="{FF2B5EF4-FFF2-40B4-BE49-F238E27FC236}">
              <a16:creationId xmlns:a16="http://schemas.microsoft.com/office/drawing/2014/main" id="{EFA2FD1A-B7D5-4B35-AF10-09376825AA5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42977988"/>
          <a:ext cx="1519238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381</xdr:row>
      <xdr:rowOff>71438</xdr:rowOff>
    </xdr:from>
    <xdr:to>
      <xdr:col>21</xdr:col>
      <xdr:colOff>407307</xdr:colOff>
      <xdr:row>385</xdr:row>
      <xdr:rowOff>100013</xdr:rowOff>
    </xdr:to>
    <xdr:pic>
      <xdr:nvPicPr>
        <xdr:cNvPr id="78" name="82 Imagen">
          <a:extLst>
            <a:ext uri="{FF2B5EF4-FFF2-40B4-BE49-F238E27FC236}">
              <a16:creationId xmlns:a16="http://schemas.microsoft.com/office/drawing/2014/main" id="{39BD4B4F-D214-4270-8479-3F12D90E67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28889801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382</xdr:row>
      <xdr:rowOff>4763</xdr:rowOff>
    </xdr:from>
    <xdr:to>
      <xdr:col>4</xdr:col>
      <xdr:colOff>383381</xdr:colOff>
      <xdr:row>386</xdr:row>
      <xdr:rowOff>4763</xdr:rowOff>
    </xdr:to>
    <xdr:pic>
      <xdr:nvPicPr>
        <xdr:cNvPr id="79" name="83 Imagen">
          <a:extLst>
            <a:ext uri="{FF2B5EF4-FFF2-40B4-BE49-F238E27FC236}">
              <a16:creationId xmlns:a16="http://schemas.microsoft.com/office/drawing/2014/main" id="{542BA995-36CE-4F73-8192-3321CCF93E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28902183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381</xdr:row>
      <xdr:rowOff>138113</xdr:rowOff>
    </xdr:from>
    <xdr:to>
      <xdr:col>3</xdr:col>
      <xdr:colOff>1012031</xdr:colOff>
      <xdr:row>385</xdr:row>
      <xdr:rowOff>113348</xdr:rowOff>
    </xdr:to>
    <xdr:pic>
      <xdr:nvPicPr>
        <xdr:cNvPr id="80" name="84 Imagen">
          <a:extLst>
            <a:ext uri="{FF2B5EF4-FFF2-40B4-BE49-F238E27FC236}">
              <a16:creationId xmlns:a16="http://schemas.microsoft.com/office/drawing/2014/main" id="{3749DC20-F72E-4349-95F0-D6F799BE76E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28896468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439</xdr:row>
      <xdr:rowOff>95250</xdr:rowOff>
    </xdr:from>
    <xdr:to>
      <xdr:col>21</xdr:col>
      <xdr:colOff>383495</xdr:colOff>
      <xdr:row>443</xdr:row>
      <xdr:rowOff>123825</xdr:rowOff>
    </xdr:to>
    <xdr:pic>
      <xdr:nvPicPr>
        <xdr:cNvPr id="84" name="106 Imagen">
          <a:extLst>
            <a:ext uri="{FF2B5EF4-FFF2-40B4-BE49-F238E27FC236}">
              <a16:creationId xmlns:a16="http://schemas.microsoft.com/office/drawing/2014/main" id="{EBAE3F98-C114-45A2-ADE5-0D8EAB5906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36566475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440</xdr:row>
      <xdr:rowOff>28575</xdr:rowOff>
    </xdr:from>
    <xdr:to>
      <xdr:col>4</xdr:col>
      <xdr:colOff>359569</xdr:colOff>
      <xdr:row>444</xdr:row>
      <xdr:rowOff>19050</xdr:rowOff>
    </xdr:to>
    <xdr:pic>
      <xdr:nvPicPr>
        <xdr:cNvPr id="85" name="107 Imagen">
          <a:extLst>
            <a:ext uri="{FF2B5EF4-FFF2-40B4-BE49-F238E27FC236}">
              <a16:creationId xmlns:a16="http://schemas.microsoft.com/office/drawing/2014/main" id="{F6FC42C3-FECE-40CF-847C-4F9270208F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36578857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439</xdr:row>
      <xdr:rowOff>161925</xdr:rowOff>
    </xdr:from>
    <xdr:to>
      <xdr:col>3</xdr:col>
      <xdr:colOff>988219</xdr:colOff>
      <xdr:row>443</xdr:row>
      <xdr:rowOff>137160</xdr:rowOff>
    </xdr:to>
    <xdr:pic>
      <xdr:nvPicPr>
        <xdr:cNvPr id="86" name="108 Imagen">
          <a:extLst>
            <a:ext uri="{FF2B5EF4-FFF2-40B4-BE49-F238E27FC236}">
              <a16:creationId xmlns:a16="http://schemas.microsoft.com/office/drawing/2014/main" id="{B0021EFD-F924-44CF-8611-D48F7990049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6573142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527</xdr:row>
      <xdr:rowOff>83344</xdr:rowOff>
    </xdr:from>
    <xdr:to>
      <xdr:col>21</xdr:col>
      <xdr:colOff>395401</xdr:colOff>
      <xdr:row>531</xdr:row>
      <xdr:rowOff>111919</xdr:rowOff>
    </xdr:to>
    <xdr:pic>
      <xdr:nvPicPr>
        <xdr:cNvPr id="87" name="118 Imagen">
          <a:extLst>
            <a:ext uri="{FF2B5EF4-FFF2-40B4-BE49-F238E27FC236}">
              <a16:creationId xmlns:a16="http://schemas.microsoft.com/office/drawing/2014/main" id="{4C575A18-869E-4D81-B075-010EA4D0E8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40641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528</xdr:row>
      <xdr:rowOff>16669</xdr:rowOff>
    </xdr:from>
    <xdr:to>
      <xdr:col>4</xdr:col>
      <xdr:colOff>371475</xdr:colOff>
      <xdr:row>532</xdr:row>
      <xdr:rowOff>7144</xdr:rowOff>
    </xdr:to>
    <xdr:pic>
      <xdr:nvPicPr>
        <xdr:cNvPr id="88" name="119 Imagen">
          <a:extLst>
            <a:ext uri="{FF2B5EF4-FFF2-40B4-BE49-F238E27FC236}">
              <a16:creationId xmlns:a16="http://schemas.microsoft.com/office/drawing/2014/main" id="{D2061740-6DF7-4005-82A3-0BBD0942F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0654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527</xdr:row>
      <xdr:rowOff>150019</xdr:rowOff>
    </xdr:from>
    <xdr:to>
      <xdr:col>3</xdr:col>
      <xdr:colOff>1000125</xdr:colOff>
      <xdr:row>531</xdr:row>
      <xdr:rowOff>125254</xdr:rowOff>
    </xdr:to>
    <xdr:pic>
      <xdr:nvPicPr>
        <xdr:cNvPr id="89" name="120 Imagen">
          <a:extLst>
            <a:ext uri="{FF2B5EF4-FFF2-40B4-BE49-F238E27FC236}">
              <a16:creationId xmlns:a16="http://schemas.microsoft.com/office/drawing/2014/main" id="{E1BC9D07-A821-4A36-830C-91A2DA3198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40648651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568</xdr:row>
      <xdr:rowOff>83344</xdr:rowOff>
    </xdr:from>
    <xdr:to>
      <xdr:col>21</xdr:col>
      <xdr:colOff>407308</xdr:colOff>
      <xdr:row>572</xdr:row>
      <xdr:rowOff>111919</xdr:rowOff>
    </xdr:to>
    <xdr:pic>
      <xdr:nvPicPr>
        <xdr:cNvPr id="90" name="121 Imagen">
          <a:extLst>
            <a:ext uri="{FF2B5EF4-FFF2-40B4-BE49-F238E27FC236}">
              <a16:creationId xmlns:a16="http://schemas.microsoft.com/office/drawing/2014/main" id="{6E37BD4D-AB97-45B0-91FB-D69FC6D762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4163734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569</xdr:row>
      <xdr:rowOff>16669</xdr:rowOff>
    </xdr:from>
    <xdr:to>
      <xdr:col>4</xdr:col>
      <xdr:colOff>383382</xdr:colOff>
      <xdr:row>573</xdr:row>
      <xdr:rowOff>7144</xdr:rowOff>
    </xdr:to>
    <xdr:pic>
      <xdr:nvPicPr>
        <xdr:cNvPr id="91" name="122 Imagen">
          <a:extLst>
            <a:ext uri="{FF2B5EF4-FFF2-40B4-BE49-F238E27FC236}">
              <a16:creationId xmlns:a16="http://schemas.microsoft.com/office/drawing/2014/main" id="{39720C99-5CFF-4BCA-8C79-A835F18C5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4164972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568</xdr:row>
      <xdr:rowOff>150019</xdr:rowOff>
    </xdr:from>
    <xdr:to>
      <xdr:col>3</xdr:col>
      <xdr:colOff>1012032</xdr:colOff>
      <xdr:row>572</xdr:row>
      <xdr:rowOff>125254</xdr:rowOff>
    </xdr:to>
    <xdr:pic>
      <xdr:nvPicPr>
        <xdr:cNvPr id="92" name="123 Imagen">
          <a:extLst>
            <a:ext uri="{FF2B5EF4-FFF2-40B4-BE49-F238E27FC236}">
              <a16:creationId xmlns:a16="http://schemas.microsoft.com/office/drawing/2014/main" id="{AD03FFE8-F1D3-4976-BE09-6C466B6056C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416440144"/>
          <a:ext cx="1521619" cy="7372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1088233</xdr:colOff>
      <xdr:row>3</xdr:row>
      <xdr:rowOff>119062</xdr:rowOff>
    </xdr:from>
    <xdr:to>
      <xdr:col>4</xdr:col>
      <xdr:colOff>383383</xdr:colOff>
      <xdr:row>7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75ADC2-2332-48C7-BD46-ADDC780B3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8" y="5000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178594</xdr:colOff>
      <xdr:row>3</xdr:row>
      <xdr:rowOff>71437</xdr:rowOff>
    </xdr:from>
    <xdr:to>
      <xdr:col>21</xdr:col>
      <xdr:colOff>383495</xdr:colOff>
      <xdr:row>7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FEC92889-C25E-4B5A-B6BD-BEB36F6107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4524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</xdr:row>
      <xdr:rowOff>138112</xdr:rowOff>
    </xdr:from>
    <xdr:to>
      <xdr:col>3</xdr:col>
      <xdr:colOff>988219</xdr:colOff>
      <xdr:row>7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71AF4E1E-BDFB-4017-8EB1-273AE598AF3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5191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130969</xdr:colOff>
      <xdr:row>35</xdr:row>
      <xdr:rowOff>83344</xdr:rowOff>
    </xdr:from>
    <xdr:to>
      <xdr:col>21</xdr:col>
      <xdr:colOff>335870</xdr:colOff>
      <xdr:row>39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1FFBE000-948E-4B4F-BF64-6FF0FA9225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744" y="8189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1016794</xdr:colOff>
      <xdr:row>36</xdr:row>
      <xdr:rowOff>16669</xdr:rowOff>
    </xdr:from>
    <xdr:to>
      <xdr:col>4</xdr:col>
      <xdr:colOff>311944</xdr:colOff>
      <xdr:row>40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90E2F31D-2576-4113-9294-C80079997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069" y="8312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35</xdr:row>
      <xdr:rowOff>150019</xdr:rowOff>
    </xdr:from>
    <xdr:to>
      <xdr:col>3</xdr:col>
      <xdr:colOff>940594</xdr:colOff>
      <xdr:row>39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ACC3E439-480E-4DF6-8849-3393005E363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8255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96</xdr:row>
      <xdr:rowOff>59531</xdr:rowOff>
    </xdr:from>
    <xdr:to>
      <xdr:col>21</xdr:col>
      <xdr:colOff>443026</xdr:colOff>
      <xdr:row>100</xdr:row>
      <xdr:rowOff>88106</xdr:rowOff>
    </xdr:to>
    <xdr:pic>
      <xdr:nvPicPr>
        <xdr:cNvPr id="8" name="31 Imagen">
          <a:extLst>
            <a:ext uri="{FF2B5EF4-FFF2-40B4-BE49-F238E27FC236}">
              <a16:creationId xmlns:a16="http://schemas.microsoft.com/office/drawing/2014/main" id="{45BF0789-8472-4E85-97A1-715BF2EE9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19347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96</xdr:row>
      <xdr:rowOff>183356</xdr:rowOff>
    </xdr:from>
    <xdr:to>
      <xdr:col>4</xdr:col>
      <xdr:colOff>419100</xdr:colOff>
      <xdr:row>100</xdr:row>
      <xdr:rowOff>173831</xdr:rowOff>
    </xdr:to>
    <xdr:pic>
      <xdr:nvPicPr>
        <xdr:cNvPr id="9" name="32 Imagen">
          <a:extLst>
            <a:ext uri="{FF2B5EF4-FFF2-40B4-BE49-F238E27FC236}">
              <a16:creationId xmlns:a16="http://schemas.microsoft.com/office/drawing/2014/main" id="{46E52969-9676-4EDC-8C8B-33A52022A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9471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202406</xdr:colOff>
      <xdr:row>96</xdr:row>
      <xdr:rowOff>126206</xdr:rowOff>
    </xdr:from>
    <xdr:to>
      <xdr:col>3</xdr:col>
      <xdr:colOff>1047750</xdr:colOff>
      <xdr:row>100</xdr:row>
      <xdr:rowOff>101441</xdr:rowOff>
    </xdr:to>
    <xdr:pic>
      <xdr:nvPicPr>
        <xdr:cNvPr id="10" name="33 Imagen">
          <a:extLst>
            <a:ext uri="{FF2B5EF4-FFF2-40B4-BE49-F238E27FC236}">
              <a16:creationId xmlns:a16="http://schemas.microsoft.com/office/drawing/2014/main" id="{F0C8CA19-A536-4D36-B3A2-6F710D83492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1941433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142</xdr:row>
      <xdr:rowOff>71437</xdr:rowOff>
    </xdr:from>
    <xdr:to>
      <xdr:col>21</xdr:col>
      <xdr:colOff>407308</xdr:colOff>
      <xdr:row>146</xdr:row>
      <xdr:rowOff>100012</xdr:rowOff>
    </xdr:to>
    <xdr:pic>
      <xdr:nvPicPr>
        <xdr:cNvPr id="11" name="34 Imagen">
          <a:extLst>
            <a:ext uri="{FF2B5EF4-FFF2-40B4-BE49-F238E27FC236}">
              <a16:creationId xmlns:a16="http://schemas.microsoft.com/office/drawing/2014/main" id="{FEEA224C-F581-47DB-A9F1-51321D7788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30265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143</xdr:row>
      <xdr:rowOff>4762</xdr:rowOff>
    </xdr:from>
    <xdr:to>
      <xdr:col>4</xdr:col>
      <xdr:colOff>383382</xdr:colOff>
      <xdr:row>147</xdr:row>
      <xdr:rowOff>4762</xdr:rowOff>
    </xdr:to>
    <xdr:pic>
      <xdr:nvPicPr>
        <xdr:cNvPr id="12" name="35 Imagen">
          <a:extLst>
            <a:ext uri="{FF2B5EF4-FFF2-40B4-BE49-F238E27FC236}">
              <a16:creationId xmlns:a16="http://schemas.microsoft.com/office/drawing/2014/main" id="{FB7A5A64-76EB-4B3C-8B78-A5F9B3C014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30389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142</xdr:row>
      <xdr:rowOff>138112</xdr:rowOff>
    </xdr:from>
    <xdr:to>
      <xdr:col>3</xdr:col>
      <xdr:colOff>1012032</xdr:colOff>
      <xdr:row>146</xdr:row>
      <xdr:rowOff>113347</xdr:rowOff>
    </xdr:to>
    <xdr:pic>
      <xdr:nvPicPr>
        <xdr:cNvPr id="13" name="36 Imagen">
          <a:extLst>
            <a:ext uri="{FF2B5EF4-FFF2-40B4-BE49-F238E27FC236}">
              <a16:creationId xmlns:a16="http://schemas.microsoft.com/office/drawing/2014/main" id="{66B608D1-67EF-43BC-8451-7608FB44E9D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30332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182</xdr:row>
      <xdr:rowOff>83343</xdr:rowOff>
    </xdr:from>
    <xdr:to>
      <xdr:col>21</xdr:col>
      <xdr:colOff>383495</xdr:colOff>
      <xdr:row>186</xdr:row>
      <xdr:rowOff>111918</xdr:rowOff>
    </xdr:to>
    <xdr:pic>
      <xdr:nvPicPr>
        <xdr:cNvPr id="14" name="40 Imagen">
          <a:extLst>
            <a:ext uri="{FF2B5EF4-FFF2-40B4-BE49-F238E27FC236}">
              <a16:creationId xmlns:a16="http://schemas.microsoft.com/office/drawing/2014/main" id="{B0CC7D31-92E1-4B87-8BAF-193895E387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4004071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183</xdr:row>
      <xdr:rowOff>16668</xdr:rowOff>
    </xdr:from>
    <xdr:to>
      <xdr:col>4</xdr:col>
      <xdr:colOff>359569</xdr:colOff>
      <xdr:row>187</xdr:row>
      <xdr:rowOff>7143</xdr:rowOff>
    </xdr:to>
    <xdr:pic>
      <xdr:nvPicPr>
        <xdr:cNvPr id="15" name="41 Imagen">
          <a:extLst>
            <a:ext uri="{FF2B5EF4-FFF2-40B4-BE49-F238E27FC236}">
              <a16:creationId xmlns:a16="http://schemas.microsoft.com/office/drawing/2014/main" id="{F05715FF-6D75-42C5-B6D1-AD4DA5FB45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4016454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182</xdr:row>
      <xdr:rowOff>150018</xdr:rowOff>
    </xdr:from>
    <xdr:to>
      <xdr:col>3</xdr:col>
      <xdr:colOff>988219</xdr:colOff>
      <xdr:row>186</xdr:row>
      <xdr:rowOff>125253</xdr:rowOff>
    </xdr:to>
    <xdr:pic>
      <xdr:nvPicPr>
        <xdr:cNvPr id="16" name="42 Imagen">
          <a:extLst>
            <a:ext uri="{FF2B5EF4-FFF2-40B4-BE49-F238E27FC236}">
              <a16:creationId xmlns:a16="http://schemas.microsoft.com/office/drawing/2014/main" id="{340AA304-8A2D-4FCD-AAFC-60049A4B58C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010739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215</xdr:row>
      <xdr:rowOff>83344</xdr:rowOff>
    </xdr:from>
    <xdr:to>
      <xdr:col>21</xdr:col>
      <xdr:colOff>431120</xdr:colOff>
      <xdr:row>219</xdr:row>
      <xdr:rowOff>111919</xdr:rowOff>
    </xdr:to>
    <xdr:pic>
      <xdr:nvPicPr>
        <xdr:cNvPr id="17" name="52 Imagen">
          <a:extLst>
            <a:ext uri="{FF2B5EF4-FFF2-40B4-BE49-F238E27FC236}">
              <a16:creationId xmlns:a16="http://schemas.microsoft.com/office/drawing/2014/main" id="{8A010A06-27C8-4D29-B980-CB887FCAF6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4681299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216</xdr:row>
      <xdr:rowOff>16669</xdr:rowOff>
    </xdr:from>
    <xdr:to>
      <xdr:col>4</xdr:col>
      <xdr:colOff>407194</xdr:colOff>
      <xdr:row>220</xdr:row>
      <xdr:rowOff>7144</xdr:rowOff>
    </xdr:to>
    <xdr:pic>
      <xdr:nvPicPr>
        <xdr:cNvPr id="18" name="53 Imagen">
          <a:extLst>
            <a:ext uri="{FF2B5EF4-FFF2-40B4-BE49-F238E27FC236}">
              <a16:creationId xmlns:a16="http://schemas.microsoft.com/office/drawing/2014/main" id="{49FD97A7-F6DF-4B35-8EA1-34EBE64082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4693681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215</xdr:row>
      <xdr:rowOff>150019</xdr:rowOff>
    </xdr:from>
    <xdr:to>
      <xdr:col>3</xdr:col>
      <xdr:colOff>1035844</xdr:colOff>
      <xdr:row>219</xdr:row>
      <xdr:rowOff>125254</xdr:rowOff>
    </xdr:to>
    <xdr:pic>
      <xdr:nvPicPr>
        <xdr:cNvPr id="19" name="54 Imagen">
          <a:extLst>
            <a:ext uri="{FF2B5EF4-FFF2-40B4-BE49-F238E27FC236}">
              <a16:creationId xmlns:a16="http://schemas.microsoft.com/office/drawing/2014/main" id="{2C404D1F-B10F-49B5-9D83-0C544A2C57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68796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254</xdr:row>
      <xdr:rowOff>95250</xdr:rowOff>
    </xdr:from>
    <xdr:to>
      <xdr:col>21</xdr:col>
      <xdr:colOff>383495</xdr:colOff>
      <xdr:row>258</xdr:row>
      <xdr:rowOff>123825</xdr:rowOff>
    </xdr:to>
    <xdr:pic>
      <xdr:nvPicPr>
        <xdr:cNvPr id="20" name="55 Imagen">
          <a:extLst>
            <a:ext uri="{FF2B5EF4-FFF2-40B4-BE49-F238E27FC236}">
              <a16:creationId xmlns:a16="http://schemas.microsoft.com/office/drawing/2014/main" id="{4C08FD81-8597-42DF-9374-4E268042399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5637847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255</xdr:row>
      <xdr:rowOff>28575</xdr:rowOff>
    </xdr:from>
    <xdr:to>
      <xdr:col>4</xdr:col>
      <xdr:colOff>359569</xdr:colOff>
      <xdr:row>259</xdr:row>
      <xdr:rowOff>19050</xdr:rowOff>
    </xdr:to>
    <xdr:pic>
      <xdr:nvPicPr>
        <xdr:cNvPr id="21" name="56 Imagen">
          <a:extLst>
            <a:ext uri="{FF2B5EF4-FFF2-40B4-BE49-F238E27FC236}">
              <a16:creationId xmlns:a16="http://schemas.microsoft.com/office/drawing/2014/main" id="{04E9817E-E23D-46F0-A562-1F48500D96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5650230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254</xdr:row>
      <xdr:rowOff>161925</xdr:rowOff>
    </xdr:from>
    <xdr:to>
      <xdr:col>3</xdr:col>
      <xdr:colOff>988219</xdr:colOff>
      <xdr:row>258</xdr:row>
      <xdr:rowOff>137160</xdr:rowOff>
    </xdr:to>
    <xdr:pic>
      <xdr:nvPicPr>
        <xdr:cNvPr id="22" name="57 Imagen">
          <a:extLst>
            <a:ext uri="{FF2B5EF4-FFF2-40B4-BE49-F238E27FC236}">
              <a16:creationId xmlns:a16="http://schemas.microsoft.com/office/drawing/2014/main" id="{300831C1-4FF2-45D5-A56B-EC5D7B3FC7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5644515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119063</xdr:colOff>
      <xdr:row>276</xdr:row>
      <xdr:rowOff>107156</xdr:rowOff>
    </xdr:from>
    <xdr:to>
      <xdr:col>21</xdr:col>
      <xdr:colOff>2495</xdr:colOff>
      <xdr:row>280</xdr:row>
      <xdr:rowOff>135731</xdr:rowOff>
    </xdr:to>
    <xdr:pic>
      <xdr:nvPicPr>
        <xdr:cNvPr id="26" name="61 Imagen">
          <a:extLst>
            <a:ext uri="{FF2B5EF4-FFF2-40B4-BE49-F238E27FC236}">
              <a16:creationId xmlns:a16="http://schemas.microsoft.com/office/drawing/2014/main" id="{5B828D98-51BA-4E9A-AAA2-0980089C77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988" y="74754581"/>
          <a:ext cx="133123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275</xdr:row>
      <xdr:rowOff>138112</xdr:rowOff>
    </xdr:from>
    <xdr:to>
      <xdr:col>3</xdr:col>
      <xdr:colOff>1012031</xdr:colOff>
      <xdr:row>279</xdr:row>
      <xdr:rowOff>113347</xdr:rowOff>
    </xdr:to>
    <xdr:pic>
      <xdr:nvPicPr>
        <xdr:cNvPr id="27" name="66 Imagen">
          <a:extLst>
            <a:ext uri="{FF2B5EF4-FFF2-40B4-BE49-F238E27FC236}">
              <a16:creationId xmlns:a16="http://schemas.microsoft.com/office/drawing/2014/main" id="{911717CA-83D8-4341-97CB-21FB9BDB810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745950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301</xdr:row>
      <xdr:rowOff>59531</xdr:rowOff>
    </xdr:from>
    <xdr:to>
      <xdr:col>21</xdr:col>
      <xdr:colOff>395401</xdr:colOff>
      <xdr:row>305</xdr:row>
      <xdr:rowOff>88106</xdr:rowOff>
    </xdr:to>
    <xdr:pic>
      <xdr:nvPicPr>
        <xdr:cNvPr id="28" name="70 Imagen">
          <a:extLst>
            <a:ext uri="{FF2B5EF4-FFF2-40B4-BE49-F238E27FC236}">
              <a16:creationId xmlns:a16="http://schemas.microsoft.com/office/drawing/2014/main" id="{C1A220BA-A8C1-46B5-9541-74565A3E86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86403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301</xdr:row>
      <xdr:rowOff>183356</xdr:rowOff>
    </xdr:from>
    <xdr:to>
      <xdr:col>4</xdr:col>
      <xdr:colOff>371475</xdr:colOff>
      <xdr:row>305</xdr:row>
      <xdr:rowOff>173831</xdr:rowOff>
    </xdr:to>
    <xdr:pic>
      <xdr:nvPicPr>
        <xdr:cNvPr id="29" name="71 Imagen">
          <a:extLst>
            <a:ext uri="{FF2B5EF4-FFF2-40B4-BE49-F238E27FC236}">
              <a16:creationId xmlns:a16="http://schemas.microsoft.com/office/drawing/2014/main" id="{526F6F82-BA13-4965-BBEC-D605224B0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6527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301</xdr:row>
      <xdr:rowOff>126206</xdr:rowOff>
    </xdr:from>
    <xdr:to>
      <xdr:col>3</xdr:col>
      <xdr:colOff>1000125</xdr:colOff>
      <xdr:row>305</xdr:row>
      <xdr:rowOff>101441</xdr:rowOff>
    </xdr:to>
    <xdr:pic>
      <xdr:nvPicPr>
        <xdr:cNvPr id="30" name="72 Imagen">
          <a:extLst>
            <a:ext uri="{FF2B5EF4-FFF2-40B4-BE49-F238E27FC236}">
              <a16:creationId xmlns:a16="http://schemas.microsoft.com/office/drawing/2014/main" id="{8A0D938F-1BAB-4C49-A2AA-D284AA1323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8647033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61913</xdr:colOff>
      <xdr:row>387</xdr:row>
      <xdr:rowOff>64294</xdr:rowOff>
    </xdr:from>
    <xdr:to>
      <xdr:col>20</xdr:col>
      <xdr:colOff>323964</xdr:colOff>
      <xdr:row>391</xdr:row>
      <xdr:rowOff>92869</xdr:rowOff>
    </xdr:to>
    <xdr:pic>
      <xdr:nvPicPr>
        <xdr:cNvPr id="34" name="112 Imagen">
          <a:extLst>
            <a:ext uri="{FF2B5EF4-FFF2-40B4-BE49-F238E27FC236}">
              <a16:creationId xmlns:a16="http://schemas.microsoft.com/office/drawing/2014/main" id="{7E92D1BA-3F42-45F8-85F8-9C921ED248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1838" y="1149453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1309688</xdr:colOff>
      <xdr:row>386</xdr:row>
      <xdr:rowOff>54769</xdr:rowOff>
    </xdr:from>
    <xdr:to>
      <xdr:col>5</xdr:col>
      <xdr:colOff>166688</xdr:colOff>
      <xdr:row>390</xdr:row>
      <xdr:rowOff>45244</xdr:rowOff>
    </xdr:to>
    <xdr:pic>
      <xdr:nvPicPr>
        <xdr:cNvPr id="35" name="113 Imagen">
          <a:extLst>
            <a:ext uri="{FF2B5EF4-FFF2-40B4-BE49-F238E27FC236}">
              <a16:creationId xmlns:a16="http://schemas.microsoft.com/office/drawing/2014/main" id="{842FB411-8CF9-4A6F-B511-688E2790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963" y="1147452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111919</xdr:colOff>
      <xdr:row>387</xdr:row>
      <xdr:rowOff>83344</xdr:rowOff>
    </xdr:from>
    <xdr:to>
      <xdr:col>3</xdr:col>
      <xdr:colOff>957263</xdr:colOff>
      <xdr:row>391</xdr:row>
      <xdr:rowOff>58579</xdr:rowOff>
    </xdr:to>
    <xdr:pic>
      <xdr:nvPicPr>
        <xdr:cNvPr id="36" name="114 Imagen">
          <a:extLst>
            <a:ext uri="{FF2B5EF4-FFF2-40B4-BE49-F238E27FC236}">
              <a16:creationId xmlns:a16="http://schemas.microsoft.com/office/drawing/2014/main" id="{8F768270-B105-4D34-BC08-538A3BEC78E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9" y="1149643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326</xdr:row>
      <xdr:rowOff>71438</xdr:rowOff>
    </xdr:from>
    <xdr:to>
      <xdr:col>21</xdr:col>
      <xdr:colOff>407307</xdr:colOff>
      <xdr:row>330</xdr:row>
      <xdr:rowOff>100013</xdr:rowOff>
    </xdr:to>
    <xdr:pic>
      <xdr:nvPicPr>
        <xdr:cNvPr id="43" name="82 Imagen">
          <a:extLst>
            <a:ext uri="{FF2B5EF4-FFF2-40B4-BE49-F238E27FC236}">
              <a16:creationId xmlns:a16="http://schemas.microsoft.com/office/drawing/2014/main" id="{27E32D94-CA8E-4949-9EE7-69FB1C525A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9252108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327</xdr:row>
      <xdr:rowOff>4763</xdr:rowOff>
    </xdr:from>
    <xdr:to>
      <xdr:col>4</xdr:col>
      <xdr:colOff>383381</xdr:colOff>
      <xdr:row>331</xdr:row>
      <xdr:rowOff>4763</xdr:rowOff>
    </xdr:to>
    <xdr:pic>
      <xdr:nvPicPr>
        <xdr:cNvPr id="44" name="83 Imagen">
          <a:extLst>
            <a:ext uri="{FF2B5EF4-FFF2-40B4-BE49-F238E27FC236}">
              <a16:creationId xmlns:a16="http://schemas.microsoft.com/office/drawing/2014/main" id="{1E257DC3-F75E-4ED7-8EE0-305AECBA05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92644913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326</xdr:row>
      <xdr:rowOff>138113</xdr:rowOff>
    </xdr:from>
    <xdr:to>
      <xdr:col>3</xdr:col>
      <xdr:colOff>1012031</xdr:colOff>
      <xdr:row>330</xdr:row>
      <xdr:rowOff>113348</xdr:rowOff>
    </xdr:to>
    <xdr:pic>
      <xdr:nvPicPr>
        <xdr:cNvPr id="45" name="84 Imagen">
          <a:extLst>
            <a:ext uri="{FF2B5EF4-FFF2-40B4-BE49-F238E27FC236}">
              <a16:creationId xmlns:a16="http://schemas.microsoft.com/office/drawing/2014/main" id="{4D04167F-75B3-4E6E-8AF6-A3425E46DFB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9258776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66</xdr:row>
      <xdr:rowOff>71437</xdr:rowOff>
    </xdr:from>
    <xdr:to>
      <xdr:col>21</xdr:col>
      <xdr:colOff>383495</xdr:colOff>
      <xdr:row>70</xdr:row>
      <xdr:rowOff>100012</xdr:rowOff>
    </xdr:to>
    <xdr:pic>
      <xdr:nvPicPr>
        <xdr:cNvPr id="58" name="22 Imagen">
          <a:extLst>
            <a:ext uri="{FF2B5EF4-FFF2-40B4-BE49-F238E27FC236}">
              <a16:creationId xmlns:a16="http://schemas.microsoft.com/office/drawing/2014/main" id="{0F23D68F-C375-4BF8-96EC-CA69204A0F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7677626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67</xdr:row>
      <xdr:rowOff>4762</xdr:rowOff>
    </xdr:from>
    <xdr:to>
      <xdr:col>4</xdr:col>
      <xdr:colOff>359569</xdr:colOff>
      <xdr:row>71</xdr:row>
      <xdr:rowOff>4762</xdr:rowOff>
    </xdr:to>
    <xdr:pic>
      <xdr:nvPicPr>
        <xdr:cNvPr id="59" name="23 Imagen">
          <a:extLst>
            <a:ext uri="{FF2B5EF4-FFF2-40B4-BE49-F238E27FC236}">
              <a16:creationId xmlns:a16="http://schemas.microsoft.com/office/drawing/2014/main" id="{31421027-D2B9-47F2-AAD4-B0332C5AF6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7690008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67</xdr:row>
      <xdr:rowOff>33337</xdr:rowOff>
    </xdr:from>
    <xdr:to>
      <xdr:col>3</xdr:col>
      <xdr:colOff>959644</xdr:colOff>
      <xdr:row>71</xdr:row>
      <xdr:rowOff>8572</xdr:rowOff>
    </xdr:to>
    <xdr:pic>
      <xdr:nvPicPr>
        <xdr:cNvPr id="60" name="24 Imagen">
          <a:extLst>
            <a:ext uri="{FF2B5EF4-FFF2-40B4-BE49-F238E27FC236}">
              <a16:creationId xmlns:a16="http://schemas.microsoft.com/office/drawing/2014/main" id="{D392E689-8223-4DC7-81CE-E314DF02895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69286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346</xdr:row>
      <xdr:rowOff>95250</xdr:rowOff>
    </xdr:from>
    <xdr:to>
      <xdr:col>21</xdr:col>
      <xdr:colOff>407308</xdr:colOff>
      <xdr:row>350</xdr:row>
      <xdr:rowOff>123825</xdr:rowOff>
    </xdr:to>
    <xdr:pic>
      <xdr:nvPicPr>
        <xdr:cNvPr id="67" name="100 Imagen">
          <a:extLst>
            <a:ext uri="{FF2B5EF4-FFF2-40B4-BE49-F238E27FC236}">
              <a16:creationId xmlns:a16="http://schemas.microsoft.com/office/drawing/2014/main" id="{14F60955-659F-4F4F-B8CE-23E62D05B2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1364456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347</xdr:row>
      <xdr:rowOff>28575</xdr:rowOff>
    </xdr:from>
    <xdr:to>
      <xdr:col>4</xdr:col>
      <xdr:colOff>383382</xdr:colOff>
      <xdr:row>351</xdr:row>
      <xdr:rowOff>19050</xdr:rowOff>
    </xdr:to>
    <xdr:pic>
      <xdr:nvPicPr>
        <xdr:cNvPr id="68" name="101 Imagen">
          <a:extLst>
            <a:ext uri="{FF2B5EF4-FFF2-40B4-BE49-F238E27FC236}">
              <a16:creationId xmlns:a16="http://schemas.microsoft.com/office/drawing/2014/main" id="{A23377EE-A900-404A-8D74-44BD70EB5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13656945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346</xdr:row>
      <xdr:rowOff>161925</xdr:rowOff>
    </xdr:from>
    <xdr:to>
      <xdr:col>3</xdr:col>
      <xdr:colOff>1012032</xdr:colOff>
      <xdr:row>350</xdr:row>
      <xdr:rowOff>137160</xdr:rowOff>
    </xdr:to>
    <xdr:pic>
      <xdr:nvPicPr>
        <xdr:cNvPr id="69" name="102 Imagen">
          <a:extLst>
            <a:ext uri="{FF2B5EF4-FFF2-40B4-BE49-F238E27FC236}">
              <a16:creationId xmlns:a16="http://schemas.microsoft.com/office/drawing/2014/main" id="{DC8D2B7B-F3E4-4F98-8B3A-ABE9811D4B6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36512300"/>
          <a:ext cx="1521619" cy="7372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1088233</xdr:colOff>
      <xdr:row>4</xdr:row>
      <xdr:rowOff>119062</xdr:rowOff>
    </xdr:from>
    <xdr:to>
      <xdr:col>4</xdr:col>
      <xdr:colOff>383383</xdr:colOff>
      <xdr:row>8</xdr:row>
      <xdr:rowOff>109537</xdr:rowOff>
    </xdr:to>
    <xdr:pic>
      <xdr:nvPicPr>
        <xdr:cNvPr id="40" name="2 Imagen">
          <a:extLst>
            <a:ext uri="{FF2B5EF4-FFF2-40B4-BE49-F238E27FC236}">
              <a16:creationId xmlns:a16="http://schemas.microsoft.com/office/drawing/2014/main" id="{83125E92-9BB1-48B9-8B90-624D9DEC3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8" y="6905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178594</xdr:colOff>
      <xdr:row>4</xdr:row>
      <xdr:rowOff>71437</xdr:rowOff>
    </xdr:from>
    <xdr:to>
      <xdr:col>21</xdr:col>
      <xdr:colOff>383495</xdr:colOff>
      <xdr:row>8</xdr:row>
      <xdr:rowOff>100012</xdr:rowOff>
    </xdr:to>
    <xdr:pic>
      <xdr:nvPicPr>
        <xdr:cNvPr id="41" name="4 Imagen">
          <a:extLst>
            <a:ext uri="{FF2B5EF4-FFF2-40B4-BE49-F238E27FC236}">
              <a16:creationId xmlns:a16="http://schemas.microsoft.com/office/drawing/2014/main" id="{899D2F49-051C-438E-BDDA-A6DF0C8E6E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6429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</xdr:row>
      <xdr:rowOff>138112</xdr:rowOff>
    </xdr:from>
    <xdr:to>
      <xdr:col>3</xdr:col>
      <xdr:colOff>988219</xdr:colOff>
      <xdr:row>8</xdr:row>
      <xdr:rowOff>113347</xdr:rowOff>
    </xdr:to>
    <xdr:pic>
      <xdr:nvPicPr>
        <xdr:cNvPr id="42" name="6 Imagen">
          <a:extLst>
            <a:ext uri="{FF2B5EF4-FFF2-40B4-BE49-F238E27FC236}">
              <a16:creationId xmlns:a16="http://schemas.microsoft.com/office/drawing/2014/main" id="{244AA42A-28FC-4F9D-A1D4-DD39160AED0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096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130969</xdr:colOff>
      <xdr:row>39</xdr:row>
      <xdr:rowOff>83344</xdr:rowOff>
    </xdr:from>
    <xdr:to>
      <xdr:col>21</xdr:col>
      <xdr:colOff>335870</xdr:colOff>
      <xdr:row>43</xdr:row>
      <xdr:rowOff>111919</xdr:rowOff>
    </xdr:to>
    <xdr:pic>
      <xdr:nvPicPr>
        <xdr:cNvPr id="43" name="19 Imagen">
          <a:extLst>
            <a:ext uri="{FF2B5EF4-FFF2-40B4-BE49-F238E27FC236}">
              <a16:creationId xmlns:a16="http://schemas.microsoft.com/office/drawing/2014/main" id="{55E83810-2F0B-4CD6-BF47-E2A769DFF9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744" y="88749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1016794</xdr:colOff>
      <xdr:row>40</xdr:row>
      <xdr:rowOff>16669</xdr:rowOff>
    </xdr:from>
    <xdr:to>
      <xdr:col>4</xdr:col>
      <xdr:colOff>311944</xdr:colOff>
      <xdr:row>44</xdr:row>
      <xdr:rowOff>7144</xdr:rowOff>
    </xdr:to>
    <xdr:pic>
      <xdr:nvPicPr>
        <xdr:cNvPr id="44" name="20 Imagen">
          <a:extLst>
            <a:ext uri="{FF2B5EF4-FFF2-40B4-BE49-F238E27FC236}">
              <a16:creationId xmlns:a16="http://schemas.microsoft.com/office/drawing/2014/main" id="{BD56DF6B-7C10-46E9-AC34-B9A4C7948B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069" y="89987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39</xdr:row>
      <xdr:rowOff>150019</xdr:rowOff>
    </xdr:from>
    <xdr:to>
      <xdr:col>3</xdr:col>
      <xdr:colOff>940594</xdr:colOff>
      <xdr:row>43</xdr:row>
      <xdr:rowOff>125254</xdr:rowOff>
    </xdr:to>
    <xdr:pic>
      <xdr:nvPicPr>
        <xdr:cNvPr id="45" name="21 Imagen">
          <a:extLst>
            <a:ext uri="{FF2B5EF4-FFF2-40B4-BE49-F238E27FC236}">
              <a16:creationId xmlns:a16="http://schemas.microsoft.com/office/drawing/2014/main" id="{7DE2ABE0-97C4-443E-9DA1-EFFADB3A9E2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89415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109</xdr:row>
      <xdr:rowOff>59531</xdr:rowOff>
    </xdr:from>
    <xdr:to>
      <xdr:col>21</xdr:col>
      <xdr:colOff>443026</xdr:colOff>
      <xdr:row>113</xdr:row>
      <xdr:rowOff>88106</xdr:rowOff>
    </xdr:to>
    <xdr:pic>
      <xdr:nvPicPr>
        <xdr:cNvPr id="46" name="31 Imagen">
          <a:extLst>
            <a:ext uri="{FF2B5EF4-FFF2-40B4-BE49-F238E27FC236}">
              <a16:creationId xmlns:a16="http://schemas.microsoft.com/office/drawing/2014/main" id="{FCAD6867-43FA-4E97-8268-B1D74D64C3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23014781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109</xdr:row>
      <xdr:rowOff>183356</xdr:rowOff>
    </xdr:from>
    <xdr:to>
      <xdr:col>4</xdr:col>
      <xdr:colOff>419100</xdr:colOff>
      <xdr:row>113</xdr:row>
      <xdr:rowOff>173831</xdr:rowOff>
    </xdr:to>
    <xdr:pic>
      <xdr:nvPicPr>
        <xdr:cNvPr id="47" name="32 Imagen">
          <a:extLst>
            <a:ext uri="{FF2B5EF4-FFF2-40B4-BE49-F238E27FC236}">
              <a16:creationId xmlns:a16="http://schemas.microsoft.com/office/drawing/2014/main" id="{D75A931C-BDA3-46C5-B276-2D28B03719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3138606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202406</xdr:colOff>
      <xdr:row>109</xdr:row>
      <xdr:rowOff>126206</xdr:rowOff>
    </xdr:from>
    <xdr:to>
      <xdr:col>3</xdr:col>
      <xdr:colOff>1047750</xdr:colOff>
      <xdr:row>113</xdr:row>
      <xdr:rowOff>101441</xdr:rowOff>
    </xdr:to>
    <xdr:pic>
      <xdr:nvPicPr>
        <xdr:cNvPr id="48" name="33 Imagen">
          <a:extLst>
            <a:ext uri="{FF2B5EF4-FFF2-40B4-BE49-F238E27FC236}">
              <a16:creationId xmlns:a16="http://schemas.microsoft.com/office/drawing/2014/main" id="{4F68AE22-912E-45FD-9A35-C9F73045EA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2308145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155</xdr:row>
      <xdr:rowOff>71437</xdr:rowOff>
    </xdr:from>
    <xdr:to>
      <xdr:col>21</xdr:col>
      <xdr:colOff>407308</xdr:colOff>
      <xdr:row>159</xdr:row>
      <xdr:rowOff>100012</xdr:rowOff>
    </xdr:to>
    <xdr:pic>
      <xdr:nvPicPr>
        <xdr:cNvPr id="49" name="34 Imagen">
          <a:extLst>
            <a:ext uri="{FF2B5EF4-FFF2-40B4-BE49-F238E27FC236}">
              <a16:creationId xmlns:a16="http://schemas.microsoft.com/office/drawing/2014/main" id="{ABF86E8F-D025-489D-8867-E7C449E1BA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3393281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156</xdr:row>
      <xdr:rowOff>4762</xdr:rowOff>
    </xdr:from>
    <xdr:to>
      <xdr:col>4</xdr:col>
      <xdr:colOff>383382</xdr:colOff>
      <xdr:row>160</xdr:row>
      <xdr:rowOff>4762</xdr:rowOff>
    </xdr:to>
    <xdr:pic>
      <xdr:nvPicPr>
        <xdr:cNvPr id="50" name="35 Imagen">
          <a:extLst>
            <a:ext uri="{FF2B5EF4-FFF2-40B4-BE49-F238E27FC236}">
              <a16:creationId xmlns:a16="http://schemas.microsoft.com/office/drawing/2014/main" id="{E685AC08-8A7E-4726-B6C2-D214A228B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3405663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155</xdr:row>
      <xdr:rowOff>138112</xdr:rowOff>
    </xdr:from>
    <xdr:to>
      <xdr:col>3</xdr:col>
      <xdr:colOff>1012032</xdr:colOff>
      <xdr:row>159</xdr:row>
      <xdr:rowOff>113347</xdr:rowOff>
    </xdr:to>
    <xdr:pic>
      <xdr:nvPicPr>
        <xdr:cNvPr id="51" name="36 Imagen">
          <a:extLst>
            <a:ext uri="{FF2B5EF4-FFF2-40B4-BE49-F238E27FC236}">
              <a16:creationId xmlns:a16="http://schemas.microsoft.com/office/drawing/2014/main" id="{8E3B4A18-B894-4453-847C-320DBA4761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3399948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195</xdr:row>
      <xdr:rowOff>83343</xdr:rowOff>
    </xdr:from>
    <xdr:to>
      <xdr:col>21</xdr:col>
      <xdr:colOff>383495</xdr:colOff>
      <xdr:row>199</xdr:row>
      <xdr:rowOff>111918</xdr:rowOff>
    </xdr:to>
    <xdr:pic>
      <xdr:nvPicPr>
        <xdr:cNvPr id="52" name="40 Imagen">
          <a:extLst>
            <a:ext uri="{FF2B5EF4-FFF2-40B4-BE49-F238E27FC236}">
              <a16:creationId xmlns:a16="http://schemas.microsoft.com/office/drawing/2014/main" id="{91C9BB23-A8C8-4EF9-A4F2-F51CD24E0B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4370784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196</xdr:row>
      <xdr:rowOff>16668</xdr:rowOff>
    </xdr:from>
    <xdr:to>
      <xdr:col>4</xdr:col>
      <xdr:colOff>359569</xdr:colOff>
      <xdr:row>200</xdr:row>
      <xdr:rowOff>7143</xdr:rowOff>
    </xdr:to>
    <xdr:pic>
      <xdr:nvPicPr>
        <xdr:cNvPr id="53" name="41 Imagen">
          <a:extLst>
            <a:ext uri="{FF2B5EF4-FFF2-40B4-BE49-F238E27FC236}">
              <a16:creationId xmlns:a16="http://schemas.microsoft.com/office/drawing/2014/main" id="{8252A0BB-97F0-4B85-BB6C-F38A8EB78C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4383166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195</xdr:row>
      <xdr:rowOff>150018</xdr:rowOff>
    </xdr:from>
    <xdr:to>
      <xdr:col>3</xdr:col>
      <xdr:colOff>988219</xdr:colOff>
      <xdr:row>199</xdr:row>
      <xdr:rowOff>125253</xdr:rowOff>
    </xdr:to>
    <xdr:pic>
      <xdr:nvPicPr>
        <xdr:cNvPr id="54" name="42 Imagen">
          <a:extLst>
            <a:ext uri="{FF2B5EF4-FFF2-40B4-BE49-F238E27FC236}">
              <a16:creationId xmlns:a16="http://schemas.microsoft.com/office/drawing/2014/main" id="{BAD6547D-4512-4AA2-9F3D-E72BE20AC5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377451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231</xdr:row>
      <xdr:rowOff>83344</xdr:rowOff>
    </xdr:from>
    <xdr:to>
      <xdr:col>21</xdr:col>
      <xdr:colOff>431120</xdr:colOff>
      <xdr:row>235</xdr:row>
      <xdr:rowOff>111919</xdr:rowOff>
    </xdr:to>
    <xdr:pic>
      <xdr:nvPicPr>
        <xdr:cNvPr id="55" name="52 Imagen">
          <a:extLst>
            <a:ext uri="{FF2B5EF4-FFF2-40B4-BE49-F238E27FC236}">
              <a16:creationId xmlns:a16="http://schemas.microsoft.com/office/drawing/2014/main" id="{489912B4-8BBA-48E4-BBD7-CE2378CF015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50480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232</xdr:row>
      <xdr:rowOff>16669</xdr:rowOff>
    </xdr:from>
    <xdr:to>
      <xdr:col>4</xdr:col>
      <xdr:colOff>407194</xdr:colOff>
      <xdr:row>236</xdr:row>
      <xdr:rowOff>7144</xdr:rowOff>
    </xdr:to>
    <xdr:pic>
      <xdr:nvPicPr>
        <xdr:cNvPr id="56" name="53 Imagen">
          <a:extLst>
            <a:ext uri="{FF2B5EF4-FFF2-40B4-BE49-F238E27FC236}">
              <a16:creationId xmlns:a16="http://schemas.microsoft.com/office/drawing/2014/main" id="{A468E152-4829-4CF3-BABA-BB051F9625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50603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231</xdr:row>
      <xdr:rowOff>150019</xdr:rowOff>
    </xdr:from>
    <xdr:to>
      <xdr:col>3</xdr:col>
      <xdr:colOff>1035844</xdr:colOff>
      <xdr:row>235</xdr:row>
      <xdr:rowOff>125254</xdr:rowOff>
    </xdr:to>
    <xdr:pic>
      <xdr:nvPicPr>
        <xdr:cNvPr id="57" name="54 Imagen">
          <a:extLst>
            <a:ext uri="{FF2B5EF4-FFF2-40B4-BE49-F238E27FC236}">
              <a16:creationId xmlns:a16="http://schemas.microsoft.com/office/drawing/2014/main" id="{B786EB90-3229-4E56-8869-BF5437FC677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0546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283</xdr:row>
      <xdr:rowOff>95250</xdr:rowOff>
    </xdr:from>
    <xdr:to>
      <xdr:col>21</xdr:col>
      <xdr:colOff>383495</xdr:colOff>
      <xdr:row>287</xdr:row>
      <xdr:rowOff>123825</xdr:rowOff>
    </xdr:to>
    <xdr:pic>
      <xdr:nvPicPr>
        <xdr:cNvPr id="58" name="55 Imagen">
          <a:extLst>
            <a:ext uri="{FF2B5EF4-FFF2-40B4-BE49-F238E27FC236}">
              <a16:creationId xmlns:a16="http://schemas.microsoft.com/office/drawing/2014/main" id="{E38D0A2A-3C4B-403B-9394-4B096EBE95D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6004560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271</xdr:row>
      <xdr:rowOff>28575</xdr:rowOff>
    </xdr:from>
    <xdr:to>
      <xdr:col>4</xdr:col>
      <xdr:colOff>359569</xdr:colOff>
      <xdr:row>275</xdr:row>
      <xdr:rowOff>19050</xdr:rowOff>
    </xdr:to>
    <xdr:pic>
      <xdr:nvPicPr>
        <xdr:cNvPr id="59" name="56 Imagen">
          <a:extLst>
            <a:ext uri="{FF2B5EF4-FFF2-40B4-BE49-F238E27FC236}">
              <a16:creationId xmlns:a16="http://schemas.microsoft.com/office/drawing/2014/main" id="{84A7B1B1-F85E-43EB-B4F3-4F030C915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6016942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283</xdr:row>
      <xdr:rowOff>161925</xdr:rowOff>
    </xdr:from>
    <xdr:to>
      <xdr:col>3</xdr:col>
      <xdr:colOff>988219</xdr:colOff>
      <xdr:row>287</xdr:row>
      <xdr:rowOff>137160</xdr:rowOff>
    </xdr:to>
    <xdr:pic>
      <xdr:nvPicPr>
        <xdr:cNvPr id="60" name="57 Imagen">
          <a:extLst>
            <a:ext uri="{FF2B5EF4-FFF2-40B4-BE49-F238E27FC236}">
              <a16:creationId xmlns:a16="http://schemas.microsoft.com/office/drawing/2014/main" id="{312296E7-0C00-4E1E-9CD5-CAD29DA389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011227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119063</xdr:colOff>
      <xdr:row>305</xdr:row>
      <xdr:rowOff>107156</xdr:rowOff>
    </xdr:from>
    <xdr:to>
      <xdr:col>21</xdr:col>
      <xdr:colOff>2495</xdr:colOff>
      <xdr:row>309</xdr:row>
      <xdr:rowOff>135731</xdr:rowOff>
    </xdr:to>
    <xdr:pic>
      <xdr:nvPicPr>
        <xdr:cNvPr id="61" name="61 Imagen">
          <a:extLst>
            <a:ext uri="{FF2B5EF4-FFF2-40B4-BE49-F238E27FC236}">
              <a16:creationId xmlns:a16="http://schemas.microsoft.com/office/drawing/2014/main" id="{9AA52561-5247-40E7-8621-23F954617A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988" y="66372581"/>
          <a:ext cx="133123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304</xdr:row>
      <xdr:rowOff>138112</xdr:rowOff>
    </xdr:from>
    <xdr:to>
      <xdr:col>3</xdr:col>
      <xdr:colOff>1012031</xdr:colOff>
      <xdr:row>308</xdr:row>
      <xdr:rowOff>113347</xdr:rowOff>
    </xdr:to>
    <xdr:pic>
      <xdr:nvPicPr>
        <xdr:cNvPr id="62" name="66 Imagen">
          <a:extLst>
            <a:ext uri="{FF2B5EF4-FFF2-40B4-BE49-F238E27FC236}">
              <a16:creationId xmlns:a16="http://schemas.microsoft.com/office/drawing/2014/main" id="{EE9BAF85-401C-4EF8-BF83-66FC17377E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662130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209550</xdr:colOff>
      <xdr:row>344</xdr:row>
      <xdr:rowOff>78581</xdr:rowOff>
    </xdr:from>
    <xdr:to>
      <xdr:col>21</xdr:col>
      <xdr:colOff>414451</xdr:colOff>
      <xdr:row>348</xdr:row>
      <xdr:rowOff>107156</xdr:rowOff>
    </xdr:to>
    <xdr:pic>
      <xdr:nvPicPr>
        <xdr:cNvPr id="63" name="70 Imagen">
          <a:extLst>
            <a:ext uri="{FF2B5EF4-FFF2-40B4-BE49-F238E27FC236}">
              <a16:creationId xmlns:a16="http://schemas.microsoft.com/office/drawing/2014/main" id="{6FC42373-A95B-451C-9F41-E8114E655D5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5" y="80793431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344</xdr:row>
      <xdr:rowOff>2381</xdr:rowOff>
    </xdr:from>
    <xdr:to>
      <xdr:col>5</xdr:col>
      <xdr:colOff>142875</xdr:colOff>
      <xdr:row>347</xdr:row>
      <xdr:rowOff>183356</xdr:rowOff>
    </xdr:to>
    <xdr:pic>
      <xdr:nvPicPr>
        <xdr:cNvPr id="64" name="71 Imagen">
          <a:extLst>
            <a:ext uri="{FF2B5EF4-FFF2-40B4-BE49-F238E27FC236}">
              <a16:creationId xmlns:a16="http://schemas.microsoft.com/office/drawing/2014/main" id="{9969206E-4915-477B-82B9-77B3A2FE8E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8071723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69056</xdr:colOff>
      <xdr:row>344</xdr:row>
      <xdr:rowOff>40481</xdr:rowOff>
    </xdr:from>
    <xdr:to>
      <xdr:col>3</xdr:col>
      <xdr:colOff>914400</xdr:colOff>
      <xdr:row>348</xdr:row>
      <xdr:rowOff>15716</xdr:rowOff>
    </xdr:to>
    <xdr:pic>
      <xdr:nvPicPr>
        <xdr:cNvPr id="65" name="72 Imagen">
          <a:extLst>
            <a:ext uri="{FF2B5EF4-FFF2-40B4-BE49-F238E27FC236}">
              <a16:creationId xmlns:a16="http://schemas.microsoft.com/office/drawing/2014/main" id="{BCC495EC-C1A2-44D3-A89E-55C0D15DFE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56" y="8075533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355</xdr:row>
      <xdr:rowOff>71438</xdr:rowOff>
    </xdr:from>
    <xdr:to>
      <xdr:col>21</xdr:col>
      <xdr:colOff>407307</xdr:colOff>
      <xdr:row>359</xdr:row>
      <xdr:rowOff>90488</xdr:rowOff>
    </xdr:to>
    <xdr:pic>
      <xdr:nvPicPr>
        <xdr:cNvPr id="69" name="82 Imagen">
          <a:extLst>
            <a:ext uri="{FF2B5EF4-FFF2-40B4-BE49-F238E27FC236}">
              <a16:creationId xmlns:a16="http://schemas.microsoft.com/office/drawing/2014/main" id="{D8312EED-B00B-4FE7-9781-D86A38D373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7932896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356</xdr:row>
      <xdr:rowOff>4763</xdr:rowOff>
    </xdr:from>
    <xdr:to>
      <xdr:col>4</xdr:col>
      <xdr:colOff>383381</xdr:colOff>
      <xdr:row>360</xdr:row>
      <xdr:rowOff>4763</xdr:rowOff>
    </xdr:to>
    <xdr:pic>
      <xdr:nvPicPr>
        <xdr:cNvPr id="70" name="83 Imagen">
          <a:extLst>
            <a:ext uri="{FF2B5EF4-FFF2-40B4-BE49-F238E27FC236}">
              <a16:creationId xmlns:a16="http://schemas.microsoft.com/office/drawing/2014/main" id="{AA672D41-A74E-481B-BA6E-5F5D446866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794527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355</xdr:row>
      <xdr:rowOff>138113</xdr:rowOff>
    </xdr:from>
    <xdr:to>
      <xdr:col>3</xdr:col>
      <xdr:colOff>1012031</xdr:colOff>
      <xdr:row>359</xdr:row>
      <xdr:rowOff>103823</xdr:rowOff>
    </xdr:to>
    <xdr:pic>
      <xdr:nvPicPr>
        <xdr:cNvPr id="71" name="84 Imagen">
          <a:extLst>
            <a:ext uri="{FF2B5EF4-FFF2-40B4-BE49-F238E27FC236}">
              <a16:creationId xmlns:a16="http://schemas.microsoft.com/office/drawing/2014/main" id="{9980F6CB-F1F9-418C-9232-EEA96F3A72F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7939563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71</xdr:row>
      <xdr:rowOff>71437</xdr:rowOff>
    </xdr:from>
    <xdr:to>
      <xdr:col>21</xdr:col>
      <xdr:colOff>383495</xdr:colOff>
      <xdr:row>75</xdr:row>
      <xdr:rowOff>100012</xdr:rowOff>
    </xdr:to>
    <xdr:pic>
      <xdr:nvPicPr>
        <xdr:cNvPr id="72" name="22 Imagen">
          <a:extLst>
            <a:ext uri="{FF2B5EF4-FFF2-40B4-BE49-F238E27FC236}">
              <a16:creationId xmlns:a16="http://schemas.microsoft.com/office/drawing/2014/main" id="{B3AD47DA-F295-4B4F-8C97-12DA7FBEC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52352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72</xdr:row>
      <xdr:rowOff>4762</xdr:rowOff>
    </xdr:from>
    <xdr:to>
      <xdr:col>4</xdr:col>
      <xdr:colOff>359569</xdr:colOff>
      <xdr:row>76</xdr:row>
      <xdr:rowOff>4762</xdr:rowOff>
    </xdr:to>
    <xdr:pic>
      <xdr:nvPicPr>
        <xdr:cNvPr id="73" name="23 Imagen">
          <a:extLst>
            <a:ext uri="{FF2B5EF4-FFF2-40B4-BE49-F238E27FC236}">
              <a16:creationId xmlns:a16="http://schemas.microsoft.com/office/drawing/2014/main" id="{2B3F1705-3E74-46B2-9D9A-E5C7B0689E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535906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72</xdr:row>
      <xdr:rowOff>33337</xdr:rowOff>
    </xdr:from>
    <xdr:to>
      <xdr:col>3</xdr:col>
      <xdr:colOff>959644</xdr:colOff>
      <xdr:row>76</xdr:row>
      <xdr:rowOff>8572</xdr:rowOff>
    </xdr:to>
    <xdr:pic>
      <xdr:nvPicPr>
        <xdr:cNvPr id="74" name="24 Imagen">
          <a:extLst>
            <a:ext uri="{FF2B5EF4-FFF2-40B4-BE49-F238E27FC236}">
              <a16:creationId xmlns:a16="http://schemas.microsoft.com/office/drawing/2014/main" id="{12B55F8A-0BE2-4F5D-8A2C-955AA6B932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3876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78582</xdr:colOff>
      <xdr:row>402</xdr:row>
      <xdr:rowOff>104775</xdr:rowOff>
    </xdr:from>
    <xdr:to>
      <xdr:col>20</xdr:col>
      <xdr:colOff>340633</xdr:colOff>
      <xdr:row>406</xdr:row>
      <xdr:rowOff>133350</xdr:rowOff>
    </xdr:to>
    <xdr:pic>
      <xdr:nvPicPr>
        <xdr:cNvPr id="75" name="100 Imagen">
          <a:extLst>
            <a:ext uri="{FF2B5EF4-FFF2-40B4-BE49-F238E27FC236}">
              <a16:creationId xmlns:a16="http://schemas.microsoft.com/office/drawing/2014/main" id="{3BECC639-6823-4F8E-A296-01B092A628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8507" y="961358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1354932</xdr:colOff>
      <xdr:row>403</xdr:row>
      <xdr:rowOff>171450</xdr:rowOff>
    </xdr:from>
    <xdr:to>
      <xdr:col>5</xdr:col>
      <xdr:colOff>211932</xdr:colOff>
      <xdr:row>407</xdr:row>
      <xdr:rowOff>161925</xdr:rowOff>
    </xdr:to>
    <xdr:pic>
      <xdr:nvPicPr>
        <xdr:cNvPr id="76" name="101 Imagen">
          <a:extLst>
            <a:ext uri="{FF2B5EF4-FFF2-40B4-BE49-F238E27FC236}">
              <a16:creationId xmlns:a16="http://schemas.microsoft.com/office/drawing/2014/main" id="{11357CDB-247E-47FE-8BA7-9C3B6B6E8F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207" y="9639300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176213</xdr:colOff>
      <xdr:row>404</xdr:row>
      <xdr:rowOff>9525</xdr:rowOff>
    </xdr:from>
    <xdr:to>
      <xdr:col>3</xdr:col>
      <xdr:colOff>1021557</xdr:colOff>
      <xdr:row>407</xdr:row>
      <xdr:rowOff>175260</xdr:rowOff>
    </xdr:to>
    <xdr:pic>
      <xdr:nvPicPr>
        <xdr:cNvPr id="77" name="102 Imagen">
          <a:extLst>
            <a:ext uri="{FF2B5EF4-FFF2-40B4-BE49-F238E27FC236}">
              <a16:creationId xmlns:a16="http://schemas.microsoft.com/office/drawing/2014/main" id="{E74DBFB3-A21C-4C77-89FC-40E6A5D8E75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3" y="96421575"/>
          <a:ext cx="1521619" cy="7372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154783</xdr:colOff>
      <xdr:row>0</xdr:row>
      <xdr:rowOff>83344</xdr:rowOff>
    </xdr:from>
    <xdr:to>
      <xdr:col>21</xdr:col>
      <xdr:colOff>359684</xdr:colOff>
      <xdr:row>4</xdr:row>
      <xdr:rowOff>111919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B544738-D8F2-43E6-83F2-1C59AB64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8558" y="833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1040608</xdr:colOff>
      <xdr:row>1</xdr:row>
      <xdr:rowOff>16669</xdr:rowOff>
    </xdr:from>
    <xdr:to>
      <xdr:col>4</xdr:col>
      <xdr:colOff>335758</xdr:colOff>
      <xdr:row>5</xdr:row>
      <xdr:rowOff>7144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EAF23D02-3C71-417C-86F4-5A6EF1A16F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883" y="2071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119064</xdr:colOff>
      <xdr:row>0</xdr:row>
      <xdr:rowOff>150019</xdr:rowOff>
    </xdr:from>
    <xdr:to>
      <xdr:col>3</xdr:col>
      <xdr:colOff>964408</xdr:colOff>
      <xdr:row>4</xdr:row>
      <xdr:rowOff>125254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FDE0C8ED-E2B3-4BE7-B228-7F3780440D1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4" y="15001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47</xdr:row>
      <xdr:rowOff>71437</xdr:rowOff>
    </xdr:from>
    <xdr:to>
      <xdr:col>21</xdr:col>
      <xdr:colOff>383495</xdr:colOff>
      <xdr:row>51</xdr:row>
      <xdr:rowOff>100012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737C72DB-5571-438A-B172-C0C32902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981551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48</xdr:row>
      <xdr:rowOff>4762</xdr:rowOff>
    </xdr:from>
    <xdr:to>
      <xdr:col>4</xdr:col>
      <xdr:colOff>359569</xdr:colOff>
      <xdr:row>52</xdr:row>
      <xdr:rowOff>4762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BAC7E5E-D451-43E0-BEB6-D4E4C3DE8A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993933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47</xdr:row>
      <xdr:rowOff>138112</xdr:rowOff>
    </xdr:from>
    <xdr:to>
      <xdr:col>3</xdr:col>
      <xdr:colOff>988219</xdr:colOff>
      <xdr:row>51</xdr:row>
      <xdr:rowOff>113347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25A46ADE-9B98-40A4-A289-2CC904C3108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988218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107157</xdr:colOff>
      <xdr:row>94</xdr:row>
      <xdr:rowOff>71437</xdr:rowOff>
    </xdr:from>
    <xdr:to>
      <xdr:col>21</xdr:col>
      <xdr:colOff>312058</xdr:colOff>
      <xdr:row>98</xdr:row>
      <xdr:rowOff>100012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C4DBE6FA-6E2F-4843-9545-FCD65BCFB8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932" y="192738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992982</xdr:colOff>
      <xdr:row>95</xdr:row>
      <xdr:rowOff>4762</xdr:rowOff>
    </xdr:from>
    <xdr:to>
      <xdr:col>4</xdr:col>
      <xdr:colOff>288132</xdr:colOff>
      <xdr:row>99</xdr:row>
      <xdr:rowOff>4762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1B272694-A7B7-41F4-99C3-84F2A05ADB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257" y="1939766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71438</xdr:colOff>
      <xdr:row>94</xdr:row>
      <xdr:rowOff>138112</xdr:rowOff>
    </xdr:from>
    <xdr:to>
      <xdr:col>3</xdr:col>
      <xdr:colOff>916782</xdr:colOff>
      <xdr:row>98</xdr:row>
      <xdr:rowOff>113347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ED30F4A-6887-48A9-81FF-097D96BC845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3405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154781</xdr:colOff>
      <xdr:row>158</xdr:row>
      <xdr:rowOff>59531</xdr:rowOff>
    </xdr:from>
    <xdr:to>
      <xdr:col>21</xdr:col>
      <xdr:colOff>359682</xdr:colOff>
      <xdr:row>162</xdr:row>
      <xdr:rowOff>88106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660D92F6-9895-4446-A318-7BFB47AA7B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8556" y="322254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1040606</xdr:colOff>
      <xdr:row>158</xdr:row>
      <xdr:rowOff>183356</xdr:rowOff>
    </xdr:from>
    <xdr:to>
      <xdr:col>4</xdr:col>
      <xdr:colOff>335756</xdr:colOff>
      <xdr:row>162</xdr:row>
      <xdr:rowOff>173831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4A9040CB-A416-4F1F-A2DC-2F7F0CF157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881" y="323492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119062</xdr:colOff>
      <xdr:row>158</xdr:row>
      <xdr:rowOff>126206</xdr:rowOff>
    </xdr:from>
    <xdr:to>
      <xdr:col>3</xdr:col>
      <xdr:colOff>964406</xdr:colOff>
      <xdr:row>162</xdr:row>
      <xdr:rowOff>101441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487DB6F6-8476-4EF9-A688-A4E35FADE42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" y="3229213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154781</xdr:colOff>
      <xdr:row>206</xdr:row>
      <xdr:rowOff>0</xdr:rowOff>
    </xdr:from>
    <xdr:to>
      <xdr:col>21</xdr:col>
      <xdr:colOff>359682</xdr:colOff>
      <xdr:row>210</xdr:row>
      <xdr:rowOff>28575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544920BE-6D56-4A12-A78B-02092B4FFD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8556" y="535281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1040606</xdr:colOff>
      <xdr:row>206</xdr:row>
      <xdr:rowOff>0</xdr:rowOff>
    </xdr:from>
    <xdr:to>
      <xdr:col>4</xdr:col>
      <xdr:colOff>335756</xdr:colOff>
      <xdr:row>209</xdr:row>
      <xdr:rowOff>180975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93E591FA-1627-4EF9-8C70-20E7A58D2A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881" y="536519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119062</xdr:colOff>
      <xdr:row>206</xdr:row>
      <xdr:rowOff>0</xdr:rowOff>
    </xdr:from>
    <xdr:to>
      <xdr:col>3</xdr:col>
      <xdr:colOff>964406</xdr:colOff>
      <xdr:row>209</xdr:row>
      <xdr:rowOff>165735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C9EF4E7C-47F6-4988-AC2F-4EEF616C66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" y="535947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273844</xdr:colOff>
      <xdr:row>286</xdr:row>
      <xdr:rowOff>59531</xdr:rowOff>
    </xdr:from>
    <xdr:to>
      <xdr:col>21</xdr:col>
      <xdr:colOff>478745</xdr:colOff>
      <xdr:row>290</xdr:row>
      <xdr:rowOff>88106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E819D217-0DFB-4604-ACF0-B25D98136D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619" y="876228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1159669</xdr:colOff>
      <xdr:row>286</xdr:row>
      <xdr:rowOff>183356</xdr:rowOff>
    </xdr:from>
    <xdr:to>
      <xdr:col>5</xdr:col>
      <xdr:colOff>14288</xdr:colOff>
      <xdr:row>290</xdr:row>
      <xdr:rowOff>173831</xdr:rowOff>
    </xdr:to>
    <xdr:pic>
      <xdr:nvPicPr>
        <xdr:cNvPr id="27" name="26 Imagen">
          <a:extLst>
            <a:ext uri="{FF2B5EF4-FFF2-40B4-BE49-F238E27FC236}">
              <a16:creationId xmlns:a16="http://schemas.microsoft.com/office/drawing/2014/main" id="{0AD2B33F-9960-49D6-B641-40DD197F3D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944" y="87746681"/>
          <a:ext cx="1502569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11906</xdr:colOff>
      <xdr:row>286</xdr:row>
      <xdr:rowOff>126206</xdr:rowOff>
    </xdr:from>
    <xdr:to>
      <xdr:col>3</xdr:col>
      <xdr:colOff>1083469</xdr:colOff>
      <xdr:row>290</xdr:row>
      <xdr:rowOff>101441</xdr:rowOff>
    </xdr:to>
    <xdr:pic>
      <xdr:nvPicPr>
        <xdr:cNvPr id="28" name="27 Imagen">
          <a:extLst>
            <a:ext uri="{FF2B5EF4-FFF2-40B4-BE49-F238E27FC236}">
              <a16:creationId xmlns:a16="http://schemas.microsoft.com/office/drawing/2014/main" id="{9BE2F378-2AD0-4C27-96AF-DFA9DD06C2D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506" y="87689531"/>
          <a:ext cx="1519238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326</xdr:row>
      <xdr:rowOff>83344</xdr:rowOff>
    </xdr:from>
    <xdr:to>
      <xdr:col>21</xdr:col>
      <xdr:colOff>419214</xdr:colOff>
      <xdr:row>330</xdr:row>
      <xdr:rowOff>111919</xdr:rowOff>
    </xdr:to>
    <xdr:pic>
      <xdr:nvPicPr>
        <xdr:cNvPr id="29" name="28 Imagen">
          <a:extLst>
            <a:ext uri="{FF2B5EF4-FFF2-40B4-BE49-F238E27FC236}">
              <a16:creationId xmlns:a16="http://schemas.microsoft.com/office/drawing/2014/main" id="{2309F57F-4162-4079-BE46-7493A70020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9740979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327</xdr:row>
      <xdr:rowOff>16669</xdr:rowOff>
    </xdr:from>
    <xdr:to>
      <xdr:col>4</xdr:col>
      <xdr:colOff>395288</xdr:colOff>
      <xdr:row>331</xdr:row>
      <xdr:rowOff>7144</xdr:rowOff>
    </xdr:to>
    <xdr:pic>
      <xdr:nvPicPr>
        <xdr:cNvPr id="30" name="29 Imagen">
          <a:extLst>
            <a:ext uri="{FF2B5EF4-FFF2-40B4-BE49-F238E27FC236}">
              <a16:creationId xmlns:a16="http://schemas.microsoft.com/office/drawing/2014/main" id="{2DA2E055-131A-482F-A81B-7377A59C3F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9753361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178594</xdr:colOff>
      <xdr:row>326</xdr:row>
      <xdr:rowOff>150019</xdr:rowOff>
    </xdr:from>
    <xdr:to>
      <xdr:col>3</xdr:col>
      <xdr:colOff>1023938</xdr:colOff>
      <xdr:row>330</xdr:row>
      <xdr:rowOff>125254</xdr:rowOff>
    </xdr:to>
    <xdr:pic>
      <xdr:nvPicPr>
        <xdr:cNvPr id="31" name="30 Imagen">
          <a:extLst>
            <a:ext uri="{FF2B5EF4-FFF2-40B4-BE49-F238E27FC236}">
              <a16:creationId xmlns:a16="http://schemas.microsoft.com/office/drawing/2014/main" id="{BBF95799-F466-495B-A55C-A1C628EABC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974764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366</xdr:row>
      <xdr:rowOff>59531</xdr:rowOff>
    </xdr:from>
    <xdr:to>
      <xdr:col>21</xdr:col>
      <xdr:colOff>443026</xdr:colOff>
      <xdr:row>370</xdr:row>
      <xdr:rowOff>88106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B6329420-DB37-4FC2-889F-C842146B02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10714910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366</xdr:row>
      <xdr:rowOff>183356</xdr:rowOff>
    </xdr:from>
    <xdr:to>
      <xdr:col>4</xdr:col>
      <xdr:colOff>419100</xdr:colOff>
      <xdr:row>370</xdr:row>
      <xdr:rowOff>173831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71AB1A15-8056-49FB-AD5E-34E42B3C80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0727293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202406</xdr:colOff>
      <xdr:row>366</xdr:row>
      <xdr:rowOff>126206</xdr:rowOff>
    </xdr:from>
    <xdr:to>
      <xdr:col>3</xdr:col>
      <xdr:colOff>1047750</xdr:colOff>
      <xdr:row>370</xdr:row>
      <xdr:rowOff>101441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6AB92C0C-705F-4A64-91B5-4AB1A2861E3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10721578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412</xdr:row>
      <xdr:rowOff>71437</xdr:rowOff>
    </xdr:from>
    <xdr:to>
      <xdr:col>21</xdr:col>
      <xdr:colOff>407308</xdr:colOff>
      <xdr:row>416</xdr:row>
      <xdr:rowOff>100012</xdr:rowOff>
    </xdr:to>
    <xdr:pic>
      <xdr:nvPicPr>
        <xdr:cNvPr id="35" name="34 Imagen">
          <a:extLst>
            <a:ext uri="{FF2B5EF4-FFF2-40B4-BE49-F238E27FC236}">
              <a16:creationId xmlns:a16="http://schemas.microsoft.com/office/drawing/2014/main" id="{34AFE714-23C0-4BB8-B99C-0C16ED2E6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1180671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413</xdr:row>
      <xdr:rowOff>4762</xdr:rowOff>
    </xdr:from>
    <xdr:to>
      <xdr:col>4</xdr:col>
      <xdr:colOff>383382</xdr:colOff>
      <xdr:row>417</xdr:row>
      <xdr:rowOff>4762</xdr:rowOff>
    </xdr:to>
    <xdr:pic>
      <xdr:nvPicPr>
        <xdr:cNvPr id="36" name="35 Imagen">
          <a:extLst>
            <a:ext uri="{FF2B5EF4-FFF2-40B4-BE49-F238E27FC236}">
              <a16:creationId xmlns:a16="http://schemas.microsoft.com/office/drawing/2014/main" id="{FF277D70-2C92-4834-9DB6-CD3470B2FE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11819096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412</xdr:row>
      <xdr:rowOff>138112</xdr:rowOff>
    </xdr:from>
    <xdr:to>
      <xdr:col>3</xdr:col>
      <xdr:colOff>1012032</xdr:colOff>
      <xdr:row>416</xdr:row>
      <xdr:rowOff>113347</xdr:rowOff>
    </xdr:to>
    <xdr:pic>
      <xdr:nvPicPr>
        <xdr:cNvPr id="37" name="36 Imagen">
          <a:extLst>
            <a:ext uri="{FF2B5EF4-FFF2-40B4-BE49-F238E27FC236}">
              <a16:creationId xmlns:a16="http://schemas.microsoft.com/office/drawing/2014/main" id="{20EDC954-1078-463C-80D2-65BE1A5FFA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181338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214312</xdr:colOff>
      <xdr:row>452</xdr:row>
      <xdr:rowOff>95250</xdr:rowOff>
    </xdr:from>
    <xdr:to>
      <xdr:col>21</xdr:col>
      <xdr:colOff>419213</xdr:colOff>
      <xdr:row>456</xdr:row>
      <xdr:rowOff>123825</xdr:rowOff>
    </xdr:to>
    <xdr:pic>
      <xdr:nvPicPr>
        <xdr:cNvPr id="38" name="37 Imagen">
          <a:extLst>
            <a:ext uri="{FF2B5EF4-FFF2-40B4-BE49-F238E27FC236}">
              <a16:creationId xmlns:a16="http://schemas.microsoft.com/office/drawing/2014/main" id="{0AA0915F-09EE-426B-9819-5A096ED4DE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7" y="12785407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1100137</xdr:colOff>
      <xdr:row>453</xdr:row>
      <xdr:rowOff>28575</xdr:rowOff>
    </xdr:from>
    <xdr:to>
      <xdr:col>4</xdr:col>
      <xdr:colOff>395287</xdr:colOff>
      <xdr:row>457</xdr:row>
      <xdr:rowOff>19050</xdr:rowOff>
    </xdr:to>
    <xdr:pic>
      <xdr:nvPicPr>
        <xdr:cNvPr id="39" name="38 Imagen">
          <a:extLst>
            <a:ext uri="{FF2B5EF4-FFF2-40B4-BE49-F238E27FC236}">
              <a16:creationId xmlns:a16="http://schemas.microsoft.com/office/drawing/2014/main" id="{387BC5F9-C967-4C4F-AAF1-F3CE3CD2F6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2" y="12797790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178593</xdr:colOff>
      <xdr:row>452</xdr:row>
      <xdr:rowOff>161925</xdr:rowOff>
    </xdr:from>
    <xdr:to>
      <xdr:col>3</xdr:col>
      <xdr:colOff>1023937</xdr:colOff>
      <xdr:row>456</xdr:row>
      <xdr:rowOff>137160</xdr:rowOff>
    </xdr:to>
    <xdr:pic>
      <xdr:nvPicPr>
        <xdr:cNvPr id="40" name="39 Imagen">
          <a:extLst>
            <a:ext uri="{FF2B5EF4-FFF2-40B4-BE49-F238E27FC236}">
              <a16:creationId xmlns:a16="http://schemas.microsoft.com/office/drawing/2014/main" id="{EAEF3B89-5EEF-4903-BA74-38B232EB193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3" y="12792075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493</xdr:row>
      <xdr:rowOff>83343</xdr:rowOff>
    </xdr:from>
    <xdr:to>
      <xdr:col>21</xdr:col>
      <xdr:colOff>383495</xdr:colOff>
      <xdr:row>497</xdr:row>
      <xdr:rowOff>111918</xdr:rowOff>
    </xdr:to>
    <xdr:pic>
      <xdr:nvPicPr>
        <xdr:cNvPr id="41" name="40 Imagen">
          <a:extLst>
            <a:ext uri="{FF2B5EF4-FFF2-40B4-BE49-F238E27FC236}">
              <a16:creationId xmlns:a16="http://schemas.microsoft.com/office/drawing/2014/main" id="{FFF225C3-7580-48B7-B84C-9A05E02EF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3779579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494</xdr:row>
      <xdr:rowOff>16668</xdr:rowOff>
    </xdr:from>
    <xdr:to>
      <xdr:col>4</xdr:col>
      <xdr:colOff>359569</xdr:colOff>
      <xdr:row>498</xdr:row>
      <xdr:rowOff>7143</xdr:rowOff>
    </xdr:to>
    <xdr:pic>
      <xdr:nvPicPr>
        <xdr:cNvPr id="42" name="41 Imagen">
          <a:extLst>
            <a:ext uri="{FF2B5EF4-FFF2-40B4-BE49-F238E27FC236}">
              <a16:creationId xmlns:a16="http://schemas.microsoft.com/office/drawing/2014/main" id="{7FD28730-758A-4908-AB81-578F04A18ED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3791961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493</xdr:row>
      <xdr:rowOff>150018</xdr:rowOff>
    </xdr:from>
    <xdr:to>
      <xdr:col>3</xdr:col>
      <xdr:colOff>988219</xdr:colOff>
      <xdr:row>497</xdr:row>
      <xdr:rowOff>125253</xdr:rowOff>
    </xdr:to>
    <xdr:pic>
      <xdr:nvPicPr>
        <xdr:cNvPr id="43" name="42 Imagen">
          <a:extLst>
            <a:ext uri="{FF2B5EF4-FFF2-40B4-BE49-F238E27FC236}">
              <a16:creationId xmlns:a16="http://schemas.microsoft.com/office/drawing/2014/main" id="{3B796A17-C123-4872-A9C0-235B8495ED0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3786246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612</xdr:row>
      <xdr:rowOff>83344</xdr:rowOff>
    </xdr:from>
    <xdr:to>
      <xdr:col>21</xdr:col>
      <xdr:colOff>431120</xdr:colOff>
      <xdr:row>616</xdr:row>
      <xdr:rowOff>109538</xdr:rowOff>
    </xdr:to>
    <xdr:pic>
      <xdr:nvPicPr>
        <xdr:cNvPr id="47" name="46 Imagen">
          <a:extLst>
            <a:ext uri="{FF2B5EF4-FFF2-40B4-BE49-F238E27FC236}">
              <a16:creationId xmlns:a16="http://schemas.microsoft.com/office/drawing/2014/main" id="{6851ED09-7484-4276-B2C4-16627FFACC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168942544"/>
          <a:ext cx="1328851" cy="788194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613</xdr:row>
      <xdr:rowOff>16669</xdr:rowOff>
    </xdr:from>
    <xdr:to>
      <xdr:col>4</xdr:col>
      <xdr:colOff>407194</xdr:colOff>
      <xdr:row>617</xdr:row>
      <xdr:rowOff>14288</xdr:rowOff>
    </xdr:to>
    <xdr:pic>
      <xdr:nvPicPr>
        <xdr:cNvPr id="48" name="47 Imagen">
          <a:extLst>
            <a:ext uri="{FF2B5EF4-FFF2-40B4-BE49-F238E27FC236}">
              <a16:creationId xmlns:a16="http://schemas.microsoft.com/office/drawing/2014/main" id="{20569208-57B2-4EF5-A2B7-3CC7E4CD70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169066369"/>
          <a:ext cx="1504950" cy="7596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612</xdr:row>
      <xdr:rowOff>150019</xdr:rowOff>
    </xdr:from>
    <xdr:to>
      <xdr:col>3</xdr:col>
      <xdr:colOff>1035844</xdr:colOff>
      <xdr:row>616</xdr:row>
      <xdr:rowOff>122873</xdr:rowOff>
    </xdr:to>
    <xdr:pic>
      <xdr:nvPicPr>
        <xdr:cNvPr id="49" name="48 Imagen">
          <a:extLst>
            <a:ext uri="{FF2B5EF4-FFF2-40B4-BE49-F238E27FC236}">
              <a16:creationId xmlns:a16="http://schemas.microsoft.com/office/drawing/2014/main" id="{DA1AF549-70D6-4868-BC13-F1AF19832E2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9009219"/>
          <a:ext cx="1521619" cy="734854"/>
        </a:xfrm>
        <a:prstGeom prst="rect">
          <a:avLst/>
        </a:prstGeom>
      </xdr:spPr>
    </xdr:pic>
    <xdr:clientData/>
  </xdr:twoCellAnchor>
  <xdr:oneCellAnchor>
    <xdr:from>
      <xdr:col>18</xdr:col>
      <xdr:colOff>178594</xdr:colOff>
      <xdr:row>528</xdr:row>
      <xdr:rowOff>83343</xdr:rowOff>
    </xdr:from>
    <xdr:ext cx="1324088" cy="790575"/>
    <xdr:pic>
      <xdr:nvPicPr>
        <xdr:cNvPr id="128" name="40 Imagen">
          <a:extLst>
            <a:ext uri="{FF2B5EF4-FFF2-40B4-BE49-F238E27FC236}">
              <a16:creationId xmlns:a16="http://schemas.microsoft.com/office/drawing/2014/main" id="{A2C14C39-5DE7-4551-95CC-C18B91960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44968118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1064419</xdr:colOff>
      <xdr:row>529</xdr:row>
      <xdr:rowOff>16668</xdr:rowOff>
    </xdr:from>
    <xdr:ext cx="1509713" cy="752475"/>
    <xdr:pic>
      <xdr:nvPicPr>
        <xdr:cNvPr id="129" name="41 Imagen">
          <a:extLst>
            <a:ext uri="{FF2B5EF4-FFF2-40B4-BE49-F238E27FC236}">
              <a16:creationId xmlns:a16="http://schemas.microsoft.com/office/drawing/2014/main" id="{5F879068-7E56-4C16-B67D-2D8DE37BB3D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45091943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142875</xdr:colOff>
      <xdr:row>528</xdr:row>
      <xdr:rowOff>150018</xdr:rowOff>
    </xdr:from>
    <xdr:ext cx="1524000" cy="737235"/>
    <xdr:pic>
      <xdr:nvPicPr>
        <xdr:cNvPr id="130" name="42 Imagen">
          <a:extLst>
            <a:ext uri="{FF2B5EF4-FFF2-40B4-BE49-F238E27FC236}">
              <a16:creationId xmlns:a16="http://schemas.microsoft.com/office/drawing/2014/main" id="{65B7D7AC-636C-497D-AB17-51F46AC6286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45034793"/>
          <a:ext cx="1524000" cy="737235"/>
        </a:xfrm>
        <a:prstGeom prst="rect">
          <a:avLst/>
        </a:prstGeom>
      </xdr:spPr>
    </xdr:pic>
    <xdr:clientData/>
  </xdr:oneCellAnchor>
  <xdr:oneCellAnchor>
    <xdr:from>
      <xdr:col>18</xdr:col>
      <xdr:colOff>178594</xdr:colOff>
      <xdr:row>564</xdr:row>
      <xdr:rowOff>83343</xdr:rowOff>
    </xdr:from>
    <xdr:ext cx="1324088" cy="790575"/>
    <xdr:pic>
      <xdr:nvPicPr>
        <xdr:cNvPr id="131" name="40 Imagen">
          <a:extLst>
            <a:ext uri="{FF2B5EF4-FFF2-40B4-BE49-F238E27FC236}">
              <a16:creationId xmlns:a16="http://schemas.microsoft.com/office/drawing/2014/main" id="{FF9B289B-66C3-4E89-B70D-CA08641AE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52311893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1064419</xdr:colOff>
      <xdr:row>565</xdr:row>
      <xdr:rowOff>16668</xdr:rowOff>
    </xdr:from>
    <xdr:ext cx="1509713" cy="752475"/>
    <xdr:pic>
      <xdr:nvPicPr>
        <xdr:cNvPr id="132" name="41 Imagen">
          <a:extLst>
            <a:ext uri="{FF2B5EF4-FFF2-40B4-BE49-F238E27FC236}">
              <a16:creationId xmlns:a16="http://schemas.microsoft.com/office/drawing/2014/main" id="{013E5AB8-F87D-4AB1-99F1-C9B2F260A1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52435718"/>
          <a:ext cx="1509713" cy="7524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142875</xdr:colOff>
      <xdr:row>564</xdr:row>
      <xdr:rowOff>150018</xdr:rowOff>
    </xdr:from>
    <xdr:ext cx="1524000" cy="737235"/>
    <xdr:pic>
      <xdr:nvPicPr>
        <xdr:cNvPr id="133" name="42 Imagen">
          <a:extLst>
            <a:ext uri="{FF2B5EF4-FFF2-40B4-BE49-F238E27FC236}">
              <a16:creationId xmlns:a16="http://schemas.microsoft.com/office/drawing/2014/main" id="{9F4926CD-7F25-4A8A-91A1-4C0BBBB05AF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52378568"/>
          <a:ext cx="1524000" cy="737235"/>
        </a:xfrm>
        <a:prstGeom prst="rect">
          <a:avLst/>
        </a:prstGeom>
      </xdr:spPr>
    </xdr:pic>
    <xdr:clientData/>
  </xdr:oneCellAnchor>
  <xdr:twoCellAnchor editAs="oneCell">
    <xdr:from>
      <xdr:col>18</xdr:col>
      <xdr:colOff>166687</xdr:colOff>
      <xdr:row>636</xdr:row>
      <xdr:rowOff>71437</xdr:rowOff>
    </xdr:from>
    <xdr:to>
      <xdr:col>21</xdr:col>
      <xdr:colOff>371588</xdr:colOff>
      <xdr:row>640</xdr:row>
      <xdr:rowOff>100012</xdr:rowOff>
    </xdr:to>
    <xdr:pic>
      <xdr:nvPicPr>
        <xdr:cNvPr id="44" name="49 Imagen">
          <a:extLst>
            <a:ext uri="{FF2B5EF4-FFF2-40B4-BE49-F238E27FC236}">
              <a16:creationId xmlns:a16="http://schemas.microsoft.com/office/drawing/2014/main" id="{C5254505-F51D-4CF0-8627-97E2C1638A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462" y="17888426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1052512</xdr:colOff>
      <xdr:row>637</xdr:row>
      <xdr:rowOff>4762</xdr:rowOff>
    </xdr:from>
    <xdr:to>
      <xdr:col>4</xdr:col>
      <xdr:colOff>347662</xdr:colOff>
      <xdr:row>641</xdr:row>
      <xdr:rowOff>4762</xdr:rowOff>
    </xdr:to>
    <xdr:pic>
      <xdr:nvPicPr>
        <xdr:cNvPr id="45" name="50 Imagen">
          <a:extLst>
            <a:ext uri="{FF2B5EF4-FFF2-40B4-BE49-F238E27FC236}">
              <a16:creationId xmlns:a16="http://schemas.microsoft.com/office/drawing/2014/main" id="{B7CC18CB-4E0F-41FD-93A9-3D51FE2E8B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7" y="17900808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130968</xdr:colOff>
      <xdr:row>636</xdr:row>
      <xdr:rowOff>138112</xdr:rowOff>
    </xdr:from>
    <xdr:to>
      <xdr:col>3</xdr:col>
      <xdr:colOff>976312</xdr:colOff>
      <xdr:row>640</xdr:row>
      <xdr:rowOff>113347</xdr:rowOff>
    </xdr:to>
    <xdr:pic>
      <xdr:nvPicPr>
        <xdr:cNvPr id="46" name="51 Imagen">
          <a:extLst>
            <a:ext uri="{FF2B5EF4-FFF2-40B4-BE49-F238E27FC236}">
              <a16:creationId xmlns:a16="http://schemas.microsoft.com/office/drawing/2014/main" id="{E18AE6D8-7F87-4B9A-85C1-82CC99F4EB8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" y="1789509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676</xdr:row>
      <xdr:rowOff>83344</xdr:rowOff>
    </xdr:from>
    <xdr:to>
      <xdr:col>21</xdr:col>
      <xdr:colOff>431120</xdr:colOff>
      <xdr:row>680</xdr:row>
      <xdr:rowOff>111919</xdr:rowOff>
    </xdr:to>
    <xdr:pic>
      <xdr:nvPicPr>
        <xdr:cNvPr id="50" name="52 Imagen">
          <a:extLst>
            <a:ext uri="{FF2B5EF4-FFF2-40B4-BE49-F238E27FC236}">
              <a16:creationId xmlns:a16="http://schemas.microsoft.com/office/drawing/2014/main" id="{D80AEB48-EC9A-4C66-B172-DE175AD7F3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18740199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677</xdr:row>
      <xdr:rowOff>16669</xdr:rowOff>
    </xdr:from>
    <xdr:to>
      <xdr:col>4</xdr:col>
      <xdr:colOff>407194</xdr:colOff>
      <xdr:row>681</xdr:row>
      <xdr:rowOff>7144</xdr:rowOff>
    </xdr:to>
    <xdr:pic>
      <xdr:nvPicPr>
        <xdr:cNvPr id="51" name="53 Imagen">
          <a:extLst>
            <a:ext uri="{FF2B5EF4-FFF2-40B4-BE49-F238E27FC236}">
              <a16:creationId xmlns:a16="http://schemas.microsoft.com/office/drawing/2014/main" id="{0262C171-0F04-48BC-A1B7-6723D4AB48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18752581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676</xdr:row>
      <xdr:rowOff>150019</xdr:rowOff>
    </xdr:from>
    <xdr:to>
      <xdr:col>3</xdr:col>
      <xdr:colOff>1035844</xdr:colOff>
      <xdr:row>680</xdr:row>
      <xdr:rowOff>125254</xdr:rowOff>
    </xdr:to>
    <xdr:pic>
      <xdr:nvPicPr>
        <xdr:cNvPr id="52" name="54 Imagen">
          <a:extLst>
            <a:ext uri="{FF2B5EF4-FFF2-40B4-BE49-F238E27FC236}">
              <a16:creationId xmlns:a16="http://schemas.microsoft.com/office/drawing/2014/main" id="{35F8770E-DD7D-432F-ACEA-782C938A3EA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874686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717</xdr:row>
      <xdr:rowOff>95250</xdr:rowOff>
    </xdr:from>
    <xdr:to>
      <xdr:col>21</xdr:col>
      <xdr:colOff>383495</xdr:colOff>
      <xdr:row>721</xdr:row>
      <xdr:rowOff>123825</xdr:rowOff>
    </xdr:to>
    <xdr:pic>
      <xdr:nvPicPr>
        <xdr:cNvPr id="53" name="55 Imagen">
          <a:extLst>
            <a:ext uri="{FF2B5EF4-FFF2-40B4-BE49-F238E27FC236}">
              <a16:creationId xmlns:a16="http://schemas.microsoft.com/office/drawing/2014/main" id="{DED86A92-C40A-46F2-9B4E-9D4743E79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1965293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718</xdr:row>
      <xdr:rowOff>28575</xdr:rowOff>
    </xdr:from>
    <xdr:to>
      <xdr:col>4</xdr:col>
      <xdr:colOff>359569</xdr:colOff>
      <xdr:row>722</xdr:row>
      <xdr:rowOff>19050</xdr:rowOff>
    </xdr:to>
    <xdr:pic>
      <xdr:nvPicPr>
        <xdr:cNvPr id="54" name="56 Imagen">
          <a:extLst>
            <a:ext uri="{FF2B5EF4-FFF2-40B4-BE49-F238E27FC236}">
              <a16:creationId xmlns:a16="http://schemas.microsoft.com/office/drawing/2014/main" id="{C74B3DE3-448D-45EC-BDD8-549F7CCE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19665315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717</xdr:row>
      <xdr:rowOff>161925</xdr:rowOff>
    </xdr:from>
    <xdr:to>
      <xdr:col>3</xdr:col>
      <xdr:colOff>988219</xdr:colOff>
      <xdr:row>721</xdr:row>
      <xdr:rowOff>137160</xdr:rowOff>
    </xdr:to>
    <xdr:pic>
      <xdr:nvPicPr>
        <xdr:cNvPr id="55" name="57 Imagen">
          <a:extLst>
            <a:ext uri="{FF2B5EF4-FFF2-40B4-BE49-F238E27FC236}">
              <a16:creationId xmlns:a16="http://schemas.microsoft.com/office/drawing/2014/main" id="{67CA8962-EB4B-4FB8-A228-1AC5B43DD2D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659600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226219</xdr:colOff>
      <xdr:row>757</xdr:row>
      <xdr:rowOff>71438</xdr:rowOff>
    </xdr:from>
    <xdr:to>
      <xdr:col>21</xdr:col>
      <xdr:colOff>431120</xdr:colOff>
      <xdr:row>761</xdr:row>
      <xdr:rowOff>100013</xdr:rowOff>
    </xdr:to>
    <xdr:pic>
      <xdr:nvPicPr>
        <xdr:cNvPr id="59" name="61 Imagen">
          <a:extLst>
            <a:ext uri="{FF2B5EF4-FFF2-40B4-BE49-F238E27FC236}">
              <a16:creationId xmlns:a16="http://schemas.microsoft.com/office/drawing/2014/main" id="{286568C7-9A85-4D26-86FF-5DB7A266E1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21805106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1112044</xdr:colOff>
      <xdr:row>758</xdr:row>
      <xdr:rowOff>4763</xdr:rowOff>
    </xdr:from>
    <xdr:to>
      <xdr:col>4</xdr:col>
      <xdr:colOff>407194</xdr:colOff>
      <xdr:row>762</xdr:row>
      <xdr:rowOff>4763</xdr:rowOff>
    </xdr:to>
    <xdr:pic>
      <xdr:nvPicPr>
        <xdr:cNvPr id="60" name="62 Imagen">
          <a:extLst>
            <a:ext uri="{FF2B5EF4-FFF2-40B4-BE49-F238E27FC236}">
              <a16:creationId xmlns:a16="http://schemas.microsoft.com/office/drawing/2014/main" id="{9C3E3E82-06E8-47B3-911B-8AEA7C08B0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2181748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757</xdr:row>
      <xdr:rowOff>138113</xdr:rowOff>
    </xdr:from>
    <xdr:to>
      <xdr:col>3</xdr:col>
      <xdr:colOff>1035844</xdr:colOff>
      <xdr:row>761</xdr:row>
      <xdr:rowOff>113348</xdr:rowOff>
    </xdr:to>
    <xdr:pic>
      <xdr:nvPicPr>
        <xdr:cNvPr id="61" name="63 Imagen">
          <a:extLst>
            <a:ext uri="{FF2B5EF4-FFF2-40B4-BE49-F238E27FC236}">
              <a16:creationId xmlns:a16="http://schemas.microsoft.com/office/drawing/2014/main" id="{86B456E1-A7E3-4651-96AD-8E81F35707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1811773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798</xdr:row>
      <xdr:rowOff>71437</xdr:rowOff>
    </xdr:from>
    <xdr:to>
      <xdr:col>21</xdr:col>
      <xdr:colOff>407307</xdr:colOff>
      <xdr:row>802</xdr:row>
      <xdr:rowOff>100012</xdr:rowOff>
    </xdr:to>
    <xdr:pic>
      <xdr:nvPicPr>
        <xdr:cNvPr id="62" name="64 Imagen">
          <a:extLst>
            <a:ext uri="{FF2B5EF4-FFF2-40B4-BE49-F238E27FC236}">
              <a16:creationId xmlns:a16="http://schemas.microsoft.com/office/drawing/2014/main" id="{13D1F30B-DEAF-4264-98D0-9645E79BFA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22800468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799</xdr:row>
      <xdr:rowOff>4762</xdr:rowOff>
    </xdr:from>
    <xdr:to>
      <xdr:col>4</xdr:col>
      <xdr:colOff>383381</xdr:colOff>
      <xdr:row>803</xdr:row>
      <xdr:rowOff>4762</xdr:rowOff>
    </xdr:to>
    <xdr:pic>
      <xdr:nvPicPr>
        <xdr:cNvPr id="63" name="65 Imagen">
          <a:extLst>
            <a:ext uri="{FF2B5EF4-FFF2-40B4-BE49-F238E27FC236}">
              <a16:creationId xmlns:a16="http://schemas.microsoft.com/office/drawing/2014/main" id="{5042CFFA-8F78-4F4C-AE13-9826644FD2C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22812851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798</xdr:row>
      <xdr:rowOff>138112</xdr:rowOff>
    </xdr:from>
    <xdr:to>
      <xdr:col>3</xdr:col>
      <xdr:colOff>1012031</xdr:colOff>
      <xdr:row>802</xdr:row>
      <xdr:rowOff>113347</xdr:rowOff>
    </xdr:to>
    <xdr:pic>
      <xdr:nvPicPr>
        <xdr:cNvPr id="64" name="66 Imagen">
          <a:extLst>
            <a:ext uri="{FF2B5EF4-FFF2-40B4-BE49-F238E27FC236}">
              <a16:creationId xmlns:a16="http://schemas.microsoft.com/office/drawing/2014/main" id="{B55EC76E-380E-4B0A-84E2-14ED73C282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22807136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854</xdr:row>
      <xdr:rowOff>71438</xdr:rowOff>
    </xdr:from>
    <xdr:to>
      <xdr:col>21</xdr:col>
      <xdr:colOff>419214</xdr:colOff>
      <xdr:row>858</xdr:row>
      <xdr:rowOff>100013</xdr:rowOff>
    </xdr:to>
    <xdr:pic>
      <xdr:nvPicPr>
        <xdr:cNvPr id="65" name="67 Imagen">
          <a:extLst>
            <a:ext uri="{FF2B5EF4-FFF2-40B4-BE49-F238E27FC236}">
              <a16:creationId xmlns:a16="http://schemas.microsoft.com/office/drawing/2014/main" id="{1B491BE7-9D7F-479F-9134-195014346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24276843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855</xdr:row>
      <xdr:rowOff>4763</xdr:rowOff>
    </xdr:from>
    <xdr:to>
      <xdr:col>4</xdr:col>
      <xdr:colOff>395288</xdr:colOff>
      <xdr:row>859</xdr:row>
      <xdr:rowOff>4763</xdr:rowOff>
    </xdr:to>
    <xdr:pic>
      <xdr:nvPicPr>
        <xdr:cNvPr id="66" name="68 Imagen">
          <a:extLst>
            <a:ext uri="{FF2B5EF4-FFF2-40B4-BE49-F238E27FC236}">
              <a16:creationId xmlns:a16="http://schemas.microsoft.com/office/drawing/2014/main" id="{590852DF-EA89-4680-80D0-06FE29C43D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242892263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855</xdr:row>
      <xdr:rowOff>90488</xdr:rowOff>
    </xdr:from>
    <xdr:to>
      <xdr:col>3</xdr:col>
      <xdr:colOff>1262063</xdr:colOff>
      <xdr:row>859</xdr:row>
      <xdr:rowOff>65723</xdr:rowOff>
    </xdr:to>
    <xdr:pic>
      <xdr:nvPicPr>
        <xdr:cNvPr id="67" name="69 Imagen">
          <a:extLst>
            <a:ext uri="{FF2B5EF4-FFF2-40B4-BE49-F238E27FC236}">
              <a16:creationId xmlns:a16="http://schemas.microsoft.com/office/drawing/2014/main" id="{A3FA3E4D-CAED-424A-845E-B7BEDB48A3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42977988"/>
          <a:ext cx="1519238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892</xdr:row>
      <xdr:rowOff>59531</xdr:rowOff>
    </xdr:from>
    <xdr:to>
      <xdr:col>21</xdr:col>
      <xdr:colOff>395401</xdr:colOff>
      <xdr:row>896</xdr:row>
      <xdr:rowOff>88106</xdr:rowOff>
    </xdr:to>
    <xdr:pic>
      <xdr:nvPicPr>
        <xdr:cNvPr id="68" name="70 Imagen">
          <a:extLst>
            <a:ext uri="{FF2B5EF4-FFF2-40B4-BE49-F238E27FC236}">
              <a16:creationId xmlns:a16="http://schemas.microsoft.com/office/drawing/2014/main" id="{2D2DD023-382D-4A1F-A024-F2579CB33F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5213865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892</xdr:row>
      <xdr:rowOff>183356</xdr:rowOff>
    </xdr:from>
    <xdr:to>
      <xdr:col>4</xdr:col>
      <xdr:colOff>371475</xdr:colOff>
      <xdr:row>896</xdr:row>
      <xdr:rowOff>173831</xdr:rowOff>
    </xdr:to>
    <xdr:pic>
      <xdr:nvPicPr>
        <xdr:cNvPr id="69" name="71 Imagen">
          <a:extLst>
            <a:ext uri="{FF2B5EF4-FFF2-40B4-BE49-F238E27FC236}">
              <a16:creationId xmlns:a16="http://schemas.microsoft.com/office/drawing/2014/main" id="{C736F8D2-C243-4620-B9EF-0DEEA14560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522624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892</xdr:row>
      <xdr:rowOff>126206</xdr:rowOff>
    </xdr:from>
    <xdr:to>
      <xdr:col>3</xdr:col>
      <xdr:colOff>1000125</xdr:colOff>
      <xdr:row>896</xdr:row>
      <xdr:rowOff>101441</xdr:rowOff>
    </xdr:to>
    <xdr:pic>
      <xdr:nvPicPr>
        <xdr:cNvPr id="70" name="72 Imagen">
          <a:extLst>
            <a:ext uri="{FF2B5EF4-FFF2-40B4-BE49-F238E27FC236}">
              <a16:creationId xmlns:a16="http://schemas.microsoft.com/office/drawing/2014/main" id="{5148E158-1E35-40EE-9025-B4064319599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5220533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929</xdr:row>
      <xdr:rowOff>59531</xdr:rowOff>
    </xdr:from>
    <xdr:to>
      <xdr:col>21</xdr:col>
      <xdr:colOff>383495</xdr:colOff>
      <xdr:row>933</xdr:row>
      <xdr:rowOff>88106</xdr:rowOff>
    </xdr:to>
    <xdr:pic>
      <xdr:nvPicPr>
        <xdr:cNvPr id="71" name="73 Imagen">
          <a:extLst>
            <a:ext uri="{FF2B5EF4-FFF2-40B4-BE49-F238E27FC236}">
              <a16:creationId xmlns:a16="http://schemas.microsoft.com/office/drawing/2014/main" id="{A6DC7B5E-9066-4439-86DB-13562C20B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260949281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929</xdr:row>
      <xdr:rowOff>183356</xdr:rowOff>
    </xdr:from>
    <xdr:to>
      <xdr:col>4</xdr:col>
      <xdr:colOff>359569</xdr:colOff>
      <xdr:row>933</xdr:row>
      <xdr:rowOff>173831</xdr:rowOff>
    </xdr:to>
    <xdr:pic>
      <xdr:nvPicPr>
        <xdr:cNvPr id="72" name="74 Imagen">
          <a:extLst>
            <a:ext uri="{FF2B5EF4-FFF2-40B4-BE49-F238E27FC236}">
              <a16:creationId xmlns:a16="http://schemas.microsoft.com/office/drawing/2014/main" id="{E9C3509B-9EF4-418E-BDB9-4D4E9DF6DE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261073106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929</xdr:row>
      <xdr:rowOff>126206</xdr:rowOff>
    </xdr:from>
    <xdr:to>
      <xdr:col>3</xdr:col>
      <xdr:colOff>988219</xdr:colOff>
      <xdr:row>933</xdr:row>
      <xdr:rowOff>101441</xdr:rowOff>
    </xdr:to>
    <xdr:pic>
      <xdr:nvPicPr>
        <xdr:cNvPr id="73" name="75 Imagen">
          <a:extLst>
            <a:ext uri="{FF2B5EF4-FFF2-40B4-BE49-F238E27FC236}">
              <a16:creationId xmlns:a16="http://schemas.microsoft.com/office/drawing/2014/main" id="{0670763E-2F9F-4FEE-BC60-0BFFCE7BAF0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61015956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970</xdr:row>
      <xdr:rowOff>71437</xdr:rowOff>
    </xdr:from>
    <xdr:to>
      <xdr:col>21</xdr:col>
      <xdr:colOff>407308</xdr:colOff>
      <xdr:row>974</xdr:row>
      <xdr:rowOff>100012</xdr:rowOff>
    </xdr:to>
    <xdr:pic>
      <xdr:nvPicPr>
        <xdr:cNvPr id="74" name="76 Imagen">
          <a:extLst>
            <a:ext uri="{FF2B5EF4-FFF2-40B4-BE49-F238E27FC236}">
              <a16:creationId xmlns:a16="http://schemas.microsoft.com/office/drawing/2014/main" id="{B34C3229-19B8-431D-8537-64214210EC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270914812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971</xdr:row>
      <xdr:rowOff>4762</xdr:rowOff>
    </xdr:from>
    <xdr:to>
      <xdr:col>4</xdr:col>
      <xdr:colOff>383382</xdr:colOff>
      <xdr:row>975</xdr:row>
      <xdr:rowOff>4762</xdr:rowOff>
    </xdr:to>
    <xdr:pic>
      <xdr:nvPicPr>
        <xdr:cNvPr id="75" name="77 Imagen">
          <a:extLst>
            <a:ext uri="{FF2B5EF4-FFF2-40B4-BE49-F238E27FC236}">
              <a16:creationId xmlns:a16="http://schemas.microsoft.com/office/drawing/2014/main" id="{7193B482-D0B0-4222-A37A-0FBAAE31E4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271038637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970</xdr:row>
      <xdr:rowOff>138112</xdr:rowOff>
    </xdr:from>
    <xdr:to>
      <xdr:col>3</xdr:col>
      <xdr:colOff>1012032</xdr:colOff>
      <xdr:row>974</xdr:row>
      <xdr:rowOff>113347</xdr:rowOff>
    </xdr:to>
    <xdr:pic>
      <xdr:nvPicPr>
        <xdr:cNvPr id="76" name="78 Imagen">
          <a:extLst>
            <a:ext uri="{FF2B5EF4-FFF2-40B4-BE49-F238E27FC236}">
              <a16:creationId xmlns:a16="http://schemas.microsoft.com/office/drawing/2014/main" id="{044ED774-72D0-4745-AFAC-E19479CFC18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27098148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1011</xdr:row>
      <xdr:rowOff>83343</xdr:rowOff>
    </xdr:from>
    <xdr:to>
      <xdr:col>21</xdr:col>
      <xdr:colOff>395401</xdr:colOff>
      <xdr:row>1015</xdr:row>
      <xdr:rowOff>111918</xdr:rowOff>
    </xdr:to>
    <xdr:pic>
      <xdr:nvPicPr>
        <xdr:cNvPr id="77" name="79 Imagen">
          <a:extLst>
            <a:ext uri="{FF2B5EF4-FFF2-40B4-BE49-F238E27FC236}">
              <a16:creationId xmlns:a16="http://schemas.microsoft.com/office/drawing/2014/main" id="{61478EEC-461E-4A57-ADCF-85ECA1E9E0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7947064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1012</xdr:row>
      <xdr:rowOff>16668</xdr:rowOff>
    </xdr:from>
    <xdr:to>
      <xdr:col>4</xdr:col>
      <xdr:colOff>371475</xdr:colOff>
      <xdr:row>1016</xdr:row>
      <xdr:rowOff>7143</xdr:rowOff>
    </xdr:to>
    <xdr:pic>
      <xdr:nvPicPr>
        <xdr:cNvPr id="78" name="80 Imagen">
          <a:extLst>
            <a:ext uri="{FF2B5EF4-FFF2-40B4-BE49-F238E27FC236}">
              <a16:creationId xmlns:a16="http://schemas.microsoft.com/office/drawing/2014/main" id="{0DF0D0FB-04C2-4E62-9D42-B23C705580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79594468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1011</xdr:row>
      <xdr:rowOff>150018</xdr:rowOff>
    </xdr:from>
    <xdr:to>
      <xdr:col>3</xdr:col>
      <xdr:colOff>1000125</xdr:colOff>
      <xdr:row>1015</xdr:row>
      <xdr:rowOff>125253</xdr:rowOff>
    </xdr:to>
    <xdr:pic>
      <xdr:nvPicPr>
        <xdr:cNvPr id="79" name="81 Imagen">
          <a:extLst>
            <a:ext uri="{FF2B5EF4-FFF2-40B4-BE49-F238E27FC236}">
              <a16:creationId xmlns:a16="http://schemas.microsoft.com/office/drawing/2014/main" id="{AFD17A2A-6C88-4A4B-904B-88ADB9B6CB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953731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1056</xdr:row>
      <xdr:rowOff>71438</xdr:rowOff>
    </xdr:from>
    <xdr:to>
      <xdr:col>21</xdr:col>
      <xdr:colOff>407307</xdr:colOff>
      <xdr:row>1060</xdr:row>
      <xdr:rowOff>100013</xdr:rowOff>
    </xdr:to>
    <xdr:pic>
      <xdr:nvPicPr>
        <xdr:cNvPr id="80" name="82 Imagen">
          <a:extLst>
            <a:ext uri="{FF2B5EF4-FFF2-40B4-BE49-F238E27FC236}">
              <a16:creationId xmlns:a16="http://schemas.microsoft.com/office/drawing/2014/main" id="{33B3AFC3-147C-4E90-8684-5F8546E213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28889801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1057</xdr:row>
      <xdr:rowOff>4763</xdr:rowOff>
    </xdr:from>
    <xdr:to>
      <xdr:col>4</xdr:col>
      <xdr:colOff>383381</xdr:colOff>
      <xdr:row>1061</xdr:row>
      <xdr:rowOff>4763</xdr:rowOff>
    </xdr:to>
    <xdr:pic>
      <xdr:nvPicPr>
        <xdr:cNvPr id="81" name="83 Imagen">
          <a:extLst>
            <a:ext uri="{FF2B5EF4-FFF2-40B4-BE49-F238E27FC236}">
              <a16:creationId xmlns:a16="http://schemas.microsoft.com/office/drawing/2014/main" id="{CFA54547-73F1-4BD7-950E-7C55D224C4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28902183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1056</xdr:row>
      <xdr:rowOff>138113</xdr:rowOff>
    </xdr:from>
    <xdr:to>
      <xdr:col>3</xdr:col>
      <xdr:colOff>1012031</xdr:colOff>
      <xdr:row>1060</xdr:row>
      <xdr:rowOff>113348</xdr:rowOff>
    </xdr:to>
    <xdr:pic>
      <xdr:nvPicPr>
        <xdr:cNvPr id="82" name="84 Imagen">
          <a:extLst>
            <a:ext uri="{FF2B5EF4-FFF2-40B4-BE49-F238E27FC236}">
              <a16:creationId xmlns:a16="http://schemas.microsoft.com/office/drawing/2014/main" id="{54B0F3D1-C138-439B-872E-47EA448DCCD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28896468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1097</xdr:row>
      <xdr:rowOff>107156</xdr:rowOff>
    </xdr:from>
    <xdr:to>
      <xdr:col>21</xdr:col>
      <xdr:colOff>395401</xdr:colOff>
      <xdr:row>1101</xdr:row>
      <xdr:rowOff>135730</xdr:rowOff>
    </xdr:to>
    <xdr:pic>
      <xdr:nvPicPr>
        <xdr:cNvPr id="83" name="85 Imagen">
          <a:extLst>
            <a:ext uri="{FF2B5EF4-FFF2-40B4-BE49-F238E27FC236}">
              <a16:creationId xmlns:a16="http://schemas.microsoft.com/office/drawing/2014/main" id="{B6809217-F604-489D-89CC-831EF0D15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98887356"/>
          <a:ext cx="1328851" cy="790574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1098</xdr:row>
      <xdr:rowOff>40481</xdr:rowOff>
    </xdr:from>
    <xdr:to>
      <xdr:col>4</xdr:col>
      <xdr:colOff>371475</xdr:colOff>
      <xdr:row>1102</xdr:row>
      <xdr:rowOff>30956</xdr:rowOff>
    </xdr:to>
    <xdr:pic>
      <xdr:nvPicPr>
        <xdr:cNvPr id="84" name="86 Imagen">
          <a:extLst>
            <a:ext uri="{FF2B5EF4-FFF2-40B4-BE49-F238E27FC236}">
              <a16:creationId xmlns:a16="http://schemas.microsoft.com/office/drawing/2014/main" id="{838369F1-52E4-4970-9F5B-CD4D00FBAE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9901118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1097</xdr:row>
      <xdr:rowOff>173831</xdr:rowOff>
    </xdr:from>
    <xdr:to>
      <xdr:col>3</xdr:col>
      <xdr:colOff>1000125</xdr:colOff>
      <xdr:row>1101</xdr:row>
      <xdr:rowOff>149065</xdr:rowOff>
    </xdr:to>
    <xdr:pic>
      <xdr:nvPicPr>
        <xdr:cNvPr id="85" name="87 Imagen">
          <a:extLst>
            <a:ext uri="{FF2B5EF4-FFF2-40B4-BE49-F238E27FC236}">
              <a16:creationId xmlns:a16="http://schemas.microsoft.com/office/drawing/2014/main" id="{A0ADE84E-79E3-4DCA-89A2-4F4308AAC41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98954031"/>
          <a:ext cx="1521619" cy="737234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1154</xdr:row>
      <xdr:rowOff>71438</xdr:rowOff>
    </xdr:from>
    <xdr:to>
      <xdr:col>21</xdr:col>
      <xdr:colOff>407307</xdr:colOff>
      <xdr:row>1158</xdr:row>
      <xdr:rowOff>100013</xdr:rowOff>
    </xdr:to>
    <xdr:pic>
      <xdr:nvPicPr>
        <xdr:cNvPr id="89" name="91 Imagen">
          <a:extLst>
            <a:ext uri="{FF2B5EF4-FFF2-40B4-BE49-F238E27FC236}">
              <a16:creationId xmlns:a16="http://schemas.microsoft.com/office/drawing/2014/main" id="{C2FE5FDC-970B-4D54-A857-010C8A52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31856838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1088231</xdr:colOff>
      <xdr:row>1155</xdr:row>
      <xdr:rowOff>4763</xdr:rowOff>
    </xdr:from>
    <xdr:to>
      <xdr:col>4</xdr:col>
      <xdr:colOff>383381</xdr:colOff>
      <xdr:row>1159</xdr:row>
      <xdr:rowOff>4763</xdr:rowOff>
    </xdr:to>
    <xdr:pic>
      <xdr:nvPicPr>
        <xdr:cNvPr id="90" name="92 Imagen">
          <a:extLst>
            <a:ext uri="{FF2B5EF4-FFF2-40B4-BE49-F238E27FC236}">
              <a16:creationId xmlns:a16="http://schemas.microsoft.com/office/drawing/2014/main" id="{E4B88903-01BD-4230-9059-A486B53BAE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318692213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1154</xdr:row>
      <xdr:rowOff>138113</xdr:rowOff>
    </xdr:from>
    <xdr:to>
      <xdr:col>3</xdr:col>
      <xdr:colOff>1012031</xdr:colOff>
      <xdr:row>1158</xdr:row>
      <xdr:rowOff>113348</xdr:rowOff>
    </xdr:to>
    <xdr:pic>
      <xdr:nvPicPr>
        <xdr:cNvPr id="91" name="93 Imagen">
          <a:extLst>
            <a:ext uri="{FF2B5EF4-FFF2-40B4-BE49-F238E27FC236}">
              <a16:creationId xmlns:a16="http://schemas.microsoft.com/office/drawing/2014/main" id="{AC5165E9-E515-4531-B974-3C2AB946F23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31863506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273844</xdr:colOff>
      <xdr:row>1195</xdr:row>
      <xdr:rowOff>83344</xdr:rowOff>
    </xdr:from>
    <xdr:to>
      <xdr:col>21</xdr:col>
      <xdr:colOff>478745</xdr:colOff>
      <xdr:row>1199</xdr:row>
      <xdr:rowOff>111919</xdr:rowOff>
    </xdr:to>
    <xdr:pic>
      <xdr:nvPicPr>
        <xdr:cNvPr id="92" name="94 Imagen">
          <a:extLst>
            <a:ext uri="{FF2B5EF4-FFF2-40B4-BE49-F238E27FC236}">
              <a16:creationId xmlns:a16="http://schemas.microsoft.com/office/drawing/2014/main" id="{1FA2F92F-6C14-48CD-AEBC-96ECDC1012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619" y="3285339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1159669</xdr:colOff>
      <xdr:row>1196</xdr:row>
      <xdr:rowOff>16669</xdr:rowOff>
    </xdr:from>
    <xdr:to>
      <xdr:col>5</xdr:col>
      <xdr:colOff>14288</xdr:colOff>
      <xdr:row>1200</xdr:row>
      <xdr:rowOff>7144</xdr:rowOff>
    </xdr:to>
    <xdr:pic>
      <xdr:nvPicPr>
        <xdr:cNvPr id="93" name="95 Imagen">
          <a:extLst>
            <a:ext uri="{FF2B5EF4-FFF2-40B4-BE49-F238E27FC236}">
              <a16:creationId xmlns:a16="http://schemas.microsoft.com/office/drawing/2014/main" id="{D4015419-03A5-40A4-BBE7-5F14ECF6DA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944" y="328657744"/>
          <a:ext cx="1502569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11906</xdr:colOff>
      <xdr:row>1195</xdr:row>
      <xdr:rowOff>150019</xdr:rowOff>
    </xdr:from>
    <xdr:to>
      <xdr:col>3</xdr:col>
      <xdr:colOff>1083469</xdr:colOff>
      <xdr:row>1199</xdr:row>
      <xdr:rowOff>125254</xdr:rowOff>
    </xdr:to>
    <xdr:pic>
      <xdr:nvPicPr>
        <xdr:cNvPr id="94" name="96 Imagen">
          <a:extLst>
            <a:ext uri="{FF2B5EF4-FFF2-40B4-BE49-F238E27FC236}">
              <a16:creationId xmlns:a16="http://schemas.microsoft.com/office/drawing/2014/main" id="{4937E334-CD6A-47B6-9652-4BA4A89BB4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506" y="328600594"/>
          <a:ext cx="1519238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1235</xdr:row>
      <xdr:rowOff>95250</xdr:rowOff>
    </xdr:from>
    <xdr:to>
      <xdr:col>21</xdr:col>
      <xdr:colOff>383495</xdr:colOff>
      <xdr:row>1239</xdr:row>
      <xdr:rowOff>123825</xdr:rowOff>
    </xdr:to>
    <xdr:pic>
      <xdr:nvPicPr>
        <xdr:cNvPr id="95" name="97 Imagen">
          <a:extLst>
            <a:ext uri="{FF2B5EF4-FFF2-40B4-BE49-F238E27FC236}">
              <a16:creationId xmlns:a16="http://schemas.microsoft.com/office/drawing/2014/main" id="{5D93A324-CD9F-41A0-84C8-72F60A17A7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33781365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1236</xdr:row>
      <xdr:rowOff>28575</xdr:rowOff>
    </xdr:from>
    <xdr:to>
      <xdr:col>4</xdr:col>
      <xdr:colOff>359569</xdr:colOff>
      <xdr:row>1240</xdr:row>
      <xdr:rowOff>19050</xdr:rowOff>
    </xdr:to>
    <xdr:pic>
      <xdr:nvPicPr>
        <xdr:cNvPr id="96" name="98 Imagen">
          <a:extLst>
            <a:ext uri="{FF2B5EF4-FFF2-40B4-BE49-F238E27FC236}">
              <a16:creationId xmlns:a16="http://schemas.microsoft.com/office/drawing/2014/main" id="{C4BCD188-DA1B-4B1D-9AA9-1F284C4505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33793747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1235</xdr:row>
      <xdr:rowOff>161925</xdr:rowOff>
    </xdr:from>
    <xdr:to>
      <xdr:col>3</xdr:col>
      <xdr:colOff>988219</xdr:colOff>
      <xdr:row>1239</xdr:row>
      <xdr:rowOff>137160</xdr:rowOff>
    </xdr:to>
    <xdr:pic>
      <xdr:nvPicPr>
        <xdr:cNvPr id="97" name="99 Imagen">
          <a:extLst>
            <a:ext uri="{FF2B5EF4-FFF2-40B4-BE49-F238E27FC236}">
              <a16:creationId xmlns:a16="http://schemas.microsoft.com/office/drawing/2014/main" id="{EE51252F-6148-4538-B61F-63796873909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3788032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1280</xdr:row>
      <xdr:rowOff>95250</xdr:rowOff>
    </xdr:from>
    <xdr:to>
      <xdr:col>21</xdr:col>
      <xdr:colOff>407308</xdr:colOff>
      <xdr:row>1284</xdr:row>
      <xdr:rowOff>123825</xdr:rowOff>
    </xdr:to>
    <xdr:pic>
      <xdr:nvPicPr>
        <xdr:cNvPr id="98" name="100 Imagen">
          <a:extLst>
            <a:ext uri="{FF2B5EF4-FFF2-40B4-BE49-F238E27FC236}">
              <a16:creationId xmlns:a16="http://schemas.microsoft.com/office/drawing/2014/main" id="{8942A763-C54E-4118-A396-C4765116C2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3485102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1281</xdr:row>
      <xdr:rowOff>28575</xdr:rowOff>
    </xdr:from>
    <xdr:to>
      <xdr:col>4</xdr:col>
      <xdr:colOff>383382</xdr:colOff>
      <xdr:row>1285</xdr:row>
      <xdr:rowOff>19050</xdr:rowOff>
    </xdr:to>
    <xdr:pic>
      <xdr:nvPicPr>
        <xdr:cNvPr id="99" name="101 Imagen">
          <a:extLst>
            <a:ext uri="{FF2B5EF4-FFF2-40B4-BE49-F238E27FC236}">
              <a16:creationId xmlns:a16="http://schemas.microsoft.com/office/drawing/2014/main" id="{28A58522-40B6-4098-9EBB-C6A1B29917C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34863405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1280</xdr:row>
      <xdr:rowOff>161925</xdr:rowOff>
    </xdr:from>
    <xdr:to>
      <xdr:col>3</xdr:col>
      <xdr:colOff>1012032</xdr:colOff>
      <xdr:row>1284</xdr:row>
      <xdr:rowOff>137160</xdr:rowOff>
    </xdr:to>
    <xdr:pic>
      <xdr:nvPicPr>
        <xdr:cNvPr id="100" name="102 Imagen">
          <a:extLst>
            <a:ext uri="{FF2B5EF4-FFF2-40B4-BE49-F238E27FC236}">
              <a16:creationId xmlns:a16="http://schemas.microsoft.com/office/drawing/2014/main" id="{CAAE6133-7BBE-43A3-899E-1F5F2DD8BD7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348576900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1329</xdr:row>
      <xdr:rowOff>95250</xdr:rowOff>
    </xdr:from>
    <xdr:to>
      <xdr:col>21</xdr:col>
      <xdr:colOff>383495</xdr:colOff>
      <xdr:row>1333</xdr:row>
      <xdr:rowOff>123825</xdr:rowOff>
    </xdr:to>
    <xdr:pic>
      <xdr:nvPicPr>
        <xdr:cNvPr id="104" name="106 Imagen">
          <a:extLst>
            <a:ext uri="{FF2B5EF4-FFF2-40B4-BE49-F238E27FC236}">
              <a16:creationId xmlns:a16="http://schemas.microsoft.com/office/drawing/2014/main" id="{8064C4D7-9A52-494A-9D03-9B568A0F7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36566475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1330</xdr:row>
      <xdr:rowOff>28575</xdr:rowOff>
    </xdr:from>
    <xdr:to>
      <xdr:col>4</xdr:col>
      <xdr:colOff>359569</xdr:colOff>
      <xdr:row>1334</xdr:row>
      <xdr:rowOff>19050</xdr:rowOff>
    </xdr:to>
    <xdr:pic>
      <xdr:nvPicPr>
        <xdr:cNvPr id="105" name="107 Imagen">
          <a:extLst>
            <a:ext uri="{FF2B5EF4-FFF2-40B4-BE49-F238E27FC236}">
              <a16:creationId xmlns:a16="http://schemas.microsoft.com/office/drawing/2014/main" id="{66049F28-4127-4B19-86CF-CAA520CF03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365788575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1329</xdr:row>
      <xdr:rowOff>161925</xdr:rowOff>
    </xdr:from>
    <xdr:to>
      <xdr:col>3</xdr:col>
      <xdr:colOff>988219</xdr:colOff>
      <xdr:row>1333</xdr:row>
      <xdr:rowOff>137160</xdr:rowOff>
    </xdr:to>
    <xdr:pic>
      <xdr:nvPicPr>
        <xdr:cNvPr id="106" name="108 Imagen">
          <a:extLst>
            <a:ext uri="{FF2B5EF4-FFF2-40B4-BE49-F238E27FC236}">
              <a16:creationId xmlns:a16="http://schemas.microsoft.com/office/drawing/2014/main" id="{473218F7-36BF-4FFF-BE1C-046E0C75846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6573142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1375</xdr:row>
      <xdr:rowOff>83344</xdr:rowOff>
    </xdr:from>
    <xdr:to>
      <xdr:col>21</xdr:col>
      <xdr:colOff>395401</xdr:colOff>
      <xdr:row>1379</xdr:row>
      <xdr:rowOff>111919</xdr:rowOff>
    </xdr:to>
    <xdr:pic>
      <xdr:nvPicPr>
        <xdr:cNvPr id="107" name="109 Imagen">
          <a:extLst>
            <a:ext uri="{FF2B5EF4-FFF2-40B4-BE49-F238E27FC236}">
              <a16:creationId xmlns:a16="http://schemas.microsoft.com/office/drawing/2014/main" id="{7034A10E-E657-49D9-BAC7-C33393A18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3765589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1376</xdr:row>
      <xdr:rowOff>16669</xdr:rowOff>
    </xdr:from>
    <xdr:to>
      <xdr:col>4</xdr:col>
      <xdr:colOff>371475</xdr:colOff>
      <xdr:row>1380</xdr:row>
      <xdr:rowOff>7144</xdr:rowOff>
    </xdr:to>
    <xdr:pic>
      <xdr:nvPicPr>
        <xdr:cNvPr id="108" name="110 Imagen">
          <a:extLst>
            <a:ext uri="{FF2B5EF4-FFF2-40B4-BE49-F238E27FC236}">
              <a16:creationId xmlns:a16="http://schemas.microsoft.com/office/drawing/2014/main" id="{6EBFD6A9-EB69-4565-8352-5002BE9653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766827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1375</xdr:row>
      <xdr:rowOff>150019</xdr:rowOff>
    </xdr:from>
    <xdr:to>
      <xdr:col>3</xdr:col>
      <xdr:colOff>1000125</xdr:colOff>
      <xdr:row>1379</xdr:row>
      <xdr:rowOff>125254</xdr:rowOff>
    </xdr:to>
    <xdr:pic>
      <xdr:nvPicPr>
        <xdr:cNvPr id="109" name="111 Imagen">
          <a:extLst>
            <a:ext uri="{FF2B5EF4-FFF2-40B4-BE49-F238E27FC236}">
              <a16:creationId xmlns:a16="http://schemas.microsoft.com/office/drawing/2014/main" id="{7D37C812-DF62-4281-9477-02F49C8D10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3766256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1416</xdr:row>
      <xdr:rowOff>83344</xdr:rowOff>
    </xdr:from>
    <xdr:to>
      <xdr:col>21</xdr:col>
      <xdr:colOff>419214</xdr:colOff>
      <xdr:row>1420</xdr:row>
      <xdr:rowOff>111919</xdr:rowOff>
    </xdr:to>
    <xdr:pic>
      <xdr:nvPicPr>
        <xdr:cNvPr id="110" name="112 Imagen">
          <a:extLst>
            <a:ext uri="{FF2B5EF4-FFF2-40B4-BE49-F238E27FC236}">
              <a16:creationId xmlns:a16="http://schemas.microsoft.com/office/drawing/2014/main" id="{ECA7FD76-B665-4764-B662-80E3527885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38651259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1417</xdr:row>
      <xdr:rowOff>16669</xdr:rowOff>
    </xdr:from>
    <xdr:to>
      <xdr:col>4</xdr:col>
      <xdr:colOff>395288</xdr:colOff>
      <xdr:row>1421</xdr:row>
      <xdr:rowOff>7144</xdr:rowOff>
    </xdr:to>
    <xdr:pic>
      <xdr:nvPicPr>
        <xdr:cNvPr id="111" name="113 Imagen">
          <a:extLst>
            <a:ext uri="{FF2B5EF4-FFF2-40B4-BE49-F238E27FC236}">
              <a16:creationId xmlns:a16="http://schemas.microsoft.com/office/drawing/2014/main" id="{89FD3893-9D06-4291-B2FD-352C8BDB58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38663641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178594</xdr:colOff>
      <xdr:row>1416</xdr:row>
      <xdr:rowOff>150019</xdr:rowOff>
    </xdr:from>
    <xdr:to>
      <xdr:col>3</xdr:col>
      <xdr:colOff>1023938</xdr:colOff>
      <xdr:row>1420</xdr:row>
      <xdr:rowOff>125254</xdr:rowOff>
    </xdr:to>
    <xdr:pic>
      <xdr:nvPicPr>
        <xdr:cNvPr id="112" name="114 Imagen">
          <a:extLst>
            <a:ext uri="{FF2B5EF4-FFF2-40B4-BE49-F238E27FC236}">
              <a16:creationId xmlns:a16="http://schemas.microsoft.com/office/drawing/2014/main" id="{A5A2ABEE-F137-4017-87B0-8D69EAEF5E1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38657926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178594</xdr:colOff>
      <xdr:row>1457</xdr:row>
      <xdr:rowOff>83344</xdr:rowOff>
    </xdr:from>
    <xdr:to>
      <xdr:col>21</xdr:col>
      <xdr:colOff>383495</xdr:colOff>
      <xdr:row>1461</xdr:row>
      <xdr:rowOff>111919</xdr:rowOff>
    </xdr:to>
    <xdr:pic>
      <xdr:nvPicPr>
        <xdr:cNvPr id="113" name="115 Imagen">
          <a:extLst>
            <a:ext uri="{FF2B5EF4-FFF2-40B4-BE49-F238E27FC236}">
              <a16:creationId xmlns:a16="http://schemas.microsoft.com/office/drawing/2014/main" id="{5C9BB212-0EE4-4D40-9BB6-909EB6C92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3964662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1064419</xdr:colOff>
      <xdr:row>1458</xdr:row>
      <xdr:rowOff>16669</xdr:rowOff>
    </xdr:from>
    <xdr:to>
      <xdr:col>4</xdr:col>
      <xdr:colOff>359569</xdr:colOff>
      <xdr:row>1462</xdr:row>
      <xdr:rowOff>7144</xdr:rowOff>
    </xdr:to>
    <xdr:pic>
      <xdr:nvPicPr>
        <xdr:cNvPr id="114" name="116 Imagen">
          <a:extLst>
            <a:ext uri="{FF2B5EF4-FFF2-40B4-BE49-F238E27FC236}">
              <a16:creationId xmlns:a16="http://schemas.microsoft.com/office/drawing/2014/main" id="{85AC59C4-D74C-44EE-9E68-A70EC0E25B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3965900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1457</xdr:row>
      <xdr:rowOff>150019</xdr:rowOff>
    </xdr:from>
    <xdr:to>
      <xdr:col>3</xdr:col>
      <xdr:colOff>988219</xdr:colOff>
      <xdr:row>1461</xdr:row>
      <xdr:rowOff>125254</xdr:rowOff>
    </xdr:to>
    <xdr:pic>
      <xdr:nvPicPr>
        <xdr:cNvPr id="115" name="117 Imagen">
          <a:extLst>
            <a:ext uri="{FF2B5EF4-FFF2-40B4-BE49-F238E27FC236}">
              <a16:creationId xmlns:a16="http://schemas.microsoft.com/office/drawing/2014/main" id="{56CAD5F0-0A4E-4ABF-A9A1-F4DF425128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9653289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1498</xdr:row>
      <xdr:rowOff>83344</xdr:rowOff>
    </xdr:from>
    <xdr:to>
      <xdr:col>21</xdr:col>
      <xdr:colOff>395401</xdr:colOff>
      <xdr:row>1502</xdr:row>
      <xdr:rowOff>111919</xdr:rowOff>
    </xdr:to>
    <xdr:pic>
      <xdr:nvPicPr>
        <xdr:cNvPr id="116" name="118 Imagen">
          <a:extLst>
            <a:ext uri="{FF2B5EF4-FFF2-40B4-BE49-F238E27FC236}">
              <a16:creationId xmlns:a16="http://schemas.microsoft.com/office/drawing/2014/main" id="{1D114250-60D4-4B67-9E02-6528E8289C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4064198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1499</xdr:row>
      <xdr:rowOff>16669</xdr:rowOff>
    </xdr:from>
    <xdr:to>
      <xdr:col>4</xdr:col>
      <xdr:colOff>371475</xdr:colOff>
      <xdr:row>1503</xdr:row>
      <xdr:rowOff>7144</xdr:rowOff>
    </xdr:to>
    <xdr:pic>
      <xdr:nvPicPr>
        <xdr:cNvPr id="117" name="119 Imagen">
          <a:extLst>
            <a:ext uri="{FF2B5EF4-FFF2-40B4-BE49-F238E27FC236}">
              <a16:creationId xmlns:a16="http://schemas.microsoft.com/office/drawing/2014/main" id="{894C645D-0DC8-45CE-BEF4-4BF23468221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065436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154781</xdr:colOff>
      <xdr:row>1498</xdr:row>
      <xdr:rowOff>150019</xdr:rowOff>
    </xdr:from>
    <xdr:to>
      <xdr:col>3</xdr:col>
      <xdr:colOff>1000125</xdr:colOff>
      <xdr:row>1502</xdr:row>
      <xdr:rowOff>125254</xdr:rowOff>
    </xdr:to>
    <xdr:pic>
      <xdr:nvPicPr>
        <xdr:cNvPr id="118" name="120 Imagen">
          <a:extLst>
            <a:ext uri="{FF2B5EF4-FFF2-40B4-BE49-F238E27FC236}">
              <a16:creationId xmlns:a16="http://schemas.microsoft.com/office/drawing/2014/main" id="{03A7C4F4-546A-4F5C-B449-193AFEAFAA2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40648651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202407</xdr:colOff>
      <xdr:row>1539</xdr:row>
      <xdr:rowOff>83344</xdr:rowOff>
    </xdr:from>
    <xdr:to>
      <xdr:col>21</xdr:col>
      <xdr:colOff>407308</xdr:colOff>
      <xdr:row>1543</xdr:row>
      <xdr:rowOff>111919</xdr:rowOff>
    </xdr:to>
    <xdr:pic>
      <xdr:nvPicPr>
        <xdr:cNvPr id="119" name="121 Imagen">
          <a:extLst>
            <a:ext uri="{FF2B5EF4-FFF2-40B4-BE49-F238E27FC236}">
              <a16:creationId xmlns:a16="http://schemas.microsoft.com/office/drawing/2014/main" id="{A758D001-9412-4CC3-9B29-DE4EBC47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4163734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1088232</xdr:colOff>
      <xdr:row>1540</xdr:row>
      <xdr:rowOff>16669</xdr:rowOff>
    </xdr:from>
    <xdr:to>
      <xdr:col>4</xdr:col>
      <xdr:colOff>383382</xdr:colOff>
      <xdr:row>1544</xdr:row>
      <xdr:rowOff>7144</xdr:rowOff>
    </xdr:to>
    <xdr:pic>
      <xdr:nvPicPr>
        <xdr:cNvPr id="120" name="122 Imagen">
          <a:extLst>
            <a:ext uri="{FF2B5EF4-FFF2-40B4-BE49-F238E27FC236}">
              <a16:creationId xmlns:a16="http://schemas.microsoft.com/office/drawing/2014/main" id="{FF5B3D15-9D12-44B7-A600-6F1A26D3B2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4164972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1539</xdr:row>
      <xdr:rowOff>150019</xdr:rowOff>
    </xdr:from>
    <xdr:to>
      <xdr:col>3</xdr:col>
      <xdr:colOff>1012032</xdr:colOff>
      <xdr:row>1543</xdr:row>
      <xdr:rowOff>125254</xdr:rowOff>
    </xdr:to>
    <xdr:pic>
      <xdr:nvPicPr>
        <xdr:cNvPr id="121" name="123 Imagen">
          <a:extLst>
            <a:ext uri="{FF2B5EF4-FFF2-40B4-BE49-F238E27FC236}">
              <a16:creationId xmlns:a16="http://schemas.microsoft.com/office/drawing/2014/main" id="{CEAED247-C8B2-4AD6-8551-9B2AAD9ED42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4164401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214313</xdr:colOff>
      <xdr:row>1580</xdr:row>
      <xdr:rowOff>71438</xdr:rowOff>
    </xdr:from>
    <xdr:to>
      <xdr:col>21</xdr:col>
      <xdr:colOff>419214</xdr:colOff>
      <xdr:row>1584</xdr:row>
      <xdr:rowOff>100013</xdr:rowOff>
    </xdr:to>
    <xdr:pic>
      <xdr:nvPicPr>
        <xdr:cNvPr id="122" name="124 Imagen">
          <a:extLst>
            <a:ext uri="{FF2B5EF4-FFF2-40B4-BE49-F238E27FC236}">
              <a16:creationId xmlns:a16="http://schemas.microsoft.com/office/drawing/2014/main" id="{204B46EE-5AEA-4553-ACCC-DCF8E9075B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42631518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1100138</xdr:colOff>
      <xdr:row>1581</xdr:row>
      <xdr:rowOff>4763</xdr:rowOff>
    </xdr:from>
    <xdr:to>
      <xdr:col>4</xdr:col>
      <xdr:colOff>395288</xdr:colOff>
      <xdr:row>1585</xdr:row>
      <xdr:rowOff>4763</xdr:rowOff>
    </xdr:to>
    <xdr:pic>
      <xdr:nvPicPr>
        <xdr:cNvPr id="123" name="125 Imagen">
          <a:extLst>
            <a:ext uri="{FF2B5EF4-FFF2-40B4-BE49-F238E27FC236}">
              <a16:creationId xmlns:a16="http://schemas.microsoft.com/office/drawing/2014/main" id="{9E37A232-53A6-417C-ABB1-7AA002CEC8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426439013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178594</xdr:colOff>
      <xdr:row>1580</xdr:row>
      <xdr:rowOff>138113</xdr:rowOff>
    </xdr:from>
    <xdr:to>
      <xdr:col>3</xdr:col>
      <xdr:colOff>1023938</xdr:colOff>
      <xdr:row>1584</xdr:row>
      <xdr:rowOff>113348</xdr:rowOff>
    </xdr:to>
    <xdr:pic>
      <xdr:nvPicPr>
        <xdr:cNvPr id="124" name="126 Imagen">
          <a:extLst>
            <a:ext uri="{FF2B5EF4-FFF2-40B4-BE49-F238E27FC236}">
              <a16:creationId xmlns:a16="http://schemas.microsoft.com/office/drawing/2014/main" id="{F2245B5F-3995-4365-A933-F451006453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426381863"/>
          <a:ext cx="1521619" cy="737235"/>
        </a:xfrm>
        <a:prstGeom prst="rect">
          <a:avLst/>
        </a:prstGeom>
      </xdr:spPr>
    </xdr:pic>
    <xdr:clientData/>
  </xdr:twoCellAnchor>
  <xdr:oneCellAnchor>
    <xdr:from>
      <xdr:col>18</xdr:col>
      <xdr:colOff>214313</xdr:colOff>
      <xdr:row>818</xdr:row>
      <xdr:rowOff>71438</xdr:rowOff>
    </xdr:from>
    <xdr:ext cx="1324088" cy="790575"/>
    <xdr:pic>
      <xdr:nvPicPr>
        <xdr:cNvPr id="125" name="67 Imagen">
          <a:extLst>
            <a:ext uri="{FF2B5EF4-FFF2-40B4-BE49-F238E27FC236}">
              <a16:creationId xmlns:a16="http://schemas.microsoft.com/office/drawing/2014/main" id="{4F7ABA35-C976-46B4-9E6C-C3FE3A44A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088" y="233767313"/>
          <a:ext cx="1324088" cy="790575"/>
        </a:xfrm>
        <a:prstGeom prst="rect">
          <a:avLst/>
        </a:prstGeom>
      </xdr:spPr>
    </xdr:pic>
    <xdr:clientData/>
  </xdr:oneCellAnchor>
  <xdr:oneCellAnchor>
    <xdr:from>
      <xdr:col>3</xdr:col>
      <xdr:colOff>1100138</xdr:colOff>
      <xdr:row>819</xdr:row>
      <xdr:rowOff>4763</xdr:rowOff>
    </xdr:from>
    <xdr:ext cx="1509713" cy="762000"/>
    <xdr:pic>
      <xdr:nvPicPr>
        <xdr:cNvPr id="126" name="68 Imagen">
          <a:extLst>
            <a:ext uri="{FF2B5EF4-FFF2-40B4-BE49-F238E27FC236}">
              <a16:creationId xmlns:a16="http://schemas.microsoft.com/office/drawing/2014/main" id="{B8E3825F-0768-42A1-98AB-D7B9DC4F14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3" y="233891138"/>
          <a:ext cx="1509713" cy="7620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190500</xdr:colOff>
      <xdr:row>819</xdr:row>
      <xdr:rowOff>90488</xdr:rowOff>
    </xdr:from>
    <xdr:ext cx="1524000" cy="737235"/>
    <xdr:pic>
      <xdr:nvPicPr>
        <xdr:cNvPr id="127" name="69 Imagen">
          <a:extLst>
            <a:ext uri="{FF2B5EF4-FFF2-40B4-BE49-F238E27FC236}">
              <a16:creationId xmlns:a16="http://schemas.microsoft.com/office/drawing/2014/main" id="{51C0B8C3-30BD-49D8-B645-8707F9E3BD3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33976863"/>
          <a:ext cx="1524000" cy="73723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1088233</xdr:colOff>
      <xdr:row>5</xdr:row>
      <xdr:rowOff>119062</xdr:rowOff>
    </xdr:from>
    <xdr:to>
      <xdr:col>3</xdr:col>
      <xdr:colOff>383383</xdr:colOff>
      <xdr:row>9</xdr:row>
      <xdr:rowOff>109537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CC579C7-5924-45F8-AFB9-33DC4D882A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8" y="881062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178594</xdr:colOff>
      <xdr:row>5</xdr:row>
      <xdr:rowOff>71437</xdr:rowOff>
    </xdr:from>
    <xdr:to>
      <xdr:col>20</xdr:col>
      <xdr:colOff>383495</xdr:colOff>
      <xdr:row>9</xdr:row>
      <xdr:rowOff>100012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E1D53EAC-D32B-43CE-9BE9-A32E6BBCF8D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8334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138112</xdr:rowOff>
    </xdr:from>
    <xdr:to>
      <xdr:col>2</xdr:col>
      <xdr:colOff>988219</xdr:colOff>
      <xdr:row>9</xdr:row>
      <xdr:rowOff>113347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D0F4072-3835-495D-A00B-54BE4CCAD6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9001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40</xdr:row>
      <xdr:rowOff>83344</xdr:rowOff>
    </xdr:from>
    <xdr:to>
      <xdr:col>20</xdr:col>
      <xdr:colOff>335870</xdr:colOff>
      <xdr:row>44</xdr:row>
      <xdr:rowOff>111919</xdr:rowOff>
    </xdr:to>
    <xdr:pic>
      <xdr:nvPicPr>
        <xdr:cNvPr id="5" name="19 Imagen">
          <a:extLst>
            <a:ext uri="{FF2B5EF4-FFF2-40B4-BE49-F238E27FC236}">
              <a16:creationId xmlns:a16="http://schemas.microsoft.com/office/drawing/2014/main" id="{08457B75-A567-45EA-B00C-084DD0BAC6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744" y="877966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1016794</xdr:colOff>
      <xdr:row>41</xdr:row>
      <xdr:rowOff>16669</xdr:rowOff>
    </xdr:from>
    <xdr:to>
      <xdr:col>3</xdr:col>
      <xdr:colOff>311944</xdr:colOff>
      <xdr:row>45</xdr:row>
      <xdr:rowOff>7144</xdr:rowOff>
    </xdr:to>
    <xdr:pic>
      <xdr:nvPicPr>
        <xdr:cNvPr id="6" name="20 Imagen">
          <a:extLst>
            <a:ext uri="{FF2B5EF4-FFF2-40B4-BE49-F238E27FC236}">
              <a16:creationId xmlns:a16="http://schemas.microsoft.com/office/drawing/2014/main" id="{79BFC5CE-2CC5-4276-94B8-4F7E43F212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069" y="890349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</xdr:row>
      <xdr:rowOff>150019</xdr:rowOff>
    </xdr:from>
    <xdr:to>
      <xdr:col>2</xdr:col>
      <xdr:colOff>940594</xdr:colOff>
      <xdr:row>44</xdr:row>
      <xdr:rowOff>125254</xdr:rowOff>
    </xdr:to>
    <xdr:pic>
      <xdr:nvPicPr>
        <xdr:cNvPr id="7" name="21 Imagen">
          <a:extLst>
            <a:ext uri="{FF2B5EF4-FFF2-40B4-BE49-F238E27FC236}">
              <a16:creationId xmlns:a16="http://schemas.microsoft.com/office/drawing/2014/main" id="{93AADEDF-B3C0-4711-A3A9-096F8155C2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8846344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238125</xdr:colOff>
      <xdr:row>75</xdr:row>
      <xdr:rowOff>59531</xdr:rowOff>
    </xdr:from>
    <xdr:to>
      <xdr:col>20</xdr:col>
      <xdr:colOff>443026</xdr:colOff>
      <xdr:row>79</xdr:row>
      <xdr:rowOff>88106</xdr:rowOff>
    </xdr:to>
    <xdr:pic>
      <xdr:nvPicPr>
        <xdr:cNvPr id="8" name="31 Imagen">
          <a:extLst>
            <a:ext uri="{FF2B5EF4-FFF2-40B4-BE49-F238E27FC236}">
              <a16:creationId xmlns:a16="http://schemas.microsoft.com/office/drawing/2014/main" id="{F049180A-8E68-41FE-8D5E-90F037FA6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23519606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75</xdr:row>
      <xdr:rowOff>183356</xdr:rowOff>
    </xdr:from>
    <xdr:to>
      <xdr:col>3</xdr:col>
      <xdr:colOff>419100</xdr:colOff>
      <xdr:row>79</xdr:row>
      <xdr:rowOff>173831</xdr:rowOff>
    </xdr:to>
    <xdr:pic>
      <xdr:nvPicPr>
        <xdr:cNvPr id="9" name="32 Imagen">
          <a:extLst>
            <a:ext uri="{FF2B5EF4-FFF2-40B4-BE49-F238E27FC236}">
              <a16:creationId xmlns:a16="http://schemas.microsoft.com/office/drawing/2014/main" id="{09281E87-9C5F-4BFF-903B-3317CED85F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3643431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202406</xdr:colOff>
      <xdr:row>75</xdr:row>
      <xdr:rowOff>126206</xdr:rowOff>
    </xdr:from>
    <xdr:to>
      <xdr:col>2</xdr:col>
      <xdr:colOff>1047750</xdr:colOff>
      <xdr:row>79</xdr:row>
      <xdr:rowOff>101441</xdr:rowOff>
    </xdr:to>
    <xdr:pic>
      <xdr:nvPicPr>
        <xdr:cNvPr id="10" name="33 Imagen">
          <a:extLst>
            <a:ext uri="{FF2B5EF4-FFF2-40B4-BE49-F238E27FC236}">
              <a16:creationId xmlns:a16="http://schemas.microsoft.com/office/drawing/2014/main" id="{EDCA1A89-6FBE-4936-863D-F62B38AF219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23586281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202407</xdr:colOff>
      <xdr:row>121</xdr:row>
      <xdr:rowOff>71437</xdr:rowOff>
    </xdr:from>
    <xdr:to>
      <xdr:col>20</xdr:col>
      <xdr:colOff>407308</xdr:colOff>
      <xdr:row>125</xdr:row>
      <xdr:rowOff>100012</xdr:rowOff>
    </xdr:to>
    <xdr:pic>
      <xdr:nvPicPr>
        <xdr:cNvPr id="11" name="34 Imagen">
          <a:extLst>
            <a:ext uri="{FF2B5EF4-FFF2-40B4-BE49-F238E27FC236}">
              <a16:creationId xmlns:a16="http://schemas.microsoft.com/office/drawing/2014/main" id="{0D02247C-0C51-4BEC-A06C-AF2058DE77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2" y="34437637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1088232</xdr:colOff>
      <xdr:row>122</xdr:row>
      <xdr:rowOff>4762</xdr:rowOff>
    </xdr:from>
    <xdr:to>
      <xdr:col>3</xdr:col>
      <xdr:colOff>383382</xdr:colOff>
      <xdr:row>126</xdr:row>
      <xdr:rowOff>4762</xdr:rowOff>
    </xdr:to>
    <xdr:pic>
      <xdr:nvPicPr>
        <xdr:cNvPr id="12" name="35 Imagen">
          <a:extLst>
            <a:ext uri="{FF2B5EF4-FFF2-40B4-BE49-F238E27FC236}">
              <a16:creationId xmlns:a16="http://schemas.microsoft.com/office/drawing/2014/main" id="{8CDEBC50-DE3B-485A-A61E-508C193889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7" y="34561462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121</xdr:row>
      <xdr:rowOff>138112</xdr:rowOff>
    </xdr:from>
    <xdr:to>
      <xdr:col>2</xdr:col>
      <xdr:colOff>1012032</xdr:colOff>
      <xdr:row>125</xdr:row>
      <xdr:rowOff>113347</xdr:rowOff>
    </xdr:to>
    <xdr:pic>
      <xdr:nvPicPr>
        <xdr:cNvPr id="13" name="36 Imagen">
          <a:extLst>
            <a:ext uri="{FF2B5EF4-FFF2-40B4-BE49-F238E27FC236}">
              <a16:creationId xmlns:a16="http://schemas.microsoft.com/office/drawing/2014/main" id="{AE26A90A-0818-422A-961E-C68DBA8BD43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34504312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161</xdr:row>
      <xdr:rowOff>83343</xdr:rowOff>
    </xdr:from>
    <xdr:to>
      <xdr:col>20</xdr:col>
      <xdr:colOff>383495</xdr:colOff>
      <xdr:row>165</xdr:row>
      <xdr:rowOff>111918</xdr:rowOff>
    </xdr:to>
    <xdr:pic>
      <xdr:nvPicPr>
        <xdr:cNvPr id="14" name="40 Imagen">
          <a:extLst>
            <a:ext uri="{FF2B5EF4-FFF2-40B4-BE49-F238E27FC236}">
              <a16:creationId xmlns:a16="http://schemas.microsoft.com/office/drawing/2014/main" id="{21D3FF84-D188-44E7-B809-A3D873728BA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44212668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162</xdr:row>
      <xdr:rowOff>16668</xdr:rowOff>
    </xdr:from>
    <xdr:to>
      <xdr:col>3</xdr:col>
      <xdr:colOff>359569</xdr:colOff>
      <xdr:row>166</xdr:row>
      <xdr:rowOff>7143</xdr:rowOff>
    </xdr:to>
    <xdr:pic>
      <xdr:nvPicPr>
        <xdr:cNvPr id="15" name="41 Imagen">
          <a:extLst>
            <a:ext uri="{FF2B5EF4-FFF2-40B4-BE49-F238E27FC236}">
              <a16:creationId xmlns:a16="http://schemas.microsoft.com/office/drawing/2014/main" id="{89FB3BF9-AA42-4E64-9807-E929E31A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44336493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161</xdr:row>
      <xdr:rowOff>150018</xdr:rowOff>
    </xdr:from>
    <xdr:to>
      <xdr:col>2</xdr:col>
      <xdr:colOff>988219</xdr:colOff>
      <xdr:row>165</xdr:row>
      <xdr:rowOff>125253</xdr:rowOff>
    </xdr:to>
    <xdr:pic>
      <xdr:nvPicPr>
        <xdr:cNvPr id="16" name="42 Imagen">
          <a:extLst>
            <a:ext uri="{FF2B5EF4-FFF2-40B4-BE49-F238E27FC236}">
              <a16:creationId xmlns:a16="http://schemas.microsoft.com/office/drawing/2014/main" id="{6CB579E2-0B28-4116-A400-BB29573B76E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4279343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197</xdr:row>
      <xdr:rowOff>83344</xdr:rowOff>
    </xdr:from>
    <xdr:to>
      <xdr:col>20</xdr:col>
      <xdr:colOff>431120</xdr:colOff>
      <xdr:row>201</xdr:row>
      <xdr:rowOff>111919</xdr:rowOff>
    </xdr:to>
    <xdr:pic>
      <xdr:nvPicPr>
        <xdr:cNvPr id="17" name="52 Imagen">
          <a:extLst>
            <a:ext uri="{FF2B5EF4-FFF2-40B4-BE49-F238E27FC236}">
              <a16:creationId xmlns:a16="http://schemas.microsoft.com/office/drawing/2014/main" id="{CC1B5864-424D-4533-8597-27512472BA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994" y="51556444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1112044</xdr:colOff>
      <xdr:row>198</xdr:row>
      <xdr:rowOff>16669</xdr:rowOff>
    </xdr:from>
    <xdr:to>
      <xdr:col>3</xdr:col>
      <xdr:colOff>407194</xdr:colOff>
      <xdr:row>202</xdr:row>
      <xdr:rowOff>7144</xdr:rowOff>
    </xdr:to>
    <xdr:pic>
      <xdr:nvPicPr>
        <xdr:cNvPr id="18" name="53 Imagen">
          <a:extLst>
            <a:ext uri="{FF2B5EF4-FFF2-40B4-BE49-F238E27FC236}">
              <a16:creationId xmlns:a16="http://schemas.microsoft.com/office/drawing/2014/main" id="{B887A0C2-D267-40FA-B83A-565F7FBA9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319" y="51680269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197</xdr:row>
      <xdr:rowOff>150019</xdr:rowOff>
    </xdr:from>
    <xdr:to>
      <xdr:col>2</xdr:col>
      <xdr:colOff>1035844</xdr:colOff>
      <xdr:row>201</xdr:row>
      <xdr:rowOff>125254</xdr:rowOff>
    </xdr:to>
    <xdr:pic>
      <xdr:nvPicPr>
        <xdr:cNvPr id="19" name="54 Imagen">
          <a:extLst>
            <a:ext uri="{FF2B5EF4-FFF2-40B4-BE49-F238E27FC236}">
              <a16:creationId xmlns:a16="http://schemas.microsoft.com/office/drawing/2014/main" id="{E3E2C259-C06D-46D7-B2E2-5EB32DA98A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1623119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249</xdr:row>
      <xdr:rowOff>95250</xdr:rowOff>
    </xdr:from>
    <xdr:to>
      <xdr:col>20</xdr:col>
      <xdr:colOff>383495</xdr:colOff>
      <xdr:row>253</xdr:row>
      <xdr:rowOff>114300</xdr:rowOff>
    </xdr:to>
    <xdr:pic>
      <xdr:nvPicPr>
        <xdr:cNvPr id="20" name="55 Imagen">
          <a:extLst>
            <a:ext uri="{FF2B5EF4-FFF2-40B4-BE49-F238E27FC236}">
              <a16:creationId xmlns:a16="http://schemas.microsoft.com/office/drawing/2014/main" id="{719AF0F5-4A49-4909-868A-3136A62D95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65722500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237</xdr:row>
      <xdr:rowOff>28575</xdr:rowOff>
    </xdr:from>
    <xdr:to>
      <xdr:col>3</xdr:col>
      <xdr:colOff>359569</xdr:colOff>
      <xdr:row>241</xdr:row>
      <xdr:rowOff>19050</xdr:rowOff>
    </xdr:to>
    <xdr:pic>
      <xdr:nvPicPr>
        <xdr:cNvPr id="21" name="56 Imagen">
          <a:extLst>
            <a:ext uri="{FF2B5EF4-FFF2-40B4-BE49-F238E27FC236}">
              <a16:creationId xmlns:a16="http://schemas.microsoft.com/office/drawing/2014/main" id="{0A65169C-BED9-49F4-B18F-5D2E3F934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6124575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249</xdr:row>
      <xdr:rowOff>161925</xdr:rowOff>
    </xdr:from>
    <xdr:to>
      <xdr:col>2</xdr:col>
      <xdr:colOff>988219</xdr:colOff>
      <xdr:row>253</xdr:row>
      <xdr:rowOff>127635</xdr:rowOff>
    </xdr:to>
    <xdr:pic>
      <xdr:nvPicPr>
        <xdr:cNvPr id="22" name="57 Imagen">
          <a:extLst>
            <a:ext uri="{FF2B5EF4-FFF2-40B4-BE49-F238E27FC236}">
              <a16:creationId xmlns:a16="http://schemas.microsoft.com/office/drawing/2014/main" id="{8FE332B1-26AE-4331-9B55-493565F911C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578917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16</xdr:col>
      <xdr:colOff>119063</xdr:colOff>
      <xdr:row>271</xdr:row>
      <xdr:rowOff>107156</xdr:rowOff>
    </xdr:from>
    <xdr:to>
      <xdr:col>20</xdr:col>
      <xdr:colOff>2495</xdr:colOff>
      <xdr:row>275</xdr:row>
      <xdr:rowOff>135731</xdr:rowOff>
    </xdr:to>
    <xdr:pic>
      <xdr:nvPicPr>
        <xdr:cNvPr id="23" name="61 Imagen">
          <a:extLst>
            <a:ext uri="{FF2B5EF4-FFF2-40B4-BE49-F238E27FC236}">
              <a16:creationId xmlns:a16="http://schemas.microsoft.com/office/drawing/2014/main" id="{072A301C-F2B9-4FCC-B15C-49F51F658B3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988" y="72049481"/>
          <a:ext cx="1331232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270</xdr:row>
      <xdr:rowOff>138112</xdr:rowOff>
    </xdr:from>
    <xdr:to>
      <xdr:col>2</xdr:col>
      <xdr:colOff>1012031</xdr:colOff>
      <xdr:row>274</xdr:row>
      <xdr:rowOff>103822</xdr:rowOff>
    </xdr:to>
    <xdr:pic>
      <xdr:nvPicPr>
        <xdr:cNvPr id="24" name="66 Imagen">
          <a:extLst>
            <a:ext uri="{FF2B5EF4-FFF2-40B4-BE49-F238E27FC236}">
              <a16:creationId xmlns:a16="http://schemas.microsoft.com/office/drawing/2014/main" id="{60C99FCA-C4FF-4433-9291-62AA4631C4F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71889937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59531</xdr:colOff>
      <xdr:row>332</xdr:row>
      <xdr:rowOff>138113</xdr:rowOff>
    </xdr:from>
    <xdr:to>
      <xdr:col>20</xdr:col>
      <xdr:colOff>264432</xdr:colOff>
      <xdr:row>336</xdr:row>
      <xdr:rowOff>176213</xdr:rowOff>
    </xdr:to>
    <xdr:pic>
      <xdr:nvPicPr>
        <xdr:cNvPr id="28" name="82 Imagen">
          <a:extLst>
            <a:ext uri="{FF2B5EF4-FFF2-40B4-BE49-F238E27FC236}">
              <a16:creationId xmlns:a16="http://schemas.microsoft.com/office/drawing/2014/main" id="{1C2D4379-335A-4798-8AE6-03F8D2B71E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306" y="78776513"/>
          <a:ext cx="1328851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1421606</xdr:colOff>
      <xdr:row>331</xdr:row>
      <xdr:rowOff>90488</xdr:rowOff>
    </xdr:from>
    <xdr:to>
      <xdr:col>4</xdr:col>
      <xdr:colOff>278606</xdr:colOff>
      <xdr:row>335</xdr:row>
      <xdr:rowOff>90488</xdr:rowOff>
    </xdr:to>
    <xdr:pic>
      <xdr:nvPicPr>
        <xdr:cNvPr id="29" name="83 Imagen">
          <a:extLst>
            <a:ext uri="{FF2B5EF4-FFF2-40B4-BE49-F238E27FC236}">
              <a16:creationId xmlns:a16="http://schemas.microsoft.com/office/drawing/2014/main" id="{88B23557-2E4D-4EB2-8B75-AFC9C4360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881" y="7853838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</xdr:colOff>
      <xdr:row>333</xdr:row>
      <xdr:rowOff>23813</xdr:rowOff>
    </xdr:from>
    <xdr:to>
      <xdr:col>2</xdr:col>
      <xdr:colOff>907256</xdr:colOff>
      <xdr:row>336</xdr:row>
      <xdr:rowOff>199073</xdr:rowOff>
    </xdr:to>
    <xdr:pic>
      <xdr:nvPicPr>
        <xdr:cNvPr id="30" name="84 Imagen">
          <a:extLst>
            <a:ext uri="{FF2B5EF4-FFF2-40B4-BE49-F238E27FC236}">
              <a16:creationId xmlns:a16="http://schemas.microsoft.com/office/drawing/2014/main" id="{2C6B927A-5CE5-46DC-B8DE-BED9C9CCF1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" y="78852713"/>
          <a:ext cx="1521619" cy="746760"/>
        </a:xfrm>
        <a:prstGeom prst="rect">
          <a:avLst/>
        </a:prstGeom>
      </xdr:spPr>
    </xdr:pic>
    <xdr:clientData/>
  </xdr:twoCellAnchor>
  <xdr:twoCellAnchor editAs="oneCell">
    <xdr:from>
      <xdr:col>16</xdr:col>
      <xdr:colOff>78582</xdr:colOff>
      <xdr:row>369</xdr:row>
      <xdr:rowOff>104775</xdr:rowOff>
    </xdr:from>
    <xdr:to>
      <xdr:col>19</xdr:col>
      <xdr:colOff>340633</xdr:colOff>
      <xdr:row>373</xdr:row>
      <xdr:rowOff>133350</xdr:rowOff>
    </xdr:to>
    <xdr:pic>
      <xdr:nvPicPr>
        <xdr:cNvPr id="34" name="100 Imagen">
          <a:extLst>
            <a:ext uri="{FF2B5EF4-FFF2-40B4-BE49-F238E27FC236}">
              <a16:creationId xmlns:a16="http://schemas.microsoft.com/office/drawing/2014/main" id="{968085B2-E1CE-45EE-AC46-8C44B5D7AA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8507" y="96135825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1354932</xdr:colOff>
      <xdr:row>370</xdr:row>
      <xdr:rowOff>171450</xdr:rowOff>
    </xdr:from>
    <xdr:to>
      <xdr:col>4</xdr:col>
      <xdr:colOff>211932</xdr:colOff>
      <xdr:row>374</xdr:row>
      <xdr:rowOff>161925</xdr:rowOff>
    </xdr:to>
    <xdr:pic>
      <xdr:nvPicPr>
        <xdr:cNvPr id="35" name="101 Imagen">
          <a:extLst>
            <a:ext uri="{FF2B5EF4-FFF2-40B4-BE49-F238E27FC236}">
              <a16:creationId xmlns:a16="http://schemas.microsoft.com/office/drawing/2014/main" id="{8D2C746F-C11C-495A-B817-89A2238505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207" y="96393000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176213</xdr:colOff>
      <xdr:row>371</xdr:row>
      <xdr:rowOff>9525</xdr:rowOff>
    </xdr:from>
    <xdr:to>
      <xdr:col>2</xdr:col>
      <xdr:colOff>1021557</xdr:colOff>
      <xdr:row>374</xdr:row>
      <xdr:rowOff>175260</xdr:rowOff>
    </xdr:to>
    <xdr:pic>
      <xdr:nvPicPr>
        <xdr:cNvPr id="36" name="102 Imagen">
          <a:extLst>
            <a:ext uri="{FF2B5EF4-FFF2-40B4-BE49-F238E27FC236}">
              <a16:creationId xmlns:a16="http://schemas.microsoft.com/office/drawing/2014/main" id="{A25D5E5B-2701-4F2B-8A7B-52F3884EC06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3" y="96421575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202406</xdr:colOff>
      <xdr:row>302</xdr:row>
      <xdr:rowOff>71438</xdr:rowOff>
    </xdr:from>
    <xdr:to>
      <xdr:col>20</xdr:col>
      <xdr:colOff>407307</xdr:colOff>
      <xdr:row>306</xdr:row>
      <xdr:rowOff>100013</xdr:rowOff>
    </xdr:to>
    <xdr:pic>
      <xdr:nvPicPr>
        <xdr:cNvPr id="37" name="91 Imagen">
          <a:extLst>
            <a:ext uri="{FF2B5EF4-FFF2-40B4-BE49-F238E27FC236}">
              <a16:creationId xmlns:a16="http://schemas.microsoft.com/office/drawing/2014/main" id="{4E08F636-3FEA-4DE4-B8A9-206B55D3AC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181" y="102093713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1088231</xdr:colOff>
      <xdr:row>303</xdr:row>
      <xdr:rowOff>4763</xdr:rowOff>
    </xdr:from>
    <xdr:to>
      <xdr:col>3</xdr:col>
      <xdr:colOff>383381</xdr:colOff>
      <xdr:row>307</xdr:row>
      <xdr:rowOff>4763</xdr:rowOff>
    </xdr:to>
    <xdr:pic>
      <xdr:nvPicPr>
        <xdr:cNvPr id="38" name="92 Imagen">
          <a:extLst>
            <a:ext uri="{FF2B5EF4-FFF2-40B4-BE49-F238E27FC236}">
              <a16:creationId xmlns:a16="http://schemas.microsoft.com/office/drawing/2014/main" id="{8FDADF09-E7B4-4473-BAB5-177C4B7BA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" y="102217538"/>
          <a:ext cx="1504950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302</xdr:row>
      <xdr:rowOff>138113</xdr:rowOff>
    </xdr:from>
    <xdr:to>
      <xdr:col>2</xdr:col>
      <xdr:colOff>1012031</xdr:colOff>
      <xdr:row>306</xdr:row>
      <xdr:rowOff>113348</xdr:rowOff>
    </xdr:to>
    <xdr:pic>
      <xdr:nvPicPr>
        <xdr:cNvPr id="39" name="93 Imagen">
          <a:extLst>
            <a:ext uri="{FF2B5EF4-FFF2-40B4-BE49-F238E27FC236}">
              <a16:creationId xmlns:a16="http://schemas.microsoft.com/office/drawing/2014/main" id="{1555D69F-69D0-444C-8FAE-4B34E7C89C5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02160388"/>
          <a:ext cx="1521619" cy="737235"/>
        </a:xfrm>
        <a:prstGeom prst="rect">
          <a:avLst/>
        </a:prstGeom>
      </xdr:spPr>
    </xdr:pic>
    <xdr:clientData/>
  </xdr:twoCellAnchor>
  <xdr:twoCellAnchor editAs="oneCell">
    <xdr:from>
      <xdr:col>17</xdr:col>
      <xdr:colOff>178594</xdr:colOff>
      <xdr:row>388</xdr:row>
      <xdr:rowOff>83344</xdr:rowOff>
    </xdr:from>
    <xdr:to>
      <xdr:col>20</xdr:col>
      <xdr:colOff>383495</xdr:colOff>
      <xdr:row>392</xdr:row>
      <xdr:rowOff>111919</xdr:rowOff>
    </xdr:to>
    <xdr:pic>
      <xdr:nvPicPr>
        <xdr:cNvPr id="40" name="115 Imagen">
          <a:extLst>
            <a:ext uri="{FF2B5EF4-FFF2-40B4-BE49-F238E27FC236}">
              <a16:creationId xmlns:a16="http://schemas.microsoft.com/office/drawing/2014/main" id="{6980CCEA-F80A-4C4E-BA8E-4C2554A58C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369" y="337106419"/>
          <a:ext cx="1328851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1064419</xdr:colOff>
      <xdr:row>389</xdr:row>
      <xdr:rowOff>16669</xdr:rowOff>
    </xdr:from>
    <xdr:to>
      <xdr:col>3</xdr:col>
      <xdr:colOff>359569</xdr:colOff>
      <xdr:row>393</xdr:row>
      <xdr:rowOff>7144</xdr:rowOff>
    </xdr:to>
    <xdr:pic>
      <xdr:nvPicPr>
        <xdr:cNvPr id="41" name="116 Imagen">
          <a:extLst>
            <a:ext uri="{FF2B5EF4-FFF2-40B4-BE49-F238E27FC236}">
              <a16:creationId xmlns:a16="http://schemas.microsoft.com/office/drawing/2014/main" id="{CA8DAC91-132F-4B88-ADE2-6DD5B0262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4" y="337230244"/>
          <a:ext cx="150495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388</xdr:row>
      <xdr:rowOff>150019</xdr:rowOff>
    </xdr:from>
    <xdr:to>
      <xdr:col>2</xdr:col>
      <xdr:colOff>988219</xdr:colOff>
      <xdr:row>392</xdr:row>
      <xdr:rowOff>125254</xdr:rowOff>
    </xdr:to>
    <xdr:pic>
      <xdr:nvPicPr>
        <xdr:cNvPr id="42" name="117 Imagen">
          <a:extLst>
            <a:ext uri="{FF2B5EF4-FFF2-40B4-BE49-F238E27FC236}">
              <a16:creationId xmlns:a16="http://schemas.microsoft.com/office/drawing/2014/main" id="{1377EDB2-23EE-47DF-AED3-E246CE511B5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37173094"/>
          <a:ext cx="1521619" cy="737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G64"/>
  <sheetViews>
    <sheetView zoomScale="70" zoomScaleNormal="70" workbookViewId="0">
      <selection activeCell="J10" sqref="J10"/>
    </sheetView>
  </sheetViews>
  <sheetFormatPr baseColWidth="10" defaultRowHeight="15" x14ac:dyDescent="0.25"/>
  <cols>
    <col min="1" max="1" width="13.42578125" customWidth="1"/>
    <col min="2" max="2" width="98" customWidth="1"/>
    <col min="3" max="3" width="26" customWidth="1"/>
    <col min="4" max="5" width="24.7109375" customWidth="1"/>
    <col min="6" max="6" width="24.85546875" customWidth="1"/>
  </cols>
  <sheetData>
    <row r="2" spans="1:6" ht="21" x14ac:dyDescent="0.35">
      <c r="A2" s="691" t="s">
        <v>493</v>
      </c>
      <c r="B2" s="691"/>
      <c r="C2" s="691"/>
      <c r="D2" s="691"/>
      <c r="E2" s="691"/>
      <c r="F2" s="691"/>
    </row>
    <row r="3" spans="1:6" ht="15.75" thickBot="1" x14ac:dyDescent="0.3"/>
    <row r="4" spans="1:6" ht="19.5" thickBot="1" x14ac:dyDescent="0.35">
      <c r="A4" s="257" t="s">
        <v>121</v>
      </c>
      <c r="B4" s="257" t="s">
        <v>119</v>
      </c>
      <c r="C4" s="258" t="s">
        <v>169</v>
      </c>
      <c r="D4" s="257" t="s">
        <v>170</v>
      </c>
      <c r="E4" s="257" t="s">
        <v>174</v>
      </c>
      <c r="F4" s="259" t="s">
        <v>122</v>
      </c>
    </row>
    <row r="5" spans="1:6" ht="18.75" x14ac:dyDescent="0.3">
      <c r="A5" s="692" t="s">
        <v>123</v>
      </c>
      <c r="B5" s="692"/>
      <c r="C5" s="692"/>
      <c r="D5" s="692"/>
      <c r="E5" s="692"/>
      <c r="F5" s="692"/>
    </row>
    <row r="6" spans="1:6" ht="18.75" x14ac:dyDescent="0.3">
      <c r="A6" s="446">
        <v>21101</v>
      </c>
      <c r="B6" s="260" t="s">
        <v>124</v>
      </c>
      <c r="C6" s="306">
        <v>400000</v>
      </c>
      <c r="D6" s="306">
        <v>319417</v>
      </c>
      <c r="E6" s="309">
        <v>0</v>
      </c>
      <c r="F6" s="263">
        <f>SUM(C6,D6,E6,)</f>
        <v>719417</v>
      </c>
    </row>
    <row r="7" spans="1:6" ht="18.75" x14ac:dyDescent="0.3">
      <c r="A7" s="446">
        <v>21201</v>
      </c>
      <c r="B7" s="260" t="s">
        <v>125</v>
      </c>
      <c r="C7" s="306">
        <v>100000</v>
      </c>
      <c r="D7" s="306">
        <v>94384</v>
      </c>
      <c r="E7" s="309">
        <v>0</v>
      </c>
      <c r="F7" s="263">
        <f t="shared" ref="F7:F23" si="0">SUM(C7,D7,E7,)</f>
        <v>194384</v>
      </c>
    </row>
    <row r="8" spans="1:6" ht="18.75" x14ac:dyDescent="0.3">
      <c r="A8" s="446">
        <v>21401</v>
      </c>
      <c r="B8" s="260" t="s">
        <v>126</v>
      </c>
      <c r="C8" s="306">
        <v>300000</v>
      </c>
      <c r="D8" s="306">
        <v>182504</v>
      </c>
      <c r="E8" s="309">
        <v>0</v>
      </c>
      <c r="F8" s="263">
        <f t="shared" si="0"/>
        <v>482504</v>
      </c>
    </row>
    <row r="9" spans="1:6" ht="18.75" x14ac:dyDescent="0.3">
      <c r="A9" s="446">
        <v>21501</v>
      </c>
      <c r="B9" s="260" t="s">
        <v>216</v>
      </c>
      <c r="C9" s="306"/>
      <c r="D9" s="306">
        <v>10000</v>
      </c>
      <c r="E9" s="309"/>
      <c r="F9" s="263">
        <f t="shared" si="0"/>
        <v>10000</v>
      </c>
    </row>
    <row r="10" spans="1:6" ht="18.75" x14ac:dyDescent="0.3">
      <c r="A10" s="446">
        <v>21502</v>
      </c>
      <c r="B10" s="260" t="s">
        <v>491</v>
      </c>
      <c r="C10" s="306"/>
      <c r="D10" s="624">
        <v>15000</v>
      </c>
      <c r="E10" s="309"/>
      <c r="F10" s="263">
        <f t="shared" si="0"/>
        <v>15000</v>
      </c>
    </row>
    <row r="11" spans="1:6" ht="18.75" x14ac:dyDescent="0.3">
      <c r="A11" s="446">
        <v>21601</v>
      </c>
      <c r="B11" s="260" t="s">
        <v>127</v>
      </c>
      <c r="C11" s="306">
        <v>900000</v>
      </c>
      <c r="D11" s="306">
        <v>219988</v>
      </c>
      <c r="E11" s="309">
        <v>0</v>
      </c>
      <c r="F11" s="263">
        <f t="shared" si="0"/>
        <v>1119988</v>
      </c>
    </row>
    <row r="12" spans="1:6" ht="18.75" x14ac:dyDescent="0.3">
      <c r="A12" s="446">
        <v>21701</v>
      </c>
      <c r="B12" s="260" t="s">
        <v>128</v>
      </c>
      <c r="C12" s="306">
        <v>1000000</v>
      </c>
      <c r="D12" s="306">
        <v>149472</v>
      </c>
      <c r="E12" s="309">
        <v>0</v>
      </c>
      <c r="F12" s="263">
        <f t="shared" si="0"/>
        <v>1149472</v>
      </c>
    </row>
    <row r="13" spans="1:6" ht="18.75" x14ac:dyDescent="0.3">
      <c r="A13" s="446">
        <v>21801</v>
      </c>
      <c r="B13" s="260" t="s">
        <v>153</v>
      </c>
      <c r="C13" s="306">
        <v>150000</v>
      </c>
      <c r="D13" s="306">
        <v>6895</v>
      </c>
      <c r="E13" s="309">
        <v>0</v>
      </c>
      <c r="F13" s="263">
        <f t="shared" si="0"/>
        <v>156895</v>
      </c>
    </row>
    <row r="14" spans="1:6" ht="18.75" x14ac:dyDescent="0.3">
      <c r="A14" s="446">
        <v>22101</v>
      </c>
      <c r="B14" s="260" t="s">
        <v>154</v>
      </c>
      <c r="C14" s="306">
        <v>30050</v>
      </c>
      <c r="D14" s="306">
        <v>20538</v>
      </c>
      <c r="E14" s="309">
        <v>0</v>
      </c>
      <c r="F14" s="263">
        <f t="shared" si="0"/>
        <v>50588</v>
      </c>
    </row>
    <row r="15" spans="1:6" ht="18.75" x14ac:dyDescent="0.3">
      <c r="A15" s="446">
        <v>22106</v>
      </c>
      <c r="B15" s="260" t="s">
        <v>155</v>
      </c>
      <c r="C15" s="306">
        <v>23625</v>
      </c>
      <c r="D15" s="306">
        <v>12000</v>
      </c>
      <c r="E15" s="309">
        <v>0</v>
      </c>
      <c r="F15" s="263">
        <f t="shared" si="0"/>
        <v>35625</v>
      </c>
    </row>
    <row r="16" spans="1:6" ht="18.75" x14ac:dyDescent="0.3">
      <c r="A16" s="446">
        <v>24801</v>
      </c>
      <c r="B16" s="260" t="s">
        <v>129</v>
      </c>
      <c r="C16" s="306"/>
      <c r="D16" s="306">
        <v>57561</v>
      </c>
      <c r="E16" s="309">
        <v>0</v>
      </c>
      <c r="F16" s="263">
        <f t="shared" si="0"/>
        <v>57561</v>
      </c>
    </row>
    <row r="17" spans="1:7" ht="18.75" x14ac:dyDescent="0.3">
      <c r="A17" s="446">
        <v>26101</v>
      </c>
      <c r="B17" s="260" t="s">
        <v>156</v>
      </c>
      <c r="C17" s="306">
        <v>1000000</v>
      </c>
      <c r="D17" s="306">
        <v>165490</v>
      </c>
      <c r="E17" s="309">
        <v>0</v>
      </c>
      <c r="F17" s="263">
        <f t="shared" si="0"/>
        <v>1165490</v>
      </c>
    </row>
    <row r="18" spans="1:7" ht="18.75" x14ac:dyDescent="0.3">
      <c r="A18" s="446">
        <v>27101</v>
      </c>
      <c r="B18" s="260" t="s">
        <v>172</v>
      </c>
      <c r="C18" s="306">
        <v>10000</v>
      </c>
      <c r="D18" s="306"/>
      <c r="E18" s="309">
        <v>0</v>
      </c>
      <c r="F18" s="263">
        <f t="shared" si="0"/>
        <v>10000</v>
      </c>
    </row>
    <row r="19" spans="1:7" ht="18.75" x14ac:dyDescent="0.3">
      <c r="A19" s="446">
        <v>27201</v>
      </c>
      <c r="B19" s="260" t="s">
        <v>157</v>
      </c>
      <c r="C19" s="306">
        <v>300000</v>
      </c>
      <c r="D19" s="306">
        <v>50000</v>
      </c>
      <c r="E19" s="309">
        <v>0</v>
      </c>
      <c r="F19" s="263">
        <f t="shared" si="0"/>
        <v>350000</v>
      </c>
    </row>
    <row r="20" spans="1:7" ht="18.75" x14ac:dyDescent="0.3">
      <c r="A20" s="446">
        <v>29101</v>
      </c>
      <c r="B20" s="260" t="s">
        <v>467</v>
      </c>
      <c r="C20" s="306">
        <v>10000</v>
      </c>
      <c r="D20" s="306"/>
      <c r="E20" s="309"/>
      <c r="F20" s="568">
        <f t="shared" si="0"/>
        <v>10000</v>
      </c>
    </row>
    <row r="21" spans="1:7" ht="18.75" x14ac:dyDescent="0.3">
      <c r="A21" s="446">
        <v>29201</v>
      </c>
      <c r="B21" s="260" t="s">
        <v>468</v>
      </c>
      <c r="C21" s="306">
        <v>10000</v>
      </c>
      <c r="D21" s="306"/>
      <c r="E21" s="309"/>
      <c r="F21" s="568">
        <f t="shared" si="0"/>
        <v>10000</v>
      </c>
    </row>
    <row r="22" spans="1:7" ht="18.75" x14ac:dyDescent="0.3">
      <c r="A22" s="446">
        <v>29401</v>
      </c>
      <c r="B22" s="260" t="s">
        <v>158</v>
      </c>
      <c r="C22" s="306">
        <v>200000</v>
      </c>
      <c r="D22" s="306">
        <v>50000</v>
      </c>
      <c r="E22" s="309">
        <v>0</v>
      </c>
      <c r="F22" s="263">
        <f t="shared" si="0"/>
        <v>250000</v>
      </c>
    </row>
    <row r="23" spans="1:7" ht="18.75" x14ac:dyDescent="0.3">
      <c r="A23" s="446">
        <v>29601</v>
      </c>
      <c r="B23" s="260" t="s">
        <v>130</v>
      </c>
      <c r="C23" s="306">
        <v>120000</v>
      </c>
      <c r="D23" s="306">
        <v>15000</v>
      </c>
      <c r="E23" s="309">
        <v>0</v>
      </c>
      <c r="F23" s="263">
        <f t="shared" si="0"/>
        <v>135000</v>
      </c>
    </row>
    <row r="24" spans="1:7" ht="15.75" x14ac:dyDescent="0.25">
      <c r="A24" s="683" t="s">
        <v>131</v>
      </c>
      <c r="B24" s="684"/>
      <c r="C24" s="262">
        <f>SUM(C6:C23)</f>
        <v>4553675</v>
      </c>
      <c r="D24" s="261">
        <f>SUM(D6:D23)</f>
        <v>1368249</v>
      </c>
      <c r="E24" s="310">
        <f>SUM(E6:E23)</f>
        <v>0</v>
      </c>
      <c r="F24" s="264">
        <f>SUM(F6:F23)</f>
        <v>5921924</v>
      </c>
      <c r="G24" s="543"/>
    </row>
    <row r="25" spans="1:7" ht="18.75" x14ac:dyDescent="0.3">
      <c r="A25" s="685" t="s">
        <v>132</v>
      </c>
      <c r="B25" s="686"/>
      <c r="C25" s="686"/>
      <c r="D25" s="686"/>
      <c r="E25" s="687"/>
      <c r="F25" s="688"/>
    </row>
    <row r="26" spans="1:7" ht="18.75" x14ac:dyDescent="0.3">
      <c r="A26" s="305">
        <v>31101</v>
      </c>
      <c r="B26" s="260" t="s">
        <v>140</v>
      </c>
      <c r="C26" s="470">
        <v>750000</v>
      </c>
      <c r="D26" s="306">
        <v>185000</v>
      </c>
      <c r="E26" s="309">
        <v>0</v>
      </c>
      <c r="F26" s="307">
        <f>SUM(C26:E26)</f>
        <v>935000</v>
      </c>
    </row>
    <row r="27" spans="1:7" ht="18.75" x14ac:dyDescent="0.3">
      <c r="A27" s="305">
        <v>31301</v>
      </c>
      <c r="B27" s="260" t="s">
        <v>159</v>
      </c>
      <c r="C27" s="306">
        <v>150000</v>
      </c>
      <c r="D27" s="306">
        <v>6520</v>
      </c>
      <c r="E27" s="309">
        <v>0</v>
      </c>
      <c r="F27" s="307">
        <f t="shared" ref="F27:F54" si="1">SUM(C27:E27)</f>
        <v>156520</v>
      </c>
    </row>
    <row r="28" spans="1:7" ht="18.75" x14ac:dyDescent="0.3">
      <c r="A28" s="305">
        <v>31401</v>
      </c>
      <c r="B28" s="260" t="s">
        <v>141</v>
      </c>
      <c r="C28" s="306">
        <v>600000</v>
      </c>
      <c r="D28" s="306">
        <v>70000</v>
      </c>
      <c r="E28" s="309">
        <v>0</v>
      </c>
      <c r="F28" s="307">
        <f t="shared" si="1"/>
        <v>670000</v>
      </c>
    </row>
    <row r="29" spans="1:7" ht="18.75" x14ac:dyDescent="0.3">
      <c r="A29" s="305">
        <v>31701</v>
      </c>
      <c r="B29" s="260" t="s">
        <v>160</v>
      </c>
      <c r="C29" s="306">
        <v>50000</v>
      </c>
      <c r="D29" s="306">
        <v>25000</v>
      </c>
      <c r="E29" s="309">
        <v>0</v>
      </c>
      <c r="F29" s="307">
        <f t="shared" si="1"/>
        <v>75000</v>
      </c>
    </row>
    <row r="30" spans="1:7" ht="18.75" x14ac:dyDescent="0.3">
      <c r="A30" s="305">
        <v>32201</v>
      </c>
      <c r="B30" s="260" t="s">
        <v>161</v>
      </c>
      <c r="C30" s="306">
        <v>5200000</v>
      </c>
      <c r="D30" s="306"/>
      <c r="E30" s="309">
        <v>0</v>
      </c>
      <c r="F30" s="307">
        <f t="shared" si="1"/>
        <v>5200000</v>
      </c>
    </row>
    <row r="31" spans="1:7" ht="18.75" x14ac:dyDescent="0.3">
      <c r="A31" s="305">
        <v>32301</v>
      </c>
      <c r="B31" s="260" t="s">
        <v>215</v>
      </c>
      <c r="C31" s="306">
        <v>500000</v>
      </c>
      <c r="D31" s="306">
        <v>120542</v>
      </c>
      <c r="E31" s="309">
        <v>0</v>
      </c>
      <c r="F31" s="307">
        <f t="shared" si="1"/>
        <v>620542</v>
      </c>
    </row>
    <row r="32" spans="1:7" ht="18.75" x14ac:dyDescent="0.3">
      <c r="A32" s="305">
        <v>32501</v>
      </c>
      <c r="B32" s="260" t="s">
        <v>516</v>
      </c>
      <c r="C32" s="306">
        <v>1200000</v>
      </c>
      <c r="D32" s="306"/>
      <c r="E32" s="309"/>
      <c r="F32" s="307">
        <f t="shared" si="1"/>
        <v>1200000</v>
      </c>
    </row>
    <row r="33" spans="1:6" ht="18.75" x14ac:dyDescent="0.3">
      <c r="A33" s="305">
        <v>33101</v>
      </c>
      <c r="B33" s="260" t="s">
        <v>142</v>
      </c>
      <c r="C33" s="306">
        <v>320000</v>
      </c>
      <c r="D33" s="306">
        <v>550000</v>
      </c>
      <c r="E33" s="309">
        <v>0</v>
      </c>
      <c r="F33" s="307">
        <f t="shared" si="1"/>
        <v>870000</v>
      </c>
    </row>
    <row r="34" spans="1:6" ht="18.75" x14ac:dyDescent="0.3">
      <c r="A34" s="305">
        <v>33603</v>
      </c>
      <c r="B34" s="260" t="s">
        <v>133</v>
      </c>
      <c r="C34" s="306"/>
      <c r="D34" s="306">
        <v>25078</v>
      </c>
      <c r="E34" s="309">
        <v>0</v>
      </c>
      <c r="F34" s="307">
        <f t="shared" si="1"/>
        <v>25078</v>
      </c>
    </row>
    <row r="35" spans="1:6" ht="18.75" x14ac:dyDescent="0.3">
      <c r="A35" s="305">
        <v>33801</v>
      </c>
      <c r="B35" s="260" t="s">
        <v>162</v>
      </c>
      <c r="C35" s="306">
        <v>320000</v>
      </c>
      <c r="D35" s="306">
        <v>125000</v>
      </c>
      <c r="E35" s="309">
        <v>0</v>
      </c>
      <c r="F35" s="307">
        <f t="shared" si="1"/>
        <v>445000</v>
      </c>
    </row>
    <row r="36" spans="1:6" ht="18.75" x14ac:dyDescent="0.3">
      <c r="A36" s="305">
        <v>34101</v>
      </c>
      <c r="B36" s="260" t="s">
        <v>143</v>
      </c>
      <c r="C36" s="306">
        <v>50000</v>
      </c>
      <c r="D36" s="306">
        <v>121520</v>
      </c>
      <c r="E36" s="309">
        <v>0</v>
      </c>
      <c r="F36" s="307">
        <f t="shared" si="1"/>
        <v>171520</v>
      </c>
    </row>
    <row r="37" spans="1:6" ht="18.75" x14ac:dyDescent="0.3">
      <c r="A37" s="305">
        <v>34501</v>
      </c>
      <c r="B37" s="260" t="s">
        <v>134</v>
      </c>
      <c r="C37" s="306">
        <v>700000</v>
      </c>
      <c r="D37" s="306">
        <v>20000</v>
      </c>
      <c r="E37" s="309">
        <v>0</v>
      </c>
      <c r="F37" s="307">
        <f t="shared" si="1"/>
        <v>720000</v>
      </c>
    </row>
    <row r="38" spans="1:6" ht="18.75" x14ac:dyDescent="0.3">
      <c r="A38" s="305">
        <v>34701</v>
      </c>
      <c r="B38" s="260" t="s">
        <v>144</v>
      </c>
      <c r="C38" s="306">
        <v>250000</v>
      </c>
      <c r="D38" s="306">
        <v>120000</v>
      </c>
      <c r="E38" s="309">
        <v>0</v>
      </c>
      <c r="F38" s="307">
        <f t="shared" si="1"/>
        <v>370000</v>
      </c>
    </row>
    <row r="39" spans="1:6" ht="18.75" x14ac:dyDescent="0.3">
      <c r="A39" s="305">
        <v>35101</v>
      </c>
      <c r="B39" s="260" t="s">
        <v>135</v>
      </c>
      <c r="C39" s="316">
        <v>200000</v>
      </c>
      <c r="D39" s="306">
        <v>60000</v>
      </c>
      <c r="E39" s="309">
        <v>0</v>
      </c>
      <c r="F39" s="307">
        <f t="shared" si="1"/>
        <v>260000</v>
      </c>
    </row>
    <row r="40" spans="1:6" ht="18.75" x14ac:dyDescent="0.3">
      <c r="A40" s="305">
        <v>35201</v>
      </c>
      <c r="B40" s="260" t="s">
        <v>163</v>
      </c>
      <c r="C40" s="306">
        <v>150000</v>
      </c>
      <c r="D40" s="306">
        <v>5353</v>
      </c>
      <c r="E40" s="309">
        <v>0</v>
      </c>
      <c r="F40" s="307">
        <f t="shared" si="1"/>
        <v>155353</v>
      </c>
    </row>
    <row r="41" spans="1:6" ht="18.75" x14ac:dyDescent="0.3">
      <c r="A41" s="563">
        <v>35302</v>
      </c>
      <c r="B41" s="564" t="s">
        <v>136</v>
      </c>
      <c r="C41" s="565">
        <v>102000</v>
      </c>
      <c r="D41" s="565">
        <v>1000</v>
      </c>
      <c r="E41" s="566">
        <v>0</v>
      </c>
      <c r="F41" s="567">
        <f t="shared" si="1"/>
        <v>103000</v>
      </c>
    </row>
    <row r="42" spans="1:6" ht="18.75" x14ac:dyDescent="0.3">
      <c r="A42" s="563">
        <v>35501</v>
      </c>
      <c r="B42" s="564" t="s">
        <v>137</v>
      </c>
      <c r="C42" s="565">
        <v>445650</v>
      </c>
      <c r="D42" s="565">
        <v>49411</v>
      </c>
      <c r="E42" s="566">
        <v>0</v>
      </c>
      <c r="F42" s="567">
        <f t="shared" si="1"/>
        <v>495061</v>
      </c>
    </row>
    <row r="43" spans="1:6" ht="18.75" x14ac:dyDescent="0.3">
      <c r="A43" s="563">
        <v>35701</v>
      </c>
      <c r="B43" s="564" t="s">
        <v>138</v>
      </c>
      <c r="C43" s="565">
        <v>300000</v>
      </c>
      <c r="D43" s="565">
        <v>30741</v>
      </c>
      <c r="E43" s="566">
        <v>0</v>
      </c>
      <c r="F43" s="567">
        <f t="shared" si="1"/>
        <v>330741</v>
      </c>
    </row>
    <row r="44" spans="1:6" ht="18.75" x14ac:dyDescent="0.3">
      <c r="A44" s="563">
        <v>35801</v>
      </c>
      <c r="B44" s="564" t="s">
        <v>164</v>
      </c>
      <c r="C44" s="565">
        <v>100000</v>
      </c>
      <c r="D44" s="565">
        <v>29566</v>
      </c>
      <c r="E44" s="566">
        <v>0</v>
      </c>
      <c r="F44" s="567">
        <f t="shared" si="1"/>
        <v>129566</v>
      </c>
    </row>
    <row r="45" spans="1:6" ht="18.75" x14ac:dyDescent="0.3">
      <c r="A45" s="563">
        <v>35901</v>
      </c>
      <c r="B45" s="564" t="s">
        <v>165</v>
      </c>
      <c r="C45" s="565">
        <v>100000</v>
      </c>
      <c r="D45" s="565">
        <v>10000</v>
      </c>
      <c r="E45" s="566">
        <v>0</v>
      </c>
      <c r="F45" s="567">
        <f t="shared" si="1"/>
        <v>110000</v>
      </c>
    </row>
    <row r="46" spans="1:6" ht="18.75" x14ac:dyDescent="0.3">
      <c r="A46" s="563">
        <v>36201</v>
      </c>
      <c r="B46" s="564" t="s">
        <v>139</v>
      </c>
      <c r="C46" s="565">
        <v>150000</v>
      </c>
      <c r="D46" s="565">
        <v>129285</v>
      </c>
      <c r="E46" s="566">
        <v>0</v>
      </c>
      <c r="F46" s="567">
        <f t="shared" si="1"/>
        <v>279285</v>
      </c>
    </row>
    <row r="47" spans="1:6" ht="18.75" x14ac:dyDescent="0.3">
      <c r="A47" s="563">
        <v>37101</v>
      </c>
      <c r="B47" s="564" t="s">
        <v>166</v>
      </c>
      <c r="C47" s="565">
        <v>380000</v>
      </c>
      <c r="D47" s="565">
        <v>61143</v>
      </c>
      <c r="E47" s="566">
        <v>0</v>
      </c>
      <c r="F47" s="567">
        <f t="shared" si="1"/>
        <v>441143</v>
      </c>
    </row>
    <row r="48" spans="1:6" ht="18.75" x14ac:dyDescent="0.3">
      <c r="A48" s="563">
        <v>37201</v>
      </c>
      <c r="B48" s="564" t="s">
        <v>145</v>
      </c>
      <c r="C48" s="565">
        <v>20100</v>
      </c>
      <c r="D48" s="565">
        <v>7539</v>
      </c>
      <c r="E48" s="566">
        <v>0</v>
      </c>
      <c r="F48" s="567">
        <f t="shared" si="1"/>
        <v>27639</v>
      </c>
    </row>
    <row r="49" spans="1:7" ht="18.75" x14ac:dyDescent="0.3">
      <c r="A49" s="305">
        <v>37501</v>
      </c>
      <c r="B49" s="260" t="s">
        <v>167</v>
      </c>
      <c r="C49" s="306">
        <v>1242000</v>
      </c>
      <c r="D49" s="306">
        <v>178188</v>
      </c>
      <c r="E49" s="309">
        <v>0</v>
      </c>
      <c r="F49" s="307">
        <f t="shared" si="1"/>
        <v>1420188</v>
      </c>
    </row>
    <row r="50" spans="1:7" ht="18.75" x14ac:dyDescent="0.3">
      <c r="A50" s="305">
        <v>37502</v>
      </c>
      <c r="B50" s="260" t="s">
        <v>146</v>
      </c>
      <c r="C50" s="306">
        <v>55000</v>
      </c>
      <c r="D50" s="306">
        <v>32300</v>
      </c>
      <c r="E50" s="309">
        <v>0</v>
      </c>
      <c r="F50" s="307">
        <f t="shared" si="1"/>
        <v>87300</v>
      </c>
    </row>
    <row r="51" spans="1:7" ht="18.75" x14ac:dyDescent="0.3">
      <c r="A51" s="305">
        <v>37901</v>
      </c>
      <c r="B51" s="260" t="s">
        <v>147</v>
      </c>
      <c r="C51" s="306">
        <v>16100</v>
      </c>
      <c r="D51" s="306">
        <v>3189</v>
      </c>
      <c r="E51" s="309">
        <v>0</v>
      </c>
      <c r="F51" s="307">
        <f>SUM(C51+D51)</f>
        <v>19289</v>
      </c>
    </row>
    <row r="52" spans="1:7" ht="18.75" x14ac:dyDescent="0.3">
      <c r="A52" s="305">
        <v>38301</v>
      </c>
      <c r="B52" s="260" t="s">
        <v>148</v>
      </c>
      <c r="C52" s="306">
        <v>209255</v>
      </c>
      <c r="D52" s="306">
        <v>20874</v>
      </c>
      <c r="E52" s="309">
        <v>0</v>
      </c>
      <c r="F52" s="307">
        <f t="shared" si="1"/>
        <v>230129</v>
      </c>
    </row>
    <row r="53" spans="1:7" ht="18.75" x14ac:dyDescent="0.3">
      <c r="A53" s="305">
        <v>39201</v>
      </c>
      <c r="B53" s="260" t="s">
        <v>168</v>
      </c>
      <c r="C53" s="306">
        <v>10000</v>
      </c>
      <c r="D53" s="306">
        <v>21500</v>
      </c>
      <c r="E53" s="309">
        <v>0</v>
      </c>
      <c r="F53" s="307">
        <f t="shared" si="1"/>
        <v>31500</v>
      </c>
    </row>
    <row r="54" spans="1:7" ht="18.75" x14ac:dyDescent="0.3">
      <c r="A54" s="305">
        <v>39801</v>
      </c>
      <c r="B54" s="260" t="s">
        <v>175</v>
      </c>
      <c r="C54" s="306">
        <v>0</v>
      </c>
      <c r="D54" s="306">
        <v>77286</v>
      </c>
      <c r="E54" s="525">
        <v>1411367.29</v>
      </c>
      <c r="F54" s="307">
        <f t="shared" si="1"/>
        <v>1488653.29</v>
      </c>
    </row>
    <row r="55" spans="1:7" ht="18.75" x14ac:dyDescent="0.3">
      <c r="A55" s="683" t="s">
        <v>149</v>
      </c>
      <c r="B55" s="684"/>
      <c r="C55" s="261">
        <f>SUM(C26:C54)</f>
        <v>13570105</v>
      </c>
      <c r="D55" s="261">
        <f>SUM(D26:D54)</f>
        <v>2086035</v>
      </c>
      <c r="E55" s="310">
        <f>SUM(E26:E54)</f>
        <v>1411367.29</v>
      </c>
      <c r="F55" s="526">
        <f>SUM(F26:F54)</f>
        <v>17067507.289999999</v>
      </c>
      <c r="G55" s="543"/>
    </row>
    <row r="56" spans="1:7" ht="18.75" x14ac:dyDescent="0.3">
      <c r="A56" s="685" t="s">
        <v>150</v>
      </c>
      <c r="B56" s="686"/>
      <c r="C56" s="686"/>
      <c r="D56" s="686"/>
      <c r="E56" s="687"/>
      <c r="F56" s="688"/>
    </row>
    <row r="57" spans="1:7" ht="18.75" x14ac:dyDescent="0.3">
      <c r="A57" s="305">
        <v>51101</v>
      </c>
      <c r="B57" s="308" t="s">
        <v>151</v>
      </c>
      <c r="C57" s="306"/>
      <c r="D57" s="306">
        <v>10000</v>
      </c>
      <c r="E57" s="309">
        <v>0</v>
      </c>
      <c r="F57" s="307">
        <f>D57+C57</f>
        <v>10000</v>
      </c>
    </row>
    <row r="58" spans="1:7" ht="18.75" x14ac:dyDescent="0.3">
      <c r="A58" s="305">
        <v>51501</v>
      </c>
      <c r="B58" s="308" t="s">
        <v>469</v>
      </c>
      <c r="C58" s="306"/>
      <c r="D58" s="306">
        <v>60000</v>
      </c>
      <c r="E58" s="309"/>
      <c r="F58" s="307">
        <f>D58+C58</f>
        <v>60000</v>
      </c>
    </row>
    <row r="59" spans="1:7" ht="18.75" x14ac:dyDescent="0.3">
      <c r="A59" s="305">
        <v>56401</v>
      </c>
      <c r="B59" s="260" t="s">
        <v>171</v>
      </c>
      <c r="C59" s="306"/>
      <c r="D59" s="306">
        <v>30800</v>
      </c>
      <c r="E59" s="309">
        <v>0</v>
      </c>
      <c r="F59" s="307">
        <f>D59+C59</f>
        <v>30800</v>
      </c>
    </row>
    <row r="60" spans="1:7" ht="15.75" x14ac:dyDescent="0.25">
      <c r="A60" s="689" t="s">
        <v>152</v>
      </c>
      <c r="B60" s="690"/>
      <c r="C60" s="261">
        <v>0</v>
      </c>
      <c r="D60" s="261">
        <f>SUM(D57:D59)</f>
        <v>100800</v>
      </c>
      <c r="E60" s="310">
        <v>0</v>
      </c>
      <c r="F60" s="264">
        <f>SUM(F57:F59)</f>
        <v>100800</v>
      </c>
      <c r="G60" s="543"/>
    </row>
    <row r="61" spans="1:7" ht="15.75" thickBot="1" x14ac:dyDescent="0.3">
      <c r="A61" s="265"/>
      <c r="B61" s="266"/>
      <c r="C61" s="266"/>
      <c r="D61" s="266"/>
      <c r="E61" s="311"/>
      <c r="F61" s="267"/>
    </row>
    <row r="63" spans="1:7" x14ac:dyDescent="0.25">
      <c r="C63" s="61">
        <f>SUM(C24+C55+C60)</f>
        <v>18123780</v>
      </c>
      <c r="D63" s="61">
        <f>SUM(D24+D55+D60)</f>
        <v>3555084</v>
      </c>
      <c r="E63" s="61">
        <f>SUM(E24+E55+E60)</f>
        <v>1411367.29</v>
      </c>
      <c r="F63" s="61">
        <f>SUM(F24+F55+F60)</f>
        <v>23090231.289999999</v>
      </c>
    </row>
    <row r="64" spans="1:7" x14ac:dyDescent="0.25">
      <c r="C64" t="s">
        <v>99</v>
      </c>
    </row>
  </sheetData>
  <mergeCells count="7">
    <mergeCell ref="A55:B55"/>
    <mergeCell ref="A56:F56"/>
    <mergeCell ref="A60:B60"/>
    <mergeCell ref="A2:F2"/>
    <mergeCell ref="A5:F5"/>
    <mergeCell ref="A24:B24"/>
    <mergeCell ref="A25:F25"/>
  </mergeCells>
  <dataValidations count="1">
    <dataValidation type="whole" allowBlank="1" showInputMessage="1" showErrorMessage="1" errorTitle="Sin decimales" error="Capturar la información sin decimales." sqref="C26" xr:uid="{00000000-0002-0000-0000-000000000000}">
      <formula1>1</formula1>
      <formula2>100000000</formula2>
    </dataValidation>
  </dataValidations>
  <pageMargins left="0.25" right="0.25" top="0.75" bottom="0.75" header="0.3" footer="0.3"/>
  <pageSetup scale="3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FDA5-C374-449E-B522-58CD47DF3D14}">
  <dimension ref="A5:U424"/>
  <sheetViews>
    <sheetView topLeftCell="A379" workbookViewId="0">
      <selection activeCell="V1" sqref="V1:AP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68.75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287</v>
      </c>
      <c r="I18" s="790" t="s">
        <v>532</v>
      </c>
      <c r="J18" s="533">
        <v>50</v>
      </c>
      <c r="K18" s="7" t="s">
        <v>31</v>
      </c>
      <c r="L18" s="132">
        <v>3</v>
      </c>
      <c r="M18" s="154">
        <f t="shared" ref="M18:M20" si="0">L18*J18</f>
        <v>150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533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287</v>
      </c>
      <c r="I19" s="791"/>
      <c r="J19" s="533">
        <v>51</v>
      </c>
      <c r="K19" s="7" t="s">
        <v>31</v>
      </c>
      <c r="L19" s="132">
        <v>3.5</v>
      </c>
      <c r="M19" s="154">
        <f t="shared" si="0"/>
        <v>178.5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287</v>
      </c>
      <c r="I20" s="791"/>
      <c r="J20" s="533">
        <v>3</v>
      </c>
      <c r="K20" s="7" t="s">
        <v>36</v>
      </c>
      <c r="L20" s="17">
        <v>115</v>
      </c>
      <c r="M20" s="154">
        <f t="shared" si="0"/>
        <v>345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287</v>
      </c>
      <c r="I21" s="792"/>
      <c r="J21" s="533">
        <v>4</v>
      </c>
      <c r="K21" s="7" t="s">
        <v>36</v>
      </c>
      <c r="L21" s="17">
        <v>82</v>
      </c>
      <c r="M21" s="154">
        <v>326.5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1000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68.75" thickBot="1" x14ac:dyDescent="0.3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287</v>
      </c>
      <c r="I53" s="438" t="s">
        <v>532</v>
      </c>
      <c r="J53" s="16">
        <v>134</v>
      </c>
      <c r="K53" s="65" t="s">
        <v>39</v>
      </c>
      <c r="L53" s="66">
        <v>7.5</v>
      </c>
      <c r="M53" s="17">
        <v>1000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533</v>
      </c>
    </row>
    <row r="54" spans="1:21" ht="15.75" thickTop="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1000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27"/>
      <c r="B69" s="27"/>
      <c r="C69" s="28"/>
      <c r="D69" s="28"/>
      <c r="E69" s="28"/>
      <c r="F69" s="12"/>
      <c r="G69" s="12"/>
      <c r="H69" s="12"/>
      <c r="I69" s="12"/>
      <c r="J69" s="27"/>
      <c r="K69" s="67"/>
      <c r="L69" s="68"/>
      <c r="M69" s="69"/>
      <c r="N69" s="31"/>
      <c r="O69" s="32"/>
      <c r="P69" s="32"/>
      <c r="Q69" s="32"/>
      <c r="R69" s="32"/>
      <c r="S69" s="47"/>
      <c r="T69" s="34"/>
      <c r="U69" s="14"/>
    </row>
    <row r="70" spans="1:21" x14ac:dyDescent="0.25">
      <c r="A70" s="27"/>
      <c r="B70" s="27"/>
      <c r="C70" s="28"/>
      <c r="D70" s="28"/>
      <c r="E70" s="28"/>
      <c r="F70" s="12"/>
      <c r="G70" s="12"/>
      <c r="H70" s="12"/>
      <c r="I70" s="12"/>
      <c r="J70" s="27"/>
      <c r="K70" s="67"/>
      <c r="L70" s="68"/>
      <c r="M70" s="69"/>
      <c r="N70" s="31"/>
      <c r="O70" s="32"/>
      <c r="P70" s="32"/>
      <c r="Q70" s="32"/>
      <c r="R70" s="32"/>
      <c r="S70" s="47"/>
      <c r="T70" s="34"/>
      <c r="U70" s="14"/>
    </row>
    <row r="71" spans="1:21" x14ac:dyDescent="0.25">
      <c r="A71" s="27"/>
      <c r="B71" s="27"/>
      <c r="C71" s="28"/>
      <c r="D71" s="28"/>
      <c r="E71" s="28"/>
      <c r="F71" s="12"/>
      <c r="G71" s="12"/>
      <c r="H71" s="12"/>
      <c r="I71" s="12"/>
      <c r="J71" s="27"/>
      <c r="K71" s="67"/>
      <c r="L71" s="68"/>
      <c r="M71" s="69"/>
      <c r="N71" s="31"/>
      <c r="O71" s="32"/>
      <c r="P71" s="32"/>
      <c r="Q71" s="32"/>
      <c r="R71" s="32"/>
      <c r="S71" s="47"/>
      <c r="T71" s="34"/>
      <c r="U71" s="14"/>
    </row>
    <row r="72" spans="1:21" x14ac:dyDescent="0.25">
      <c r="A72" s="27"/>
      <c r="B72" s="27"/>
      <c r="C72" s="28"/>
      <c r="D72" s="28"/>
      <c r="E72" s="28"/>
      <c r="F72" s="12"/>
      <c r="G72" s="12"/>
      <c r="H72" s="12"/>
      <c r="I72" s="12"/>
      <c r="J72" s="27"/>
      <c r="K72" s="67"/>
      <c r="L72" s="68"/>
      <c r="M72" s="69"/>
      <c r="N72" s="31"/>
      <c r="O72" s="32"/>
      <c r="P72" s="32"/>
      <c r="Q72" s="32"/>
      <c r="R72" s="32"/>
      <c r="S72" s="47"/>
      <c r="T72" s="34"/>
      <c r="U72" s="14"/>
    </row>
    <row r="73" spans="1:21" x14ac:dyDescent="0.25">
      <c r="A73" s="76"/>
      <c r="B73" s="76"/>
      <c r="C73" s="12"/>
      <c r="D73" s="12"/>
      <c r="E73" s="12"/>
      <c r="F73" s="13"/>
      <c r="G73" s="13"/>
      <c r="H73" s="13"/>
      <c r="I73" s="13"/>
      <c r="J73" s="27"/>
      <c r="K73" s="12"/>
      <c r="L73" s="29"/>
      <c r="M73" s="82"/>
      <c r="N73" s="78"/>
      <c r="O73" s="79"/>
      <c r="P73" s="79"/>
      <c r="Q73" s="79"/>
      <c r="R73" s="79"/>
      <c r="S73" s="80"/>
      <c r="U73" s="81"/>
    </row>
    <row r="74" spans="1:21" x14ac:dyDescent="0.25">
      <c r="A74" s="76"/>
      <c r="B74" s="76"/>
      <c r="C74" s="12"/>
      <c r="D74" s="12"/>
      <c r="E74" s="12"/>
      <c r="F74" s="13"/>
      <c r="G74" s="13"/>
      <c r="H74" s="13"/>
      <c r="I74" s="13"/>
      <c r="J74" s="27"/>
      <c r="K74" s="12"/>
      <c r="L74" s="29"/>
      <c r="M74" s="82"/>
      <c r="N74" s="78"/>
      <c r="O74" s="79"/>
      <c r="P74" s="79"/>
      <c r="Q74" s="79"/>
      <c r="R74" s="79"/>
      <c r="S74" s="80"/>
      <c r="U74" s="81"/>
    </row>
    <row r="75" spans="1:21" x14ac:dyDescent="0.25">
      <c r="A75" s="76"/>
      <c r="B75" s="76"/>
      <c r="C75" s="12"/>
      <c r="D75" s="12"/>
      <c r="E75" s="12"/>
      <c r="F75" s="13"/>
      <c r="G75" s="13"/>
      <c r="H75" s="13"/>
      <c r="I75" s="13"/>
      <c r="J75" s="27"/>
      <c r="K75" s="12"/>
      <c r="L75" s="29"/>
      <c r="M75" s="82"/>
      <c r="N75" s="78"/>
      <c r="O75" s="79"/>
      <c r="P75" s="79"/>
      <c r="Q75" s="79"/>
      <c r="R75" s="79"/>
      <c r="S75" s="80"/>
      <c r="U75" s="81"/>
    </row>
    <row r="76" spans="1:21" x14ac:dyDescent="0.25">
      <c r="A76" s="706" t="s">
        <v>0</v>
      </c>
      <c r="B76" s="706"/>
      <c r="C76" s="706"/>
      <c r="D76" s="706"/>
      <c r="E76" s="706"/>
      <c r="F76" s="706"/>
      <c r="G76" s="706"/>
      <c r="H76" s="706"/>
      <c r="I76" s="706"/>
      <c r="J76" s="706"/>
      <c r="K76" s="706"/>
      <c r="L76" s="706"/>
      <c r="M76" s="706"/>
      <c r="N76" s="706"/>
      <c r="O76" s="706"/>
      <c r="P76" s="706"/>
      <c r="Q76" s="706"/>
      <c r="R76" s="706"/>
      <c r="S76" s="706"/>
      <c r="T76" s="706"/>
      <c r="U76" s="706"/>
    </row>
    <row r="77" spans="1:21" x14ac:dyDescent="0.25">
      <c r="A77" s="713" t="s">
        <v>1</v>
      </c>
      <c r="B77" s="713"/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3"/>
      <c r="P77" s="713"/>
      <c r="Q77" s="713"/>
      <c r="R77" s="713"/>
      <c r="S77" s="713"/>
      <c r="T77" s="713"/>
      <c r="U77" s="713"/>
    </row>
    <row r="78" spans="1:21" x14ac:dyDescent="0.25">
      <c r="A78" s="713" t="s">
        <v>2</v>
      </c>
      <c r="B78" s="713"/>
      <c r="C78" s="713"/>
      <c r="D78" s="713"/>
      <c r="E78" s="713"/>
      <c r="F78" s="713"/>
      <c r="G78" s="713"/>
      <c r="H78" s="713"/>
      <c r="I78" s="713"/>
      <c r="J78" s="713"/>
      <c r="K78" s="713"/>
      <c r="L78" s="713"/>
      <c r="M78" s="713"/>
      <c r="N78" s="713"/>
      <c r="O78" s="713"/>
      <c r="P78" s="713"/>
      <c r="Q78" s="713"/>
      <c r="R78" s="713"/>
      <c r="S78" s="713"/>
      <c r="T78" s="713"/>
      <c r="U78" s="713"/>
    </row>
    <row r="79" spans="1:21" x14ac:dyDescent="0.25">
      <c r="A79" s="713" t="s">
        <v>3</v>
      </c>
      <c r="B79" s="713"/>
      <c r="C79" s="713"/>
      <c r="D79" s="713"/>
      <c r="E79" s="713"/>
      <c r="F79" s="713"/>
      <c r="G79" s="713"/>
      <c r="H79" s="713"/>
      <c r="I79" s="713"/>
      <c r="J79" s="713"/>
      <c r="K79" s="713"/>
      <c r="L79" s="713"/>
      <c r="M79" s="713"/>
      <c r="N79" s="713"/>
      <c r="O79" s="713"/>
      <c r="P79" s="713"/>
      <c r="Q79" s="713"/>
      <c r="R79" s="713"/>
      <c r="S79" s="713"/>
      <c r="T79" s="713"/>
      <c r="U79" s="713"/>
    </row>
    <row r="80" spans="1:21" x14ac:dyDescent="0.25">
      <c r="A80" s="713" t="s">
        <v>494</v>
      </c>
      <c r="B80" s="713"/>
      <c r="C80" s="713"/>
      <c r="D80" s="713"/>
      <c r="E80" s="713"/>
      <c r="F80" s="713"/>
      <c r="G80" s="713"/>
      <c r="H80" s="713"/>
      <c r="I80" s="713"/>
      <c r="J80" s="713"/>
      <c r="K80" s="713"/>
      <c r="L80" s="713"/>
      <c r="M80" s="713"/>
      <c r="N80" s="713"/>
      <c r="O80" s="713"/>
      <c r="P80" s="713"/>
      <c r="Q80" s="713"/>
      <c r="R80" s="713"/>
      <c r="S80" s="713"/>
      <c r="T80" s="713"/>
      <c r="U80" s="713"/>
    </row>
    <row r="81" spans="1:21" x14ac:dyDescent="0.25">
      <c r="A81" s="714" t="s">
        <v>4</v>
      </c>
      <c r="B81" s="714"/>
      <c r="C81" s="714"/>
      <c r="D81" s="714"/>
      <c r="E81" s="714"/>
      <c r="F81" s="714"/>
      <c r="G81" s="714"/>
      <c r="H81" s="714"/>
      <c r="I81" s="714"/>
      <c r="J81" s="714"/>
      <c r="K81" s="714"/>
      <c r="L81" s="714"/>
      <c r="M81" s="714"/>
      <c r="N81" s="714"/>
      <c r="O81" s="714"/>
      <c r="P81" s="714"/>
      <c r="Q81" s="714"/>
      <c r="R81" s="714"/>
      <c r="S81" s="714"/>
      <c r="T81" s="714"/>
      <c r="U81" s="714"/>
    </row>
    <row r="82" spans="1:21" x14ac:dyDescent="0.25">
      <c r="A82" s="706" t="s">
        <v>188</v>
      </c>
      <c r="B82" s="706"/>
      <c r="C82" s="706"/>
      <c r="D82" s="706"/>
      <c r="E82" s="706"/>
      <c r="F82" s="706"/>
      <c r="G82" s="706"/>
      <c r="H82" s="706"/>
      <c r="I82" s="706"/>
      <c r="J82" s="706"/>
      <c r="K82" s="706"/>
      <c r="L82" s="706"/>
      <c r="M82" s="706"/>
      <c r="N82" s="706"/>
      <c r="O82" s="706"/>
      <c r="P82" s="706"/>
      <c r="Q82" s="706"/>
      <c r="R82" s="706"/>
      <c r="S82" s="706"/>
      <c r="T82" s="706"/>
      <c r="U82" s="706"/>
    </row>
    <row r="83" spans="1:21" ht="18.75" thickBot="1" x14ac:dyDescent="0.3">
      <c r="A83" s="2"/>
      <c r="B83" s="2"/>
      <c r="C83" s="3"/>
      <c r="D83" s="3"/>
      <c r="E83" s="3"/>
      <c r="F83" s="3"/>
      <c r="G83" s="3"/>
      <c r="H83" s="3"/>
      <c r="I83" s="3"/>
      <c r="J83" s="3"/>
      <c r="K83" s="4"/>
      <c r="L83" s="3"/>
      <c r="M83" s="3"/>
      <c r="N83" s="3"/>
      <c r="O83" s="3"/>
      <c r="P83" s="3"/>
      <c r="Q83" s="3"/>
      <c r="R83" s="3"/>
      <c r="S83" s="2"/>
      <c r="T83" s="2"/>
      <c r="U83" s="2"/>
    </row>
    <row r="84" spans="1:21" ht="15.75" thickTop="1" x14ac:dyDescent="0.25">
      <c r="A84" s="698" t="s">
        <v>6</v>
      </c>
      <c r="B84" s="700" t="s">
        <v>7</v>
      </c>
      <c r="C84" s="702" t="s">
        <v>8</v>
      </c>
      <c r="D84" s="702" t="s">
        <v>177</v>
      </c>
      <c r="E84" s="702" t="s">
        <v>178</v>
      </c>
      <c r="F84" s="702" t="s">
        <v>9</v>
      </c>
      <c r="G84" s="702" t="s">
        <v>10</v>
      </c>
      <c r="H84" s="312"/>
      <c r="I84" s="702" t="s">
        <v>179</v>
      </c>
      <c r="J84" s="702" t="s">
        <v>11</v>
      </c>
      <c r="K84" s="700" t="s">
        <v>12</v>
      </c>
      <c r="L84" s="704" t="s">
        <v>13</v>
      </c>
      <c r="M84" s="704" t="s">
        <v>14</v>
      </c>
      <c r="N84" s="704" t="s">
        <v>15</v>
      </c>
      <c r="O84" s="715" t="s">
        <v>16</v>
      </c>
      <c r="P84" s="716"/>
      <c r="Q84" s="716"/>
      <c r="R84" s="717"/>
      <c r="S84" s="721" t="s">
        <v>17</v>
      </c>
      <c r="T84" s="722"/>
      <c r="U84" s="708" t="s">
        <v>18</v>
      </c>
    </row>
    <row r="85" spans="1:21" x14ac:dyDescent="0.25">
      <c r="A85" s="699"/>
      <c r="B85" s="701"/>
      <c r="C85" s="703"/>
      <c r="D85" s="765"/>
      <c r="E85" s="765"/>
      <c r="F85" s="703"/>
      <c r="G85" s="703"/>
      <c r="H85" s="313"/>
      <c r="I85" s="765"/>
      <c r="J85" s="703"/>
      <c r="K85" s="701"/>
      <c r="L85" s="705"/>
      <c r="M85" s="705"/>
      <c r="N85" s="705"/>
      <c r="O85" s="718"/>
      <c r="P85" s="719"/>
      <c r="Q85" s="719"/>
      <c r="R85" s="720"/>
      <c r="S85" s="723"/>
      <c r="T85" s="724"/>
      <c r="U85" s="709"/>
    </row>
    <row r="86" spans="1:21" ht="48" x14ac:dyDescent="0.25">
      <c r="A86" s="699"/>
      <c r="B86" s="701"/>
      <c r="C86" s="703"/>
      <c r="D86" s="765"/>
      <c r="E86" s="765"/>
      <c r="F86" s="703"/>
      <c r="G86" s="703"/>
      <c r="H86" s="313" t="s">
        <v>180</v>
      </c>
      <c r="I86" s="765"/>
      <c r="J86" s="703"/>
      <c r="K86" s="701"/>
      <c r="L86" s="705"/>
      <c r="M86" s="705"/>
      <c r="N86" s="705"/>
      <c r="O86" s="738" t="s">
        <v>19</v>
      </c>
      <c r="P86" s="738" t="s">
        <v>20</v>
      </c>
      <c r="Q86" s="738" t="s">
        <v>21</v>
      </c>
      <c r="R86" s="738" t="s">
        <v>22</v>
      </c>
      <c r="S86" s="740" t="s">
        <v>23</v>
      </c>
      <c r="T86" s="740" t="s">
        <v>24</v>
      </c>
      <c r="U86" s="709"/>
    </row>
    <row r="87" spans="1:21" ht="15.75" thickBot="1" x14ac:dyDescent="0.3">
      <c r="A87" s="727"/>
      <c r="B87" s="725"/>
      <c r="C87" s="707"/>
      <c r="D87" s="766"/>
      <c r="E87" s="766"/>
      <c r="F87" s="707"/>
      <c r="G87" s="707"/>
      <c r="H87" s="314"/>
      <c r="I87" s="766"/>
      <c r="J87" s="707"/>
      <c r="K87" s="725"/>
      <c r="L87" s="696"/>
      <c r="M87" s="696"/>
      <c r="N87" s="696"/>
      <c r="O87" s="739"/>
      <c r="P87" s="739"/>
      <c r="Q87" s="739"/>
      <c r="R87" s="739"/>
      <c r="S87" s="741"/>
      <c r="T87" s="741"/>
      <c r="U87" s="710"/>
    </row>
    <row r="88" spans="1:21" ht="168.75" thickBot="1" x14ac:dyDescent="0.3">
      <c r="A88" s="55">
        <v>1</v>
      </c>
      <c r="B88" s="56">
        <v>22106</v>
      </c>
      <c r="C88" s="174" t="s">
        <v>379</v>
      </c>
      <c r="D88" s="318" t="s">
        <v>489</v>
      </c>
      <c r="E88" s="319" t="s">
        <v>182</v>
      </c>
      <c r="F88" s="5">
        <v>9</v>
      </c>
      <c r="G88" s="164" t="s">
        <v>181</v>
      </c>
      <c r="H88" s="5">
        <v>287</v>
      </c>
      <c r="I88" s="438" t="s">
        <v>532</v>
      </c>
      <c r="J88" s="184">
        <f>SUM(M88/L88)</f>
        <v>22</v>
      </c>
      <c r="K88" s="174" t="s">
        <v>31</v>
      </c>
      <c r="L88" s="149">
        <v>25</v>
      </c>
      <c r="M88" s="179">
        <v>550</v>
      </c>
      <c r="N88" s="345" t="s">
        <v>183</v>
      </c>
      <c r="O88" s="58">
        <v>0.25</v>
      </c>
      <c r="P88" s="58">
        <v>0.25</v>
      </c>
      <c r="Q88" s="58">
        <v>0.25</v>
      </c>
      <c r="R88" s="58">
        <v>0.25</v>
      </c>
      <c r="S88" s="59" t="s">
        <v>514</v>
      </c>
      <c r="T88" s="60"/>
      <c r="U88" s="287" t="s">
        <v>533</v>
      </c>
    </row>
    <row r="89" spans="1:21" ht="15.75" thickTop="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6"/>
      <c r="B92" s="76"/>
      <c r="C92" s="12"/>
      <c r="D92" s="12"/>
      <c r="E92" s="12"/>
      <c r="F92" s="13"/>
      <c r="G92" s="13"/>
      <c r="H92" s="13"/>
      <c r="I92" s="13"/>
      <c r="J92" s="536"/>
      <c r="K92" s="12"/>
      <c r="L92" s="29"/>
      <c r="M92" s="82">
        <f>SUM(M88:M91)</f>
        <v>550</v>
      </c>
      <c r="N92" s="78"/>
      <c r="O92" s="79"/>
      <c r="P92" s="79"/>
      <c r="Q92" s="79"/>
      <c r="R92" s="79"/>
      <c r="S92" s="80"/>
      <c r="U92" s="81"/>
    </row>
    <row r="93" spans="1:21" x14ac:dyDescent="0.25">
      <c r="A93" s="76"/>
      <c r="B93" s="76"/>
      <c r="C93" s="12"/>
      <c r="D93" s="12"/>
      <c r="E93" s="12"/>
      <c r="F93" s="13"/>
      <c r="G93" s="13"/>
      <c r="H93" s="13"/>
      <c r="I93" s="13"/>
      <c r="J93" s="27"/>
      <c r="K93" s="12"/>
      <c r="L93" s="29"/>
      <c r="M93" s="82"/>
      <c r="N93" s="78"/>
      <c r="O93" s="79"/>
      <c r="P93" s="79"/>
      <c r="Q93" s="79"/>
      <c r="R93" s="79"/>
      <c r="S93" s="80"/>
      <c r="U93" s="81"/>
    </row>
    <row r="94" spans="1:21" x14ac:dyDescent="0.25">
      <c r="A94" s="76"/>
      <c r="B94" s="76"/>
      <c r="C94" s="12"/>
      <c r="D94" s="12"/>
      <c r="E94" s="12"/>
      <c r="F94" s="13"/>
      <c r="G94" s="13"/>
      <c r="H94" s="13"/>
      <c r="I94" s="13"/>
      <c r="J94" s="27"/>
      <c r="K94" s="12"/>
      <c r="L94" s="29"/>
      <c r="M94" s="82"/>
      <c r="N94" s="78"/>
      <c r="O94" s="79"/>
      <c r="P94" s="79"/>
      <c r="Q94" s="79"/>
      <c r="R94" s="79"/>
      <c r="S94" s="80"/>
      <c r="U94" s="81"/>
    </row>
    <row r="95" spans="1:21" x14ac:dyDescent="0.25">
      <c r="A95" s="76"/>
      <c r="B95" s="76"/>
      <c r="C95" s="12"/>
      <c r="D95" s="12"/>
      <c r="E95" s="12"/>
      <c r="F95" s="13"/>
      <c r="G95" s="13"/>
      <c r="H95" s="13"/>
      <c r="I95" s="13"/>
      <c r="J95" s="27"/>
      <c r="K95" s="12"/>
      <c r="L95" s="29"/>
      <c r="M95" s="82"/>
      <c r="N95" s="78"/>
      <c r="O95" s="79"/>
      <c r="P95" s="79"/>
      <c r="Q95" s="79"/>
      <c r="R95" s="79"/>
      <c r="S95" s="80"/>
      <c r="U95" s="81"/>
    </row>
    <row r="96" spans="1:21" x14ac:dyDescent="0.25">
      <c r="A96" s="76"/>
      <c r="B96" s="76"/>
      <c r="C96" s="12"/>
      <c r="D96" s="12"/>
      <c r="E96" s="12"/>
      <c r="F96" s="13"/>
      <c r="G96" s="13"/>
      <c r="H96" s="13"/>
      <c r="I96" s="13"/>
      <c r="J96" s="27"/>
      <c r="K96" s="12"/>
      <c r="L96" s="29"/>
      <c r="M96" s="82"/>
      <c r="N96" s="78"/>
      <c r="O96" s="79"/>
      <c r="P96" s="79"/>
      <c r="Q96" s="79"/>
      <c r="R96" s="79"/>
      <c r="S96" s="80"/>
      <c r="U96" s="81"/>
    </row>
    <row r="97" spans="1:21" x14ac:dyDescent="0.25">
      <c r="A97" s="76"/>
      <c r="B97" s="76"/>
      <c r="C97" s="12"/>
      <c r="D97" s="12"/>
      <c r="E97" s="12"/>
      <c r="F97" s="13"/>
      <c r="G97" s="13"/>
      <c r="H97" s="13"/>
      <c r="I97" s="13"/>
      <c r="J97" s="27"/>
      <c r="K97" s="12"/>
      <c r="L97" s="29"/>
      <c r="M97" s="82"/>
      <c r="N97" s="78"/>
      <c r="O97" s="79"/>
      <c r="P97" s="79"/>
      <c r="Q97" s="79"/>
      <c r="R97" s="79"/>
      <c r="S97" s="80"/>
      <c r="U97" s="81"/>
    </row>
    <row r="98" spans="1:21" x14ac:dyDescent="0.25">
      <c r="A98" s="76"/>
      <c r="B98" s="76"/>
      <c r="C98" s="12"/>
      <c r="D98" s="12"/>
      <c r="E98" s="12"/>
      <c r="F98" s="13"/>
      <c r="G98" s="13"/>
      <c r="H98" s="13"/>
      <c r="I98" s="13"/>
      <c r="J98" s="27"/>
      <c r="K98" s="12"/>
      <c r="L98" s="29"/>
      <c r="M98" s="82"/>
      <c r="N98" s="78"/>
      <c r="O98" s="79"/>
      <c r="P98" s="79"/>
      <c r="Q98" s="79"/>
      <c r="R98" s="79"/>
      <c r="S98" s="80"/>
      <c r="U98" s="81"/>
    </row>
    <row r="99" spans="1:21" x14ac:dyDescent="0.25">
      <c r="A99" s="76"/>
      <c r="B99" s="76"/>
      <c r="C99" s="12"/>
      <c r="D99" s="12"/>
      <c r="E99" s="12"/>
      <c r="F99" s="13"/>
      <c r="G99" s="13"/>
      <c r="H99" s="13"/>
      <c r="I99" s="13"/>
      <c r="J99" s="27"/>
      <c r="K99" s="12"/>
      <c r="L99" s="29"/>
      <c r="M99" s="82"/>
      <c r="N99" s="78"/>
      <c r="O99" s="79"/>
      <c r="P99" s="79"/>
      <c r="Q99" s="79"/>
      <c r="R99" s="79"/>
      <c r="S99" s="80"/>
      <c r="U99" s="81"/>
    </row>
    <row r="100" spans="1:21" x14ac:dyDescent="0.25">
      <c r="A100" s="76"/>
      <c r="B100" s="76"/>
      <c r="C100" s="12"/>
      <c r="D100" s="12"/>
      <c r="E100" s="12"/>
      <c r="F100" s="13"/>
      <c r="G100" s="13"/>
      <c r="H100" s="13"/>
      <c r="I100" s="13"/>
      <c r="J100" s="27"/>
      <c r="K100" s="12"/>
      <c r="L100" s="29"/>
      <c r="M100" s="82"/>
      <c r="N100" s="78"/>
      <c r="O100" s="79"/>
      <c r="P100" s="79"/>
      <c r="Q100" s="79"/>
      <c r="R100" s="79"/>
      <c r="S100" s="80"/>
      <c r="U100" s="81"/>
    </row>
    <row r="101" spans="1:21" x14ac:dyDescent="0.25">
      <c r="A101" s="76"/>
      <c r="B101" s="76"/>
      <c r="C101" s="12"/>
      <c r="D101" s="12"/>
      <c r="E101" s="12"/>
      <c r="F101" s="13"/>
      <c r="G101" s="13"/>
      <c r="H101" s="13"/>
      <c r="I101" s="13"/>
      <c r="J101" s="27"/>
      <c r="K101" s="12"/>
      <c r="L101" s="29"/>
      <c r="M101" s="82"/>
      <c r="N101" s="78"/>
      <c r="O101" s="79"/>
      <c r="P101" s="79"/>
      <c r="Q101" s="79"/>
      <c r="R101" s="79"/>
      <c r="S101" s="80"/>
      <c r="U101" s="81"/>
    </row>
    <row r="102" spans="1:21" x14ac:dyDescent="0.25">
      <c r="A102" s="76"/>
      <c r="B102" s="76"/>
      <c r="C102" s="12"/>
      <c r="D102" s="12"/>
      <c r="E102" s="12"/>
      <c r="F102" s="13"/>
      <c r="G102" s="13"/>
      <c r="H102" s="13"/>
      <c r="I102" s="13"/>
      <c r="J102" s="27"/>
      <c r="K102" s="12"/>
      <c r="L102" s="29"/>
      <c r="M102" s="82"/>
      <c r="N102" s="78"/>
      <c r="O102" s="79"/>
      <c r="P102" s="79"/>
      <c r="Q102" s="79"/>
      <c r="R102" s="79"/>
      <c r="S102" s="80"/>
      <c r="U102" s="81"/>
    </row>
    <row r="103" spans="1:21" x14ac:dyDescent="0.25">
      <c r="A103" s="76"/>
      <c r="B103" s="76"/>
      <c r="C103" s="12"/>
      <c r="D103" s="12"/>
      <c r="E103" s="12"/>
      <c r="F103" s="13"/>
      <c r="G103" s="13"/>
      <c r="H103" s="13"/>
      <c r="I103" s="13"/>
      <c r="J103" s="27"/>
      <c r="K103" s="12"/>
      <c r="L103" s="29"/>
      <c r="M103" s="82"/>
      <c r="N103" s="78"/>
      <c r="O103" s="79"/>
      <c r="P103" s="79"/>
      <c r="Q103" s="79"/>
      <c r="R103" s="79"/>
      <c r="S103" s="80"/>
      <c r="U103" s="81"/>
    </row>
    <row r="104" spans="1:21" x14ac:dyDescent="0.25">
      <c r="A104" s="76"/>
      <c r="B104" s="76"/>
      <c r="C104" s="12"/>
      <c r="D104" s="12"/>
      <c r="E104" s="12"/>
      <c r="F104" s="13"/>
      <c r="G104" s="13"/>
      <c r="H104" s="13"/>
      <c r="I104" s="13"/>
      <c r="J104" s="27"/>
      <c r="K104" s="12"/>
      <c r="L104" s="29"/>
      <c r="M104" s="82"/>
      <c r="N104" s="78"/>
      <c r="O104" s="79"/>
      <c r="P104" s="79"/>
      <c r="Q104" s="79"/>
      <c r="R104" s="79"/>
      <c r="S104" s="80"/>
      <c r="U104" s="81"/>
    </row>
    <row r="105" spans="1:2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27"/>
      <c r="K108" s="12"/>
      <c r="L108" s="29"/>
      <c r="M108" s="82"/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68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287</v>
      </c>
      <c r="I134" s="438" t="s">
        <v>532</v>
      </c>
      <c r="J134" s="584">
        <v>226</v>
      </c>
      <c r="K134" s="174" t="s">
        <v>81</v>
      </c>
      <c r="L134" s="149">
        <v>22</v>
      </c>
      <c r="M134" s="179">
        <v>5000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533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5000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68.75" customHeight="1" x14ac:dyDescent="0.25">
      <c r="A174" s="198">
        <v>3</v>
      </c>
      <c r="B174" s="674">
        <v>27201</v>
      </c>
      <c r="C174" s="186" t="s">
        <v>503</v>
      </c>
      <c r="D174" s="321" t="s">
        <v>489</v>
      </c>
      <c r="E174" s="322" t="s">
        <v>182</v>
      </c>
      <c r="F174" s="7">
        <v>9</v>
      </c>
      <c r="G174" s="7" t="s">
        <v>181</v>
      </c>
      <c r="H174" s="5">
        <v>287</v>
      </c>
      <c r="I174" s="791" t="s">
        <v>532</v>
      </c>
      <c r="J174" s="109">
        <v>40</v>
      </c>
      <c r="K174" s="176" t="s">
        <v>31</v>
      </c>
      <c r="L174" s="121">
        <v>80</v>
      </c>
      <c r="M174" s="125">
        <f t="shared" ref="M174:M175" si="1">L174*J174</f>
        <v>3200</v>
      </c>
      <c r="N174" s="777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5</v>
      </c>
      <c r="B175" s="212">
        <v>27201</v>
      </c>
      <c r="C175" s="186" t="s">
        <v>383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287</v>
      </c>
      <c r="I175" s="791"/>
      <c r="J175" s="109">
        <v>4</v>
      </c>
      <c r="K175" s="176" t="s">
        <v>31</v>
      </c>
      <c r="L175" s="121">
        <v>380</v>
      </c>
      <c r="M175" s="125">
        <f t="shared" si="1"/>
        <v>1520</v>
      </c>
      <c r="N175" s="778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423">
        <v>9</v>
      </c>
      <c r="B176" s="212">
        <v>27201</v>
      </c>
      <c r="C176" s="186" t="s">
        <v>505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287</v>
      </c>
      <c r="I176" s="791"/>
      <c r="J176" s="109">
        <v>5</v>
      </c>
      <c r="K176" s="176" t="s">
        <v>39</v>
      </c>
      <c r="L176" s="121">
        <v>45</v>
      </c>
      <c r="M176" s="125">
        <f>SUM(J176*L176)</f>
        <v>225</v>
      </c>
      <c r="N176" s="779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2"/>
    </row>
    <row r="177" spans="1:21" x14ac:dyDescent="0.25">
      <c r="A177" s="423">
        <v>8</v>
      </c>
      <c r="B177" s="674">
        <v>27201</v>
      </c>
      <c r="C177" s="186" t="s">
        <v>506</v>
      </c>
      <c r="D177" s="321" t="s">
        <v>489</v>
      </c>
      <c r="E177" s="322" t="s">
        <v>182</v>
      </c>
      <c r="F177" s="7">
        <v>9</v>
      </c>
      <c r="G177" s="7" t="s">
        <v>181</v>
      </c>
      <c r="H177" s="5">
        <v>287</v>
      </c>
      <c r="I177" s="792"/>
      <c r="J177" s="109">
        <v>2</v>
      </c>
      <c r="K177" s="176" t="s">
        <v>39</v>
      </c>
      <c r="L177" s="121">
        <v>30</v>
      </c>
      <c r="M177" s="125">
        <v>55</v>
      </c>
      <c r="N177" s="109"/>
      <c r="O177" s="109"/>
      <c r="P177" s="109"/>
      <c r="Q177" s="109"/>
      <c r="R177" s="109"/>
      <c r="S177" s="109"/>
      <c r="T177" s="109"/>
      <c r="U177" s="109"/>
    </row>
    <row r="178" spans="1:21" x14ac:dyDescent="0.25">
      <c r="K178" s="62"/>
      <c r="M178" s="114"/>
    </row>
    <row r="179" spans="1:21" x14ac:dyDescent="0.25">
      <c r="K179" s="62"/>
      <c r="M179" s="114"/>
    </row>
    <row r="180" spans="1:21" x14ac:dyDescent="0.25">
      <c r="K180" s="62"/>
      <c r="M180" s="114"/>
    </row>
    <row r="181" spans="1:21" x14ac:dyDescent="0.25">
      <c r="K181" s="62"/>
    </row>
    <row r="182" spans="1:21" x14ac:dyDescent="0.25">
      <c r="K182" s="62"/>
      <c r="M182" s="61">
        <f>SUM(M174:M181)</f>
        <v>5000</v>
      </c>
    </row>
    <row r="183" spans="1:21" x14ac:dyDescent="0.25">
      <c r="K183" s="62"/>
    </row>
    <row r="184" spans="1:21" x14ac:dyDescent="0.25">
      <c r="K184" s="62"/>
    </row>
    <row r="185" spans="1:21" x14ac:dyDescent="0.25">
      <c r="K185" s="62"/>
    </row>
    <row r="186" spans="1:21" x14ac:dyDescent="0.25">
      <c r="K186" s="62"/>
    </row>
    <row r="187" spans="1:21" x14ac:dyDescent="0.25">
      <c r="K187" s="62"/>
    </row>
    <row r="188" spans="1:21" x14ac:dyDescent="0.25">
      <c r="K188" s="62"/>
    </row>
    <row r="189" spans="1:21" x14ac:dyDescent="0.25">
      <c r="K189" s="62"/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A198" s="706" t="s">
        <v>0</v>
      </c>
      <c r="B198" s="706"/>
      <c r="C198" s="706"/>
      <c r="D198" s="706"/>
      <c r="E198" s="706"/>
      <c r="F198" s="706"/>
      <c r="G198" s="706"/>
      <c r="H198" s="706"/>
      <c r="I198" s="706"/>
      <c r="J198" s="706"/>
      <c r="K198" s="706"/>
      <c r="L198" s="706"/>
      <c r="M198" s="706"/>
      <c r="N198" s="706"/>
      <c r="O198" s="706"/>
      <c r="P198" s="706"/>
      <c r="Q198" s="706"/>
      <c r="R198" s="706"/>
      <c r="S198" s="706"/>
      <c r="T198" s="706"/>
      <c r="U198" s="706"/>
    </row>
    <row r="199" spans="1:21" x14ac:dyDescent="0.25">
      <c r="A199" s="713" t="s">
        <v>1</v>
      </c>
      <c r="B199" s="713"/>
      <c r="C199" s="713"/>
      <c r="D199" s="713"/>
      <c r="E199" s="713"/>
      <c r="F199" s="713"/>
      <c r="G199" s="713"/>
      <c r="H199" s="713"/>
      <c r="I199" s="713"/>
      <c r="J199" s="713"/>
      <c r="K199" s="713"/>
      <c r="L199" s="713"/>
      <c r="M199" s="713"/>
      <c r="N199" s="713"/>
      <c r="O199" s="713"/>
      <c r="P199" s="713"/>
      <c r="Q199" s="713"/>
      <c r="R199" s="713"/>
      <c r="S199" s="713"/>
      <c r="T199" s="713"/>
      <c r="U199" s="713"/>
    </row>
    <row r="200" spans="1:21" x14ac:dyDescent="0.25">
      <c r="A200" s="713" t="s">
        <v>2</v>
      </c>
      <c r="B200" s="713"/>
      <c r="C200" s="713"/>
      <c r="D200" s="713"/>
      <c r="E200" s="713"/>
      <c r="F200" s="713"/>
      <c r="G200" s="713"/>
      <c r="H200" s="713"/>
      <c r="I200" s="713"/>
      <c r="J200" s="713"/>
      <c r="K200" s="713"/>
      <c r="L200" s="713"/>
      <c r="M200" s="713"/>
      <c r="N200" s="713"/>
      <c r="O200" s="713"/>
      <c r="P200" s="713"/>
      <c r="Q200" s="713"/>
      <c r="R200" s="713"/>
      <c r="S200" s="713"/>
      <c r="T200" s="713"/>
      <c r="U200" s="713"/>
    </row>
    <row r="201" spans="1:21" x14ac:dyDescent="0.25">
      <c r="A201" s="713" t="s">
        <v>3</v>
      </c>
      <c r="B201" s="713"/>
      <c r="C201" s="713"/>
      <c r="D201" s="713"/>
      <c r="E201" s="713"/>
      <c r="F201" s="713"/>
      <c r="G201" s="713"/>
      <c r="H201" s="713"/>
      <c r="I201" s="713"/>
      <c r="J201" s="713"/>
      <c r="K201" s="713"/>
      <c r="L201" s="713"/>
      <c r="M201" s="713"/>
      <c r="N201" s="713"/>
      <c r="O201" s="713"/>
      <c r="P201" s="713"/>
      <c r="Q201" s="713"/>
      <c r="R201" s="713"/>
      <c r="S201" s="713"/>
      <c r="T201" s="713"/>
      <c r="U201" s="713"/>
    </row>
    <row r="202" spans="1:21" x14ac:dyDescent="0.25">
      <c r="A202" s="713" t="s">
        <v>494</v>
      </c>
      <c r="B202" s="713"/>
      <c r="C202" s="713"/>
      <c r="D202" s="713"/>
      <c r="E202" s="713"/>
      <c r="F202" s="713"/>
      <c r="G202" s="713"/>
      <c r="H202" s="713"/>
      <c r="I202" s="713"/>
      <c r="J202" s="713"/>
      <c r="K202" s="713"/>
      <c r="L202" s="713"/>
      <c r="M202" s="713"/>
      <c r="N202" s="713"/>
      <c r="O202" s="713"/>
      <c r="P202" s="713"/>
      <c r="Q202" s="713"/>
      <c r="R202" s="713"/>
      <c r="S202" s="713"/>
      <c r="T202" s="713"/>
      <c r="U202" s="713"/>
    </row>
    <row r="203" spans="1:21" x14ac:dyDescent="0.25">
      <c r="A203" s="714" t="s">
        <v>4</v>
      </c>
      <c r="B203" s="714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4"/>
      <c r="N203" s="714"/>
      <c r="O203" s="714"/>
      <c r="P203" s="714"/>
      <c r="Q203" s="714"/>
      <c r="R203" s="714"/>
      <c r="S203" s="714"/>
      <c r="T203" s="714"/>
      <c r="U203" s="714"/>
    </row>
    <row r="204" spans="1:21" x14ac:dyDescent="0.25">
      <c r="A204" s="737" t="s">
        <v>87</v>
      </c>
      <c r="B204" s="737"/>
      <c r="C204" s="737"/>
      <c r="D204" s="737"/>
      <c r="E204" s="737"/>
      <c r="F204" s="737"/>
      <c r="G204" s="737"/>
      <c r="H204" s="737"/>
      <c r="I204" s="737"/>
      <c r="J204" s="737"/>
      <c r="K204" s="737"/>
      <c r="L204" s="737"/>
      <c r="M204" s="737"/>
      <c r="N204" s="737"/>
      <c r="O204" s="737"/>
      <c r="P204" s="737"/>
      <c r="Q204" s="737"/>
      <c r="R204" s="737"/>
      <c r="S204" s="737"/>
      <c r="T204" s="737"/>
      <c r="U204" s="737"/>
    </row>
    <row r="205" spans="1:21" ht="18.75" thickBot="1" x14ac:dyDescent="0.3">
      <c r="A205" s="2"/>
      <c r="B205" s="2"/>
      <c r="C205" s="3"/>
      <c r="D205" s="3"/>
      <c r="E205" s="3"/>
      <c r="F205" s="3"/>
      <c r="G205" s="3"/>
      <c r="H205" s="3"/>
      <c r="I205" s="3"/>
      <c r="J205" s="3"/>
      <c r="K205" s="4"/>
      <c r="L205" s="3"/>
      <c r="M205" s="3"/>
      <c r="N205" s="3"/>
      <c r="O205" s="3"/>
      <c r="P205" s="3"/>
      <c r="Q205" s="3"/>
      <c r="R205" s="3"/>
      <c r="S205" s="2"/>
      <c r="T205" s="2"/>
      <c r="U205" s="2"/>
    </row>
    <row r="206" spans="1:21" ht="15.75" thickTop="1" x14ac:dyDescent="0.25">
      <c r="A206" s="698" t="s">
        <v>6</v>
      </c>
      <c r="B206" s="700" t="s">
        <v>7</v>
      </c>
      <c r="C206" s="702" t="s">
        <v>8</v>
      </c>
      <c r="D206" s="702" t="s">
        <v>177</v>
      </c>
      <c r="E206" s="702" t="s">
        <v>178</v>
      </c>
      <c r="F206" s="702" t="s">
        <v>9</v>
      </c>
      <c r="G206" s="702" t="s">
        <v>10</v>
      </c>
      <c r="H206" s="312"/>
      <c r="I206" s="702" t="s">
        <v>179</v>
      </c>
      <c r="J206" s="702" t="s">
        <v>11</v>
      </c>
      <c r="K206" s="700" t="s">
        <v>12</v>
      </c>
      <c r="L206" s="704" t="s">
        <v>13</v>
      </c>
      <c r="M206" s="704" t="s">
        <v>14</v>
      </c>
      <c r="N206" s="704" t="s">
        <v>15</v>
      </c>
      <c r="O206" s="715" t="s">
        <v>16</v>
      </c>
      <c r="P206" s="716"/>
      <c r="Q206" s="716"/>
      <c r="R206" s="717"/>
      <c r="S206" s="721" t="s">
        <v>17</v>
      </c>
      <c r="T206" s="722"/>
      <c r="U206" s="708" t="s">
        <v>18</v>
      </c>
    </row>
    <row r="207" spans="1:21" x14ac:dyDescent="0.25">
      <c r="A207" s="699"/>
      <c r="B207" s="701"/>
      <c r="C207" s="703"/>
      <c r="D207" s="765"/>
      <c r="E207" s="765"/>
      <c r="F207" s="703"/>
      <c r="G207" s="703"/>
      <c r="H207" s="313"/>
      <c r="I207" s="765"/>
      <c r="J207" s="703"/>
      <c r="K207" s="701"/>
      <c r="L207" s="705"/>
      <c r="M207" s="705"/>
      <c r="N207" s="705"/>
      <c r="O207" s="718"/>
      <c r="P207" s="719"/>
      <c r="Q207" s="719"/>
      <c r="R207" s="720"/>
      <c r="S207" s="723"/>
      <c r="T207" s="724"/>
      <c r="U207" s="709"/>
    </row>
    <row r="208" spans="1:21" ht="48" x14ac:dyDescent="0.25">
      <c r="A208" s="699"/>
      <c r="B208" s="701"/>
      <c r="C208" s="703"/>
      <c r="D208" s="765"/>
      <c r="E208" s="765"/>
      <c r="F208" s="703"/>
      <c r="G208" s="703"/>
      <c r="H208" s="313" t="s">
        <v>180</v>
      </c>
      <c r="I208" s="765"/>
      <c r="J208" s="703"/>
      <c r="K208" s="701"/>
      <c r="L208" s="705"/>
      <c r="M208" s="705"/>
      <c r="N208" s="705"/>
      <c r="O208" s="738" t="s">
        <v>19</v>
      </c>
      <c r="P208" s="738" t="s">
        <v>20</v>
      </c>
      <c r="Q208" s="738" t="s">
        <v>21</v>
      </c>
      <c r="R208" s="738" t="s">
        <v>22</v>
      </c>
      <c r="S208" s="740" t="s">
        <v>23</v>
      </c>
      <c r="T208" s="740" t="s">
        <v>24</v>
      </c>
      <c r="U208" s="709"/>
    </row>
    <row r="209" spans="1:21" ht="15.75" thickBot="1" x14ac:dyDescent="0.3">
      <c r="A209" s="727"/>
      <c r="B209" s="725"/>
      <c r="C209" s="707"/>
      <c r="D209" s="766"/>
      <c r="E209" s="766"/>
      <c r="F209" s="707"/>
      <c r="G209" s="707"/>
      <c r="H209" s="314"/>
      <c r="I209" s="766"/>
      <c r="J209" s="707"/>
      <c r="K209" s="725"/>
      <c r="L209" s="696"/>
      <c r="M209" s="696"/>
      <c r="N209" s="696"/>
      <c r="O209" s="739"/>
      <c r="P209" s="739"/>
      <c r="Q209" s="739"/>
      <c r="R209" s="739"/>
      <c r="S209" s="741"/>
      <c r="T209" s="741"/>
      <c r="U209" s="710"/>
    </row>
    <row r="210" spans="1:21" ht="168.75" thickBot="1" x14ac:dyDescent="0.3">
      <c r="A210" s="7">
        <v>1</v>
      </c>
      <c r="B210" s="7">
        <v>31301</v>
      </c>
      <c r="C210" s="7" t="s">
        <v>405</v>
      </c>
      <c r="D210" s="318" t="s">
        <v>489</v>
      </c>
      <c r="E210" s="319" t="s">
        <v>182</v>
      </c>
      <c r="F210" s="5">
        <v>9</v>
      </c>
      <c r="G210" s="166" t="s">
        <v>181</v>
      </c>
      <c r="H210" s="5">
        <v>287</v>
      </c>
      <c r="I210" s="438" t="s">
        <v>532</v>
      </c>
      <c r="J210" s="16">
        <v>12</v>
      </c>
      <c r="K210" s="7" t="s">
        <v>75</v>
      </c>
      <c r="L210" s="17">
        <f>SUM(M210/J210)</f>
        <v>208.33333333333334</v>
      </c>
      <c r="M210" s="17">
        <v>2500</v>
      </c>
      <c r="N210" s="653" t="s">
        <v>183</v>
      </c>
      <c r="O210" s="85">
        <v>0.25</v>
      </c>
      <c r="P210" s="85">
        <v>0.25</v>
      </c>
      <c r="Q210" s="85">
        <v>0.25</v>
      </c>
      <c r="R210" s="85">
        <v>0.25</v>
      </c>
      <c r="S210" s="274" t="s">
        <v>514</v>
      </c>
      <c r="T210" s="396"/>
      <c r="U210" s="651" t="s">
        <v>533</v>
      </c>
    </row>
    <row r="211" spans="1:21" ht="15.75" thickTop="1" x14ac:dyDescent="0.25">
      <c r="K211" s="62"/>
      <c r="M211" s="102"/>
    </row>
    <row r="212" spans="1:21" x14ac:dyDescent="0.25">
      <c r="K212" s="62"/>
      <c r="M212" s="102"/>
    </row>
    <row r="213" spans="1:21" x14ac:dyDescent="0.25">
      <c r="K213" s="62"/>
      <c r="M213" s="350"/>
    </row>
    <row r="214" spans="1:21" x14ac:dyDescent="0.25">
      <c r="K214" s="62"/>
      <c r="M214" s="350">
        <f>SUM(M210:M213)</f>
        <v>2500</v>
      </c>
    </row>
    <row r="215" spans="1:21" x14ac:dyDescent="0.25">
      <c r="K215" s="62"/>
      <c r="M215" s="350"/>
    </row>
    <row r="216" spans="1:21" x14ac:dyDescent="0.25">
      <c r="K216" s="62"/>
      <c r="M216" s="350"/>
    </row>
    <row r="217" spans="1:21" x14ac:dyDescent="0.25">
      <c r="K217" s="62"/>
      <c r="M217" s="350"/>
    </row>
    <row r="218" spans="1:21" x14ac:dyDescent="0.25">
      <c r="K218" s="62"/>
      <c r="M218" s="350"/>
    </row>
    <row r="219" spans="1:21" x14ac:dyDescent="0.25">
      <c r="K219" s="62"/>
      <c r="M219" s="350"/>
    </row>
    <row r="220" spans="1:21" x14ac:dyDescent="0.25">
      <c r="K220" s="62"/>
      <c r="M220" s="350"/>
    </row>
    <row r="221" spans="1:21" x14ac:dyDescent="0.25">
      <c r="K221" s="62"/>
      <c r="M221" s="350"/>
    </row>
    <row r="222" spans="1:21" x14ac:dyDescent="0.25">
      <c r="K222" s="62"/>
      <c r="M222" s="350"/>
    </row>
    <row r="223" spans="1:21" x14ac:dyDescent="0.25">
      <c r="K223" s="62"/>
      <c r="M223" s="350"/>
    </row>
    <row r="224" spans="1:21" x14ac:dyDescent="0.25">
      <c r="K224" s="62"/>
      <c r="M224" s="350"/>
    </row>
    <row r="225" spans="1:21" x14ac:dyDescent="0.25">
      <c r="K225" s="62"/>
      <c r="M225" s="350"/>
    </row>
    <row r="226" spans="1:21" x14ac:dyDescent="0.25">
      <c r="K226" s="62"/>
      <c r="M226" s="350"/>
    </row>
    <row r="227" spans="1:21" x14ac:dyDescent="0.25">
      <c r="K227" s="62"/>
      <c r="M227" s="350"/>
    </row>
    <row r="228" spans="1:21" x14ac:dyDescent="0.25">
      <c r="K228" s="62"/>
      <c r="M228" s="350"/>
    </row>
    <row r="229" spans="1:21" x14ac:dyDescent="0.25">
      <c r="K229" s="62"/>
      <c r="M229" s="350"/>
    </row>
    <row r="230" spans="1:21" x14ac:dyDescent="0.25">
      <c r="K230" s="62"/>
      <c r="M230" s="350"/>
    </row>
    <row r="231" spans="1:21" x14ac:dyDescent="0.25">
      <c r="K231" s="62"/>
      <c r="M231" s="349"/>
    </row>
    <row r="232" spans="1:21" x14ac:dyDescent="0.25">
      <c r="K232" s="62"/>
      <c r="M232" s="349"/>
    </row>
    <row r="233" spans="1:21" x14ac:dyDescent="0.25">
      <c r="K233" s="62"/>
      <c r="M233" s="349"/>
    </row>
    <row r="234" spans="1:21" x14ac:dyDescent="0.25">
      <c r="K234" s="62"/>
      <c r="M234" s="349"/>
    </row>
    <row r="235" spans="1:21" x14ac:dyDescent="0.25">
      <c r="K235" s="62"/>
    </row>
    <row r="236" spans="1:21" x14ac:dyDescent="0.25">
      <c r="K236" s="62"/>
    </row>
    <row r="237" spans="1:21" x14ac:dyDescent="0.25">
      <c r="A237" s="706" t="s">
        <v>0</v>
      </c>
      <c r="B237" s="706"/>
      <c r="C237" s="706"/>
      <c r="D237" s="706"/>
      <c r="E237" s="706"/>
      <c r="F237" s="706"/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</row>
    <row r="238" spans="1:21" x14ac:dyDescent="0.25">
      <c r="A238" s="713" t="s">
        <v>1</v>
      </c>
      <c r="B238" s="713"/>
      <c r="C238" s="713"/>
      <c r="D238" s="713"/>
      <c r="E238" s="713"/>
      <c r="F238" s="713"/>
      <c r="G238" s="713"/>
      <c r="H238" s="713"/>
      <c r="I238" s="713"/>
      <c r="J238" s="713"/>
      <c r="K238" s="713"/>
      <c r="L238" s="713"/>
      <c r="M238" s="713"/>
      <c r="N238" s="713"/>
      <c r="O238" s="713"/>
      <c r="P238" s="713"/>
      <c r="Q238" s="713"/>
      <c r="R238" s="713"/>
      <c r="S238" s="713"/>
      <c r="T238" s="713"/>
      <c r="U238" s="713"/>
    </row>
    <row r="239" spans="1:21" x14ac:dyDescent="0.25">
      <c r="A239" s="713" t="s">
        <v>2</v>
      </c>
      <c r="B239" s="713"/>
      <c r="C239" s="713"/>
      <c r="D239" s="713"/>
      <c r="E239" s="713"/>
      <c r="F239" s="713"/>
      <c r="G239" s="713"/>
      <c r="H239" s="713"/>
      <c r="I239" s="713"/>
      <c r="J239" s="713"/>
      <c r="K239" s="713"/>
      <c r="L239" s="713"/>
      <c r="M239" s="713"/>
      <c r="N239" s="713"/>
      <c r="O239" s="713"/>
      <c r="P239" s="713"/>
      <c r="Q239" s="713"/>
      <c r="R239" s="713"/>
      <c r="S239" s="713"/>
      <c r="T239" s="713"/>
      <c r="U239" s="713"/>
    </row>
    <row r="240" spans="1:21" x14ac:dyDescent="0.25">
      <c r="A240" s="713" t="s">
        <v>3</v>
      </c>
      <c r="B240" s="713"/>
      <c r="C240" s="713"/>
      <c r="D240" s="713"/>
      <c r="E240" s="713"/>
      <c r="F240" s="713"/>
      <c r="G240" s="713"/>
      <c r="H240" s="713"/>
      <c r="I240" s="713"/>
      <c r="J240" s="713"/>
      <c r="K240" s="713"/>
      <c r="L240" s="713"/>
      <c r="M240" s="713"/>
      <c r="N240" s="713"/>
      <c r="O240" s="713"/>
      <c r="P240" s="713"/>
      <c r="Q240" s="713"/>
      <c r="R240" s="713"/>
      <c r="S240" s="713"/>
      <c r="T240" s="713"/>
      <c r="U240" s="713"/>
    </row>
    <row r="241" spans="1:21" x14ac:dyDescent="0.25">
      <c r="A241" s="713" t="s">
        <v>494</v>
      </c>
      <c r="B241" s="713"/>
      <c r="C241" s="713"/>
      <c r="D241" s="713"/>
      <c r="E241" s="713"/>
      <c r="F241" s="713"/>
      <c r="G241" s="713"/>
      <c r="H241" s="713"/>
      <c r="I241" s="713"/>
      <c r="J241" s="713"/>
      <c r="K241" s="713"/>
      <c r="L241" s="713"/>
      <c r="M241" s="713"/>
      <c r="N241" s="713"/>
      <c r="O241" s="713"/>
      <c r="P241" s="713"/>
      <c r="Q241" s="713"/>
      <c r="R241" s="713"/>
      <c r="S241" s="713"/>
      <c r="T241" s="713"/>
      <c r="U241" s="713"/>
    </row>
    <row r="242" spans="1:21" x14ac:dyDescent="0.25">
      <c r="A242" s="714" t="s">
        <v>4</v>
      </c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</row>
    <row r="243" spans="1:21" x14ac:dyDescent="0.25">
      <c r="A243" s="737" t="s">
        <v>88</v>
      </c>
      <c r="B243" s="737"/>
      <c r="C243" s="737"/>
      <c r="D243" s="737"/>
      <c r="E243" s="737"/>
      <c r="F243" s="737"/>
      <c r="G243" s="737"/>
      <c r="H243" s="737"/>
      <c r="I243" s="737"/>
      <c r="J243" s="737"/>
      <c r="K243" s="737"/>
      <c r="L243" s="737"/>
      <c r="M243" s="737"/>
      <c r="N243" s="737"/>
      <c r="O243" s="737"/>
      <c r="P243" s="737"/>
      <c r="Q243" s="737"/>
      <c r="R243" s="737"/>
      <c r="S243" s="737"/>
      <c r="T243" s="737"/>
      <c r="U243" s="737"/>
    </row>
    <row r="244" spans="1:21" ht="18.75" thickBot="1" x14ac:dyDescent="0.3">
      <c r="A244" s="2"/>
      <c r="B244" s="2"/>
      <c r="C244" s="3"/>
      <c r="D244" s="3"/>
      <c r="E244" s="3"/>
      <c r="F244" s="3"/>
      <c r="G244" s="3"/>
      <c r="H244" s="3"/>
      <c r="I244" s="3"/>
      <c r="J244" s="3"/>
      <c r="K244" s="4"/>
      <c r="L244" s="3"/>
      <c r="M244" s="3"/>
      <c r="N244" s="3"/>
      <c r="O244" s="3"/>
      <c r="P244" s="3"/>
      <c r="Q244" s="3"/>
      <c r="R244" s="3"/>
      <c r="S244" s="2"/>
      <c r="T244" s="2"/>
      <c r="U244" s="2"/>
    </row>
    <row r="245" spans="1:21" ht="15.75" thickTop="1" x14ac:dyDescent="0.25">
      <c r="A245" s="698" t="s">
        <v>6</v>
      </c>
      <c r="B245" s="700" t="s">
        <v>7</v>
      </c>
      <c r="C245" s="702" t="s">
        <v>8</v>
      </c>
      <c r="D245" s="702" t="s">
        <v>177</v>
      </c>
      <c r="E245" s="702" t="s">
        <v>178</v>
      </c>
      <c r="F245" s="702" t="s">
        <v>9</v>
      </c>
      <c r="G245" s="702" t="s">
        <v>10</v>
      </c>
      <c r="H245" s="312"/>
      <c r="I245" s="702" t="s">
        <v>179</v>
      </c>
      <c r="J245" s="702" t="s">
        <v>11</v>
      </c>
      <c r="K245" s="700" t="s">
        <v>12</v>
      </c>
      <c r="L245" s="704" t="s">
        <v>13</v>
      </c>
      <c r="M245" s="704" t="s">
        <v>14</v>
      </c>
      <c r="N245" s="704" t="s">
        <v>15</v>
      </c>
      <c r="O245" s="715" t="s">
        <v>16</v>
      </c>
      <c r="P245" s="716"/>
      <c r="Q245" s="716"/>
      <c r="R245" s="717"/>
      <c r="S245" s="721" t="s">
        <v>17</v>
      </c>
      <c r="T245" s="722"/>
      <c r="U245" s="708" t="s">
        <v>18</v>
      </c>
    </row>
    <row r="246" spans="1:21" x14ac:dyDescent="0.25">
      <c r="A246" s="699"/>
      <c r="B246" s="701"/>
      <c r="C246" s="703"/>
      <c r="D246" s="765"/>
      <c r="E246" s="765"/>
      <c r="F246" s="703"/>
      <c r="G246" s="703"/>
      <c r="H246" s="313"/>
      <c r="I246" s="765"/>
      <c r="J246" s="703"/>
      <c r="K246" s="701"/>
      <c r="L246" s="705"/>
      <c r="M246" s="705"/>
      <c r="N246" s="705"/>
      <c r="O246" s="718"/>
      <c r="P246" s="719"/>
      <c r="Q246" s="719"/>
      <c r="R246" s="720"/>
      <c r="S246" s="723"/>
      <c r="T246" s="724"/>
      <c r="U246" s="709"/>
    </row>
    <row r="247" spans="1:21" ht="48" x14ac:dyDescent="0.25">
      <c r="A247" s="699"/>
      <c r="B247" s="701"/>
      <c r="C247" s="703"/>
      <c r="D247" s="765"/>
      <c r="E247" s="765"/>
      <c r="F247" s="703"/>
      <c r="G247" s="703"/>
      <c r="H247" s="313" t="s">
        <v>180</v>
      </c>
      <c r="I247" s="765"/>
      <c r="J247" s="703"/>
      <c r="K247" s="701"/>
      <c r="L247" s="705"/>
      <c r="M247" s="705"/>
      <c r="N247" s="705"/>
      <c r="O247" s="738" t="s">
        <v>19</v>
      </c>
      <c r="P247" s="738" t="s">
        <v>20</v>
      </c>
      <c r="Q247" s="738" t="s">
        <v>21</v>
      </c>
      <c r="R247" s="738" t="s">
        <v>22</v>
      </c>
      <c r="S247" s="740" t="s">
        <v>23</v>
      </c>
      <c r="T247" s="740" t="s">
        <v>24</v>
      </c>
      <c r="U247" s="709"/>
    </row>
    <row r="248" spans="1:21" ht="15.75" thickBot="1" x14ac:dyDescent="0.3">
      <c r="A248" s="727"/>
      <c r="B248" s="725"/>
      <c r="C248" s="707"/>
      <c r="D248" s="766"/>
      <c r="E248" s="766"/>
      <c r="F248" s="707"/>
      <c r="G248" s="707"/>
      <c r="H248" s="314"/>
      <c r="I248" s="766"/>
      <c r="J248" s="707"/>
      <c r="K248" s="725"/>
      <c r="L248" s="696"/>
      <c r="M248" s="696"/>
      <c r="N248" s="696"/>
      <c r="O248" s="739"/>
      <c r="P248" s="739"/>
      <c r="Q248" s="739"/>
      <c r="R248" s="739"/>
      <c r="S248" s="741"/>
      <c r="T248" s="741"/>
      <c r="U248" s="710"/>
    </row>
    <row r="249" spans="1:21" ht="168.75" thickBot="1" x14ac:dyDescent="0.3">
      <c r="A249" s="7">
        <v>1</v>
      </c>
      <c r="B249" s="7">
        <v>31401</v>
      </c>
      <c r="C249" s="7" t="s">
        <v>409</v>
      </c>
      <c r="D249" s="318" t="s">
        <v>489</v>
      </c>
      <c r="E249" s="319" t="s">
        <v>182</v>
      </c>
      <c r="F249" s="5">
        <v>9</v>
      </c>
      <c r="G249" s="166" t="s">
        <v>181</v>
      </c>
      <c r="H249" s="5">
        <v>287</v>
      </c>
      <c r="I249" s="438" t="s">
        <v>532</v>
      </c>
      <c r="J249" s="16">
        <v>12</v>
      </c>
      <c r="K249" s="7" t="s">
        <v>75</v>
      </c>
      <c r="L249" s="606">
        <f>SUM(M249/J249)</f>
        <v>2333.3333333333335</v>
      </c>
      <c r="M249" s="606">
        <v>28000</v>
      </c>
      <c r="N249" s="395" t="s">
        <v>183</v>
      </c>
      <c r="O249" s="85">
        <v>0.25</v>
      </c>
      <c r="P249" s="85">
        <v>0.25</v>
      </c>
      <c r="Q249" s="85">
        <v>0.25</v>
      </c>
      <c r="R249" s="85">
        <v>0.25</v>
      </c>
      <c r="S249" s="274" t="s">
        <v>514</v>
      </c>
      <c r="T249" s="396"/>
      <c r="U249" s="651" t="s">
        <v>533</v>
      </c>
    </row>
    <row r="250" spans="1:21" ht="15.75" thickTop="1" x14ac:dyDescent="0.25">
      <c r="K250" s="62"/>
      <c r="M250" s="112"/>
    </row>
    <row r="251" spans="1:21" x14ac:dyDescent="0.25">
      <c r="K251" s="62"/>
      <c r="M251" s="112"/>
    </row>
    <row r="252" spans="1:21" x14ac:dyDescent="0.25">
      <c r="K252" s="62"/>
    </row>
    <row r="253" spans="1:21" x14ac:dyDescent="0.25">
      <c r="K253" s="62"/>
      <c r="M253" s="61">
        <f>SUM(M249:M252)</f>
        <v>28000</v>
      </c>
    </row>
    <row r="254" spans="1:21" x14ac:dyDescent="0.25">
      <c r="K254" s="62"/>
      <c r="M254" s="63"/>
    </row>
    <row r="255" spans="1:21" x14ac:dyDescent="0.25">
      <c r="K255" s="62"/>
      <c r="M255" s="63"/>
    </row>
    <row r="256" spans="1:21" x14ac:dyDescent="0.25">
      <c r="K256" s="62"/>
      <c r="M256" s="63"/>
    </row>
    <row r="257" spans="1:21" x14ac:dyDescent="0.25">
      <c r="K257" s="62"/>
      <c r="M257" s="63"/>
    </row>
    <row r="258" spans="1:21" x14ac:dyDescent="0.25">
      <c r="A258" s="706" t="s">
        <v>0</v>
      </c>
      <c r="B258" s="706"/>
      <c r="C258" s="706"/>
      <c r="D258" s="706"/>
      <c r="E258" s="706"/>
      <c r="F258" s="706"/>
      <c r="G258" s="706"/>
      <c r="H258" s="706"/>
      <c r="I258" s="706"/>
      <c r="J258" s="706"/>
      <c r="K258" s="706"/>
      <c r="L258" s="706"/>
      <c r="M258" s="706"/>
      <c r="N258" s="706"/>
      <c r="O258" s="706"/>
      <c r="P258" s="706"/>
      <c r="Q258" s="706"/>
      <c r="R258" s="706"/>
      <c r="S258" s="706"/>
      <c r="T258" s="706"/>
      <c r="U258" s="706"/>
    </row>
    <row r="259" spans="1:21" x14ac:dyDescent="0.25">
      <c r="A259" s="713" t="s">
        <v>1</v>
      </c>
      <c r="B259" s="713"/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3"/>
      <c r="P259" s="713"/>
      <c r="Q259" s="713"/>
      <c r="R259" s="713"/>
      <c r="S259" s="713"/>
      <c r="T259" s="713"/>
      <c r="U259" s="713"/>
    </row>
    <row r="260" spans="1:21" x14ac:dyDescent="0.25">
      <c r="A260" s="713" t="s">
        <v>2</v>
      </c>
      <c r="B260" s="713"/>
      <c r="C260" s="713"/>
      <c r="D260" s="713"/>
      <c r="E260" s="713"/>
      <c r="F260" s="713"/>
      <c r="G260" s="713"/>
      <c r="H260" s="713"/>
      <c r="I260" s="713"/>
      <c r="J260" s="713"/>
      <c r="K260" s="713"/>
      <c r="L260" s="713"/>
      <c r="M260" s="713"/>
      <c r="N260" s="713"/>
      <c r="O260" s="713"/>
      <c r="P260" s="713"/>
      <c r="Q260" s="713"/>
      <c r="R260" s="713"/>
      <c r="S260" s="713"/>
      <c r="T260" s="713"/>
      <c r="U260" s="713"/>
    </row>
    <row r="261" spans="1:21" x14ac:dyDescent="0.25">
      <c r="A261" s="713" t="s">
        <v>3</v>
      </c>
      <c r="B261" s="713"/>
      <c r="C261" s="713"/>
      <c r="D261" s="713"/>
      <c r="E261" s="713"/>
      <c r="F261" s="713"/>
      <c r="G261" s="713"/>
      <c r="H261" s="713"/>
      <c r="I261" s="713"/>
      <c r="J261" s="713"/>
      <c r="K261" s="713"/>
      <c r="L261" s="713"/>
      <c r="M261" s="713"/>
      <c r="N261" s="713"/>
      <c r="O261" s="713"/>
      <c r="P261" s="713"/>
      <c r="Q261" s="713"/>
      <c r="R261" s="713"/>
      <c r="S261" s="713"/>
      <c r="T261" s="713"/>
      <c r="U261" s="713"/>
    </row>
    <row r="262" spans="1:21" x14ac:dyDescent="0.25">
      <c r="A262" s="713" t="s">
        <v>494</v>
      </c>
      <c r="B262" s="713"/>
      <c r="C262" s="713"/>
      <c r="D262" s="713"/>
      <c r="E262" s="713"/>
      <c r="F262" s="713"/>
      <c r="G262" s="713"/>
      <c r="H262" s="713"/>
      <c r="I262" s="713"/>
      <c r="J262" s="713"/>
      <c r="K262" s="713"/>
      <c r="L262" s="713"/>
      <c r="M262" s="713"/>
      <c r="N262" s="713"/>
      <c r="O262" s="713"/>
      <c r="P262" s="713"/>
      <c r="Q262" s="713"/>
      <c r="R262" s="713"/>
      <c r="S262" s="713"/>
      <c r="T262" s="713"/>
      <c r="U262" s="713"/>
    </row>
    <row r="263" spans="1:21" x14ac:dyDescent="0.25">
      <c r="A263" s="726" t="s">
        <v>4</v>
      </c>
      <c r="B263" s="726"/>
      <c r="C263" s="726"/>
      <c r="D263" s="726"/>
      <c r="E263" s="726"/>
      <c r="F263" s="726"/>
      <c r="G263" s="726"/>
      <c r="H263" s="726"/>
      <c r="I263" s="726"/>
      <c r="J263" s="726"/>
      <c r="K263" s="726"/>
      <c r="L263" s="726"/>
      <c r="M263" s="726"/>
      <c r="N263" s="726"/>
      <c r="O263" s="726"/>
      <c r="P263" s="726"/>
      <c r="Q263" s="726"/>
      <c r="R263" s="726"/>
      <c r="S263" s="726"/>
      <c r="T263" s="726"/>
      <c r="U263" s="726"/>
    </row>
    <row r="264" spans="1:21" x14ac:dyDescent="0.25">
      <c r="A264" s="697" t="s">
        <v>91</v>
      </c>
      <c r="B264" s="697"/>
      <c r="C264" s="697"/>
      <c r="D264" s="697"/>
      <c r="E264" s="697"/>
      <c r="F264" s="697"/>
      <c r="G264" s="697"/>
      <c r="H264" s="697"/>
      <c r="I264" s="697"/>
      <c r="J264" s="697"/>
      <c r="K264" s="697"/>
      <c r="L264" s="697"/>
      <c r="M264" s="697"/>
      <c r="N264" s="697"/>
      <c r="O264" s="697"/>
      <c r="P264" s="697"/>
      <c r="Q264" s="697"/>
      <c r="R264" s="697"/>
      <c r="S264" s="697"/>
      <c r="T264" s="697"/>
      <c r="U264" s="697"/>
    </row>
    <row r="265" spans="1:21" ht="18.75" thickBot="1" x14ac:dyDescent="0.3">
      <c r="A265" s="2"/>
      <c r="B265" s="2"/>
      <c r="C265" s="3"/>
      <c r="D265" s="3"/>
      <c r="E265" s="3"/>
      <c r="F265" s="3"/>
      <c r="G265" s="3"/>
      <c r="H265" s="3"/>
      <c r="I265" s="3"/>
      <c r="J265" s="3"/>
      <c r="K265" s="4"/>
      <c r="L265" s="3"/>
      <c r="M265" s="3"/>
      <c r="N265" s="3"/>
      <c r="O265" s="3"/>
      <c r="P265" s="3"/>
      <c r="Q265" s="3"/>
      <c r="R265" s="3"/>
      <c r="S265" s="2"/>
      <c r="T265" s="2"/>
      <c r="U265" s="2"/>
    </row>
    <row r="266" spans="1:21" ht="15.75" thickTop="1" x14ac:dyDescent="0.25">
      <c r="A266" s="698" t="s">
        <v>6</v>
      </c>
      <c r="B266" s="700" t="s">
        <v>7</v>
      </c>
      <c r="C266" s="702" t="s">
        <v>8</v>
      </c>
      <c r="D266" s="702" t="s">
        <v>177</v>
      </c>
      <c r="E266" s="702" t="s">
        <v>178</v>
      </c>
      <c r="F266" s="702" t="s">
        <v>9</v>
      </c>
      <c r="G266" s="702" t="s">
        <v>10</v>
      </c>
      <c r="H266" s="312"/>
      <c r="I266" s="702" t="s">
        <v>179</v>
      </c>
      <c r="J266" s="702" t="s">
        <v>11</v>
      </c>
      <c r="K266" s="700" t="s">
        <v>12</v>
      </c>
      <c r="L266" s="704" t="s">
        <v>13</v>
      </c>
      <c r="M266" s="704" t="s">
        <v>14</v>
      </c>
      <c r="N266" s="704" t="s">
        <v>15</v>
      </c>
      <c r="O266" s="715" t="s">
        <v>16</v>
      </c>
      <c r="P266" s="716"/>
      <c r="Q266" s="716"/>
      <c r="R266" s="717"/>
      <c r="S266" s="721" t="s">
        <v>17</v>
      </c>
      <c r="T266" s="722"/>
      <c r="U266" s="708" t="s">
        <v>18</v>
      </c>
    </row>
    <row r="267" spans="1:21" x14ac:dyDescent="0.25">
      <c r="A267" s="699"/>
      <c r="B267" s="701"/>
      <c r="C267" s="703"/>
      <c r="D267" s="765"/>
      <c r="E267" s="765"/>
      <c r="F267" s="703"/>
      <c r="G267" s="703"/>
      <c r="H267" s="313"/>
      <c r="I267" s="765"/>
      <c r="J267" s="703"/>
      <c r="K267" s="701"/>
      <c r="L267" s="705"/>
      <c r="M267" s="705"/>
      <c r="N267" s="705"/>
      <c r="O267" s="718"/>
      <c r="P267" s="719"/>
      <c r="Q267" s="719"/>
      <c r="R267" s="720"/>
      <c r="S267" s="723"/>
      <c r="T267" s="724"/>
      <c r="U267" s="709"/>
    </row>
    <row r="268" spans="1:21" ht="48" x14ac:dyDescent="0.25">
      <c r="A268" s="699"/>
      <c r="B268" s="701"/>
      <c r="C268" s="703"/>
      <c r="D268" s="765"/>
      <c r="E268" s="765"/>
      <c r="F268" s="703"/>
      <c r="G268" s="703"/>
      <c r="H268" s="313" t="s">
        <v>180</v>
      </c>
      <c r="I268" s="765"/>
      <c r="J268" s="703"/>
      <c r="K268" s="701"/>
      <c r="L268" s="705"/>
      <c r="M268" s="705"/>
      <c r="N268" s="705"/>
      <c r="O268" s="738" t="s">
        <v>19</v>
      </c>
      <c r="P268" s="738" t="s">
        <v>20</v>
      </c>
      <c r="Q268" s="738" t="s">
        <v>21</v>
      </c>
      <c r="R268" s="738" t="s">
        <v>22</v>
      </c>
      <c r="S268" s="740" t="s">
        <v>23</v>
      </c>
      <c r="T268" s="740" t="s">
        <v>24</v>
      </c>
      <c r="U268" s="709"/>
    </row>
    <row r="269" spans="1:21" ht="15.75" thickBot="1" x14ac:dyDescent="0.3">
      <c r="A269" s="727"/>
      <c r="B269" s="725"/>
      <c r="C269" s="707"/>
      <c r="D269" s="766"/>
      <c r="E269" s="766"/>
      <c r="F269" s="707"/>
      <c r="G269" s="707"/>
      <c r="H269" s="314"/>
      <c r="I269" s="766"/>
      <c r="J269" s="707"/>
      <c r="K269" s="725"/>
      <c r="L269" s="696"/>
      <c r="M269" s="696"/>
      <c r="N269" s="696"/>
      <c r="O269" s="739"/>
      <c r="P269" s="739"/>
      <c r="Q269" s="739"/>
      <c r="R269" s="739"/>
      <c r="S269" s="741"/>
      <c r="T269" s="741"/>
      <c r="U269" s="710"/>
    </row>
    <row r="270" spans="1:21" ht="168.75" thickBot="1" x14ac:dyDescent="0.3">
      <c r="A270" s="52">
        <v>1</v>
      </c>
      <c r="B270" s="53">
        <v>32301</v>
      </c>
      <c r="C270" s="138" t="s">
        <v>415</v>
      </c>
      <c r="D270" s="318" t="s">
        <v>489</v>
      </c>
      <c r="E270" s="319" t="s">
        <v>182</v>
      </c>
      <c r="F270" s="5">
        <v>9</v>
      </c>
      <c r="G270" s="315" t="s">
        <v>181</v>
      </c>
      <c r="H270" s="5">
        <v>287</v>
      </c>
      <c r="I270" s="438" t="s">
        <v>532</v>
      </c>
      <c r="J270" s="602">
        <f>SUM(M270/L270)</f>
        <v>7500</v>
      </c>
      <c r="K270" s="5" t="s">
        <v>75</v>
      </c>
      <c r="L270" s="216">
        <v>2</v>
      </c>
      <c r="M270" s="159">
        <v>15000</v>
      </c>
      <c r="N270" s="656" t="s">
        <v>183</v>
      </c>
      <c r="O270" s="123">
        <v>0.1</v>
      </c>
      <c r="P270" s="123">
        <v>0.4</v>
      </c>
      <c r="Q270" s="123">
        <v>0.1</v>
      </c>
      <c r="R270" s="123">
        <v>0.4</v>
      </c>
      <c r="S270" s="373"/>
      <c r="T270" s="373" t="s">
        <v>514</v>
      </c>
      <c r="U270" s="655" t="s">
        <v>533</v>
      </c>
    </row>
    <row r="271" spans="1:21" ht="15.75" thickTop="1" x14ac:dyDescent="0.25">
      <c r="K271" s="62"/>
      <c r="M271" s="102"/>
    </row>
    <row r="272" spans="1:21" x14ac:dyDescent="0.25">
      <c r="K272" s="62"/>
      <c r="M272" s="103"/>
    </row>
    <row r="273" spans="1:21" x14ac:dyDescent="0.25">
      <c r="K273" s="62"/>
      <c r="M273" s="103"/>
    </row>
    <row r="274" spans="1:21" x14ac:dyDescent="0.25">
      <c r="K274" s="62"/>
      <c r="M274" s="108">
        <f>SUM(M270:M273)</f>
        <v>15000</v>
      </c>
    </row>
    <row r="275" spans="1:21" x14ac:dyDescent="0.25">
      <c r="K275" s="62"/>
      <c r="M275" s="103"/>
    </row>
    <row r="276" spans="1:21" x14ac:dyDescent="0.25">
      <c r="K276" s="62"/>
      <c r="M276" s="104"/>
    </row>
    <row r="277" spans="1:21" x14ac:dyDescent="0.25">
      <c r="A277" s="706" t="s">
        <v>0</v>
      </c>
      <c r="B277" s="706"/>
      <c r="C277" s="706"/>
      <c r="D277" s="706"/>
      <c r="E277" s="706"/>
      <c r="F277" s="706"/>
      <c r="G277" s="706"/>
      <c r="H277" s="706"/>
      <c r="I277" s="706"/>
      <c r="J277" s="706"/>
      <c r="K277" s="706"/>
      <c r="L277" s="706"/>
      <c r="M277" s="706"/>
      <c r="N277" s="706"/>
      <c r="O277" s="706"/>
      <c r="P277" s="706"/>
      <c r="Q277" s="706"/>
      <c r="R277" s="706"/>
      <c r="S277" s="706"/>
      <c r="T277" s="706"/>
      <c r="U277" s="706"/>
    </row>
    <row r="278" spans="1:21" x14ac:dyDescent="0.25">
      <c r="K278" s="62"/>
      <c r="M278" s="102"/>
    </row>
    <row r="279" spans="1:21" x14ac:dyDescent="0.25">
      <c r="K279" s="62"/>
      <c r="M279" s="104"/>
    </row>
    <row r="280" spans="1:21" x14ac:dyDescent="0.25">
      <c r="K280" s="62"/>
      <c r="M280" s="104"/>
    </row>
    <row r="281" spans="1:21" x14ac:dyDescent="0.25">
      <c r="K281" s="62"/>
      <c r="M281" s="104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94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705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68.75" customHeight="1" x14ac:dyDescent="0.25">
      <c r="A296" s="52">
        <v>1</v>
      </c>
      <c r="B296" s="16">
        <v>33801</v>
      </c>
      <c r="C296" s="7" t="s">
        <v>421</v>
      </c>
      <c r="D296" s="318" t="s">
        <v>489</v>
      </c>
      <c r="E296" s="319" t="s">
        <v>182</v>
      </c>
      <c r="F296" s="5">
        <v>9</v>
      </c>
      <c r="G296" s="5" t="s">
        <v>181</v>
      </c>
      <c r="H296" s="5">
        <v>287</v>
      </c>
      <c r="I296" s="790" t="s">
        <v>532</v>
      </c>
      <c r="J296" s="16">
        <v>12</v>
      </c>
      <c r="K296" s="7" t="s">
        <v>75</v>
      </c>
      <c r="L296" s="607">
        <v>25</v>
      </c>
      <c r="M296" s="606">
        <v>5000</v>
      </c>
      <c r="N296" s="802" t="s">
        <v>183</v>
      </c>
      <c r="O296" s="86">
        <v>0.25</v>
      </c>
      <c r="P296" s="86">
        <v>0.25</v>
      </c>
      <c r="Q296" s="86">
        <v>0.25</v>
      </c>
      <c r="R296" s="86">
        <v>0.25</v>
      </c>
      <c r="S296" s="351" t="s">
        <v>514</v>
      </c>
      <c r="T296" s="351"/>
      <c r="U296" s="773" t="s">
        <v>533</v>
      </c>
    </row>
    <row r="297" spans="1:21" ht="48.75" thickBot="1" x14ac:dyDescent="0.3">
      <c r="A297" s="244">
        <v>2</v>
      </c>
      <c r="B297" s="230">
        <v>33801</v>
      </c>
      <c r="C297" s="176" t="s">
        <v>422</v>
      </c>
      <c r="D297" s="318" t="s">
        <v>489</v>
      </c>
      <c r="E297" s="319" t="s">
        <v>182</v>
      </c>
      <c r="F297" s="5">
        <v>9</v>
      </c>
      <c r="G297" s="7" t="s">
        <v>181</v>
      </c>
      <c r="H297" s="5">
        <v>287</v>
      </c>
      <c r="I297" s="792"/>
      <c r="J297" s="16">
        <v>12</v>
      </c>
      <c r="K297" s="7" t="s">
        <v>75</v>
      </c>
      <c r="L297" s="606">
        <v>25</v>
      </c>
      <c r="M297" s="606">
        <v>5000</v>
      </c>
      <c r="N297" s="803"/>
      <c r="O297" s="100">
        <v>0.25</v>
      </c>
      <c r="P297" s="100">
        <v>0.25</v>
      </c>
      <c r="Q297" s="100">
        <v>0.25</v>
      </c>
      <c r="R297" s="100">
        <v>0.25</v>
      </c>
      <c r="S297" s="376" t="s">
        <v>514</v>
      </c>
      <c r="T297" s="376"/>
      <c r="U297" s="774"/>
    </row>
    <row r="298" spans="1:21" ht="15.75" thickTop="1" x14ac:dyDescent="0.25">
      <c r="K298" s="62"/>
      <c r="M298" s="61"/>
      <c r="U298" s="372"/>
    </row>
    <row r="299" spans="1:21" x14ac:dyDescent="0.25">
      <c r="K299" s="62"/>
      <c r="M299" s="102"/>
    </row>
    <row r="300" spans="1:21" x14ac:dyDescent="0.25">
      <c r="K300" s="62"/>
    </row>
    <row r="301" spans="1:21" x14ac:dyDescent="0.25">
      <c r="K301" s="62"/>
      <c r="M301" s="61">
        <f>SUM(M296:M300)</f>
        <v>10000</v>
      </c>
    </row>
    <row r="302" spans="1:21" x14ac:dyDescent="0.25">
      <c r="K302" s="62"/>
    </row>
    <row r="303" spans="1:21" x14ac:dyDescent="0.25">
      <c r="A303" s="706" t="s">
        <v>0</v>
      </c>
      <c r="B303" s="706"/>
      <c r="C303" s="706"/>
      <c r="D303" s="706"/>
      <c r="E303" s="706"/>
      <c r="F303" s="706"/>
      <c r="G303" s="706"/>
      <c r="H303" s="706"/>
      <c r="I303" s="706"/>
      <c r="J303" s="706"/>
      <c r="K303" s="706"/>
      <c r="L303" s="706"/>
      <c r="M303" s="706"/>
      <c r="N303" s="706"/>
      <c r="O303" s="706"/>
      <c r="P303" s="706"/>
      <c r="Q303" s="706"/>
      <c r="R303" s="706"/>
      <c r="S303" s="706"/>
      <c r="T303" s="706"/>
      <c r="U303" s="706"/>
    </row>
    <row r="304" spans="1:21" x14ac:dyDescent="0.25">
      <c r="A304" s="713" t="s">
        <v>1</v>
      </c>
      <c r="B304" s="713"/>
      <c r="C304" s="713"/>
      <c r="D304" s="713"/>
      <c r="E304" s="713"/>
      <c r="F304" s="713"/>
      <c r="G304" s="713"/>
      <c r="H304" s="713"/>
      <c r="I304" s="713"/>
      <c r="J304" s="713"/>
      <c r="K304" s="713"/>
      <c r="L304" s="713"/>
      <c r="M304" s="713"/>
      <c r="N304" s="713"/>
      <c r="O304" s="713"/>
      <c r="P304" s="713"/>
      <c r="Q304" s="713"/>
      <c r="R304" s="713"/>
      <c r="S304" s="713"/>
      <c r="T304" s="713"/>
      <c r="U304" s="713"/>
    </row>
    <row r="305" spans="1:21" x14ac:dyDescent="0.25">
      <c r="A305" s="713" t="s">
        <v>2</v>
      </c>
      <c r="B305" s="713"/>
      <c r="C305" s="713"/>
      <c r="D305" s="713"/>
      <c r="E305" s="713"/>
      <c r="F305" s="713"/>
      <c r="G305" s="713"/>
      <c r="H305" s="713"/>
      <c r="I305" s="713"/>
      <c r="J305" s="713"/>
      <c r="K305" s="713"/>
      <c r="L305" s="713"/>
      <c r="M305" s="713"/>
      <c r="N305" s="713"/>
      <c r="O305" s="713"/>
      <c r="P305" s="713"/>
      <c r="Q305" s="713"/>
      <c r="R305" s="713"/>
      <c r="S305" s="713"/>
      <c r="T305" s="713"/>
      <c r="U305" s="713"/>
    </row>
    <row r="306" spans="1:21" x14ac:dyDescent="0.25">
      <c r="A306" s="713" t="s">
        <v>3</v>
      </c>
      <c r="B306" s="713"/>
      <c r="C306" s="713"/>
      <c r="D306" s="713"/>
      <c r="E306" s="713"/>
      <c r="F306" s="713"/>
      <c r="G306" s="713"/>
      <c r="H306" s="713"/>
      <c r="I306" s="713"/>
      <c r="J306" s="713"/>
      <c r="K306" s="713"/>
      <c r="L306" s="713"/>
      <c r="M306" s="713"/>
      <c r="N306" s="713"/>
      <c r="O306" s="713"/>
      <c r="P306" s="713"/>
      <c r="Q306" s="713"/>
      <c r="R306" s="713"/>
      <c r="S306" s="713"/>
      <c r="T306" s="713"/>
      <c r="U306" s="713"/>
    </row>
    <row r="307" spans="1:21" x14ac:dyDescent="0.25">
      <c r="A307" s="713" t="s">
        <v>494</v>
      </c>
      <c r="B307" s="713"/>
      <c r="C307" s="713"/>
      <c r="D307" s="713"/>
      <c r="E307" s="713"/>
      <c r="F307" s="713"/>
      <c r="G307" s="713"/>
      <c r="H307" s="713"/>
      <c r="I307" s="713"/>
      <c r="J307" s="713"/>
      <c r="K307" s="713"/>
      <c r="L307" s="713"/>
      <c r="M307" s="713"/>
      <c r="N307" s="713"/>
      <c r="O307" s="713"/>
      <c r="P307" s="713"/>
      <c r="Q307" s="713"/>
      <c r="R307" s="713"/>
      <c r="S307" s="713"/>
      <c r="T307" s="713"/>
      <c r="U307" s="713"/>
    </row>
    <row r="308" spans="1:21" x14ac:dyDescent="0.25">
      <c r="A308" s="726" t="s">
        <v>4</v>
      </c>
      <c r="B308" s="726"/>
      <c r="C308" s="726"/>
      <c r="D308" s="726"/>
      <c r="E308" s="726"/>
      <c r="F308" s="726"/>
      <c r="G308" s="726"/>
      <c r="H308" s="726"/>
      <c r="I308" s="726"/>
      <c r="J308" s="726"/>
      <c r="K308" s="726"/>
      <c r="L308" s="726"/>
      <c r="M308" s="726"/>
      <c r="N308" s="726"/>
      <c r="O308" s="726"/>
      <c r="P308" s="726"/>
      <c r="Q308" s="726"/>
      <c r="R308" s="726"/>
      <c r="S308" s="726"/>
      <c r="T308" s="726"/>
      <c r="U308" s="726"/>
    </row>
    <row r="309" spans="1:21" x14ac:dyDescent="0.25">
      <c r="A309" s="697" t="s">
        <v>104</v>
      </c>
      <c r="B309" s="697"/>
      <c r="C309" s="697"/>
      <c r="D309" s="697"/>
      <c r="E309" s="697"/>
      <c r="F309" s="697"/>
      <c r="G309" s="697"/>
      <c r="H309" s="697"/>
      <c r="I309" s="697"/>
      <c r="J309" s="697"/>
      <c r="K309" s="697"/>
      <c r="L309" s="697"/>
      <c r="M309" s="697"/>
      <c r="N309" s="697"/>
      <c r="O309" s="697"/>
      <c r="P309" s="697"/>
      <c r="Q309" s="697"/>
      <c r="R309" s="697"/>
      <c r="S309" s="697"/>
      <c r="T309" s="697"/>
      <c r="U309" s="697"/>
    </row>
    <row r="310" spans="1:21" ht="18.75" thickBot="1" x14ac:dyDescent="0.3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4"/>
      <c r="L310" s="3"/>
      <c r="M310" s="3"/>
      <c r="N310" s="3"/>
      <c r="O310" s="3"/>
      <c r="P310" s="3"/>
      <c r="Q310" s="3"/>
      <c r="R310" s="3"/>
      <c r="S310" s="2"/>
      <c r="T310" s="2"/>
      <c r="U310" s="2"/>
    </row>
    <row r="311" spans="1:21" ht="15.75" thickTop="1" x14ac:dyDescent="0.25">
      <c r="A311" s="698" t="s">
        <v>6</v>
      </c>
      <c r="B311" s="700" t="s">
        <v>7</v>
      </c>
      <c r="C311" s="702" t="s">
        <v>8</v>
      </c>
      <c r="D311" s="702" t="s">
        <v>177</v>
      </c>
      <c r="E311" s="702" t="s">
        <v>178</v>
      </c>
      <c r="F311" s="702" t="s">
        <v>9</v>
      </c>
      <c r="G311" s="702" t="s">
        <v>10</v>
      </c>
      <c r="H311" s="312"/>
      <c r="I311" s="702" t="s">
        <v>179</v>
      </c>
      <c r="J311" s="702" t="s">
        <v>11</v>
      </c>
      <c r="K311" s="700" t="s">
        <v>12</v>
      </c>
      <c r="L311" s="704" t="s">
        <v>13</v>
      </c>
      <c r="M311" s="704" t="s">
        <v>14</v>
      </c>
      <c r="N311" s="704" t="s">
        <v>15</v>
      </c>
      <c r="O311" s="715" t="s">
        <v>16</v>
      </c>
      <c r="P311" s="716"/>
      <c r="Q311" s="716"/>
      <c r="R311" s="717"/>
      <c r="S311" s="721" t="s">
        <v>17</v>
      </c>
      <c r="T311" s="722"/>
      <c r="U311" s="708" t="s">
        <v>18</v>
      </c>
    </row>
    <row r="312" spans="1:21" x14ac:dyDescent="0.25">
      <c r="A312" s="699"/>
      <c r="B312" s="701"/>
      <c r="C312" s="703"/>
      <c r="D312" s="765"/>
      <c r="E312" s="765"/>
      <c r="F312" s="703"/>
      <c r="G312" s="703"/>
      <c r="H312" s="313"/>
      <c r="I312" s="765"/>
      <c r="J312" s="703"/>
      <c r="K312" s="701"/>
      <c r="L312" s="705"/>
      <c r="M312" s="705"/>
      <c r="N312" s="705"/>
      <c r="O312" s="718"/>
      <c r="P312" s="719"/>
      <c r="Q312" s="719"/>
      <c r="R312" s="720"/>
      <c r="S312" s="723"/>
      <c r="T312" s="724"/>
      <c r="U312" s="709"/>
    </row>
    <row r="313" spans="1:21" ht="48" x14ac:dyDescent="0.25">
      <c r="A313" s="699"/>
      <c r="B313" s="701"/>
      <c r="C313" s="703"/>
      <c r="D313" s="765"/>
      <c r="E313" s="765"/>
      <c r="F313" s="703"/>
      <c r="G313" s="703"/>
      <c r="H313" s="313" t="s">
        <v>180</v>
      </c>
      <c r="I313" s="765"/>
      <c r="J313" s="703"/>
      <c r="K313" s="701"/>
      <c r="L313" s="705"/>
      <c r="M313" s="705"/>
      <c r="N313" s="705"/>
      <c r="O313" s="738" t="s">
        <v>19</v>
      </c>
      <c r="P313" s="738" t="s">
        <v>20</v>
      </c>
      <c r="Q313" s="738" t="s">
        <v>21</v>
      </c>
      <c r="R313" s="738" t="s">
        <v>22</v>
      </c>
      <c r="S313" s="740" t="s">
        <v>23</v>
      </c>
      <c r="T313" s="740" t="s">
        <v>24</v>
      </c>
      <c r="U313" s="709"/>
    </row>
    <row r="314" spans="1:21" ht="15.75" thickBot="1" x14ac:dyDescent="0.3">
      <c r="A314" s="727"/>
      <c r="B314" s="725"/>
      <c r="C314" s="707"/>
      <c r="D314" s="766"/>
      <c r="E314" s="766"/>
      <c r="F314" s="707"/>
      <c r="G314" s="707"/>
      <c r="H314" s="314"/>
      <c r="I314" s="766"/>
      <c r="J314" s="707"/>
      <c r="K314" s="725"/>
      <c r="L314" s="696"/>
      <c r="M314" s="696"/>
      <c r="N314" s="696"/>
      <c r="O314" s="739"/>
      <c r="P314" s="739"/>
      <c r="Q314" s="739"/>
      <c r="R314" s="739"/>
      <c r="S314" s="741"/>
      <c r="T314" s="741"/>
      <c r="U314" s="710"/>
    </row>
    <row r="315" spans="1:21" ht="168.75" thickBot="1" x14ac:dyDescent="0.3">
      <c r="A315" s="91">
        <v>1</v>
      </c>
      <c r="B315" s="92">
        <v>35501</v>
      </c>
      <c r="C315" s="169" t="s">
        <v>436</v>
      </c>
      <c r="D315" s="318" t="s">
        <v>489</v>
      </c>
      <c r="E315" s="319" t="s">
        <v>182</v>
      </c>
      <c r="F315" s="5">
        <v>9</v>
      </c>
      <c r="G315" s="164" t="s">
        <v>181</v>
      </c>
      <c r="H315" s="5">
        <v>287</v>
      </c>
      <c r="I315" s="438" t="s">
        <v>532</v>
      </c>
      <c r="J315" s="278">
        <v>32</v>
      </c>
      <c r="K315" s="166" t="s">
        <v>75</v>
      </c>
      <c r="L315" s="296">
        <v>30000</v>
      </c>
      <c r="M315" s="279">
        <v>30000</v>
      </c>
      <c r="N315" s="164" t="s">
        <v>183</v>
      </c>
      <c r="O315" s="89">
        <v>0.25</v>
      </c>
      <c r="P315" s="89">
        <v>0.25</v>
      </c>
      <c r="Q315" s="89">
        <v>0.25</v>
      </c>
      <c r="R315" s="89">
        <v>0.25</v>
      </c>
      <c r="S315" s="83" t="s">
        <v>514</v>
      </c>
      <c r="T315" s="93"/>
      <c r="U315" s="287" t="s">
        <v>533</v>
      </c>
    </row>
    <row r="316" spans="1:21" ht="15.75" thickTop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5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51"/>
      <c r="L317" s="1"/>
      <c r="M317" s="6"/>
      <c r="N317" s="1"/>
      <c r="O317" s="1"/>
      <c r="P317" s="1"/>
      <c r="Q317" s="1"/>
      <c r="R317" s="1"/>
      <c r="S317" s="1"/>
      <c r="T317" s="1"/>
      <c r="U317" s="1"/>
    </row>
    <row r="318" spans="1:2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51"/>
      <c r="L318" s="357"/>
      <c r="M318" s="6"/>
      <c r="N318" s="1"/>
      <c r="O318" s="1"/>
      <c r="P318" s="1"/>
      <c r="Q318" s="1"/>
      <c r="R318" s="1"/>
      <c r="S318" s="1"/>
      <c r="T318" s="1"/>
      <c r="U318" s="1"/>
    </row>
    <row r="319" spans="1:2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51"/>
      <c r="L319" s="1"/>
      <c r="M319" s="102">
        <f>SUM(M315:M318)</f>
        <v>30000</v>
      </c>
      <c r="N319" s="1"/>
      <c r="O319" s="1"/>
      <c r="P319" s="1"/>
      <c r="Q319" s="1"/>
      <c r="R319" s="1"/>
      <c r="S319" s="1"/>
      <c r="T319" s="1"/>
      <c r="U319" s="1"/>
    </row>
    <row r="320" spans="1:21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A326" s="706"/>
      <c r="B326" s="706"/>
      <c r="C326" s="706"/>
      <c r="D326" s="706"/>
      <c r="E326" s="706"/>
      <c r="F326" s="706"/>
      <c r="G326" s="706"/>
      <c r="H326" s="706"/>
      <c r="I326" s="706"/>
      <c r="J326" s="706"/>
      <c r="K326" s="706"/>
      <c r="L326" s="706"/>
      <c r="M326" s="706"/>
      <c r="N326" s="706"/>
      <c r="O326" s="706"/>
      <c r="P326" s="706"/>
      <c r="Q326" s="706"/>
      <c r="R326" s="706"/>
      <c r="S326" s="706"/>
      <c r="T326" s="706"/>
      <c r="U326" s="706"/>
    </row>
    <row r="327" spans="1:21" x14ac:dyDescent="0.25">
      <c r="A327" s="713"/>
      <c r="B327" s="713"/>
      <c r="C327" s="713"/>
      <c r="D327" s="713"/>
      <c r="E327" s="713"/>
      <c r="F327" s="713"/>
      <c r="G327" s="713"/>
      <c r="H327" s="713"/>
      <c r="I327" s="713"/>
      <c r="J327" s="713"/>
      <c r="K327" s="713"/>
      <c r="L327" s="713"/>
      <c r="M327" s="713"/>
      <c r="N327" s="713"/>
      <c r="O327" s="713"/>
      <c r="P327" s="713"/>
      <c r="Q327" s="713"/>
      <c r="R327" s="713"/>
      <c r="S327" s="713"/>
      <c r="T327" s="713"/>
      <c r="U327" s="713"/>
    </row>
    <row r="328" spans="1:21" x14ac:dyDescent="0.25">
      <c r="K328" s="62"/>
    </row>
    <row r="329" spans="1:21" x14ac:dyDescent="0.25">
      <c r="K329" s="62"/>
    </row>
    <row r="330" spans="1:21" x14ac:dyDescent="0.25">
      <c r="A330" s="706" t="s">
        <v>0</v>
      </c>
      <c r="B330" s="706"/>
      <c r="C330" s="706"/>
      <c r="D330" s="706"/>
      <c r="E330" s="706"/>
      <c r="F330" s="706"/>
      <c r="G330" s="706"/>
      <c r="H330" s="706"/>
      <c r="I330" s="706"/>
      <c r="J330" s="706"/>
      <c r="K330" s="706"/>
      <c r="L330" s="706"/>
      <c r="M330" s="706"/>
      <c r="N330" s="706"/>
      <c r="O330" s="706"/>
      <c r="P330" s="706"/>
      <c r="Q330" s="706"/>
      <c r="R330" s="706"/>
      <c r="S330" s="706"/>
      <c r="T330" s="706"/>
      <c r="U330" s="706"/>
    </row>
    <row r="331" spans="1:21" x14ac:dyDescent="0.25">
      <c r="A331" s="713" t="s">
        <v>1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2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3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3" t="s">
        <v>494</v>
      </c>
      <c r="B334" s="713"/>
      <c r="C334" s="713"/>
      <c r="D334" s="713"/>
      <c r="E334" s="713"/>
      <c r="F334" s="713"/>
      <c r="G334" s="713"/>
      <c r="H334" s="713"/>
      <c r="I334" s="713"/>
      <c r="J334" s="713"/>
      <c r="K334" s="713"/>
      <c r="L334" s="713"/>
      <c r="M334" s="713"/>
      <c r="N334" s="713"/>
      <c r="O334" s="713"/>
      <c r="P334" s="713"/>
      <c r="Q334" s="713"/>
      <c r="R334" s="713"/>
      <c r="S334" s="713"/>
      <c r="T334" s="713"/>
      <c r="U334" s="713"/>
    </row>
    <row r="335" spans="1:21" x14ac:dyDescent="0.25">
      <c r="A335" s="714" t="s">
        <v>4</v>
      </c>
      <c r="B335" s="714"/>
      <c r="C335" s="714"/>
      <c r="D335" s="714"/>
      <c r="E335" s="714"/>
      <c r="F335" s="714"/>
      <c r="G335" s="714"/>
      <c r="H335" s="714"/>
      <c r="I335" s="714"/>
      <c r="J335" s="714"/>
      <c r="K335" s="714"/>
      <c r="L335" s="714"/>
      <c r="M335" s="714"/>
      <c r="N335" s="714"/>
      <c r="O335" s="714"/>
      <c r="P335" s="714"/>
      <c r="Q335" s="714"/>
      <c r="R335" s="714"/>
      <c r="S335" s="714"/>
      <c r="T335" s="714"/>
      <c r="U335" s="714"/>
    </row>
    <row r="336" spans="1:21" x14ac:dyDescent="0.25">
      <c r="A336" s="737" t="s">
        <v>108</v>
      </c>
      <c r="B336" s="737"/>
      <c r="C336" s="737"/>
      <c r="D336" s="737"/>
      <c r="E336" s="737"/>
      <c r="F336" s="737"/>
      <c r="G336" s="737"/>
      <c r="H336" s="737"/>
      <c r="I336" s="737"/>
      <c r="J336" s="737"/>
      <c r="K336" s="737"/>
      <c r="L336" s="737"/>
      <c r="M336" s="737"/>
      <c r="N336" s="737"/>
      <c r="O336" s="737"/>
      <c r="P336" s="737"/>
      <c r="Q336" s="737"/>
      <c r="R336" s="737"/>
      <c r="S336" s="737"/>
      <c r="T336" s="737"/>
      <c r="U336" s="737"/>
    </row>
    <row r="337" spans="1:21" ht="18.75" thickBot="1" x14ac:dyDescent="0.3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4"/>
      <c r="L337" s="3"/>
      <c r="M337" s="3"/>
      <c r="N337" s="3"/>
      <c r="O337" s="3"/>
      <c r="P337" s="3"/>
      <c r="Q337" s="3"/>
      <c r="R337" s="3"/>
      <c r="S337" s="2"/>
      <c r="T337" s="2"/>
      <c r="U337" s="2"/>
    </row>
    <row r="338" spans="1:21" ht="15.75" thickTop="1" x14ac:dyDescent="0.25">
      <c r="A338" s="767" t="s">
        <v>6</v>
      </c>
      <c r="B338" s="770" t="s">
        <v>7</v>
      </c>
      <c r="C338" s="702" t="s">
        <v>8</v>
      </c>
      <c r="D338" s="702" t="s">
        <v>177</v>
      </c>
      <c r="E338" s="702" t="s">
        <v>178</v>
      </c>
      <c r="F338" s="702" t="s">
        <v>9</v>
      </c>
      <c r="G338" s="702" t="s">
        <v>10</v>
      </c>
      <c r="H338" s="312"/>
      <c r="I338" s="702" t="s">
        <v>179</v>
      </c>
      <c r="J338" s="702" t="s">
        <v>11</v>
      </c>
      <c r="K338" s="700" t="s">
        <v>12</v>
      </c>
      <c r="L338" s="704" t="s">
        <v>13</v>
      </c>
      <c r="M338" s="704" t="s">
        <v>14</v>
      </c>
      <c r="N338" s="704" t="s">
        <v>15</v>
      </c>
      <c r="O338" s="715" t="s">
        <v>16</v>
      </c>
      <c r="P338" s="716"/>
      <c r="Q338" s="716"/>
      <c r="R338" s="717"/>
      <c r="S338" s="721" t="s">
        <v>17</v>
      </c>
      <c r="T338" s="722"/>
      <c r="U338" s="708" t="s">
        <v>18</v>
      </c>
    </row>
    <row r="339" spans="1:21" x14ac:dyDescent="0.25">
      <c r="A339" s="768"/>
      <c r="B339" s="771"/>
      <c r="C339" s="703"/>
      <c r="D339" s="765"/>
      <c r="E339" s="765"/>
      <c r="F339" s="703"/>
      <c r="G339" s="703"/>
      <c r="H339" s="313"/>
      <c r="I339" s="765"/>
      <c r="J339" s="703"/>
      <c r="K339" s="701"/>
      <c r="L339" s="705"/>
      <c r="M339" s="705"/>
      <c r="N339" s="705"/>
      <c r="O339" s="718"/>
      <c r="P339" s="719"/>
      <c r="Q339" s="719"/>
      <c r="R339" s="720"/>
      <c r="S339" s="723"/>
      <c r="T339" s="724"/>
      <c r="U339" s="709"/>
    </row>
    <row r="340" spans="1:21" ht="48" x14ac:dyDescent="0.25">
      <c r="A340" s="768"/>
      <c r="B340" s="771"/>
      <c r="C340" s="703"/>
      <c r="D340" s="765"/>
      <c r="E340" s="765"/>
      <c r="F340" s="703"/>
      <c r="G340" s="703"/>
      <c r="H340" s="313" t="s">
        <v>180</v>
      </c>
      <c r="I340" s="765"/>
      <c r="J340" s="703"/>
      <c r="K340" s="701"/>
      <c r="L340" s="705"/>
      <c r="M340" s="705"/>
      <c r="N340" s="705"/>
      <c r="O340" s="738" t="s">
        <v>19</v>
      </c>
      <c r="P340" s="738" t="s">
        <v>20</v>
      </c>
      <c r="Q340" s="738" t="s">
        <v>21</v>
      </c>
      <c r="R340" s="738" t="s">
        <v>22</v>
      </c>
      <c r="S340" s="740" t="s">
        <v>23</v>
      </c>
      <c r="T340" s="740" t="s">
        <v>24</v>
      </c>
      <c r="U340" s="709"/>
    </row>
    <row r="341" spans="1:21" ht="15.75" thickBot="1" x14ac:dyDescent="0.3">
      <c r="A341" s="769"/>
      <c r="B341" s="772"/>
      <c r="C341" s="707"/>
      <c r="D341" s="766"/>
      <c r="E341" s="766"/>
      <c r="F341" s="707"/>
      <c r="G341" s="707"/>
      <c r="H341" s="314"/>
      <c r="I341" s="766"/>
      <c r="J341" s="707"/>
      <c r="K341" s="725"/>
      <c r="L341" s="696"/>
      <c r="M341" s="696"/>
      <c r="N341" s="696"/>
      <c r="O341" s="739"/>
      <c r="P341" s="739"/>
      <c r="Q341" s="739"/>
      <c r="R341" s="739"/>
      <c r="S341" s="741"/>
      <c r="T341" s="741"/>
      <c r="U341" s="710"/>
    </row>
    <row r="342" spans="1:21" ht="168.75" thickBot="1" x14ac:dyDescent="0.3">
      <c r="A342" s="52">
        <v>1</v>
      </c>
      <c r="B342" s="53">
        <v>35901</v>
      </c>
      <c r="C342" s="172" t="s">
        <v>443</v>
      </c>
      <c r="D342" s="318" t="s">
        <v>489</v>
      </c>
      <c r="E342" s="319" t="s">
        <v>182</v>
      </c>
      <c r="F342" s="5">
        <v>9</v>
      </c>
      <c r="G342" s="5" t="s">
        <v>181</v>
      </c>
      <c r="H342" s="5">
        <v>287</v>
      </c>
      <c r="I342" s="438" t="s">
        <v>532</v>
      </c>
      <c r="J342" s="538">
        <v>1</v>
      </c>
      <c r="K342" s="539" t="s">
        <v>97</v>
      </c>
      <c r="L342" s="601">
        <v>1500</v>
      </c>
      <c r="M342" s="608">
        <v>1500</v>
      </c>
      <c r="N342" s="654" t="s">
        <v>183</v>
      </c>
      <c r="O342" s="86">
        <v>0.25</v>
      </c>
      <c r="P342" s="86">
        <v>0.25</v>
      </c>
      <c r="Q342" s="86">
        <v>0.25</v>
      </c>
      <c r="R342" s="86">
        <v>0.25</v>
      </c>
      <c r="S342" s="270" t="s">
        <v>514</v>
      </c>
      <c r="T342" s="270"/>
      <c r="U342" s="652" t="s">
        <v>533</v>
      </c>
    </row>
    <row r="343" spans="1:21" ht="15.75" thickTop="1" x14ac:dyDescent="0.25">
      <c r="K343" s="62"/>
      <c r="M343" s="102"/>
      <c r="N343" s="103"/>
      <c r="O343" s="103"/>
      <c r="P343" s="103"/>
      <c r="Q343" s="103"/>
      <c r="R343" s="103"/>
      <c r="S343" s="103"/>
      <c r="T343" s="103"/>
      <c r="U343" s="103"/>
    </row>
    <row r="344" spans="1:21" x14ac:dyDescent="0.25">
      <c r="K344" s="62"/>
      <c r="M344" s="103"/>
      <c r="N344" s="103"/>
      <c r="O344" s="103"/>
      <c r="P344" s="103"/>
      <c r="Q344" s="103"/>
      <c r="R344" s="103"/>
      <c r="S344" s="103"/>
      <c r="T344" s="103"/>
      <c r="U344" s="108"/>
    </row>
    <row r="345" spans="1:21" x14ac:dyDescent="0.25">
      <c r="K345" s="62"/>
      <c r="M345" s="103"/>
      <c r="N345" s="103"/>
      <c r="O345" s="103"/>
      <c r="P345" s="103"/>
      <c r="Q345" s="103"/>
      <c r="R345" s="103"/>
      <c r="S345" s="103"/>
      <c r="T345" s="103"/>
      <c r="U345" s="108"/>
    </row>
    <row r="346" spans="1:21" x14ac:dyDescent="0.25">
      <c r="K346" s="62"/>
      <c r="M346" s="108">
        <f>SUM(M342:M345)</f>
        <v>1500</v>
      </c>
      <c r="N346" s="103"/>
      <c r="O346" s="103"/>
      <c r="P346" s="103"/>
      <c r="Q346" s="103"/>
      <c r="R346" s="103"/>
      <c r="S346" s="103"/>
      <c r="T346" s="103"/>
      <c r="U346" s="108"/>
    </row>
    <row r="347" spans="1:21" x14ac:dyDescent="0.25">
      <c r="K347" s="62"/>
      <c r="M347" s="103"/>
      <c r="N347" s="103"/>
      <c r="O347" s="103"/>
      <c r="P347" s="103"/>
      <c r="Q347" s="103"/>
      <c r="R347" s="103"/>
      <c r="S347" s="103"/>
      <c r="T347" s="103"/>
      <c r="U347" s="108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:21" x14ac:dyDescent="0.25">
      <c r="K353" s="62"/>
    </row>
    <row r="354" spans="1:2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5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5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5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5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5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5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5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5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5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5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51"/>
      <c r="L364" s="1"/>
      <c r="M364" s="105"/>
      <c r="N364" s="1"/>
      <c r="O364" s="1"/>
      <c r="P364" s="1"/>
      <c r="Q364" s="1"/>
      <c r="R364" s="1"/>
      <c r="S364" s="1"/>
      <c r="T364" s="1"/>
      <c r="U364" s="1"/>
    </row>
    <row r="365" spans="1:2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51"/>
      <c r="L365" s="1"/>
      <c r="M365" s="105"/>
      <c r="N365" s="1"/>
      <c r="O365" s="1"/>
      <c r="P365" s="1"/>
      <c r="Q365" s="1"/>
      <c r="R365" s="1"/>
      <c r="S365" s="1"/>
      <c r="T365" s="1"/>
      <c r="U365" s="1"/>
    </row>
    <row r="366" spans="1:2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51"/>
      <c r="L366" s="1"/>
      <c r="M366" s="106"/>
      <c r="N366" s="1"/>
      <c r="O366" s="1"/>
      <c r="P366" s="1"/>
      <c r="Q366" s="1"/>
      <c r="R366" s="1"/>
      <c r="S366" s="1"/>
      <c r="T366" s="1"/>
      <c r="U366" s="1"/>
    </row>
    <row r="367" spans="1:2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5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25">
      <c r="K368" s="62"/>
    </row>
    <row r="369" spans="1:21" x14ac:dyDescent="0.25">
      <c r="A369" s="706" t="s">
        <v>0</v>
      </c>
      <c r="B369" s="706"/>
      <c r="C369" s="706"/>
      <c r="D369" s="706"/>
      <c r="E369" s="706"/>
      <c r="F369" s="706"/>
      <c r="G369" s="706"/>
      <c r="H369" s="706"/>
      <c r="I369" s="706"/>
      <c r="J369" s="706"/>
      <c r="K369" s="706"/>
      <c r="L369" s="706"/>
      <c r="M369" s="706"/>
      <c r="N369" s="706"/>
      <c r="O369" s="706"/>
      <c r="P369" s="706"/>
      <c r="Q369" s="706"/>
      <c r="R369" s="706"/>
      <c r="S369" s="706"/>
      <c r="T369" s="706"/>
      <c r="U369" s="706"/>
    </row>
    <row r="370" spans="1:21" x14ac:dyDescent="0.25">
      <c r="A370" s="713" t="s">
        <v>1</v>
      </c>
      <c r="B370" s="713"/>
      <c r="C370" s="713"/>
      <c r="D370" s="713"/>
      <c r="E370" s="713"/>
      <c r="F370" s="713"/>
      <c r="G370" s="713"/>
      <c r="H370" s="713"/>
      <c r="I370" s="713"/>
      <c r="J370" s="713"/>
      <c r="K370" s="713"/>
      <c r="L370" s="713"/>
      <c r="M370" s="713"/>
      <c r="N370" s="713"/>
      <c r="O370" s="713"/>
      <c r="P370" s="713"/>
      <c r="Q370" s="713"/>
      <c r="R370" s="713"/>
      <c r="S370" s="713"/>
      <c r="T370" s="713"/>
      <c r="U370" s="713"/>
    </row>
    <row r="371" spans="1:21" x14ac:dyDescent="0.25">
      <c r="A371" s="713" t="s">
        <v>2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3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494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4" t="s">
        <v>4</v>
      </c>
      <c r="B374" s="714"/>
      <c r="C374" s="714"/>
      <c r="D374" s="714"/>
      <c r="E374" s="714"/>
      <c r="F374" s="714"/>
      <c r="G374" s="714"/>
      <c r="H374" s="714"/>
      <c r="I374" s="714"/>
      <c r="J374" s="714"/>
      <c r="K374" s="714"/>
      <c r="L374" s="714"/>
      <c r="M374" s="714"/>
      <c r="N374" s="714"/>
      <c r="O374" s="714"/>
      <c r="P374" s="714"/>
      <c r="Q374" s="714"/>
      <c r="R374" s="714"/>
      <c r="S374" s="714"/>
      <c r="T374" s="714"/>
      <c r="U374" s="714"/>
    </row>
    <row r="375" spans="1:21" x14ac:dyDescent="0.25">
      <c r="A375" s="737" t="s">
        <v>112</v>
      </c>
      <c r="B375" s="737"/>
      <c r="C375" s="737"/>
      <c r="D375" s="737"/>
      <c r="E375" s="737"/>
      <c r="F375" s="737"/>
      <c r="G375" s="737"/>
      <c r="H375" s="737"/>
      <c r="I375" s="737"/>
      <c r="J375" s="737"/>
      <c r="K375" s="737"/>
      <c r="L375" s="737"/>
      <c r="M375" s="737"/>
      <c r="N375" s="737"/>
      <c r="O375" s="737"/>
      <c r="P375" s="737"/>
      <c r="Q375" s="737"/>
      <c r="R375" s="737"/>
      <c r="S375" s="737"/>
      <c r="T375" s="737"/>
      <c r="U375" s="737"/>
    </row>
    <row r="376" spans="1:21" ht="18.75" thickBot="1" x14ac:dyDescent="0.3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4"/>
      <c r="L376" s="3"/>
      <c r="M376" s="3"/>
      <c r="N376" s="3"/>
      <c r="O376" s="3"/>
      <c r="P376" s="3"/>
      <c r="Q376" s="3"/>
      <c r="R376" s="3"/>
      <c r="S376" s="2"/>
      <c r="T376" s="2"/>
      <c r="U376" s="2"/>
    </row>
    <row r="377" spans="1:21" ht="15.75" thickTop="1" x14ac:dyDescent="0.25">
      <c r="A377" s="698" t="s">
        <v>6</v>
      </c>
      <c r="B377" s="700" t="s">
        <v>7</v>
      </c>
      <c r="C377" s="702" t="s">
        <v>8</v>
      </c>
      <c r="D377" s="702" t="s">
        <v>177</v>
      </c>
      <c r="E377" s="702" t="s">
        <v>178</v>
      </c>
      <c r="F377" s="702" t="s">
        <v>9</v>
      </c>
      <c r="G377" s="702" t="s">
        <v>10</v>
      </c>
      <c r="H377" s="312"/>
      <c r="I377" s="702" t="s">
        <v>179</v>
      </c>
      <c r="J377" s="702" t="s">
        <v>11</v>
      </c>
      <c r="K377" s="700" t="s">
        <v>12</v>
      </c>
      <c r="L377" s="704" t="s">
        <v>13</v>
      </c>
      <c r="M377" s="704" t="s">
        <v>14</v>
      </c>
      <c r="N377" s="704" t="s">
        <v>15</v>
      </c>
      <c r="O377" s="715" t="s">
        <v>16</v>
      </c>
      <c r="P377" s="716"/>
      <c r="Q377" s="716"/>
      <c r="R377" s="717"/>
      <c r="S377" s="721" t="s">
        <v>17</v>
      </c>
      <c r="T377" s="722"/>
      <c r="U377" s="708" t="s">
        <v>18</v>
      </c>
    </row>
    <row r="378" spans="1:21" x14ac:dyDescent="0.25">
      <c r="A378" s="699"/>
      <c r="B378" s="701"/>
      <c r="C378" s="703"/>
      <c r="D378" s="765"/>
      <c r="E378" s="765"/>
      <c r="F378" s="703"/>
      <c r="G378" s="703"/>
      <c r="H378" s="313"/>
      <c r="I378" s="765"/>
      <c r="J378" s="703"/>
      <c r="K378" s="701"/>
      <c r="L378" s="705"/>
      <c r="M378" s="705"/>
      <c r="N378" s="705"/>
      <c r="O378" s="718"/>
      <c r="P378" s="719"/>
      <c r="Q378" s="719"/>
      <c r="R378" s="720"/>
      <c r="S378" s="723"/>
      <c r="T378" s="724"/>
      <c r="U378" s="709"/>
    </row>
    <row r="379" spans="1:21" ht="48" x14ac:dyDescent="0.25">
      <c r="A379" s="699"/>
      <c r="B379" s="701"/>
      <c r="C379" s="703"/>
      <c r="D379" s="765"/>
      <c r="E379" s="765"/>
      <c r="F379" s="703"/>
      <c r="G379" s="703"/>
      <c r="H379" s="313" t="s">
        <v>180</v>
      </c>
      <c r="I379" s="765"/>
      <c r="J379" s="703"/>
      <c r="K379" s="701"/>
      <c r="L379" s="705"/>
      <c r="M379" s="705"/>
      <c r="N379" s="705"/>
      <c r="O379" s="738" t="s">
        <v>19</v>
      </c>
      <c r="P379" s="738" t="s">
        <v>20</v>
      </c>
      <c r="Q379" s="738" t="s">
        <v>21</v>
      </c>
      <c r="R379" s="738" t="s">
        <v>22</v>
      </c>
      <c r="S379" s="740" t="s">
        <v>23</v>
      </c>
      <c r="T379" s="740" t="s">
        <v>24</v>
      </c>
      <c r="U379" s="709"/>
    </row>
    <row r="380" spans="1:21" ht="15.75" thickBot="1" x14ac:dyDescent="0.3">
      <c r="A380" s="727"/>
      <c r="B380" s="725"/>
      <c r="C380" s="707"/>
      <c r="D380" s="766"/>
      <c r="E380" s="766"/>
      <c r="F380" s="707"/>
      <c r="G380" s="707"/>
      <c r="H380" s="314"/>
      <c r="I380" s="766"/>
      <c r="J380" s="707"/>
      <c r="K380" s="725"/>
      <c r="L380" s="696"/>
      <c r="M380" s="696"/>
      <c r="N380" s="696"/>
      <c r="O380" s="739"/>
      <c r="P380" s="739"/>
      <c r="Q380" s="739"/>
      <c r="R380" s="739"/>
      <c r="S380" s="741"/>
      <c r="T380" s="741"/>
      <c r="U380" s="710"/>
    </row>
    <row r="381" spans="1:21" ht="168.75" thickBot="1" x14ac:dyDescent="0.3">
      <c r="A381" s="129">
        <v>1</v>
      </c>
      <c r="B381" s="71">
        <v>37501</v>
      </c>
      <c r="C381" s="164" t="s">
        <v>449</v>
      </c>
      <c r="D381" s="318" t="s">
        <v>489</v>
      </c>
      <c r="E381" s="319" t="s">
        <v>182</v>
      </c>
      <c r="F381" s="5">
        <v>9</v>
      </c>
      <c r="G381" s="164" t="s">
        <v>181</v>
      </c>
      <c r="H381" s="5">
        <v>287</v>
      </c>
      <c r="I381" s="438" t="s">
        <v>532</v>
      </c>
      <c r="J381" s="71">
        <v>10</v>
      </c>
      <c r="K381" s="164" t="s">
        <v>75</v>
      </c>
      <c r="L381" s="72">
        <v>1000</v>
      </c>
      <c r="M381" s="72">
        <v>10000</v>
      </c>
      <c r="N381" s="344" t="s">
        <v>183</v>
      </c>
      <c r="O381" s="74">
        <v>0.25</v>
      </c>
      <c r="P381" s="74">
        <v>0.25</v>
      </c>
      <c r="Q381" s="74">
        <v>0.25</v>
      </c>
      <c r="R381" s="74">
        <v>0.25</v>
      </c>
      <c r="S381" s="75" t="s">
        <v>514</v>
      </c>
      <c r="T381" s="75"/>
      <c r="U381" s="287" t="s">
        <v>533</v>
      </c>
    </row>
    <row r="382" spans="1:21" ht="15.75" thickTop="1" x14ac:dyDescent="0.25">
      <c r="K382" s="62"/>
    </row>
    <row r="383" spans="1:21" x14ac:dyDescent="0.25">
      <c r="K383" s="62"/>
      <c r="M383" s="61"/>
    </row>
    <row r="384" spans="1:21" x14ac:dyDescent="0.25">
      <c r="K384" s="62"/>
      <c r="M384" s="102"/>
    </row>
    <row r="385" spans="1:21" x14ac:dyDescent="0.25">
      <c r="K385" s="62"/>
      <c r="M385" s="102"/>
    </row>
    <row r="386" spans="1:21" x14ac:dyDescent="0.25">
      <c r="K386" s="62"/>
      <c r="M386" s="108">
        <f>SUM(M381:M385)</f>
        <v>10000</v>
      </c>
    </row>
    <row r="387" spans="1:21" x14ac:dyDescent="0.25">
      <c r="K387" s="62"/>
    </row>
    <row r="388" spans="1:21" x14ac:dyDescent="0.25">
      <c r="K388" s="62"/>
      <c r="M388" s="63"/>
    </row>
    <row r="389" spans="1:21" x14ac:dyDescent="0.25">
      <c r="A389" s="706" t="s">
        <v>0</v>
      </c>
      <c r="B389" s="706"/>
      <c r="C389" s="706"/>
      <c r="D389" s="706"/>
      <c r="E389" s="706"/>
      <c r="F389" s="706"/>
      <c r="G389" s="706"/>
      <c r="H389" s="706"/>
      <c r="I389" s="706"/>
      <c r="J389" s="706"/>
      <c r="K389" s="706"/>
      <c r="L389" s="706"/>
      <c r="M389" s="706"/>
      <c r="N389" s="706"/>
      <c r="O389" s="706"/>
      <c r="P389" s="706"/>
      <c r="Q389" s="706"/>
      <c r="R389" s="706"/>
      <c r="S389" s="706"/>
      <c r="T389" s="706"/>
      <c r="U389" s="706"/>
    </row>
    <row r="390" spans="1:21" x14ac:dyDescent="0.25">
      <c r="A390" s="713" t="s">
        <v>1</v>
      </c>
      <c r="B390" s="713"/>
      <c r="C390" s="713"/>
      <c r="D390" s="713"/>
      <c r="E390" s="713"/>
      <c r="F390" s="713"/>
      <c r="G390" s="713"/>
      <c r="H390" s="713"/>
      <c r="I390" s="713"/>
      <c r="J390" s="713"/>
      <c r="K390" s="713"/>
      <c r="L390" s="713"/>
      <c r="M390" s="713"/>
      <c r="N390" s="713"/>
      <c r="O390" s="713"/>
      <c r="P390" s="713"/>
      <c r="Q390" s="713"/>
      <c r="R390" s="713"/>
      <c r="S390" s="713"/>
      <c r="T390" s="713"/>
      <c r="U390" s="713"/>
    </row>
    <row r="391" spans="1:21" x14ac:dyDescent="0.25">
      <c r="A391" s="713" t="s">
        <v>2</v>
      </c>
      <c r="B391" s="713"/>
      <c r="C391" s="713"/>
      <c r="D391" s="713"/>
      <c r="E391" s="713"/>
      <c r="F391" s="713"/>
      <c r="G391" s="713"/>
      <c r="H391" s="713"/>
      <c r="I391" s="713"/>
      <c r="J391" s="713"/>
      <c r="K391" s="713"/>
      <c r="L391" s="713"/>
      <c r="M391" s="713"/>
      <c r="N391" s="713"/>
      <c r="O391" s="713"/>
      <c r="P391" s="713"/>
      <c r="Q391" s="713"/>
      <c r="R391" s="713"/>
      <c r="S391" s="713"/>
      <c r="T391" s="713"/>
      <c r="U391" s="713"/>
    </row>
    <row r="392" spans="1:21" x14ac:dyDescent="0.25">
      <c r="A392" s="713" t="s">
        <v>3</v>
      </c>
      <c r="B392" s="713"/>
      <c r="C392" s="713"/>
      <c r="D392" s="713"/>
      <c r="E392" s="713"/>
      <c r="F392" s="713"/>
      <c r="G392" s="713"/>
      <c r="H392" s="713"/>
      <c r="I392" s="713"/>
      <c r="J392" s="713"/>
      <c r="K392" s="713"/>
      <c r="L392" s="713"/>
      <c r="M392" s="713"/>
      <c r="N392" s="713"/>
      <c r="O392" s="713"/>
      <c r="P392" s="713"/>
      <c r="Q392" s="713"/>
      <c r="R392" s="713"/>
      <c r="S392" s="713"/>
      <c r="T392" s="713"/>
      <c r="U392" s="713"/>
    </row>
    <row r="393" spans="1:21" x14ac:dyDescent="0.25">
      <c r="A393" s="713" t="s">
        <v>494</v>
      </c>
      <c r="B393" s="713"/>
      <c r="C393" s="713"/>
      <c r="D393" s="713"/>
      <c r="E393" s="713"/>
      <c r="F393" s="713"/>
      <c r="G393" s="713"/>
      <c r="H393" s="713"/>
      <c r="I393" s="713"/>
      <c r="J393" s="713"/>
      <c r="K393" s="713"/>
      <c r="L393" s="713"/>
      <c r="M393" s="713"/>
      <c r="N393" s="713"/>
      <c r="O393" s="713"/>
      <c r="P393" s="713"/>
      <c r="Q393" s="713"/>
      <c r="R393" s="713"/>
      <c r="S393" s="713"/>
      <c r="T393" s="713"/>
      <c r="U393" s="713"/>
    </row>
    <row r="394" spans="1:21" x14ac:dyDescent="0.25">
      <c r="A394" s="714" t="s">
        <v>4</v>
      </c>
      <c r="B394" s="714"/>
      <c r="C394" s="714"/>
      <c r="D394" s="714"/>
      <c r="E394" s="714"/>
      <c r="F394" s="714"/>
      <c r="G394" s="714"/>
      <c r="H394" s="714"/>
      <c r="I394" s="714"/>
      <c r="J394" s="714"/>
      <c r="K394" s="714"/>
      <c r="L394" s="714"/>
      <c r="M394" s="714"/>
      <c r="N394" s="714"/>
      <c r="O394" s="714"/>
      <c r="P394" s="714"/>
      <c r="Q394" s="714"/>
      <c r="R394" s="714"/>
      <c r="S394" s="714"/>
      <c r="T394" s="714"/>
      <c r="U394" s="714"/>
    </row>
    <row r="395" spans="1:21" x14ac:dyDescent="0.25">
      <c r="A395" s="737" t="s">
        <v>113</v>
      </c>
      <c r="B395" s="737"/>
      <c r="C395" s="737"/>
      <c r="D395" s="737"/>
      <c r="E395" s="737"/>
      <c r="F395" s="737"/>
      <c r="G395" s="737"/>
      <c r="H395" s="737"/>
      <c r="I395" s="737"/>
      <c r="J395" s="737"/>
      <c r="K395" s="737"/>
      <c r="L395" s="737"/>
      <c r="M395" s="737"/>
      <c r="N395" s="737"/>
      <c r="O395" s="737"/>
      <c r="P395" s="737"/>
      <c r="Q395" s="737"/>
      <c r="R395" s="737"/>
      <c r="S395" s="737"/>
      <c r="T395" s="737"/>
      <c r="U395" s="737"/>
    </row>
    <row r="396" spans="1:21" ht="18.75" thickBot="1" x14ac:dyDescent="0.3">
      <c r="A396" s="2"/>
      <c r="B396" s="2"/>
      <c r="C396" s="3"/>
      <c r="D396" s="3"/>
      <c r="E396" s="3"/>
      <c r="F396" s="3"/>
      <c r="G396" s="3"/>
      <c r="H396" s="3"/>
      <c r="I396" s="3"/>
      <c r="J396" s="3"/>
      <c r="K396" s="4"/>
      <c r="L396" s="3"/>
      <c r="M396" s="3"/>
      <c r="N396" s="3"/>
      <c r="O396" s="3"/>
      <c r="P396" s="3"/>
      <c r="Q396" s="3"/>
      <c r="R396" s="3"/>
      <c r="S396" s="2"/>
      <c r="T396" s="2"/>
      <c r="U396" s="2"/>
    </row>
    <row r="397" spans="1:21" ht="15.75" thickTop="1" x14ac:dyDescent="0.25">
      <c r="A397" s="698" t="s">
        <v>6</v>
      </c>
      <c r="B397" s="700" t="s">
        <v>7</v>
      </c>
      <c r="C397" s="702" t="s">
        <v>8</v>
      </c>
      <c r="D397" s="702" t="s">
        <v>177</v>
      </c>
      <c r="E397" s="702" t="s">
        <v>178</v>
      </c>
      <c r="F397" s="702" t="s">
        <v>9</v>
      </c>
      <c r="G397" s="702" t="s">
        <v>10</v>
      </c>
      <c r="H397" s="312"/>
      <c r="I397" s="702" t="s">
        <v>179</v>
      </c>
      <c r="J397" s="702" t="s">
        <v>11</v>
      </c>
      <c r="K397" s="700" t="s">
        <v>12</v>
      </c>
      <c r="L397" s="704" t="s">
        <v>13</v>
      </c>
      <c r="M397" s="704" t="s">
        <v>14</v>
      </c>
      <c r="N397" s="704" t="s">
        <v>15</v>
      </c>
      <c r="O397" s="715" t="s">
        <v>16</v>
      </c>
      <c r="P397" s="716"/>
      <c r="Q397" s="716"/>
      <c r="R397" s="717"/>
      <c r="S397" s="721" t="s">
        <v>17</v>
      </c>
      <c r="T397" s="722"/>
      <c r="U397" s="708" t="s">
        <v>18</v>
      </c>
    </row>
    <row r="398" spans="1:21" x14ac:dyDescent="0.25">
      <c r="A398" s="699"/>
      <c r="B398" s="701"/>
      <c r="C398" s="703"/>
      <c r="D398" s="765"/>
      <c r="E398" s="765"/>
      <c r="F398" s="703"/>
      <c r="G398" s="703"/>
      <c r="H398" s="313"/>
      <c r="I398" s="765"/>
      <c r="J398" s="703"/>
      <c r="K398" s="701"/>
      <c r="L398" s="705"/>
      <c r="M398" s="705"/>
      <c r="N398" s="705"/>
      <c r="O398" s="718"/>
      <c r="P398" s="719"/>
      <c r="Q398" s="719"/>
      <c r="R398" s="720"/>
      <c r="S398" s="723"/>
      <c r="T398" s="724"/>
      <c r="U398" s="709"/>
    </row>
    <row r="399" spans="1:21" ht="48" x14ac:dyDescent="0.25">
      <c r="A399" s="699"/>
      <c r="B399" s="701"/>
      <c r="C399" s="703"/>
      <c r="D399" s="765"/>
      <c r="E399" s="765"/>
      <c r="F399" s="703"/>
      <c r="G399" s="703"/>
      <c r="H399" s="313" t="s">
        <v>180</v>
      </c>
      <c r="I399" s="765"/>
      <c r="J399" s="703"/>
      <c r="K399" s="701"/>
      <c r="L399" s="705"/>
      <c r="M399" s="705"/>
      <c r="N399" s="705"/>
      <c r="O399" s="738" t="s">
        <v>19</v>
      </c>
      <c r="P399" s="738" t="s">
        <v>20</v>
      </c>
      <c r="Q399" s="738" t="s">
        <v>21</v>
      </c>
      <c r="R399" s="738" t="s">
        <v>22</v>
      </c>
      <c r="S399" s="740" t="s">
        <v>23</v>
      </c>
      <c r="T399" s="740" t="s">
        <v>24</v>
      </c>
      <c r="U399" s="709"/>
    </row>
    <row r="400" spans="1:21" ht="15.75" thickBot="1" x14ac:dyDescent="0.3">
      <c r="A400" s="727"/>
      <c r="B400" s="725"/>
      <c r="C400" s="707"/>
      <c r="D400" s="766"/>
      <c r="E400" s="766"/>
      <c r="F400" s="707"/>
      <c r="G400" s="707"/>
      <c r="H400" s="314"/>
      <c r="I400" s="766"/>
      <c r="J400" s="707"/>
      <c r="K400" s="725"/>
      <c r="L400" s="696"/>
      <c r="M400" s="696"/>
      <c r="N400" s="696"/>
      <c r="O400" s="739"/>
      <c r="P400" s="739"/>
      <c r="Q400" s="739"/>
      <c r="R400" s="739"/>
      <c r="S400" s="741"/>
      <c r="T400" s="741"/>
      <c r="U400" s="710"/>
    </row>
    <row r="401" spans="1:21" ht="168.75" thickBot="1" x14ac:dyDescent="0.3">
      <c r="A401" s="285">
        <v>1</v>
      </c>
      <c r="B401" s="286">
        <v>37502</v>
      </c>
      <c r="C401" s="164" t="s">
        <v>450</v>
      </c>
      <c r="D401" s="318" t="s">
        <v>489</v>
      </c>
      <c r="E401" s="319" t="s">
        <v>182</v>
      </c>
      <c r="F401" s="5">
        <v>9</v>
      </c>
      <c r="G401" s="164" t="s">
        <v>181</v>
      </c>
      <c r="H401" s="5">
        <v>287</v>
      </c>
      <c r="I401" s="438" t="s">
        <v>532</v>
      </c>
      <c r="J401" s="71">
        <v>3</v>
      </c>
      <c r="K401" s="164" t="s">
        <v>75</v>
      </c>
      <c r="L401" s="72">
        <v>450</v>
      </c>
      <c r="M401" s="72">
        <v>1200</v>
      </c>
      <c r="N401" s="344" t="s">
        <v>183</v>
      </c>
      <c r="O401" s="74">
        <v>0.25</v>
      </c>
      <c r="P401" s="74">
        <v>0.25</v>
      </c>
      <c r="Q401" s="74">
        <v>0.25</v>
      </c>
      <c r="R401" s="74">
        <v>0.25</v>
      </c>
      <c r="S401" s="75" t="s">
        <v>514</v>
      </c>
      <c r="T401" s="75"/>
      <c r="U401" s="287" t="s">
        <v>533</v>
      </c>
    </row>
    <row r="402" spans="1:21" ht="15.75" thickTop="1" x14ac:dyDescent="0.25">
      <c r="K402" s="62"/>
    </row>
    <row r="403" spans="1:21" x14ac:dyDescent="0.25">
      <c r="K403" s="62"/>
      <c r="M403" s="61"/>
    </row>
    <row r="404" spans="1:21" x14ac:dyDescent="0.25">
      <c r="K404" s="62"/>
      <c r="M404" s="102"/>
    </row>
    <row r="405" spans="1:21" x14ac:dyDescent="0.25">
      <c r="K405" s="62"/>
      <c r="M405" s="102"/>
    </row>
    <row r="406" spans="1:21" x14ac:dyDescent="0.25">
      <c r="K406" s="62"/>
      <c r="M406" s="108">
        <f>SUM(M401:M405)</f>
        <v>1200</v>
      </c>
    </row>
    <row r="407" spans="1:21" x14ac:dyDescent="0.25">
      <c r="K407" s="62"/>
      <c r="M407" s="103"/>
    </row>
    <row r="408" spans="1:21" x14ac:dyDescent="0.25">
      <c r="K408" s="62"/>
    </row>
    <row r="409" spans="1:21" x14ac:dyDescent="0.25">
      <c r="K409" s="62"/>
    </row>
    <row r="410" spans="1:21" x14ac:dyDescent="0.25">
      <c r="K410" s="62"/>
    </row>
    <row r="411" spans="1:21" x14ac:dyDescent="0.25">
      <c r="K411" s="62"/>
    </row>
    <row r="412" spans="1:21" x14ac:dyDescent="0.25">
      <c r="K412" s="62"/>
      <c r="M412" s="61"/>
    </row>
    <row r="413" spans="1:21" x14ac:dyDescent="0.25">
      <c r="K413" s="62"/>
    </row>
    <row r="414" spans="1:21" x14ac:dyDescent="0.25">
      <c r="K414" s="62"/>
    </row>
    <row r="415" spans="1:21" x14ac:dyDescent="0.25">
      <c r="K415" s="62"/>
    </row>
    <row r="416" spans="1:21" x14ac:dyDescent="0.25">
      <c r="K416" s="62"/>
    </row>
    <row r="417" spans="11:13" x14ac:dyDescent="0.25">
      <c r="K417" s="62"/>
    </row>
    <row r="418" spans="11:13" x14ac:dyDescent="0.25">
      <c r="K418" s="62"/>
    </row>
    <row r="419" spans="11:13" x14ac:dyDescent="0.25">
      <c r="K419" s="62"/>
    </row>
    <row r="424" spans="11:13" x14ac:dyDescent="0.25">
      <c r="M424" s="61">
        <f>SUM(M23+M59+M92+M137+M182+M214+M253+M274+M301+M386+M346+M406+M319)</f>
        <v>110750</v>
      </c>
    </row>
  </sheetData>
  <mergeCells count="391">
    <mergeCell ref="N397:N400"/>
    <mergeCell ref="O397:R398"/>
    <mergeCell ref="I18:I21"/>
    <mergeCell ref="I174:I177"/>
    <mergeCell ref="I296:I297"/>
    <mergeCell ref="C377:C380"/>
    <mergeCell ref="D377:D380"/>
    <mergeCell ref="A394:U394"/>
    <mergeCell ref="A395:U395"/>
    <mergeCell ref="A397:A400"/>
    <mergeCell ref="B397:B400"/>
    <mergeCell ref="C397:C400"/>
    <mergeCell ref="D397:D400"/>
    <mergeCell ref="E397:E400"/>
    <mergeCell ref="F397:F400"/>
    <mergeCell ref="G397:G400"/>
    <mergeCell ref="I397:I400"/>
    <mergeCell ref="S397:T398"/>
    <mergeCell ref="U397:U400"/>
    <mergeCell ref="O399:O400"/>
    <mergeCell ref="P399:P400"/>
    <mergeCell ref="Q399:Q400"/>
    <mergeCell ref="R399:R400"/>
    <mergeCell ref="S399:S400"/>
    <mergeCell ref="T399:T400"/>
    <mergeCell ref="J397:J400"/>
    <mergeCell ref="K397:K400"/>
    <mergeCell ref="L397:L400"/>
    <mergeCell ref="M397:M400"/>
    <mergeCell ref="A375:U375"/>
    <mergeCell ref="A377:A380"/>
    <mergeCell ref="B377:B380"/>
    <mergeCell ref="T313:T314"/>
    <mergeCell ref="A389:U389"/>
    <mergeCell ref="A390:U390"/>
    <mergeCell ref="A391:U391"/>
    <mergeCell ref="A392:U392"/>
    <mergeCell ref="A393:U393"/>
    <mergeCell ref="M311:M314"/>
    <mergeCell ref="N311:N314"/>
    <mergeCell ref="O311:R312"/>
    <mergeCell ref="S311:T312"/>
    <mergeCell ref="U311:U314"/>
    <mergeCell ref="O313:O314"/>
    <mergeCell ref="P313:P314"/>
    <mergeCell ref="Q313:Q314"/>
    <mergeCell ref="R313:R314"/>
    <mergeCell ref="S313:S314"/>
    <mergeCell ref="E377:E380"/>
    <mergeCell ref="F377:F380"/>
    <mergeCell ref="G377:G380"/>
    <mergeCell ref="I377:I380"/>
    <mergeCell ref="J377:J380"/>
    <mergeCell ref="A369:U369"/>
    <mergeCell ref="A370:U370"/>
    <mergeCell ref="A371:U371"/>
    <mergeCell ref="A372:U372"/>
    <mergeCell ref="A373:U373"/>
    <mergeCell ref="A374:U374"/>
    <mergeCell ref="U377:U380"/>
    <mergeCell ref="O379:O380"/>
    <mergeCell ref="P379:P380"/>
    <mergeCell ref="Q379:Q380"/>
    <mergeCell ref="R379:R380"/>
    <mergeCell ref="S379:S380"/>
    <mergeCell ref="T379:T380"/>
    <mergeCell ref="K377:K380"/>
    <mergeCell ref="L377:L380"/>
    <mergeCell ref="M377:M380"/>
    <mergeCell ref="N377:N380"/>
    <mergeCell ref="O377:R378"/>
    <mergeCell ref="S377:T378"/>
    <mergeCell ref="A336:U336"/>
    <mergeCell ref="A338:A341"/>
    <mergeCell ref="B338:B341"/>
    <mergeCell ref="C338:C341"/>
    <mergeCell ref="D338:D341"/>
    <mergeCell ref="E338:E341"/>
    <mergeCell ref="F338:F341"/>
    <mergeCell ref="G338:G341"/>
    <mergeCell ref="I338:I341"/>
    <mergeCell ref="J338:J341"/>
    <mergeCell ref="U338:U341"/>
    <mergeCell ref="O340:O341"/>
    <mergeCell ref="P340:P341"/>
    <mergeCell ref="Q340:Q341"/>
    <mergeCell ref="R340:R341"/>
    <mergeCell ref="S340:S341"/>
    <mergeCell ref="T340:T341"/>
    <mergeCell ref="K338:K341"/>
    <mergeCell ref="L338:L341"/>
    <mergeCell ref="M338:M341"/>
    <mergeCell ref="N338:N341"/>
    <mergeCell ref="O338:R339"/>
    <mergeCell ref="S338:T339"/>
    <mergeCell ref="A330:U330"/>
    <mergeCell ref="A331:U331"/>
    <mergeCell ref="A332:U332"/>
    <mergeCell ref="A333:U333"/>
    <mergeCell ref="A334:U334"/>
    <mergeCell ref="A335:U335"/>
    <mergeCell ref="N296:N297"/>
    <mergeCell ref="U296:U297"/>
    <mergeCell ref="A326:U326"/>
    <mergeCell ref="A327:U327"/>
    <mergeCell ref="B311:B314"/>
    <mergeCell ref="C311:C314"/>
    <mergeCell ref="D311:D314"/>
    <mergeCell ref="E311:E314"/>
    <mergeCell ref="A303:U303"/>
    <mergeCell ref="A304:U304"/>
    <mergeCell ref="A305:U305"/>
    <mergeCell ref="A306:U306"/>
    <mergeCell ref="A307:U307"/>
    <mergeCell ref="A308:U308"/>
    <mergeCell ref="A309:U309"/>
    <mergeCell ref="A311:A314"/>
    <mergeCell ref="L311:L314"/>
    <mergeCell ref="F311:F314"/>
    <mergeCell ref="G311:G314"/>
    <mergeCell ref="I311:I314"/>
    <mergeCell ref="J311:J314"/>
    <mergeCell ref="K311:K314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I292:I295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J292:J295"/>
    <mergeCell ref="K292:K295"/>
    <mergeCell ref="L292:L295"/>
    <mergeCell ref="M292:M295"/>
    <mergeCell ref="N292:N295"/>
    <mergeCell ref="O292:R293"/>
    <mergeCell ref="A277:U277"/>
    <mergeCell ref="A284:U284"/>
    <mergeCell ref="A285:U285"/>
    <mergeCell ref="A286:U286"/>
    <mergeCell ref="A287:U287"/>
    <mergeCell ref="A288:U288"/>
    <mergeCell ref="U266:U269"/>
    <mergeCell ref="O268:O269"/>
    <mergeCell ref="P268:P269"/>
    <mergeCell ref="Q268:Q269"/>
    <mergeCell ref="R268:R269"/>
    <mergeCell ref="S268:S269"/>
    <mergeCell ref="T268:T269"/>
    <mergeCell ref="K266:K269"/>
    <mergeCell ref="L266:L269"/>
    <mergeCell ref="M266:M269"/>
    <mergeCell ref="N266:N269"/>
    <mergeCell ref="O266:R267"/>
    <mergeCell ref="S266:T267"/>
    <mergeCell ref="A264:U264"/>
    <mergeCell ref="A266:A269"/>
    <mergeCell ref="B266:B269"/>
    <mergeCell ref="C266:C269"/>
    <mergeCell ref="D266:D269"/>
    <mergeCell ref="E266:E269"/>
    <mergeCell ref="F266:F269"/>
    <mergeCell ref="G266:G269"/>
    <mergeCell ref="I266:I269"/>
    <mergeCell ref="J266:J269"/>
    <mergeCell ref="A258:U258"/>
    <mergeCell ref="A259:U259"/>
    <mergeCell ref="A260:U260"/>
    <mergeCell ref="A261:U261"/>
    <mergeCell ref="A262:U262"/>
    <mergeCell ref="A263:U263"/>
    <mergeCell ref="U245:U248"/>
    <mergeCell ref="O247:O248"/>
    <mergeCell ref="P247:P248"/>
    <mergeCell ref="Q247:Q248"/>
    <mergeCell ref="R247:R248"/>
    <mergeCell ref="S247:S248"/>
    <mergeCell ref="T247:T248"/>
    <mergeCell ref="K245:K248"/>
    <mergeCell ref="L245:L248"/>
    <mergeCell ref="M245:M248"/>
    <mergeCell ref="N245:N248"/>
    <mergeCell ref="O245:R246"/>
    <mergeCell ref="S245:T246"/>
    <mergeCell ref="A243:U243"/>
    <mergeCell ref="A245:A248"/>
    <mergeCell ref="B245:B248"/>
    <mergeCell ref="C245:C248"/>
    <mergeCell ref="D245:D248"/>
    <mergeCell ref="E245:E248"/>
    <mergeCell ref="F245:F248"/>
    <mergeCell ref="G245:G248"/>
    <mergeCell ref="I245:I248"/>
    <mergeCell ref="J245:J248"/>
    <mergeCell ref="A237:U237"/>
    <mergeCell ref="A238:U238"/>
    <mergeCell ref="A239:U239"/>
    <mergeCell ref="A240:U240"/>
    <mergeCell ref="A241:U241"/>
    <mergeCell ref="A242:U242"/>
    <mergeCell ref="O206:R207"/>
    <mergeCell ref="S206:T207"/>
    <mergeCell ref="U206:U209"/>
    <mergeCell ref="O208:O209"/>
    <mergeCell ref="P208:P209"/>
    <mergeCell ref="Q208:Q209"/>
    <mergeCell ref="R208:R209"/>
    <mergeCell ref="S208:S209"/>
    <mergeCell ref="T208:T209"/>
    <mergeCell ref="I206:I209"/>
    <mergeCell ref="J206:J209"/>
    <mergeCell ref="K206:K209"/>
    <mergeCell ref="L206:L209"/>
    <mergeCell ref="M206:M209"/>
    <mergeCell ref="N206:N209"/>
    <mergeCell ref="A202:U202"/>
    <mergeCell ref="A203:U203"/>
    <mergeCell ref="A204:U204"/>
    <mergeCell ref="A206:A209"/>
    <mergeCell ref="B206:B209"/>
    <mergeCell ref="C206:C209"/>
    <mergeCell ref="D206:D209"/>
    <mergeCell ref="E206:E209"/>
    <mergeCell ref="F206:F209"/>
    <mergeCell ref="G206:G209"/>
    <mergeCell ref="N174:N176"/>
    <mergeCell ref="U174:U176"/>
    <mergeCell ref="A198:U198"/>
    <mergeCell ref="A199:U199"/>
    <mergeCell ref="A200:U200"/>
    <mergeCell ref="A201:U201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22:U122"/>
    <mergeCell ref="A123:U123"/>
    <mergeCell ref="A124:U124"/>
    <mergeCell ref="A125:U125"/>
    <mergeCell ref="A126:U126"/>
    <mergeCell ref="A127:U127"/>
    <mergeCell ref="O84:R85"/>
    <mergeCell ref="S84:T85"/>
    <mergeCell ref="U84:U87"/>
    <mergeCell ref="O86:O87"/>
    <mergeCell ref="P86:P87"/>
    <mergeCell ref="Q86:Q87"/>
    <mergeCell ref="R86:R87"/>
    <mergeCell ref="S86:S87"/>
    <mergeCell ref="T86:T87"/>
    <mergeCell ref="I84:I87"/>
    <mergeCell ref="J84:J87"/>
    <mergeCell ref="K84:K87"/>
    <mergeCell ref="L84:L87"/>
    <mergeCell ref="M84:M87"/>
    <mergeCell ref="N84:N87"/>
    <mergeCell ref="A80:U80"/>
    <mergeCell ref="A81:U81"/>
    <mergeCell ref="A82:U82"/>
    <mergeCell ref="A84:A87"/>
    <mergeCell ref="B84:B87"/>
    <mergeCell ref="C84:C87"/>
    <mergeCell ref="D84:D87"/>
    <mergeCell ref="E84:E87"/>
    <mergeCell ref="F84:F87"/>
    <mergeCell ref="G84:G87"/>
    <mergeCell ref="A76:U76"/>
    <mergeCell ref="A77:U77"/>
    <mergeCell ref="A78:U78"/>
    <mergeCell ref="A79:U79"/>
    <mergeCell ref="N53:N57"/>
    <mergeCell ref="U53:U57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6:U6"/>
    <mergeCell ref="A7:U7"/>
    <mergeCell ref="A8:U8"/>
    <mergeCell ref="A9:U9"/>
    <mergeCell ref="A10:U10"/>
    <mergeCell ref="A11:U1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7D7A3-BA7D-4B80-8677-31C313FEDA34}">
  <dimension ref="A5:U403"/>
  <sheetViews>
    <sheetView topLeftCell="A365" workbookViewId="0">
      <selection activeCell="V1" sqref="V1:AJ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92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287</v>
      </c>
      <c r="I18" s="790" t="s">
        <v>534</v>
      </c>
      <c r="J18" s="533">
        <v>50</v>
      </c>
      <c r="K18" s="7" t="s">
        <v>31</v>
      </c>
      <c r="L18" s="132">
        <v>3</v>
      </c>
      <c r="M18" s="154">
        <f t="shared" ref="M18:M20" si="0">L18*J18</f>
        <v>150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535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287</v>
      </c>
      <c r="I19" s="791"/>
      <c r="J19" s="533">
        <v>51</v>
      </c>
      <c r="K19" s="7" t="s">
        <v>31</v>
      </c>
      <c r="L19" s="132">
        <v>3.5</v>
      </c>
      <c r="M19" s="154">
        <f t="shared" si="0"/>
        <v>178.5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287</v>
      </c>
      <c r="I20" s="791"/>
      <c r="J20" s="533">
        <v>3</v>
      </c>
      <c r="K20" s="7" t="s">
        <v>36</v>
      </c>
      <c r="L20" s="17">
        <v>115</v>
      </c>
      <c r="M20" s="154">
        <f t="shared" si="0"/>
        <v>345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287</v>
      </c>
      <c r="I21" s="792"/>
      <c r="J21" s="533">
        <v>4</v>
      </c>
      <c r="K21" s="7" t="s">
        <v>36</v>
      </c>
      <c r="L21" s="17">
        <v>82</v>
      </c>
      <c r="M21" s="154">
        <v>326.5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1000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92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287</v>
      </c>
      <c r="I53" s="323" t="s">
        <v>534</v>
      </c>
      <c r="J53" s="16">
        <v>134</v>
      </c>
      <c r="K53" s="65" t="s">
        <v>39</v>
      </c>
      <c r="L53" s="66">
        <v>7.5</v>
      </c>
      <c r="M53" s="17">
        <v>1000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535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1000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92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287</v>
      </c>
      <c r="I81" s="323" t="s">
        <v>534</v>
      </c>
      <c r="J81" s="185">
        <f>SUM(M81/L81)</f>
        <v>4.7512093987560471</v>
      </c>
      <c r="K81" s="174" t="s">
        <v>75</v>
      </c>
      <c r="L81" s="149">
        <v>115.76</v>
      </c>
      <c r="M81" s="149">
        <v>550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535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>
        <v>0</v>
      </c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550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6"/>
      <c r="B92" s="76"/>
      <c r="C92" s="12"/>
      <c r="D92" s="12"/>
      <c r="E92" s="12"/>
      <c r="F92" s="13"/>
      <c r="G92" s="13"/>
      <c r="H92" s="13"/>
      <c r="I92" s="13"/>
      <c r="J92" s="27"/>
      <c r="K92" s="12"/>
      <c r="L92" s="29"/>
      <c r="M92" s="82"/>
      <c r="N92" s="78"/>
      <c r="O92" s="79"/>
      <c r="P92" s="79"/>
      <c r="Q92" s="79"/>
      <c r="R92" s="79"/>
      <c r="S92" s="80"/>
      <c r="U92" s="81"/>
    </row>
    <row r="93" spans="1:21" x14ac:dyDescent="0.25">
      <c r="A93" s="76"/>
      <c r="B93" s="76"/>
      <c r="C93" s="12"/>
      <c r="D93" s="12"/>
      <c r="E93" s="12"/>
      <c r="F93" s="13"/>
      <c r="G93" s="13"/>
      <c r="H93" s="13"/>
      <c r="I93" s="13"/>
      <c r="J93" s="27"/>
      <c r="K93" s="12"/>
      <c r="L93" s="29"/>
      <c r="M93" s="82"/>
      <c r="N93" s="78"/>
      <c r="O93" s="79"/>
      <c r="P93" s="79"/>
      <c r="Q93" s="79"/>
      <c r="R93" s="79"/>
      <c r="S93" s="80"/>
      <c r="U93" s="81"/>
    </row>
    <row r="94" spans="1:21" x14ac:dyDescent="0.25">
      <c r="A94" s="76"/>
      <c r="B94" s="76"/>
      <c r="C94" s="12"/>
      <c r="D94" s="12"/>
      <c r="E94" s="12"/>
      <c r="F94" s="13"/>
      <c r="G94" s="13"/>
      <c r="H94" s="13"/>
      <c r="I94" s="13"/>
      <c r="J94" s="27"/>
      <c r="K94" s="12"/>
      <c r="L94" s="29"/>
      <c r="M94" s="82"/>
      <c r="N94" s="78"/>
      <c r="O94" s="79"/>
      <c r="P94" s="79"/>
      <c r="Q94" s="79"/>
      <c r="R94" s="79"/>
      <c r="S94" s="80"/>
      <c r="U94" s="81"/>
    </row>
    <row r="95" spans="1:21" x14ac:dyDescent="0.25">
      <c r="A95" s="76"/>
      <c r="B95" s="76"/>
      <c r="C95" s="12"/>
      <c r="D95" s="12"/>
      <c r="E95" s="12"/>
      <c r="F95" s="13"/>
      <c r="G95" s="13"/>
      <c r="H95" s="13"/>
      <c r="I95" s="13"/>
      <c r="J95" s="27"/>
      <c r="K95" s="12"/>
      <c r="L95" s="29"/>
      <c r="M95" s="82"/>
      <c r="N95" s="78"/>
      <c r="O95" s="79"/>
      <c r="P95" s="79"/>
      <c r="Q95" s="79"/>
      <c r="R95" s="79"/>
      <c r="S95" s="80"/>
      <c r="U95" s="81"/>
    </row>
    <row r="96" spans="1:21" x14ac:dyDescent="0.25">
      <c r="A96" s="76"/>
      <c r="B96" s="76"/>
      <c r="C96" s="12"/>
      <c r="D96" s="12"/>
      <c r="E96" s="12"/>
      <c r="F96" s="13"/>
      <c r="G96" s="13"/>
      <c r="H96" s="13"/>
      <c r="I96" s="13"/>
      <c r="J96" s="27"/>
      <c r="K96" s="12"/>
      <c r="L96" s="29"/>
      <c r="M96" s="82"/>
      <c r="N96" s="78"/>
      <c r="O96" s="79"/>
      <c r="P96" s="79"/>
      <c r="Q96" s="79"/>
      <c r="R96" s="79"/>
      <c r="S96" s="80"/>
      <c r="U96" s="81"/>
    </row>
    <row r="97" spans="1:21" x14ac:dyDescent="0.25">
      <c r="A97" s="76"/>
      <c r="B97" s="76"/>
      <c r="C97" s="12"/>
      <c r="D97" s="12"/>
      <c r="E97" s="12"/>
      <c r="F97" s="13"/>
      <c r="G97" s="13"/>
      <c r="H97" s="13"/>
      <c r="I97" s="13"/>
      <c r="J97" s="27"/>
      <c r="K97" s="12"/>
      <c r="L97" s="29"/>
      <c r="M97" s="82"/>
      <c r="N97" s="78"/>
      <c r="O97" s="79"/>
      <c r="P97" s="79"/>
      <c r="Q97" s="79"/>
      <c r="R97" s="79"/>
      <c r="S97" s="80"/>
      <c r="U97" s="81"/>
    </row>
    <row r="98" spans="1:21" x14ac:dyDescent="0.25">
      <c r="A98" s="76"/>
      <c r="B98" s="76"/>
      <c r="C98" s="12"/>
      <c r="D98" s="12"/>
      <c r="E98" s="12"/>
      <c r="F98" s="13"/>
      <c r="G98" s="13"/>
      <c r="H98" s="13"/>
      <c r="I98" s="13"/>
      <c r="J98" s="27"/>
      <c r="K98" s="12"/>
      <c r="L98" s="29"/>
      <c r="M98" s="82"/>
      <c r="N98" s="78"/>
      <c r="O98" s="79"/>
      <c r="P98" s="79"/>
      <c r="Q98" s="79"/>
      <c r="R98" s="79"/>
      <c r="S98" s="80"/>
      <c r="U98" s="81"/>
    </row>
    <row r="99" spans="1:21" x14ac:dyDescent="0.25">
      <c r="A99" s="76"/>
      <c r="B99" s="76"/>
      <c r="C99" s="12"/>
      <c r="D99" s="12"/>
      <c r="E99" s="12"/>
      <c r="F99" s="13"/>
      <c r="G99" s="13"/>
      <c r="H99" s="13"/>
      <c r="I99" s="13"/>
      <c r="J99" s="27"/>
      <c r="K99" s="12"/>
      <c r="L99" s="29"/>
      <c r="M99" s="82"/>
      <c r="N99" s="78"/>
      <c r="O99" s="79"/>
      <c r="P99" s="79"/>
      <c r="Q99" s="79"/>
      <c r="R99" s="79"/>
      <c r="S99" s="80"/>
      <c r="U99" s="81"/>
    </row>
    <row r="100" spans="1:21" x14ac:dyDescent="0.25">
      <c r="A100" s="76"/>
      <c r="B100" s="76"/>
      <c r="C100" s="12"/>
      <c r="D100" s="12"/>
      <c r="E100" s="12"/>
      <c r="F100" s="13"/>
      <c r="G100" s="13"/>
      <c r="H100" s="13"/>
      <c r="I100" s="13"/>
      <c r="J100" s="27"/>
      <c r="K100" s="12"/>
      <c r="L100" s="29"/>
      <c r="M100" s="82"/>
      <c r="N100" s="78"/>
      <c r="O100" s="79"/>
      <c r="P100" s="79"/>
      <c r="Q100" s="79"/>
      <c r="R100" s="79"/>
      <c r="S100" s="80"/>
      <c r="U100" s="81"/>
    </row>
    <row r="101" spans="1:21" x14ac:dyDescent="0.25">
      <c r="A101" s="76"/>
      <c r="B101" s="76"/>
      <c r="C101" s="12"/>
      <c r="D101" s="12"/>
      <c r="E101" s="12"/>
      <c r="F101" s="13"/>
      <c r="G101" s="13"/>
      <c r="H101" s="13"/>
      <c r="I101" s="13"/>
      <c r="J101" s="27"/>
      <c r="K101" s="12"/>
      <c r="L101" s="29"/>
      <c r="M101" s="82"/>
      <c r="N101" s="78"/>
      <c r="O101" s="79"/>
      <c r="P101" s="79"/>
      <c r="Q101" s="79"/>
      <c r="R101" s="79"/>
      <c r="S101" s="80"/>
      <c r="U101" s="81"/>
    </row>
    <row r="102" spans="1:21" x14ac:dyDescent="0.25">
      <c r="A102" s="706" t="s">
        <v>0</v>
      </c>
      <c r="B102" s="706"/>
      <c r="C102" s="706"/>
      <c r="D102" s="706"/>
      <c r="E102" s="706"/>
      <c r="F102" s="706"/>
      <c r="G102" s="706"/>
      <c r="H102" s="706"/>
      <c r="I102" s="706"/>
      <c r="J102" s="706"/>
      <c r="K102" s="706"/>
      <c r="L102" s="706"/>
      <c r="M102" s="706"/>
      <c r="N102" s="706"/>
      <c r="O102" s="706"/>
      <c r="P102" s="706"/>
      <c r="Q102" s="706"/>
      <c r="R102" s="706"/>
      <c r="S102" s="706"/>
      <c r="T102" s="706"/>
      <c r="U102" s="706"/>
    </row>
    <row r="103" spans="1:21" x14ac:dyDescent="0.25">
      <c r="A103" s="713" t="s">
        <v>1</v>
      </c>
      <c r="B103" s="713"/>
      <c r="C103" s="713"/>
      <c r="D103" s="713"/>
      <c r="E103" s="713"/>
      <c r="F103" s="713"/>
      <c r="G103" s="713"/>
      <c r="H103" s="713"/>
      <c r="I103" s="713"/>
      <c r="J103" s="713"/>
      <c r="K103" s="713"/>
      <c r="L103" s="713"/>
      <c r="M103" s="713"/>
      <c r="N103" s="713"/>
      <c r="O103" s="713"/>
      <c r="P103" s="713"/>
      <c r="Q103" s="713"/>
      <c r="R103" s="713"/>
      <c r="S103" s="713"/>
      <c r="T103" s="713"/>
      <c r="U103" s="713"/>
    </row>
    <row r="104" spans="1:21" x14ac:dyDescent="0.25">
      <c r="A104" s="713" t="s">
        <v>2</v>
      </c>
      <c r="B104" s="713"/>
      <c r="C104" s="713"/>
      <c r="D104" s="713"/>
      <c r="E104" s="713"/>
      <c r="F104" s="713"/>
      <c r="G104" s="713"/>
      <c r="H104" s="713"/>
      <c r="I104" s="713"/>
      <c r="J104" s="713"/>
      <c r="K104" s="713"/>
      <c r="L104" s="713"/>
      <c r="M104" s="713"/>
      <c r="N104" s="713"/>
      <c r="O104" s="713"/>
      <c r="P104" s="713"/>
      <c r="Q104" s="713"/>
      <c r="R104" s="713"/>
      <c r="S104" s="713"/>
      <c r="T104" s="713"/>
      <c r="U104" s="713"/>
    </row>
    <row r="105" spans="1:21" x14ac:dyDescent="0.25">
      <c r="A105" s="713" t="s">
        <v>3</v>
      </c>
      <c r="B105" s="713"/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3"/>
      <c r="P105" s="713"/>
      <c r="Q105" s="713"/>
      <c r="R105" s="713"/>
      <c r="S105" s="713"/>
      <c r="T105" s="713"/>
      <c r="U105" s="713"/>
    </row>
    <row r="106" spans="1:21" x14ac:dyDescent="0.25">
      <c r="A106" s="713" t="s">
        <v>494</v>
      </c>
      <c r="B106" s="713"/>
      <c r="C106" s="713"/>
      <c r="D106" s="713"/>
      <c r="E106" s="713"/>
      <c r="F106" s="713"/>
      <c r="G106" s="713"/>
      <c r="H106" s="713"/>
      <c r="I106" s="713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T106" s="713"/>
      <c r="U106" s="713"/>
    </row>
    <row r="107" spans="1:21" x14ac:dyDescent="0.25">
      <c r="A107" s="714" t="s">
        <v>4</v>
      </c>
      <c r="B107" s="714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</row>
    <row r="108" spans="1:21" x14ac:dyDescent="0.25">
      <c r="A108" s="706" t="s">
        <v>80</v>
      </c>
      <c r="B108" s="706"/>
      <c r="C108" s="706"/>
      <c r="D108" s="706"/>
      <c r="E108" s="706"/>
      <c r="F108" s="706"/>
      <c r="G108" s="706"/>
      <c r="H108" s="706"/>
      <c r="I108" s="706"/>
      <c r="J108" s="706"/>
      <c r="K108" s="706"/>
      <c r="L108" s="706"/>
      <c r="M108" s="706"/>
      <c r="N108" s="706"/>
      <c r="O108" s="706"/>
      <c r="P108" s="706"/>
      <c r="Q108" s="706"/>
      <c r="R108" s="706"/>
      <c r="S108" s="706"/>
      <c r="T108" s="706"/>
      <c r="U108" s="706"/>
    </row>
    <row r="109" spans="1:21" ht="18.75" thickBot="1" x14ac:dyDescent="0.3">
      <c r="A109" s="2"/>
      <c r="B109" s="2"/>
      <c r="C109" s="3"/>
      <c r="D109" s="3"/>
      <c r="E109" s="3"/>
      <c r="F109" s="3"/>
      <c r="G109" s="3"/>
      <c r="H109" s="3"/>
      <c r="I109" s="3"/>
      <c r="J109" s="3"/>
      <c r="K109" s="4"/>
      <c r="L109" s="3"/>
      <c r="M109" s="3"/>
      <c r="N109" s="3"/>
      <c r="O109" s="3"/>
      <c r="P109" s="3"/>
      <c r="Q109" s="3"/>
      <c r="R109" s="3"/>
      <c r="S109" s="2"/>
      <c r="T109" s="2"/>
      <c r="U109" s="2"/>
    </row>
    <row r="110" spans="1:21" ht="15.75" thickTop="1" x14ac:dyDescent="0.25">
      <c r="A110" s="698" t="s">
        <v>6</v>
      </c>
      <c r="B110" s="700" t="s">
        <v>7</v>
      </c>
      <c r="C110" s="702" t="s">
        <v>8</v>
      </c>
      <c r="D110" s="702" t="s">
        <v>177</v>
      </c>
      <c r="E110" s="702" t="s">
        <v>178</v>
      </c>
      <c r="F110" s="702" t="s">
        <v>9</v>
      </c>
      <c r="G110" s="702" t="s">
        <v>10</v>
      </c>
      <c r="H110" s="312"/>
      <c r="I110" s="702" t="s">
        <v>179</v>
      </c>
      <c r="J110" s="702" t="s">
        <v>11</v>
      </c>
      <c r="K110" s="700" t="s">
        <v>12</v>
      </c>
      <c r="L110" s="704" t="s">
        <v>13</v>
      </c>
      <c r="M110" s="704" t="s">
        <v>14</v>
      </c>
      <c r="N110" s="704" t="s">
        <v>15</v>
      </c>
      <c r="O110" s="715" t="s">
        <v>16</v>
      </c>
      <c r="P110" s="716"/>
      <c r="Q110" s="716"/>
      <c r="R110" s="717"/>
      <c r="S110" s="721" t="s">
        <v>17</v>
      </c>
      <c r="T110" s="722"/>
      <c r="U110" s="708" t="s">
        <v>18</v>
      </c>
    </row>
    <row r="111" spans="1:21" x14ac:dyDescent="0.25">
      <c r="A111" s="699"/>
      <c r="B111" s="701"/>
      <c r="C111" s="703"/>
      <c r="D111" s="765"/>
      <c r="E111" s="765"/>
      <c r="F111" s="703"/>
      <c r="G111" s="703"/>
      <c r="H111" s="313"/>
      <c r="I111" s="765"/>
      <c r="J111" s="703"/>
      <c r="K111" s="701"/>
      <c r="L111" s="705"/>
      <c r="M111" s="705"/>
      <c r="N111" s="705"/>
      <c r="O111" s="718"/>
      <c r="P111" s="719"/>
      <c r="Q111" s="719"/>
      <c r="R111" s="720"/>
      <c r="S111" s="723"/>
      <c r="T111" s="724"/>
      <c r="U111" s="709"/>
    </row>
    <row r="112" spans="1:21" ht="48" x14ac:dyDescent="0.25">
      <c r="A112" s="699"/>
      <c r="B112" s="701"/>
      <c r="C112" s="703"/>
      <c r="D112" s="765"/>
      <c r="E112" s="765"/>
      <c r="F112" s="703"/>
      <c r="G112" s="703"/>
      <c r="H112" s="313" t="s">
        <v>180</v>
      </c>
      <c r="I112" s="765"/>
      <c r="J112" s="703"/>
      <c r="K112" s="701"/>
      <c r="L112" s="705"/>
      <c r="M112" s="705"/>
      <c r="N112" s="705"/>
      <c r="O112" s="738" t="s">
        <v>19</v>
      </c>
      <c r="P112" s="738" t="s">
        <v>20</v>
      </c>
      <c r="Q112" s="738" t="s">
        <v>21</v>
      </c>
      <c r="R112" s="738" t="s">
        <v>22</v>
      </c>
      <c r="S112" s="740" t="s">
        <v>23</v>
      </c>
      <c r="T112" s="740" t="s">
        <v>24</v>
      </c>
      <c r="U112" s="709"/>
    </row>
    <row r="113" spans="1:21" ht="15.75" thickBot="1" x14ac:dyDescent="0.3">
      <c r="A113" s="727"/>
      <c r="B113" s="725"/>
      <c r="C113" s="707"/>
      <c r="D113" s="766"/>
      <c r="E113" s="766"/>
      <c r="F113" s="707"/>
      <c r="G113" s="707"/>
      <c r="H113" s="314"/>
      <c r="I113" s="766"/>
      <c r="J113" s="707"/>
      <c r="K113" s="725"/>
      <c r="L113" s="696"/>
      <c r="M113" s="696"/>
      <c r="N113" s="696"/>
      <c r="O113" s="739"/>
      <c r="P113" s="739"/>
      <c r="Q113" s="739"/>
      <c r="R113" s="739"/>
      <c r="S113" s="741"/>
      <c r="T113" s="741"/>
      <c r="U113" s="710"/>
    </row>
    <row r="114" spans="1:21" ht="192.75" thickBot="1" x14ac:dyDescent="0.3">
      <c r="A114" s="55">
        <v>1</v>
      </c>
      <c r="B114" s="56">
        <v>26101</v>
      </c>
      <c r="C114" s="174" t="s">
        <v>380</v>
      </c>
      <c r="D114" s="318" t="s">
        <v>489</v>
      </c>
      <c r="E114" s="319" t="s">
        <v>182</v>
      </c>
      <c r="F114" s="5">
        <v>9</v>
      </c>
      <c r="G114" s="164" t="s">
        <v>181</v>
      </c>
      <c r="H114" s="5">
        <v>287</v>
      </c>
      <c r="I114" s="323" t="s">
        <v>534</v>
      </c>
      <c r="J114" s="584">
        <v>226</v>
      </c>
      <c r="K114" s="174" t="s">
        <v>81</v>
      </c>
      <c r="L114" s="149">
        <v>22</v>
      </c>
      <c r="M114" s="179">
        <v>5000</v>
      </c>
      <c r="N114" s="345" t="s">
        <v>183</v>
      </c>
      <c r="O114" s="58">
        <v>0.25</v>
      </c>
      <c r="P114" s="58">
        <v>0.25</v>
      </c>
      <c r="Q114" s="58">
        <v>0.25</v>
      </c>
      <c r="R114" s="58">
        <v>0.25</v>
      </c>
      <c r="S114" s="59" t="s">
        <v>514</v>
      </c>
      <c r="T114" s="60"/>
      <c r="U114" s="287" t="s">
        <v>535</v>
      </c>
    </row>
    <row r="115" spans="1:21" ht="15.75" thickTop="1" x14ac:dyDescent="0.25">
      <c r="K115" s="62"/>
    </row>
    <row r="116" spans="1:21" x14ac:dyDescent="0.25">
      <c r="K116" s="62"/>
      <c r="M116" s="61"/>
    </row>
    <row r="117" spans="1:21" x14ac:dyDescent="0.25">
      <c r="K117" s="62"/>
      <c r="M117" s="61">
        <f>SUM(M114:M116)</f>
        <v>5000</v>
      </c>
    </row>
    <row r="118" spans="1:21" x14ac:dyDescent="0.25">
      <c r="K118" s="62"/>
    </row>
    <row r="119" spans="1:21" x14ac:dyDescent="0.25">
      <c r="K119" s="62"/>
    </row>
    <row r="120" spans="1:21" x14ac:dyDescent="0.25">
      <c r="J120" s="61"/>
      <c r="K120" s="62"/>
    </row>
    <row r="121" spans="1:21" x14ac:dyDescent="0.25">
      <c r="K121" s="62"/>
    </row>
    <row r="122" spans="1:21" x14ac:dyDescent="0.25">
      <c r="K122" s="62"/>
    </row>
    <row r="123" spans="1:21" x14ac:dyDescent="0.25">
      <c r="K123" s="62"/>
    </row>
    <row r="124" spans="1:21" x14ac:dyDescent="0.25">
      <c r="K124" s="62"/>
    </row>
    <row r="125" spans="1:21" x14ac:dyDescent="0.25">
      <c r="K125" s="62"/>
    </row>
    <row r="126" spans="1:21" x14ac:dyDescent="0.25">
      <c r="K126" s="62"/>
    </row>
    <row r="127" spans="1:21" x14ac:dyDescent="0.25">
      <c r="K127" s="62"/>
    </row>
    <row r="128" spans="1:21" x14ac:dyDescent="0.25">
      <c r="K128" s="62"/>
    </row>
    <row r="129" spans="1:21" x14ac:dyDescent="0.25">
      <c r="K129" s="62"/>
    </row>
    <row r="130" spans="1:21" x14ac:dyDescent="0.25">
      <c r="K130" s="62"/>
    </row>
    <row r="131" spans="1:21" x14ac:dyDescent="0.25">
      <c r="K131" s="62"/>
    </row>
    <row r="132" spans="1:21" x14ac:dyDescent="0.25">
      <c r="K132" s="62"/>
    </row>
    <row r="133" spans="1:21" x14ac:dyDescent="0.25">
      <c r="K133" s="62"/>
    </row>
    <row r="134" spans="1:21" x14ac:dyDescent="0.25">
      <c r="K134" s="62"/>
    </row>
    <row r="135" spans="1:21" x14ac:dyDescent="0.25">
      <c r="K135" s="62"/>
    </row>
    <row r="136" spans="1:21" x14ac:dyDescent="0.25">
      <c r="K136" s="62"/>
    </row>
    <row r="137" spans="1:21" x14ac:dyDescent="0.25">
      <c r="K137" s="62"/>
    </row>
    <row r="138" spans="1:21" x14ac:dyDescent="0.25">
      <c r="K138" s="62"/>
    </row>
    <row r="139" spans="1:21" x14ac:dyDescent="0.25">
      <c r="K139" s="62"/>
    </row>
    <row r="140" spans="1:21" x14ac:dyDescent="0.25">
      <c r="K140" s="62"/>
    </row>
    <row r="141" spans="1:21" x14ac:dyDescent="0.25">
      <c r="K141" s="62"/>
    </row>
    <row r="142" spans="1:21" x14ac:dyDescent="0.25">
      <c r="A142" s="706" t="s">
        <v>0</v>
      </c>
      <c r="B142" s="706"/>
      <c r="C142" s="706"/>
      <c r="D142" s="706"/>
      <c r="E142" s="706"/>
      <c r="F142" s="706"/>
      <c r="G142" s="706"/>
      <c r="H142" s="706"/>
      <c r="I142" s="706"/>
      <c r="J142" s="706"/>
      <c r="K142" s="706"/>
      <c r="L142" s="706"/>
      <c r="M142" s="706"/>
      <c r="N142" s="706"/>
      <c r="O142" s="706"/>
      <c r="P142" s="706"/>
      <c r="Q142" s="706"/>
      <c r="R142" s="706"/>
      <c r="S142" s="706"/>
      <c r="T142" s="706"/>
      <c r="U142" s="706"/>
    </row>
    <row r="143" spans="1:21" x14ac:dyDescent="0.25">
      <c r="A143" s="713" t="s">
        <v>1</v>
      </c>
      <c r="B143" s="713"/>
      <c r="C143" s="713"/>
      <c r="D143" s="713"/>
      <c r="E143" s="713"/>
      <c r="F143" s="713"/>
      <c r="G143" s="713"/>
      <c r="H143" s="713"/>
      <c r="I143" s="713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T143" s="713"/>
      <c r="U143" s="713"/>
    </row>
    <row r="144" spans="1:21" x14ac:dyDescent="0.25">
      <c r="A144" s="713" t="s">
        <v>2</v>
      </c>
      <c r="B144" s="713"/>
      <c r="C144" s="713"/>
      <c r="D144" s="713"/>
      <c r="E144" s="713"/>
      <c r="F144" s="713"/>
      <c r="G144" s="713"/>
      <c r="H144" s="713"/>
      <c r="I144" s="713"/>
      <c r="J144" s="713"/>
      <c r="K144" s="713"/>
      <c r="L144" s="713"/>
      <c r="M144" s="713"/>
      <c r="N144" s="713"/>
      <c r="O144" s="713"/>
      <c r="P144" s="713"/>
      <c r="Q144" s="713"/>
      <c r="R144" s="713"/>
      <c r="S144" s="713"/>
      <c r="T144" s="713"/>
      <c r="U144" s="713"/>
    </row>
    <row r="145" spans="1:21" x14ac:dyDescent="0.25">
      <c r="A145" s="713" t="s">
        <v>3</v>
      </c>
      <c r="B145" s="713"/>
      <c r="C145" s="713"/>
      <c r="D145" s="713"/>
      <c r="E145" s="713"/>
      <c r="F145" s="713"/>
      <c r="G145" s="713"/>
      <c r="H145" s="713"/>
      <c r="I145" s="713"/>
      <c r="J145" s="713"/>
      <c r="K145" s="713"/>
      <c r="L145" s="713"/>
      <c r="M145" s="713"/>
      <c r="N145" s="713"/>
      <c r="O145" s="713"/>
      <c r="P145" s="713"/>
      <c r="Q145" s="713"/>
      <c r="R145" s="713"/>
      <c r="S145" s="713"/>
      <c r="T145" s="713"/>
      <c r="U145" s="713"/>
    </row>
    <row r="146" spans="1:21" x14ac:dyDescent="0.25">
      <c r="A146" s="713" t="s">
        <v>494</v>
      </c>
      <c r="B146" s="713"/>
      <c r="C146" s="713"/>
      <c r="D146" s="713"/>
      <c r="E146" s="713"/>
      <c r="F146" s="713"/>
      <c r="G146" s="713"/>
      <c r="H146" s="713"/>
      <c r="I146" s="713"/>
      <c r="J146" s="713"/>
      <c r="K146" s="713"/>
      <c r="L146" s="713"/>
      <c r="M146" s="713"/>
      <c r="N146" s="713"/>
      <c r="O146" s="713"/>
      <c r="P146" s="713"/>
      <c r="Q146" s="713"/>
      <c r="R146" s="713"/>
      <c r="S146" s="713"/>
      <c r="T146" s="713"/>
      <c r="U146" s="713"/>
    </row>
    <row r="147" spans="1:21" x14ac:dyDescent="0.25">
      <c r="A147" s="726" t="s">
        <v>4</v>
      </c>
      <c r="B147" s="726"/>
      <c r="C147" s="726"/>
      <c r="D147" s="726"/>
      <c r="E147" s="726"/>
      <c r="F147" s="726"/>
      <c r="G147" s="726"/>
      <c r="H147" s="726"/>
      <c r="I147" s="726"/>
      <c r="J147" s="726"/>
      <c r="K147" s="726"/>
      <c r="L147" s="726"/>
      <c r="M147" s="726"/>
      <c r="N147" s="726"/>
      <c r="O147" s="726"/>
      <c r="P147" s="726"/>
      <c r="Q147" s="726"/>
      <c r="R147" s="726"/>
      <c r="S147" s="726"/>
      <c r="T147" s="726"/>
      <c r="U147" s="726"/>
    </row>
    <row r="148" spans="1:21" x14ac:dyDescent="0.25">
      <c r="A148" s="697" t="s">
        <v>185</v>
      </c>
      <c r="B148" s="697"/>
      <c r="C148" s="697"/>
      <c r="D148" s="697"/>
      <c r="E148" s="697"/>
      <c r="F148" s="697"/>
      <c r="G148" s="697"/>
      <c r="H148" s="697"/>
      <c r="I148" s="697"/>
      <c r="J148" s="697"/>
      <c r="K148" s="697"/>
      <c r="L148" s="697"/>
      <c r="M148" s="697"/>
      <c r="N148" s="697"/>
      <c r="O148" s="697"/>
      <c r="P148" s="697"/>
      <c r="Q148" s="697"/>
      <c r="R148" s="697"/>
      <c r="S148" s="697"/>
      <c r="T148" s="697"/>
      <c r="U148" s="697"/>
    </row>
    <row r="149" spans="1:21" ht="18.75" thickBot="1" x14ac:dyDescent="0.3">
      <c r="A149" s="2"/>
      <c r="B149" s="2"/>
      <c r="C149" s="3"/>
      <c r="D149" s="3"/>
      <c r="E149" s="3"/>
      <c r="F149" s="3"/>
      <c r="G149" s="3"/>
      <c r="H149" s="3"/>
      <c r="I149" s="3"/>
      <c r="J149" s="3"/>
      <c r="K149" s="4"/>
      <c r="L149" s="3"/>
      <c r="M149" s="3"/>
      <c r="N149" s="3"/>
      <c r="O149" s="3"/>
      <c r="P149" s="3"/>
      <c r="Q149" s="3"/>
      <c r="R149" s="3"/>
      <c r="S149" s="2"/>
      <c r="T149" s="2"/>
      <c r="U149" s="2"/>
    </row>
    <row r="150" spans="1:21" ht="15.75" thickTop="1" x14ac:dyDescent="0.25">
      <c r="A150" s="698" t="s">
        <v>6</v>
      </c>
      <c r="B150" s="700" t="s">
        <v>7</v>
      </c>
      <c r="C150" s="702" t="s">
        <v>8</v>
      </c>
      <c r="D150" s="702" t="s">
        <v>177</v>
      </c>
      <c r="E150" s="702" t="s">
        <v>178</v>
      </c>
      <c r="F150" s="702" t="s">
        <v>9</v>
      </c>
      <c r="G150" s="702" t="s">
        <v>10</v>
      </c>
      <c r="H150" s="312"/>
      <c r="I150" s="702" t="s">
        <v>179</v>
      </c>
      <c r="J150" s="702" t="s">
        <v>11</v>
      </c>
      <c r="K150" s="700" t="s">
        <v>12</v>
      </c>
      <c r="L150" s="704" t="s">
        <v>13</v>
      </c>
      <c r="M150" s="704" t="s">
        <v>14</v>
      </c>
      <c r="N150" s="704" t="s">
        <v>15</v>
      </c>
      <c r="O150" s="715" t="s">
        <v>16</v>
      </c>
      <c r="P150" s="716"/>
      <c r="Q150" s="716"/>
      <c r="R150" s="717"/>
      <c r="S150" s="721" t="s">
        <v>17</v>
      </c>
      <c r="T150" s="722"/>
      <c r="U150" s="708" t="s">
        <v>18</v>
      </c>
    </row>
    <row r="151" spans="1:21" x14ac:dyDescent="0.25">
      <c r="A151" s="699"/>
      <c r="B151" s="701"/>
      <c r="C151" s="703"/>
      <c r="D151" s="765"/>
      <c r="E151" s="765"/>
      <c r="F151" s="703"/>
      <c r="G151" s="703"/>
      <c r="H151" s="313"/>
      <c r="I151" s="765"/>
      <c r="J151" s="703"/>
      <c r="K151" s="701"/>
      <c r="L151" s="705"/>
      <c r="M151" s="705"/>
      <c r="N151" s="705"/>
      <c r="O151" s="718"/>
      <c r="P151" s="719"/>
      <c r="Q151" s="719"/>
      <c r="R151" s="720"/>
      <c r="S151" s="723"/>
      <c r="T151" s="724"/>
      <c r="U151" s="709"/>
    </row>
    <row r="152" spans="1:21" ht="48" x14ac:dyDescent="0.25">
      <c r="A152" s="699"/>
      <c r="B152" s="701"/>
      <c r="C152" s="703"/>
      <c r="D152" s="765"/>
      <c r="E152" s="765"/>
      <c r="F152" s="703"/>
      <c r="G152" s="703"/>
      <c r="H152" s="313" t="s">
        <v>180</v>
      </c>
      <c r="I152" s="765"/>
      <c r="J152" s="703"/>
      <c r="K152" s="701"/>
      <c r="L152" s="705"/>
      <c r="M152" s="705"/>
      <c r="N152" s="705"/>
      <c r="O152" s="738" t="s">
        <v>19</v>
      </c>
      <c r="P152" s="738" t="s">
        <v>20</v>
      </c>
      <c r="Q152" s="738" t="s">
        <v>21</v>
      </c>
      <c r="R152" s="738" t="s">
        <v>22</v>
      </c>
      <c r="S152" s="740" t="s">
        <v>23</v>
      </c>
      <c r="T152" s="740" t="s">
        <v>24</v>
      </c>
      <c r="U152" s="709"/>
    </row>
    <row r="153" spans="1:21" ht="15.75" thickBot="1" x14ac:dyDescent="0.3">
      <c r="A153" s="727"/>
      <c r="B153" s="701"/>
      <c r="C153" s="703"/>
      <c r="D153" s="765"/>
      <c r="E153" s="765"/>
      <c r="F153" s="703"/>
      <c r="G153" s="703"/>
      <c r="H153" s="313"/>
      <c r="I153" s="765"/>
      <c r="J153" s="703"/>
      <c r="K153" s="701"/>
      <c r="L153" s="705"/>
      <c r="M153" s="705"/>
      <c r="N153" s="705"/>
      <c r="O153" s="711"/>
      <c r="P153" s="711"/>
      <c r="Q153" s="711"/>
      <c r="R153" s="711"/>
      <c r="S153" s="695"/>
      <c r="T153" s="695"/>
      <c r="U153" s="709"/>
    </row>
    <row r="154" spans="1:21" ht="192" customHeight="1" x14ac:dyDescent="0.25">
      <c r="A154" s="198">
        <v>3</v>
      </c>
      <c r="B154" s="674">
        <v>27201</v>
      </c>
      <c r="C154" s="186" t="s">
        <v>503</v>
      </c>
      <c r="D154" s="321" t="s">
        <v>489</v>
      </c>
      <c r="E154" s="322" t="s">
        <v>182</v>
      </c>
      <c r="F154" s="7">
        <v>9</v>
      </c>
      <c r="G154" s="7" t="s">
        <v>181</v>
      </c>
      <c r="H154" s="5">
        <v>287</v>
      </c>
      <c r="I154" s="794" t="s">
        <v>534</v>
      </c>
      <c r="J154" s="109">
        <v>40</v>
      </c>
      <c r="K154" s="176" t="s">
        <v>31</v>
      </c>
      <c r="L154" s="121">
        <v>80</v>
      </c>
      <c r="M154" s="125">
        <f t="shared" ref="M154:M155" si="1">L154*J154</f>
        <v>3200</v>
      </c>
      <c r="N154" s="777"/>
      <c r="O154" s="19">
        <v>0</v>
      </c>
      <c r="P154" s="19">
        <v>0</v>
      </c>
      <c r="Q154" s="19">
        <v>0</v>
      </c>
      <c r="R154" s="19">
        <v>1</v>
      </c>
      <c r="S154" s="45" t="s">
        <v>514</v>
      </c>
      <c r="T154" s="21" t="s">
        <v>99</v>
      </c>
      <c r="U154" s="780"/>
    </row>
    <row r="155" spans="1:21" x14ac:dyDescent="0.25">
      <c r="A155" s="198">
        <v>5</v>
      </c>
      <c r="B155" s="212">
        <v>27201</v>
      </c>
      <c r="C155" s="186" t="s">
        <v>383</v>
      </c>
      <c r="D155" s="318" t="s">
        <v>489</v>
      </c>
      <c r="E155" s="319" t="s">
        <v>182</v>
      </c>
      <c r="F155" s="5">
        <v>9</v>
      </c>
      <c r="G155" s="7" t="s">
        <v>181</v>
      </c>
      <c r="H155" s="5">
        <v>287</v>
      </c>
      <c r="I155" s="791"/>
      <c r="J155" s="109">
        <v>4</v>
      </c>
      <c r="K155" s="176" t="s">
        <v>31</v>
      </c>
      <c r="L155" s="121">
        <v>380</v>
      </c>
      <c r="M155" s="125">
        <f t="shared" si="1"/>
        <v>1520</v>
      </c>
      <c r="N155" s="778"/>
      <c r="O155" s="19">
        <v>0</v>
      </c>
      <c r="P155" s="19">
        <v>0</v>
      </c>
      <c r="Q155" s="19">
        <v>0</v>
      </c>
      <c r="R155" s="19">
        <v>1</v>
      </c>
      <c r="S155" s="45" t="s">
        <v>514</v>
      </c>
      <c r="T155" s="21" t="s">
        <v>99</v>
      </c>
      <c r="U155" s="781"/>
    </row>
    <row r="156" spans="1:21" x14ac:dyDescent="0.25">
      <c r="A156" s="423">
        <v>9</v>
      </c>
      <c r="B156" s="212">
        <v>27201</v>
      </c>
      <c r="C156" s="186" t="s">
        <v>505</v>
      </c>
      <c r="D156" s="318" t="s">
        <v>489</v>
      </c>
      <c r="E156" s="319" t="s">
        <v>182</v>
      </c>
      <c r="F156" s="5">
        <v>9</v>
      </c>
      <c r="G156" s="7" t="s">
        <v>181</v>
      </c>
      <c r="H156" s="5">
        <v>287</v>
      </c>
      <c r="I156" s="791"/>
      <c r="J156" s="109">
        <v>5</v>
      </c>
      <c r="K156" s="176" t="s">
        <v>39</v>
      </c>
      <c r="L156" s="121">
        <v>45</v>
      </c>
      <c r="M156" s="125">
        <f>SUM(J156*L156)</f>
        <v>225</v>
      </c>
      <c r="N156" s="779"/>
      <c r="O156" s="19">
        <v>0</v>
      </c>
      <c r="P156" s="19">
        <v>0</v>
      </c>
      <c r="Q156" s="19">
        <v>0</v>
      </c>
      <c r="R156" s="19">
        <v>1</v>
      </c>
      <c r="S156" s="45" t="s">
        <v>514</v>
      </c>
      <c r="T156" s="21" t="s">
        <v>99</v>
      </c>
      <c r="U156" s="782"/>
    </row>
    <row r="157" spans="1:21" x14ac:dyDescent="0.25">
      <c r="A157" s="423">
        <v>8</v>
      </c>
      <c r="B157" s="674">
        <v>27201</v>
      </c>
      <c r="C157" s="186" t="s">
        <v>506</v>
      </c>
      <c r="D157" s="321" t="s">
        <v>489</v>
      </c>
      <c r="E157" s="322" t="s">
        <v>182</v>
      </c>
      <c r="F157" s="7">
        <v>9</v>
      </c>
      <c r="G157" s="7" t="s">
        <v>181</v>
      </c>
      <c r="H157" s="5">
        <v>287</v>
      </c>
      <c r="I157" s="792"/>
      <c r="J157" s="109">
        <v>2</v>
      </c>
      <c r="K157" s="176" t="s">
        <v>39</v>
      </c>
      <c r="L157" s="121">
        <v>30</v>
      </c>
      <c r="M157" s="125">
        <v>55</v>
      </c>
      <c r="N157" s="109"/>
      <c r="O157" s="109"/>
      <c r="P157" s="109"/>
      <c r="Q157" s="109"/>
      <c r="R157" s="109"/>
      <c r="S157" s="109"/>
      <c r="T157" s="109"/>
      <c r="U157" s="109"/>
    </row>
    <row r="158" spans="1:21" x14ac:dyDescent="0.25">
      <c r="K158" s="62"/>
      <c r="M158" s="114"/>
    </row>
    <row r="159" spans="1:21" x14ac:dyDescent="0.25">
      <c r="K159" s="62"/>
      <c r="M159" s="114"/>
    </row>
    <row r="160" spans="1:21" x14ac:dyDescent="0.25">
      <c r="K160" s="62"/>
      <c r="M160" s="114"/>
    </row>
    <row r="161" spans="11:13" x14ac:dyDescent="0.25">
      <c r="K161" s="62"/>
    </row>
    <row r="162" spans="11:13" x14ac:dyDescent="0.25">
      <c r="K162" s="62"/>
      <c r="M162" s="61">
        <f>SUM(M154:M161)</f>
        <v>5000</v>
      </c>
    </row>
    <row r="163" spans="11:13" x14ac:dyDescent="0.25">
      <c r="K163" s="62"/>
    </row>
    <row r="164" spans="11:13" x14ac:dyDescent="0.25">
      <c r="K164" s="62"/>
    </row>
    <row r="165" spans="11:13" x14ac:dyDescent="0.25">
      <c r="K165" s="62"/>
    </row>
    <row r="166" spans="11:13" x14ac:dyDescent="0.25">
      <c r="K166" s="62"/>
    </row>
    <row r="167" spans="11:13" x14ac:dyDescent="0.25">
      <c r="K167" s="62"/>
    </row>
    <row r="168" spans="11:13" x14ac:dyDescent="0.25">
      <c r="K168" s="62"/>
    </row>
    <row r="169" spans="11:13" x14ac:dyDescent="0.25">
      <c r="K169" s="62"/>
    </row>
    <row r="170" spans="11:13" x14ac:dyDescent="0.25">
      <c r="K170" s="62"/>
    </row>
    <row r="171" spans="11:13" x14ac:dyDescent="0.25">
      <c r="K171" s="62"/>
    </row>
    <row r="172" spans="11:13" x14ac:dyDescent="0.25">
      <c r="K172" s="62"/>
    </row>
    <row r="173" spans="11:13" x14ac:dyDescent="0.25">
      <c r="K173" s="62"/>
    </row>
    <row r="174" spans="11:13" x14ac:dyDescent="0.25">
      <c r="K174" s="62"/>
    </row>
    <row r="175" spans="11:13" x14ac:dyDescent="0.25">
      <c r="K175" s="62"/>
    </row>
    <row r="176" spans="11:13" x14ac:dyDescent="0.25">
      <c r="K176" s="62"/>
    </row>
    <row r="177" spans="1:21" x14ac:dyDescent="0.25">
      <c r="K177" s="62"/>
    </row>
    <row r="178" spans="1:21" x14ac:dyDescent="0.25">
      <c r="A178" s="706" t="s">
        <v>0</v>
      </c>
      <c r="B178" s="706"/>
      <c r="C178" s="706"/>
      <c r="D178" s="706"/>
      <c r="E178" s="706"/>
      <c r="F178" s="706"/>
      <c r="G178" s="706"/>
      <c r="H178" s="706"/>
      <c r="I178" s="706"/>
      <c r="J178" s="706"/>
      <c r="K178" s="706"/>
      <c r="L178" s="706"/>
      <c r="M178" s="706"/>
      <c r="N178" s="706"/>
      <c r="O178" s="706"/>
      <c r="P178" s="706"/>
      <c r="Q178" s="706"/>
      <c r="R178" s="706"/>
      <c r="S178" s="706"/>
      <c r="T178" s="706"/>
      <c r="U178" s="706"/>
    </row>
    <row r="179" spans="1:21" x14ac:dyDescent="0.25">
      <c r="A179" s="713" t="s">
        <v>1</v>
      </c>
      <c r="B179" s="713"/>
      <c r="C179" s="713"/>
      <c r="D179" s="713"/>
      <c r="E179" s="713"/>
      <c r="F179" s="713"/>
      <c r="G179" s="713"/>
      <c r="H179" s="713"/>
      <c r="I179" s="713"/>
      <c r="J179" s="713"/>
      <c r="K179" s="713"/>
      <c r="L179" s="713"/>
      <c r="M179" s="713"/>
      <c r="N179" s="713"/>
      <c r="O179" s="713"/>
      <c r="P179" s="713"/>
      <c r="Q179" s="713"/>
      <c r="R179" s="713"/>
      <c r="S179" s="713"/>
      <c r="T179" s="713"/>
      <c r="U179" s="713"/>
    </row>
    <row r="180" spans="1:21" x14ac:dyDescent="0.25">
      <c r="A180" s="713" t="s">
        <v>2</v>
      </c>
      <c r="B180" s="713"/>
      <c r="C180" s="713"/>
      <c r="D180" s="713"/>
      <c r="E180" s="713"/>
      <c r="F180" s="713"/>
      <c r="G180" s="713"/>
      <c r="H180" s="713"/>
      <c r="I180" s="713"/>
      <c r="J180" s="713"/>
      <c r="K180" s="713"/>
      <c r="L180" s="713"/>
      <c r="M180" s="713"/>
      <c r="N180" s="713"/>
      <c r="O180" s="713"/>
      <c r="P180" s="713"/>
      <c r="Q180" s="713"/>
      <c r="R180" s="713"/>
      <c r="S180" s="713"/>
      <c r="T180" s="713"/>
      <c r="U180" s="713"/>
    </row>
    <row r="181" spans="1:21" x14ac:dyDescent="0.25">
      <c r="A181" s="713" t="s">
        <v>3</v>
      </c>
      <c r="B181" s="713"/>
      <c r="C181" s="713"/>
      <c r="D181" s="713"/>
      <c r="E181" s="713"/>
      <c r="F181" s="713"/>
      <c r="G181" s="713"/>
      <c r="H181" s="713"/>
      <c r="I181" s="713"/>
      <c r="J181" s="713"/>
      <c r="K181" s="713"/>
      <c r="L181" s="713"/>
      <c r="M181" s="713"/>
      <c r="N181" s="713"/>
      <c r="O181" s="713"/>
      <c r="P181" s="713"/>
      <c r="Q181" s="713"/>
      <c r="R181" s="713"/>
      <c r="S181" s="713"/>
      <c r="T181" s="713"/>
      <c r="U181" s="713"/>
    </row>
    <row r="182" spans="1:21" x14ac:dyDescent="0.25">
      <c r="A182" s="713" t="s">
        <v>494</v>
      </c>
      <c r="B182" s="713"/>
      <c r="C182" s="713"/>
      <c r="D182" s="713"/>
      <c r="E182" s="713"/>
      <c r="F182" s="713"/>
      <c r="G182" s="713"/>
      <c r="H182" s="713"/>
      <c r="I182" s="713"/>
      <c r="J182" s="713"/>
      <c r="K182" s="713"/>
      <c r="L182" s="713"/>
      <c r="M182" s="713"/>
      <c r="N182" s="713"/>
      <c r="O182" s="713"/>
      <c r="P182" s="713"/>
      <c r="Q182" s="713"/>
      <c r="R182" s="713"/>
      <c r="S182" s="713"/>
      <c r="T182" s="713"/>
      <c r="U182" s="713"/>
    </row>
    <row r="183" spans="1:21" x14ac:dyDescent="0.25">
      <c r="A183" s="714" t="s">
        <v>4</v>
      </c>
      <c r="B183" s="714"/>
      <c r="C183" s="714"/>
      <c r="D183" s="714"/>
      <c r="E183" s="714"/>
      <c r="F183" s="714"/>
      <c r="G183" s="714"/>
      <c r="H183" s="714"/>
      <c r="I183" s="714"/>
      <c r="J183" s="714"/>
      <c r="K183" s="714"/>
      <c r="L183" s="714"/>
      <c r="M183" s="714"/>
      <c r="N183" s="714"/>
      <c r="O183" s="714"/>
      <c r="P183" s="714"/>
      <c r="Q183" s="714"/>
      <c r="R183" s="714"/>
      <c r="S183" s="714"/>
      <c r="T183" s="714"/>
      <c r="U183" s="714"/>
    </row>
    <row r="184" spans="1:21" x14ac:dyDescent="0.25">
      <c r="A184" s="737" t="s">
        <v>87</v>
      </c>
      <c r="B184" s="737"/>
      <c r="C184" s="737"/>
      <c r="D184" s="737"/>
      <c r="E184" s="737"/>
      <c r="F184" s="737"/>
      <c r="G184" s="737"/>
      <c r="H184" s="737"/>
      <c r="I184" s="737"/>
      <c r="J184" s="737"/>
      <c r="K184" s="737"/>
      <c r="L184" s="737"/>
      <c r="M184" s="737"/>
      <c r="N184" s="737"/>
      <c r="O184" s="737"/>
      <c r="P184" s="737"/>
      <c r="Q184" s="737"/>
      <c r="R184" s="737"/>
      <c r="S184" s="737"/>
      <c r="T184" s="737"/>
      <c r="U184" s="737"/>
    </row>
    <row r="185" spans="1:21" ht="18.75" thickBot="1" x14ac:dyDescent="0.3">
      <c r="A185" s="2"/>
      <c r="B185" s="2"/>
      <c r="C185" s="3"/>
      <c r="D185" s="3"/>
      <c r="E185" s="3"/>
      <c r="F185" s="3"/>
      <c r="G185" s="3"/>
      <c r="H185" s="3"/>
      <c r="I185" s="3"/>
      <c r="J185" s="3"/>
      <c r="K185" s="4"/>
      <c r="L185" s="3"/>
      <c r="M185" s="3"/>
      <c r="N185" s="3"/>
      <c r="O185" s="3"/>
      <c r="P185" s="3"/>
      <c r="Q185" s="3"/>
      <c r="R185" s="3"/>
      <c r="S185" s="2"/>
      <c r="T185" s="2"/>
      <c r="U185" s="2"/>
    </row>
    <row r="186" spans="1:21" ht="15.75" thickTop="1" x14ac:dyDescent="0.25">
      <c r="A186" s="698" t="s">
        <v>6</v>
      </c>
      <c r="B186" s="700" t="s">
        <v>7</v>
      </c>
      <c r="C186" s="702" t="s">
        <v>8</v>
      </c>
      <c r="D186" s="702" t="s">
        <v>177</v>
      </c>
      <c r="E186" s="702" t="s">
        <v>178</v>
      </c>
      <c r="F186" s="702" t="s">
        <v>9</v>
      </c>
      <c r="G186" s="702" t="s">
        <v>10</v>
      </c>
      <c r="H186" s="312"/>
      <c r="I186" s="702" t="s">
        <v>179</v>
      </c>
      <c r="J186" s="702" t="s">
        <v>11</v>
      </c>
      <c r="K186" s="700" t="s">
        <v>12</v>
      </c>
      <c r="L186" s="704" t="s">
        <v>13</v>
      </c>
      <c r="M186" s="704" t="s">
        <v>14</v>
      </c>
      <c r="N186" s="704" t="s">
        <v>15</v>
      </c>
      <c r="O186" s="715" t="s">
        <v>16</v>
      </c>
      <c r="P186" s="716"/>
      <c r="Q186" s="716"/>
      <c r="R186" s="717"/>
      <c r="S186" s="721" t="s">
        <v>17</v>
      </c>
      <c r="T186" s="722"/>
      <c r="U186" s="708" t="s">
        <v>18</v>
      </c>
    </row>
    <row r="187" spans="1:21" x14ac:dyDescent="0.25">
      <c r="A187" s="699"/>
      <c r="B187" s="701"/>
      <c r="C187" s="703"/>
      <c r="D187" s="765"/>
      <c r="E187" s="765"/>
      <c r="F187" s="703"/>
      <c r="G187" s="703"/>
      <c r="H187" s="313"/>
      <c r="I187" s="765"/>
      <c r="J187" s="703"/>
      <c r="K187" s="701"/>
      <c r="L187" s="705"/>
      <c r="M187" s="705"/>
      <c r="N187" s="705"/>
      <c r="O187" s="718"/>
      <c r="P187" s="719"/>
      <c r="Q187" s="719"/>
      <c r="R187" s="720"/>
      <c r="S187" s="723"/>
      <c r="T187" s="724"/>
      <c r="U187" s="709"/>
    </row>
    <row r="188" spans="1:21" ht="48" x14ac:dyDescent="0.25">
      <c r="A188" s="699"/>
      <c r="B188" s="701"/>
      <c r="C188" s="703"/>
      <c r="D188" s="765"/>
      <c r="E188" s="765"/>
      <c r="F188" s="703"/>
      <c r="G188" s="703"/>
      <c r="H188" s="313" t="s">
        <v>180</v>
      </c>
      <c r="I188" s="765"/>
      <c r="J188" s="703"/>
      <c r="K188" s="701"/>
      <c r="L188" s="705"/>
      <c r="M188" s="705"/>
      <c r="N188" s="705"/>
      <c r="O188" s="738" t="s">
        <v>19</v>
      </c>
      <c r="P188" s="738" t="s">
        <v>20</v>
      </c>
      <c r="Q188" s="738" t="s">
        <v>21</v>
      </c>
      <c r="R188" s="738" t="s">
        <v>22</v>
      </c>
      <c r="S188" s="740" t="s">
        <v>23</v>
      </c>
      <c r="T188" s="740" t="s">
        <v>24</v>
      </c>
      <c r="U188" s="709"/>
    </row>
    <row r="189" spans="1:21" ht="15.75" thickBot="1" x14ac:dyDescent="0.3">
      <c r="A189" s="727"/>
      <c r="B189" s="725"/>
      <c r="C189" s="707"/>
      <c r="D189" s="766"/>
      <c r="E189" s="766"/>
      <c r="F189" s="707"/>
      <c r="G189" s="707"/>
      <c r="H189" s="314"/>
      <c r="I189" s="766"/>
      <c r="J189" s="707"/>
      <c r="K189" s="725"/>
      <c r="L189" s="696"/>
      <c r="M189" s="696"/>
      <c r="N189" s="696"/>
      <c r="O189" s="739"/>
      <c r="P189" s="739"/>
      <c r="Q189" s="739"/>
      <c r="R189" s="739"/>
      <c r="S189" s="741"/>
      <c r="T189" s="741"/>
      <c r="U189" s="710"/>
    </row>
    <row r="190" spans="1:21" ht="192" x14ac:dyDescent="0.25">
      <c r="A190" s="7">
        <v>1</v>
      </c>
      <c r="B190" s="7">
        <v>31301</v>
      </c>
      <c r="C190" s="7" t="s">
        <v>405</v>
      </c>
      <c r="D190" s="318" t="s">
        <v>489</v>
      </c>
      <c r="E190" s="319" t="s">
        <v>182</v>
      </c>
      <c r="F190" s="5">
        <v>9</v>
      </c>
      <c r="G190" s="166" t="s">
        <v>181</v>
      </c>
      <c r="H190" s="5">
        <v>287</v>
      </c>
      <c r="I190" s="323" t="s">
        <v>534</v>
      </c>
      <c r="J190" s="16">
        <v>12</v>
      </c>
      <c r="K190" s="7" t="s">
        <v>75</v>
      </c>
      <c r="L190" s="17">
        <f>SUM(M190/J190)</f>
        <v>208.33333333333334</v>
      </c>
      <c r="M190" s="17">
        <v>2500</v>
      </c>
      <c r="N190" s="653" t="s">
        <v>183</v>
      </c>
      <c r="O190" s="85">
        <v>0.25</v>
      </c>
      <c r="P190" s="85">
        <v>0.25</v>
      </c>
      <c r="Q190" s="85">
        <v>0.25</v>
      </c>
      <c r="R190" s="85">
        <v>0.25</v>
      </c>
      <c r="S190" s="274" t="s">
        <v>514</v>
      </c>
      <c r="T190" s="396"/>
      <c r="U190" s="651" t="s">
        <v>535</v>
      </c>
    </row>
    <row r="191" spans="1:21" x14ac:dyDescent="0.25">
      <c r="K191" s="62"/>
      <c r="M191" s="102"/>
    </row>
    <row r="192" spans="1:21" x14ac:dyDescent="0.25">
      <c r="K192" s="62"/>
      <c r="M192" s="102"/>
    </row>
    <row r="193" spans="11:13" x14ac:dyDescent="0.25">
      <c r="K193" s="62"/>
      <c r="M193" s="350"/>
    </row>
    <row r="194" spans="11:13" x14ac:dyDescent="0.25">
      <c r="K194" s="62"/>
      <c r="M194" s="350">
        <f>SUM(M190:M193)</f>
        <v>2500</v>
      </c>
    </row>
    <row r="195" spans="11:13" x14ac:dyDescent="0.25">
      <c r="K195" s="62"/>
      <c r="M195" s="350"/>
    </row>
    <row r="196" spans="11:13" x14ac:dyDescent="0.25">
      <c r="K196" s="62"/>
      <c r="M196" s="350"/>
    </row>
    <row r="197" spans="11:13" x14ac:dyDescent="0.25">
      <c r="K197" s="62"/>
      <c r="M197" s="350"/>
    </row>
    <row r="198" spans="11:13" x14ac:dyDescent="0.25">
      <c r="K198" s="62"/>
      <c r="M198" s="350"/>
    </row>
    <row r="199" spans="11:13" x14ac:dyDescent="0.25">
      <c r="K199" s="62"/>
      <c r="M199" s="350"/>
    </row>
    <row r="200" spans="11:13" x14ac:dyDescent="0.25">
      <c r="K200" s="62"/>
      <c r="M200" s="350"/>
    </row>
    <row r="201" spans="11:13" x14ac:dyDescent="0.25">
      <c r="K201" s="62"/>
      <c r="M201" s="350"/>
    </row>
    <row r="202" spans="11:13" x14ac:dyDescent="0.25">
      <c r="K202" s="62"/>
      <c r="M202" s="350"/>
    </row>
    <row r="203" spans="11:13" x14ac:dyDescent="0.25">
      <c r="K203" s="62"/>
      <c r="M203" s="350"/>
    </row>
    <row r="204" spans="11:13" x14ac:dyDescent="0.25">
      <c r="K204" s="62"/>
      <c r="M204" s="350"/>
    </row>
    <row r="205" spans="11:13" x14ac:dyDescent="0.25">
      <c r="K205" s="62"/>
      <c r="M205" s="350"/>
    </row>
    <row r="206" spans="11:13" x14ac:dyDescent="0.25">
      <c r="K206" s="62"/>
      <c r="M206" s="350"/>
    </row>
    <row r="207" spans="11:13" x14ac:dyDescent="0.25">
      <c r="K207" s="62"/>
      <c r="M207" s="350"/>
    </row>
    <row r="208" spans="11:13" x14ac:dyDescent="0.25">
      <c r="K208" s="62"/>
      <c r="M208" s="350"/>
    </row>
    <row r="209" spans="1:21" x14ac:dyDescent="0.25">
      <c r="K209" s="62"/>
      <c r="M209" s="350"/>
    </row>
    <row r="210" spans="1:21" x14ac:dyDescent="0.25">
      <c r="K210" s="62"/>
      <c r="M210" s="350"/>
    </row>
    <row r="211" spans="1:21" x14ac:dyDescent="0.25">
      <c r="K211" s="62"/>
      <c r="M211" s="349"/>
    </row>
    <row r="212" spans="1:21" x14ac:dyDescent="0.25">
      <c r="K212" s="62"/>
      <c r="M212" s="349"/>
    </row>
    <row r="213" spans="1:21" x14ac:dyDescent="0.25">
      <c r="K213" s="62"/>
      <c r="M213" s="349"/>
    </row>
    <row r="214" spans="1:21" x14ac:dyDescent="0.25">
      <c r="K214" s="62"/>
      <c r="M214" s="349"/>
    </row>
    <row r="215" spans="1:21" x14ac:dyDescent="0.25">
      <c r="K215" s="62"/>
    </row>
    <row r="216" spans="1:21" x14ac:dyDescent="0.25">
      <c r="K216" s="62"/>
    </row>
    <row r="217" spans="1:21" x14ac:dyDescent="0.25">
      <c r="A217" s="706" t="s">
        <v>0</v>
      </c>
      <c r="B217" s="706"/>
      <c r="C217" s="706"/>
      <c r="D217" s="706"/>
      <c r="E217" s="706"/>
      <c r="F217" s="706"/>
      <c r="G217" s="706"/>
      <c r="H217" s="706"/>
      <c r="I217" s="706"/>
      <c r="J217" s="706"/>
      <c r="K217" s="706"/>
      <c r="L217" s="706"/>
      <c r="M217" s="706"/>
      <c r="N217" s="706"/>
      <c r="O217" s="706"/>
      <c r="P217" s="706"/>
      <c r="Q217" s="706"/>
      <c r="R217" s="706"/>
      <c r="S217" s="706"/>
      <c r="T217" s="706"/>
      <c r="U217" s="706"/>
    </row>
    <row r="218" spans="1:21" x14ac:dyDescent="0.25">
      <c r="A218" s="713" t="s">
        <v>1</v>
      </c>
      <c r="B218" s="713"/>
      <c r="C218" s="713"/>
      <c r="D218" s="713"/>
      <c r="E218" s="713"/>
      <c r="F218" s="713"/>
      <c r="G218" s="713"/>
      <c r="H218" s="713"/>
      <c r="I218" s="713"/>
      <c r="J218" s="713"/>
      <c r="K218" s="713"/>
      <c r="L218" s="713"/>
      <c r="M218" s="713"/>
      <c r="N218" s="713"/>
      <c r="O218" s="713"/>
      <c r="P218" s="713"/>
      <c r="Q218" s="713"/>
      <c r="R218" s="713"/>
      <c r="S218" s="713"/>
      <c r="T218" s="713"/>
      <c r="U218" s="713"/>
    </row>
    <row r="219" spans="1:21" x14ac:dyDescent="0.25">
      <c r="A219" s="713" t="s">
        <v>2</v>
      </c>
      <c r="B219" s="713"/>
      <c r="C219" s="713"/>
      <c r="D219" s="713"/>
      <c r="E219" s="713"/>
      <c r="F219" s="713"/>
      <c r="G219" s="713"/>
      <c r="H219" s="713"/>
      <c r="I219" s="713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T219" s="713"/>
      <c r="U219" s="713"/>
    </row>
    <row r="220" spans="1:21" x14ac:dyDescent="0.25">
      <c r="A220" s="713" t="s">
        <v>3</v>
      </c>
      <c r="B220" s="713"/>
      <c r="C220" s="713"/>
      <c r="D220" s="713"/>
      <c r="E220" s="713"/>
      <c r="F220" s="713"/>
      <c r="G220" s="713"/>
      <c r="H220" s="713"/>
      <c r="I220" s="713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T220" s="713"/>
      <c r="U220" s="713"/>
    </row>
    <row r="221" spans="1:21" x14ac:dyDescent="0.25">
      <c r="A221" s="713" t="s">
        <v>494</v>
      </c>
      <c r="B221" s="713"/>
      <c r="C221" s="713"/>
      <c r="D221" s="713"/>
      <c r="E221" s="713"/>
      <c r="F221" s="713"/>
      <c r="G221" s="713"/>
      <c r="H221" s="713"/>
      <c r="I221" s="713"/>
      <c r="J221" s="713"/>
      <c r="K221" s="713"/>
      <c r="L221" s="713"/>
      <c r="M221" s="713"/>
      <c r="N221" s="713"/>
      <c r="O221" s="713"/>
      <c r="P221" s="713"/>
      <c r="Q221" s="713"/>
      <c r="R221" s="713"/>
      <c r="S221" s="713"/>
      <c r="T221" s="713"/>
      <c r="U221" s="713"/>
    </row>
    <row r="222" spans="1:21" x14ac:dyDescent="0.25">
      <c r="A222" s="714" t="s">
        <v>4</v>
      </c>
      <c r="B222" s="714"/>
      <c r="C222" s="714"/>
      <c r="D222" s="714"/>
      <c r="E222" s="714"/>
      <c r="F222" s="714"/>
      <c r="G222" s="714"/>
      <c r="H222" s="714"/>
      <c r="I222" s="714"/>
      <c r="J222" s="714"/>
      <c r="K222" s="714"/>
      <c r="L222" s="714"/>
      <c r="M222" s="714"/>
      <c r="N222" s="714"/>
      <c r="O222" s="714"/>
      <c r="P222" s="714"/>
      <c r="Q222" s="714"/>
      <c r="R222" s="714"/>
      <c r="S222" s="714"/>
      <c r="T222" s="714"/>
      <c r="U222" s="714"/>
    </row>
    <row r="223" spans="1:21" x14ac:dyDescent="0.25">
      <c r="A223" s="737" t="s">
        <v>88</v>
      </c>
      <c r="B223" s="737"/>
      <c r="C223" s="737"/>
      <c r="D223" s="737"/>
      <c r="E223" s="737"/>
      <c r="F223" s="737"/>
      <c r="G223" s="737"/>
      <c r="H223" s="737"/>
      <c r="I223" s="737"/>
      <c r="J223" s="737"/>
      <c r="K223" s="737"/>
      <c r="L223" s="737"/>
      <c r="M223" s="737"/>
      <c r="N223" s="737"/>
      <c r="O223" s="737"/>
      <c r="P223" s="737"/>
      <c r="Q223" s="737"/>
      <c r="R223" s="737"/>
      <c r="S223" s="737"/>
      <c r="T223" s="737"/>
      <c r="U223" s="737"/>
    </row>
    <row r="224" spans="1:21" ht="18.75" thickBot="1" x14ac:dyDescent="0.3">
      <c r="A224" s="2"/>
      <c r="B224" s="2"/>
      <c r="C224" s="3"/>
      <c r="D224" s="3"/>
      <c r="E224" s="3"/>
      <c r="F224" s="3"/>
      <c r="G224" s="3"/>
      <c r="H224" s="3"/>
      <c r="I224" s="3"/>
      <c r="J224" s="3"/>
      <c r="K224" s="4"/>
      <c r="L224" s="3"/>
      <c r="M224" s="3"/>
      <c r="N224" s="3"/>
      <c r="O224" s="3"/>
      <c r="P224" s="3"/>
      <c r="Q224" s="3"/>
      <c r="R224" s="3"/>
      <c r="S224" s="2"/>
      <c r="T224" s="2"/>
      <c r="U224" s="2"/>
    </row>
    <row r="225" spans="1:21" ht="15.75" thickTop="1" x14ac:dyDescent="0.25">
      <c r="A225" s="698" t="s">
        <v>6</v>
      </c>
      <c r="B225" s="700" t="s">
        <v>7</v>
      </c>
      <c r="C225" s="702" t="s">
        <v>8</v>
      </c>
      <c r="D225" s="702" t="s">
        <v>177</v>
      </c>
      <c r="E225" s="702" t="s">
        <v>178</v>
      </c>
      <c r="F225" s="702" t="s">
        <v>9</v>
      </c>
      <c r="G225" s="702" t="s">
        <v>10</v>
      </c>
      <c r="H225" s="312"/>
      <c r="I225" s="702" t="s">
        <v>179</v>
      </c>
      <c r="J225" s="702" t="s">
        <v>11</v>
      </c>
      <c r="K225" s="700" t="s">
        <v>12</v>
      </c>
      <c r="L225" s="704" t="s">
        <v>13</v>
      </c>
      <c r="M225" s="704" t="s">
        <v>14</v>
      </c>
      <c r="N225" s="704" t="s">
        <v>15</v>
      </c>
      <c r="O225" s="715" t="s">
        <v>16</v>
      </c>
      <c r="P225" s="716"/>
      <c r="Q225" s="716"/>
      <c r="R225" s="717"/>
      <c r="S225" s="721" t="s">
        <v>17</v>
      </c>
      <c r="T225" s="722"/>
      <c r="U225" s="708" t="s">
        <v>18</v>
      </c>
    </row>
    <row r="226" spans="1:21" x14ac:dyDescent="0.25">
      <c r="A226" s="699"/>
      <c r="B226" s="701"/>
      <c r="C226" s="703"/>
      <c r="D226" s="765"/>
      <c r="E226" s="765"/>
      <c r="F226" s="703"/>
      <c r="G226" s="703"/>
      <c r="H226" s="313"/>
      <c r="I226" s="765"/>
      <c r="J226" s="703"/>
      <c r="K226" s="701"/>
      <c r="L226" s="705"/>
      <c r="M226" s="705"/>
      <c r="N226" s="705"/>
      <c r="O226" s="718"/>
      <c r="P226" s="719"/>
      <c r="Q226" s="719"/>
      <c r="R226" s="720"/>
      <c r="S226" s="723"/>
      <c r="T226" s="724"/>
      <c r="U226" s="709"/>
    </row>
    <row r="227" spans="1:21" ht="48" x14ac:dyDescent="0.25">
      <c r="A227" s="699"/>
      <c r="B227" s="701"/>
      <c r="C227" s="703"/>
      <c r="D227" s="765"/>
      <c r="E227" s="765"/>
      <c r="F227" s="703"/>
      <c r="G227" s="703"/>
      <c r="H227" s="313" t="s">
        <v>180</v>
      </c>
      <c r="I227" s="765"/>
      <c r="J227" s="703"/>
      <c r="K227" s="701"/>
      <c r="L227" s="705"/>
      <c r="M227" s="705"/>
      <c r="N227" s="705"/>
      <c r="O227" s="738" t="s">
        <v>19</v>
      </c>
      <c r="P227" s="738" t="s">
        <v>20</v>
      </c>
      <c r="Q227" s="738" t="s">
        <v>21</v>
      </c>
      <c r="R227" s="738" t="s">
        <v>22</v>
      </c>
      <c r="S227" s="740" t="s">
        <v>23</v>
      </c>
      <c r="T227" s="740" t="s">
        <v>24</v>
      </c>
      <c r="U227" s="709"/>
    </row>
    <row r="228" spans="1:21" ht="15.75" thickBot="1" x14ac:dyDescent="0.3">
      <c r="A228" s="727"/>
      <c r="B228" s="725"/>
      <c r="C228" s="707"/>
      <c r="D228" s="766"/>
      <c r="E228" s="766"/>
      <c r="F228" s="707"/>
      <c r="G228" s="707"/>
      <c r="H228" s="314"/>
      <c r="I228" s="766"/>
      <c r="J228" s="707"/>
      <c r="K228" s="725"/>
      <c r="L228" s="696"/>
      <c r="M228" s="696"/>
      <c r="N228" s="696"/>
      <c r="O228" s="739"/>
      <c r="P228" s="739"/>
      <c r="Q228" s="739"/>
      <c r="R228" s="739"/>
      <c r="S228" s="741"/>
      <c r="T228" s="741"/>
      <c r="U228" s="710"/>
    </row>
    <row r="229" spans="1:21" ht="192" x14ac:dyDescent="0.25">
      <c r="A229" s="7">
        <v>1</v>
      </c>
      <c r="B229" s="7">
        <v>31401</v>
      </c>
      <c r="C229" s="7" t="s">
        <v>409</v>
      </c>
      <c r="D229" s="318" t="s">
        <v>489</v>
      </c>
      <c r="E229" s="319" t="s">
        <v>182</v>
      </c>
      <c r="F229" s="5">
        <v>9</v>
      </c>
      <c r="G229" s="166" t="s">
        <v>181</v>
      </c>
      <c r="H229" s="5">
        <v>287</v>
      </c>
      <c r="I229" s="323" t="s">
        <v>534</v>
      </c>
      <c r="J229" s="16">
        <v>12</v>
      </c>
      <c r="K229" s="7" t="s">
        <v>75</v>
      </c>
      <c r="L229" s="606">
        <f>SUM(M229/J229)</f>
        <v>2500</v>
      </c>
      <c r="M229" s="606">
        <v>30000</v>
      </c>
      <c r="N229" s="395" t="s">
        <v>183</v>
      </c>
      <c r="O229" s="85">
        <v>0.25</v>
      </c>
      <c r="P229" s="85">
        <v>0.25</v>
      </c>
      <c r="Q229" s="85">
        <v>0.25</v>
      </c>
      <c r="R229" s="85">
        <v>0.25</v>
      </c>
      <c r="S229" s="274" t="s">
        <v>514</v>
      </c>
      <c r="T229" s="396"/>
      <c r="U229" s="651" t="s">
        <v>535</v>
      </c>
    </row>
    <row r="230" spans="1:21" x14ac:dyDescent="0.25">
      <c r="K230" s="62"/>
      <c r="M230" s="112"/>
    </row>
    <row r="231" spans="1:21" x14ac:dyDescent="0.25">
      <c r="K231" s="62"/>
      <c r="M231" s="112"/>
    </row>
    <row r="232" spans="1:21" x14ac:dyDescent="0.25">
      <c r="K232" s="62"/>
    </row>
    <row r="233" spans="1:21" x14ac:dyDescent="0.25">
      <c r="K233" s="62"/>
      <c r="M233" s="61">
        <f>SUM(M229:M232)</f>
        <v>30000</v>
      </c>
    </row>
    <row r="234" spans="1:21" x14ac:dyDescent="0.25">
      <c r="K234" s="62"/>
      <c r="M234" s="63"/>
    </row>
    <row r="235" spans="1:21" x14ac:dyDescent="0.25">
      <c r="K235" s="62"/>
      <c r="M235" s="63"/>
    </row>
    <row r="236" spans="1:21" x14ac:dyDescent="0.25">
      <c r="K236" s="62"/>
      <c r="M236" s="63"/>
    </row>
    <row r="237" spans="1:21" x14ac:dyDescent="0.25">
      <c r="K237" s="62"/>
      <c r="M237" s="63"/>
    </row>
    <row r="238" spans="1:21" x14ac:dyDescent="0.25">
      <c r="A238" s="706" t="s">
        <v>0</v>
      </c>
      <c r="B238" s="706"/>
      <c r="C238" s="706"/>
      <c r="D238" s="706"/>
      <c r="E238" s="706"/>
      <c r="F238" s="706"/>
      <c r="G238" s="706"/>
      <c r="H238" s="706"/>
      <c r="I238" s="706"/>
      <c r="J238" s="706"/>
      <c r="K238" s="706"/>
      <c r="L238" s="706"/>
      <c r="M238" s="706"/>
      <c r="N238" s="706"/>
      <c r="O238" s="706"/>
      <c r="P238" s="706"/>
      <c r="Q238" s="706"/>
      <c r="R238" s="706"/>
      <c r="S238" s="706"/>
      <c r="T238" s="706"/>
      <c r="U238" s="706"/>
    </row>
    <row r="239" spans="1:21" x14ac:dyDescent="0.25">
      <c r="A239" s="713" t="s">
        <v>1</v>
      </c>
      <c r="B239" s="713"/>
      <c r="C239" s="713"/>
      <c r="D239" s="713"/>
      <c r="E239" s="713"/>
      <c r="F239" s="713"/>
      <c r="G239" s="713"/>
      <c r="H239" s="713"/>
      <c r="I239" s="713"/>
      <c r="J239" s="713"/>
      <c r="K239" s="713"/>
      <c r="L239" s="713"/>
      <c r="M239" s="713"/>
      <c r="N239" s="713"/>
      <c r="O239" s="713"/>
      <c r="P239" s="713"/>
      <c r="Q239" s="713"/>
      <c r="R239" s="713"/>
      <c r="S239" s="713"/>
      <c r="T239" s="713"/>
      <c r="U239" s="713"/>
    </row>
    <row r="240" spans="1:21" x14ac:dyDescent="0.25">
      <c r="A240" s="713" t="s">
        <v>2</v>
      </c>
      <c r="B240" s="713"/>
      <c r="C240" s="713"/>
      <c r="D240" s="713"/>
      <c r="E240" s="713"/>
      <c r="F240" s="713"/>
      <c r="G240" s="713"/>
      <c r="H240" s="713"/>
      <c r="I240" s="713"/>
      <c r="J240" s="713"/>
      <c r="K240" s="713"/>
      <c r="L240" s="713"/>
      <c r="M240" s="713"/>
      <c r="N240" s="713"/>
      <c r="O240" s="713"/>
      <c r="P240" s="713"/>
      <c r="Q240" s="713"/>
      <c r="R240" s="713"/>
      <c r="S240" s="713"/>
      <c r="T240" s="713"/>
      <c r="U240" s="713"/>
    </row>
    <row r="241" spans="1:21" x14ac:dyDescent="0.25">
      <c r="A241" s="713" t="s">
        <v>3</v>
      </c>
      <c r="B241" s="713"/>
      <c r="C241" s="713"/>
      <c r="D241" s="713"/>
      <c r="E241" s="713"/>
      <c r="F241" s="713"/>
      <c r="G241" s="713"/>
      <c r="H241" s="713"/>
      <c r="I241" s="713"/>
      <c r="J241" s="713"/>
      <c r="K241" s="713"/>
      <c r="L241" s="713"/>
      <c r="M241" s="713"/>
      <c r="N241" s="713"/>
      <c r="O241" s="713"/>
      <c r="P241" s="713"/>
      <c r="Q241" s="713"/>
      <c r="R241" s="713"/>
      <c r="S241" s="713"/>
      <c r="T241" s="713"/>
      <c r="U241" s="713"/>
    </row>
    <row r="242" spans="1:21" x14ac:dyDescent="0.25">
      <c r="A242" s="713" t="s">
        <v>494</v>
      </c>
      <c r="B242" s="713"/>
      <c r="C242" s="713"/>
      <c r="D242" s="713"/>
      <c r="E242" s="713"/>
      <c r="F242" s="713"/>
      <c r="G242" s="713"/>
      <c r="H242" s="713"/>
      <c r="I242" s="713"/>
      <c r="J242" s="713"/>
      <c r="K242" s="713"/>
      <c r="L242" s="713"/>
      <c r="M242" s="713"/>
      <c r="N242" s="713"/>
      <c r="O242" s="713"/>
      <c r="P242" s="713"/>
      <c r="Q242" s="713"/>
      <c r="R242" s="713"/>
      <c r="S242" s="713"/>
      <c r="T242" s="713"/>
      <c r="U242" s="713"/>
    </row>
    <row r="243" spans="1:21" x14ac:dyDescent="0.25">
      <c r="A243" s="726" t="s">
        <v>4</v>
      </c>
      <c r="B243" s="726"/>
      <c r="C243" s="726"/>
      <c r="D243" s="726"/>
      <c r="E243" s="726"/>
      <c r="F243" s="726"/>
      <c r="G243" s="726"/>
      <c r="H243" s="726"/>
      <c r="I243" s="726"/>
      <c r="J243" s="726"/>
      <c r="K243" s="726"/>
      <c r="L243" s="726"/>
      <c r="M243" s="726"/>
      <c r="N243" s="726"/>
      <c r="O243" s="726"/>
      <c r="P243" s="726"/>
      <c r="Q243" s="726"/>
      <c r="R243" s="726"/>
      <c r="S243" s="726"/>
      <c r="T243" s="726"/>
      <c r="U243" s="726"/>
    </row>
    <row r="244" spans="1:21" x14ac:dyDescent="0.25">
      <c r="A244" s="697" t="s">
        <v>91</v>
      </c>
      <c r="B244" s="697"/>
      <c r="C244" s="697"/>
      <c r="D244" s="697"/>
      <c r="E244" s="697"/>
      <c r="F244" s="697"/>
      <c r="G244" s="697"/>
      <c r="H244" s="697"/>
      <c r="I244" s="697"/>
      <c r="J244" s="697"/>
      <c r="K244" s="697"/>
      <c r="L244" s="697"/>
      <c r="M244" s="697"/>
      <c r="N244" s="697"/>
      <c r="O244" s="697"/>
      <c r="P244" s="697"/>
      <c r="Q244" s="697"/>
      <c r="R244" s="697"/>
      <c r="S244" s="697"/>
      <c r="T244" s="697"/>
      <c r="U244" s="697"/>
    </row>
    <row r="245" spans="1:21" ht="18.75" thickBot="1" x14ac:dyDescent="0.3">
      <c r="A245" s="2"/>
      <c r="B245" s="2"/>
      <c r="C245" s="3"/>
      <c r="D245" s="3"/>
      <c r="E245" s="3"/>
      <c r="F245" s="3"/>
      <c r="G245" s="3"/>
      <c r="H245" s="3"/>
      <c r="I245" s="3"/>
      <c r="J245" s="3"/>
      <c r="K245" s="4"/>
      <c r="L245" s="3"/>
      <c r="M245" s="3"/>
      <c r="N245" s="3"/>
      <c r="O245" s="3"/>
      <c r="P245" s="3"/>
      <c r="Q245" s="3"/>
      <c r="R245" s="3"/>
      <c r="S245" s="2"/>
      <c r="T245" s="2"/>
      <c r="U245" s="2"/>
    </row>
    <row r="246" spans="1:21" ht="15.75" thickTop="1" x14ac:dyDescent="0.25">
      <c r="A246" s="698" t="s">
        <v>6</v>
      </c>
      <c r="B246" s="700" t="s">
        <v>7</v>
      </c>
      <c r="C246" s="702" t="s">
        <v>8</v>
      </c>
      <c r="D246" s="702" t="s">
        <v>177</v>
      </c>
      <c r="E246" s="702" t="s">
        <v>178</v>
      </c>
      <c r="F246" s="702" t="s">
        <v>9</v>
      </c>
      <c r="G246" s="702" t="s">
        <v>10</v>
      </c>
      <c r="H246" s="312"/>
      <c r="I246" s="702" t="s">
        <v>179</v>
      </c>
      <c r="J246" s="702" t="s">
        <v>11</v>
      </c>
      <c r="K246" s="700" t="s">
        <v>12</v>
      </c>
      <c r="L246" s="704" t="s">
        <v>13</v>
      </c>
      <c r="M246" s="704" t="s">
        <v>14</v>
      </c>
      <c r="N246" s="704" t="s">
        <v>15</v>
      </c>
      <c r="O246" s="715" t="s">
        <v>16</v>
      </c>
      <c r="P246" s="716"/>
      <c r="Q246" s="716"/>
      <c r="R246" s="717"/>
      <c r="S246" s="721" t="s">
        <v>17</v>
      </c>
      <c r="T246" s="722"/>
      <c r="U246" s="708" t="s">
        <v>18</v>
      </c>
    </row>
    <row r="247" spans="1:21" x14ac:dyDescent="0.25">
      <c r="A247" s="699"/>
      <c r="B247" s="701"/>
      <c r="C247" s="703"/>
      <c r="D247" s="765"/>
      <c r="E247" s="765"/>
      <c r="F247" s="703"/>
      <c r="G247" s="703"/>
      <c r="H247" s="313"/>
      <c r="I247" s="765"/>
      <c r="J247" s="703"/>
      <c r="K247" s="701"/>
      <c r="L247" s="705"/>
      <c r="M247" s="705"/>
      <c r="N247" s="705"/>
      <c r="O247" s="718"/>
      <c r="P247" s="719"/>
      <c r="Q247" s="719"/>
      <c r="R247" s="720"/>
      <c r="S247" s="723"/>
      <c r="T247" s="724"/>
      <c r="U247" s="709"/>
    </row>
    <row r="248" spans="1:21" ht="48" x14ac:dyDescent="0.25">
      <c r="A248" s="699"/>
      <c r="B248" s="701"/>
      <c r="C248" s="703"/>
      <c r="D248" s="765"/>
      <c r="E248" s="765"/>
      <c r="F248" s="703"/>
      <c r="G248" s="703"/>
      <c r="H248" s="313" t="s">
        <v>180</v>
      </c>
      <c r="I248" s="765"/>
      <c r="J248" s="703"/>
      <c r="K248" s="701"/>
      <c r="L248" s="705"/>
      <c r="M248" s="705"/>
      <c r="N248" s="705"/>
      <c r="O248" s="738" t="s">
        <v>19</v>
      </c>
      <c r="P248" s="738" t="s">
        <v>20</v>
      </c>
      <c r="Q248" s="738" t="s">
        <v>21</v>
      </c>
      <c r="R248" s="738" t="s">
        <v>22</v>
      </c>
      <c r="S248" s="740" t="s">
        <v>23</v>
      </c>
      <c r="T248" s="740" t="s">
        <v>24</v>
      </c>
      <c r="U248" s="709"/>
    </row>
    <row r="249" spans="1:21" ht="15.75" thickBot="1" x14ac:dyDescent="0.3">
      <c r="A249" s="727"/>
      <c r="B249" s="725"/>
      <c r="C249" s="707"/>
      <c r="D249" s="766"/>
      <c r="E249" s="766"/>
      <c r="F249" s="707"/>
      <c r="G249" s="707"/>
      <c r="H249" s="314"/>
      <c r="I249" s="766"/>
      <c r="J249" s="707"/>
      <c r="K249" s="725"/>
      <c r="L249" s="696"/>
      <c r="M249" s="696"/>
      <c r="N249" s="696"/>
      <c r="O249" s="739"/>
      <c r="P249" s="739"/>
      <c r="Q249" s="739"/>
      <c r="R249" s="739"/>
      <c r="S249" s="741"/>
      <c r="T249" s="741"/>
      <c r="U249" s="710"/>
    </row>
    <row r="250" spans="1:21" ht="192" x14ac:dyDescent="0.25">
      <c r="A250" s="52">
        <v>1</v>
      </c>
      <c r="B250" s="53">
        <v>32301</v>
      </c>
      <c r="C250" s="138" t="s">
        <v>415</v>
      </c>
      <c r="D250" s="318" t="s">
        <v>489</v>
      </c>
      <c r="E250" s="319" t="s">
        <v>182</v>
      </c>
      <c r="F250" s="5">
        <v>9</v>
      </c>
      <c r="G250" s="315" t="s">
        <v>181</v>
      </c>
      <c r="H250" s="5">
        <v>287</v>
      </c>
      <c r="I250" s="323" t="s">
        <v>534</v>
      </c>
      <c r="J250" s="602">
        <f>SUM(M250/L250)</f>
        <v>7500</v>
      </c>
      <c r="K250" s="5" t="s">
        <v>75</v>
      </c>
      <c r="L250" s="216">
        <v>2</v>
      </c>
      <c r="M250" s="159">
        <v>15000</v>
      </c>
      <c r="N250" s="656" t="s">
        <v>183</v>
      </c>
      <c r="O250" s="123">
        <v>0.1</v>
      </c>
      <c r="P250" s="123">
        <v>0.4</v>
      </c>
      <c r="Q250" s="123">
        <v>0.1</v>
      </c>
      <c r="R250" s="123">
        <v>0.4</v>
      </c>
      <c r="S250" s="373"/>
      <c r="T250" s="373" t="s">
        <v>514</v>
      </c>
      <c r="U250" s="655" t="s">
        <v>535</v>
      </c>
    </row>
    <row r="251" spans="1:21" x14ac:dyDescent="0.25">
      <c r="K251" s="62"/>
      <c r="M251" s="102"/>
    </row>
    <row r="252" spans="1:21" x14ac:dyDescent="0.25">
      <c r="K252" s="62"/>
      <c r="M252" s="103"/>
    </row>
    <row r="253" spans="1:21" x14ac:dyDescent="0.25">
      <c r="K253" s="62"/>
      <c r="M253" s="103"/>
    </row>
    <row r="254" spans="1:21" x14ac:dyDescent="0.25">
      <c r="K254" s="62"/>
      <c r="M254" s="108">
        <f>SUM(M250:M253)</f>
        <v>15000</v>
      </c>
    </row>
    <row r="255" spans="1:21" x14ac:dyDescent="0.25">
      <c r="K255" s="62"/>
      <c r="M255" s="103"/>
    </row>
    <row r="256" spans="1:21" x14ac:dyDescent="0.25">
      <c r="K256" s="62"/>
      <c r="M256" s="104"/>
    </row>
    <row r="257" spans="1:21" x14ac:dyDescent="0.25">
      <c r="A257" s="706"/>
      <c r="B257" s="706"/>
      <c r="C257" s="706"/>
      <c r="D257" s="706"/>
      <c r="E257" s="706"/>
      <c r="F257" s="706"/>
      <c r="G257" s="706"/>
      <c r="H257" s="706"/>
      <c r="I257" s="706"/>
      <c r="J257" s="706"/>
      <c r="K257" s="706"/>
      <c r="L257" s="706"/>
      <c r="M257" s="706"/>
      <c r="N257" s="706"/>
      <c r="O257" s="706"/>
      <c r="P257" s="706"/>
      <c r="Q257" s="706"/>
      <c r="R257" s="706"/>
      <c r="S257" s="706"/>
      <c r="T257" s="706"/>
      <c r="U257" s="706"/>
    </row>
    <row r="258" spans="1:21" x14ac:dyDescent="0.25">
      <c r="K258" s="62"/>
      <c r="M258" s="102"/>
    </row>
    <row r="259" spans="1:21" x14ac:dyDescent="0.25">
      <c r="K259" s="62"/>
      <c r="M259" s="104"/>
    </row>
    <row r="260" spans="1:21" x14ac:dyDescent="0.25">
      <c r="K260" s="62"/>
      <c r="M260" s="104"/>
    </row>
    <row r="261" spans="1:21" x14ac:dyDescent="0.25">
      <c r="K261" s="62"/>
      <c r="M261" s="104"/>
    </row>
    <row r="262" spans="1:21" x14ac:dyDescent="0.25">
      <c r="K262" s="62"/>
    </row>
    <row r="263" spans="1:21" x14ac:dyDescent="0.25">
      <c r="K263" s="62"/>
    </row>
    <row r="264" spans="1:21" x14ac:dyDescent="0.25">
      <c r="A264" s="706" t="s">
        <v>0</v>
      </c>
      <c r="B264" s="706"/>
      <c r="C264" s="706"/>
      <c r="D264" s="706"/>
      <c r="E264" s="706"/>
      <c r="F264" s="706"/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6"/>
      <c r="R264" s="706"/>
      <c r="S264" s="706"/>
      <c r="T264" s="706"/>
      <c r="U264" s="706"/>
    </row>
    <row r="265" spans="1:21" x14ac:dyDescent="0.25">
      <c r="A265" s="713" t="s">
        <v>1</v>
      </c>
      <c r="B265" s="713"/>
      <c r="C265" s="713"/>
      <c r="D265" s="713"/>
      <c r="E265" s="713"/>
      <c r="F265" s="713"/>
      <c r="G265" s="713"/>
      <c r="H265" s="713"/>
      <c r="I265" s="713"/>
      <c r="J265" s="713"/>
      <c r="K265" s="713"/>
      <c r="L265" s="713"/>
      <c r="M265" s="713"/>
      <c r="N265" s="713"/>
      <c r="O265" s="713"/>
      <c r="P265" s="713"/>
      <c r="Q265" s="713"/>
      <c r="R265" s="713"/>
      <c r="S265" s="713"/>
      <c r="T265" s="713"/>
      <c r="U265" s="713"/>
    </row>
    <row r="266" spans="1:21" x14ac:dyDescent="0.25">
      <c r="A266" s="713" t="s">
        <v>2</v>
      </c>
      <c r="B266" s="713"/>
      <c r="C266" s="713"/>
      <c r="D266" s="713"/>
      <c r="E266" s="713"/>
      <c r="F266" s="713"/>
      <c r="G266" s="713"/>
      <c r="H266" s="713"/>
      <c r="I266" s="713"/>
      <c r="J266" s="713"/>
      <c r="K266" s="713"/>
      <c r="L266" s="713"/>
      <c r="M266" s="713"/>
      <c r="N266" s="713"/>
      <c r="O266" s="713"/>
      <c r="P266" s="713"/>
      <c r="Q266" s="713"/>
      <c r="R266" s="713"/>
      <c r="S266" s="713"/>
      <c r="T266" s="713"/>
      <c r="U266" s="713"/>
    </row>
    <row r="267" spans="1:21" x14ac:dyDescent="0.25">
      <c r="A267" s="713" t="s">
        <v>3</v>
      </c>
      <c r="B267" s="713"/>
      <c r="C267" s="713"/>
      <c r="D267" s="713"/>
      <c r="E267" s="713"/>
      <c r="F267" s="713"/>
      <c r="G267" s="713"/>
      <c r="H267" s="713"/>
      <c r="I267" s="713"/>
      <c r="J267" s="713"/>
      <c r="K267" s="713"/>
      <c r="L267" s="713"/>
      <c r="M267" s="713"/>
      <c r="N267" s="713"/>
      <c r="O267" s="713"/>
      <c r="P267" s="713"/>
      <c r="Q267" s="713"/>
      <c r="R267" s="713"/>
      <c r="S267" s="713"/>
      <c r="T267" s="713"/>
      <c r="U267" s="713"/>
    </row>
    <row r="268" spans="1:21" x14ac:dyDescent="0.25">
      <c r="A268" s="713" t="s">
        <v>494</v>
      </c>
      <c r="B268" s="713"/>
      <c r="C268" s="713"/>
      <c r="D268" s="713"/>
      <c r="E268" s="713"/>
      <c r="F268" s="713"/>
      <c r="G268" s="713"/>
      <c r="H268" s="713"/>
      <c r="I268" s="713"/>
      <c r="J268" s="713"/>
      <c r="K268" s="713"/>
      <c r="L268" s="713"/>
      <c r="M268" s="713"/>
      <c r="N268" s="713"/>
      <c r="O268" s="713"/>
      <c r="P268" s="713"/>
      <c r="Q268" s="713"/>
      <c r="R268" s="713"/>
      <c r="S268" s="713"/>
      <c r="T268" s="713"/>
      <c r="U268" s="713"/>
    </row>
    <row r="269" spans="1:21" x14ac:dyDescent="0.25">
      <c r="A269" s="714" t="s">
        <v>4</v>
      </c>
      <c r="B269" s="714"/>
      <c r="C269" s="714"/>
      <c r="D269" s="714"/>
      <c r="E269" s="714"/>
      <c r="F269" s="714"/>
      <c r="G269" s="714"/>
      <c r="H269" s="714"/>
      <c r="I269" s="714"/>
      <c r="J269" s="714"/>
      <c r="K269" s="714"/>
      <c r="L269" s="714"/>
      <c r="M269" s="714"/>
      <c r="N269" s="714"/>
      <c r="O269" s="714"/>
      <c r="P269" s="714"/>
      <c r="Q269" s="714"/>
      <c r="R269" s="714"/>
      <c r="S269" s="714"/>
      <c r="T269" s="714"/>
      <c r="U269" s="714"/>
    </row>
    <row r="270" spans="1:21" x14ac:dyDescent="0.25">
      <c r="A270" s="737" t="s">
        <v>94</v>
      </c>
      <c r="B270" s="737"/>
      <c r="C270" s="737"/>
      <c r="D270" s="737"/>
      <c r="E270" s="737"/>
      <c r="F270" s="737"/>
      <c r="G270" s="737"/>
      <c r="H270" s="737"/>
      <c r="I270" s="737"/>
      <c r="J270" s="737"/>
      <c r="K270" s="737"/>
      <c r="L270" s="737"/>
      <c r="M270" s="737"/>
      <c r="N270" s="737"/>
      <c r="O270" s="737"/>
      <c r="P270" s="737"/>
      <c r="Q270" s="737"/>
      <c r="R270" s="737"/>
      <c r="S270" s="737"/>
      <c r="T270" s="737"/>
      <c r="U270" s="737"/>
    </row>
    <row r="271" spans="1:21" ht="18.75" thickBot="1" x14ac:dyDescent="0.3">
      <c r="A271" s="2"/>
      <c r="B271" s="2"/>
      <c r="C271" s="3"/>
      <c r="D271" s="3"/>
      <c r="E271" s="3"/>
      <c r="F271" s="3"/>
      <c r="G271" s="3"/>
      <c r="H271" s="3"/>
      <c r="I271" s="3"/>
      <c r="J271" s="3"/>
      <c r="K271" s="4"/>
      <c r="L271" s="3"/>
      <c r="M271" s="3"/>
      <c r="N271" s="3"/>
      <c r="O271" s="3"/>
      <c r="P271" s="3"/>
      <c r="Q271" s="3"/>
      <c r="R271" s="3"/>
      <c r="S271" s="2"/>
      <c r="T271" s="2"/>
      <c r="U271" s="2"/>
    </row>
    <row r="272" spans="1:21" ht="15.75" thickTop="1" x14ac:dyDescent="0.25">
      <c r="A272" s="698" t="s">
        <v>6</v>
      </c>
      <c r="B272" s="700" t="s">
        <v>7</v>
      </c>
      <c r="C272" s="702" t="s">
        <v>8</v>
      </c>
      <c r="D272" s="702" t="s">
        <v>177</v>
      </c>
      <c r="E272" s="702" t="s">
        <v>178</v>
      </c>
      <c r="F272" s="702" t="s">
        <v>9</v>
      </c>
      <c r="G272" s="702" t="s">
        <v>10</v>
      </c>
      <c r="H272" s="312"/>
      <c r="I272" s="702" t="s">
        <v>179</v>
      </c>
      <c r="J272" s="702" t="s">
        <v>11</v>
      </c>
      <c r="K272" s="700" t="s">
        <v>12</v>
      </c>
      <c r="L272" s="704" t="s">
        <v>13</v>
      </c>
      <c r="M272" s="704" t="s">
        <v>14</v>
      </c>
      <c r="N272" s="704" t="s">
        <v>15</v>
      </c>
      <c r="O272" s="715" t="s">
        <v>16</v>
      </c>
      <c r="P272" s="716"/>
      <c r="Q272" s="716"/>
      <c r="R272" s="717"/>
      <c r="S272" s="721" t="s">
        <v>17</v>
      </c>
      <c r="T272" s="722"/>
      <c r="U272" s="708" t="s">
        <v>18</v>
      </c>
    </row>
    <row r="273" spans="1:21" x14ac:dyDescent="0.25">
      <c r="A273" s="699"/>
      <c r="B273" s="701"/>
      <c r="C273" s="703"/>
      <c r="D273" s="765"/>
      <c r="E273" s="765"/>
      <c r="F273" s="703"/>
      <c r="G273" s="703"/>
      <c r="H273" s="313"/>
      <c r="I273" s="765"/>
      <c r="J273" s="703"/>
      <c r="K273" s="701"/>
      <c r="L273" s="705"/>
      <c r="M273" s="705"/>
      <c r="N273" s="705"/>
      <c r="O273" s="718"/>
      <c r="P273" s="719"/>
      <c r="Q273" s="719"/>
      <c r="R273" s="720"/>
      <c r="S273" s="723"/>
      <c r="T273" s="724"/>
      <c r="U273" s="709"/>
    </row>
    <row r="274" spans="1:21" ht="48" x14ac:dyDescent="0.25">
      <c r="A274" s="699"/>
      <c r="B274" s="701"/>
      <c r="C274" s="703"/>
      <c r="D274" s="765"/>
      <c r="E274" s="765"/>
      <c r="F274" s="703"/>
      <c r="G274" s="703"/>
      <c r="H274" s="313" t="s">
        <v>180</v>
      </c>
      <c r="I274" s="765"/>
      <c r="J274" s="703"/>
      <c r="K274" s="701"/>
      <c r="L274" s="705"/>
      <c r="M274" s="705"/>
      <c r="N274" s="705"/>
      <c r="O274" s="738" t="s">
        <v>19</v>
      </c>
      <c r="P274" s="738" t="s">
        <v>20</v>
      </c>
      <c r="Q274" s="738" t="s">
        <v>21</v>
      </c>
      <c r="R274" s="738" t="s">
        <v>22</v>
      </c>
      <c r="S274" s="740" t="s">
        <v>23</v>
      </c>
      <c r="T274" s="740" t="s">
        <v>24</v>
      </c>
      <c r="U274" s="709"/>
    </row>
    <row r="275" spans="1:21" ht="15.75" thickBot="1" x14ac:dyDescent="0.3">
      <c r="A275" s="727"/>
      <c r="B275" s="725"/>
      <c r="C275" s="707"/>
      <c r="D275" s="766"/>
      <c r="E275" s="766"/>
      <c r="F275" s="707"/>
      <c r="G275" s="707"/>
      <c r="H275" s="314"/>
      <c r="I275" s="766"/>
      <c r="J275" s="707"/>
      <c r="K275" s="725"/>
      <c r="L275" s="705"/>
      <c r="M275" s="696"/>
      <c r="N275" s="696"/>
      <c r="O275" s="739"/>
      <c r="P275" s="739"/>
      <c r="Q275" s="739"/>
      <c r="R275" s="739"/>
      <c r="S275" s="741"/>
      <c r="T275" s="741"/>
      <c r="U275" s="710"/>
    </row>
    <row r="276" spans="1:21" ht="192" customHeight="1" x14ac:dyDescent="0.25">
      <c r="A276" s="52">
        <v>1</v>
      </c>
      <c r="B276" s="16">
        <v>33801</v>
      </c>
      <c r="C276" s="7" t="s">
        <v>421</v>
      </c>
      <c r="D276" s="318" t="s">
        <v>489</v>
      </c>
      <c r="E276" s="319" t="s">
        <v>182</v>
      </c>
      <c r="F276" s="5">
        <v>9</v>
      </c>
      <c r="G276" s="5" t="s">
        <v>181</v>
      </c>
      <c r="H276" s="5">
        <v>287</v>
      </c>
      <c r="I276" s="790" t="s">
        <v>534</v>
      </c>
      <c r="J276" s="16">
        <v>12</v>
      </c>
      <c r="K276" s="7" t="s">
        <v>75</v>
      </c>
      <c r="L276" s="607">
        <v>25</v>
      </c>
      <c r="M276" s="606">
        <v>5000</v>
      </c>
      <c r="N276" s="775" t="s">
        <v>183</v>
      </c>
      <c r="O276" s="86">
        <v>0.25</v>
      </c>
      <c r="P276" s="86">
        <v>0.25</v>
      </c>
      <c r="Q276" s="86">
        <v>0.25</v>
      </c>
      <c r="R276" s="86">
        <v>0.25</v>
      </c>
      <c r="S276" s="351" t="s">
        <v>514</v>
      </c>
      <c r="T276" s="351"/>
      <c r="U276" s="773" t="s">
        <v>535</v>
      </c>
    </row>
    <row r="277" spans="1:21" ht="48.75" thickBot="1" x14ac:dyDescent="0.3">
      <c r="A277" s="244">
        <v>2</v>
      </c>
      <c r="B277" s="230">
        <v>33801</v>
      </c>
      <c r="C277" s="176" t="s">
        <v>422</v>
      </c>
      <c r="D277" s="318" t="s">
        <v>489</v>
      </c>
      <c r="E277" s="319" t="s">
        <v>182</v>
      </c>
      <c r="F277" s="5">
        <v>9</v>
      </c>
      <c r="G277" s="7" t="s">
        <v>181</v>
      </c>
      <c r="H277" s="5">
        <v>287</v>
      </c>
      <c r="I277" s="792"/>
      <c r="J277" s="16">
        <v>12</v>
      </c>
      <c r="K277" s="7" t="s">
        <v>75</v>
      </c>
      <c r="L277" s="606">
        <v>25</v>
      </c>
      <c r="M277" s="606">
        <v>5000</v>
      </c>
      <c r="N277" s="776"/>
      <c r="O277" s="100">
        <v>0.25</v>
      </c>
      <c r="P277" s="100">
        <v>0.25</v>
      </c>
      <c r="Q277" s="100">
        <v>0.25</v>
      </c>
      <c r="R277" s="100">
        <v>0.25</v>
      </c>
      <c r="S277" s="376" t="s">
        <v>514</v>
      </c>
      <c r="T277" s="376"/>
      <c r="U277" s="774"/>
    </row>
    <row r="278" spans="1:21" ht="15.75" thickTop="1" x14ac:dyDescent="0.25">
      <c r="K278" s="62"/>
      <c r="M278" s="61"/>
      <c r="U278" s="372"/>
    </row>
    <row r="279" spans="1:21" x14ac:dyDescent="0.25">
      <c r="K279" s="62"/>
      <c r="M279" s="102"/>
    </row>
    <row r="280" spans="1:21" x14ac:dyDescent="0.25">
      <c r="K280" s="62"/>
    </row>
    <row r="281" spans="1:21" x14ac:dyDescent="0.25">
      <c r="K281" s="62"/>
      <c r="M281" s="61">
        <f>SUM(M276:M280)</f>
        <v>10000</v>
      </c>
    </row>
    <row r="282" spans="1:21" x14ac:dyDescent="0.25">
      <c r="K282" s="62"/>
    </row>
    <row r="283" spans="1:21" x14ac:dyDescent="0.25">
      <c r="A283" s="706" t="s">
        <v>0</v>
      </c>
      <c r="B283" s="706"/>
      <c r="C283" s="706"/>
      <c r="D283" s="706"/>
      <c r="E283" s="706"/>
      <c r="F283" s="706"/>
      <c r="G283" s="706"/>
      <c r="H283" s="706"/>
      <c r="I283" s="706"/>
      <c r="J283" s="706"/>
      <c r="K283" s="706"/>
      <c r="L283" s="706"/>
      <c r="M283" s="706"/>
      <c r="N283" s="706"/>
      <c r="O283" s="706"/>
      <c r="P283" s="706"/>
      <c r="Q283" s="706"/>
      <c r="R283" s="706"/>
      <c r="S283" s="706"/>
      <c r="T283" s="706"/>
      <c r="U283" s="706"/>
    </row>
    <row r="284" spans="1:21" x14ac:dyDescent="0.25">
      <c r="A284" s="713" t="s">
        <v>1</v>
      </c>
      <c r="B284" s="713"/>
      <c r="C284" s="713"/>
      <c r="D284" s="713"/>
      <c r="E284" s="713"/>
      <c r="F284" s="713"/>
      <c r="G284" s="713"/>
      <c r="H284" s="713"/>
      <c r="I284" s="713"/>
      <c r="J284" s="713"/>
      <c r="K284" s="713"/>
      <c r="L284" s="713"/>
      <c r="M284" s="713"/>
      <c r="N284" s="713"/>
      <c r="O284" s="713"/>
      <c r="P284" s="713"/>
      <c r="Q284" s="713"/>
      <c r="R284" s="713"/>
      <c r="S284" s="713"/>
      <c r="T284" s="713"/>
      <c r="U284" s="713"/>
    </row>
    <row r="285" spans="1:21" x14ac:dyDescent="0.25">
      <c r="A285" s="713" t="s">
        <v>2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3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494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26" t="s">
        <v>4</v>
      </c>
      <c r="B288" s="726"/>
      <c r="C288" s="726"/>
      <c r="D288" s="726"/>
      <c r="E288" s="726"/>
      <c r="F288" s="726"/>
      <c r="G288" s="726"/>
      <c r="H288" s="726"/>
      <c r="I288" s="726"/>
      <c r="J288" s="726"/>
      <c r="K288" s="726"/>
      <c r="L288" s="726"/>
      <c r="M288" s="726"/>
      <c r="N288" s="726"/>
      <c r="O288" s="726"/>
      <c r="P288" s="726"/>
      <c r="Q288" s="726"/>
      <c r="R288" s="726"/>
      <c r="S288" s="726"/>
      <c r="T288" s="726"/>
      <c r="U288" s="726"/>
    </row>
    <row r="289" spans="1:21" x14ac:dyDescent="0.25">
      <c r="A289" s="697" t="s">
        <v>104</v>
      </c>
      <c r="B289" s="697"/>
      <c r="C289" s="697"/>
      <c r="D289" s="697"/>
      <c r="E289" s="697"/>
      <c r="F289" s="697"/>
      <c r="G289" s="697"/>
      <c r="H289" s="697"/>
      <c r="I289" s="697"/>
      <c r="J289" s="697"/>
      <c r="K289" s="697"/>
      <c r="L289" s="697"/>
      <c r="M289" s="697"/>
      <c r="N289" s="697"/>
      <c r="O289" s="697"/>
      <c r="P289" s="697"/>
      <c r="Q289" s="697"/>
      <c r="R289" s="697"/>
      <c r="S289" s="697"/>
      <c r="T289" s="697"/>
      <c r="U289" s="697"/>
    </row>
    <row r="290" spans="1:21" ht="18.75" thickBot="1" x14ac:dyDescent="0.3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4"/>
      <c r="L290" s="3"/>
      <c r="M290" s="3"/>
      <c r="N290" s="3"/>
      <c r="O290" s="3"/>
      <c r="P290" s="3"/>
      <c r="Q290" s="3"/>
      <c r="R290" s="3"/>
      <c r="S290" s="2"/>
      <c r="T290" s="2"/>
      <c r="U290" s="2"/>
    </row>
    <row r="291" spans="1:21" ht="15.75" thickTop="1" x14ac:dyDescent="0.25">
      <c r="A291" s="698" t="s">
        <v>6</v>
      </c>
      <c r="B291" s="700" t="s">
        <v>7</v>
      </c>
      <c r="C291" s="702" t="s">
        <v>8</v>
      </c>
      <c r="D291" s="702" t="s">
        <v>177</v>
      </c>
      <c r="E291" s="702" t="s">
        <v>178</v>
      </c>
      <c r="F291" s="702" t="s">
        <v>9</v>
      </c>
      <c r="G291" s="702" t="s">
        <v>10</v>
      </c>
      <c r="H291" s="312"/>
      <c r="I291" s="702" t="s">
        <v>179</v>
      </c>
      <c r="J291" s="702" t="s">
        <v>11</v>
      </c>
      <c r="K291" s="700" t="s">
        <v>12</v>
      </c>
      <c r="L291" s="704" t="s">
        <v>13</v>
      </c>
      <c r="M291" s="704" t="s">
        <v>14</v>
      </c>
      <c r="N291" s="704" t="s">
        <v>15</v>
      </c>
      <c r="O291" s="715" t="s">
        <v>16</v>
      </c>
      <c r="P291" s="716"/>
      <c r="Q291" s="716"/>
      <c r="R291" s="717"/>
      <c r="S291" s="721" t="s">
        <v>17</v>
      </c>
      <c r="T291" s="722"/>
      <c r="U291" s="708" t="s">
        <v>18</v>
      </c>
    </row>
    <row r="292" spans="1:21" x14ac:dyDescent="0.25">
      <c r="A292" s="699"/>
      <c r="B292" s="701"/>
      <c r="C292" s="703"/>
      <c r="D292" s="765"/>
      <c r="E292" s="765"/>
      <c r="F292" s="703"/>
      <c r="G292" s="703"/>
      <c r="H292" s="313"/>
      <c r="I292" s="765"/>
      <c r="J292" s="703"/>
      <c r="K292" s="701"/>
      <c r="L292" s="705"/>
      <c r="M292" s="705"/>
      <c r="N292" s="705"/>
      <c r="O292" s="718"/>
      <c r="P292" s="719"/>
      <c r="Q292" s="719"/>
      <c r="R292" s="720"/>
      <c r="S292" s="723"/>
      <c r="T292" s="724"/>
      <c r="U292" s="709"/>
    </row>
    <row r="293" spans="1:21" ht="48" x14ac:dyDescent="0.25">
      <c r="A293" s="699"/>
      <c r="B293" s="701"/>
      <c r="C293" s="703"/>
      <c r="D293" s="765"/>
      <c r="E293" s="765"/>
      <c r="F293" s="703"/>
      <c r="G293" s="703"/>
      <c r="H293" s="313" t="s">
        <v>180</v>
      </c>
      <c r="I293" s="765"/>
      <c r="J293" s="703"/>
      <c r="K293" s="701"/>
      <c r="L293" s="705"/>
      <c r="M293" s="705"/>
      <c r="N293" s="705"/>
      <c r="O293" s="738" t="s">
        <v>19</v>
      </c>
      <c r="P293" s="738" t="s">
        <v>20</v>
      </c>
      <c r="Q293" s="738" t="s">
        <v>21</v>
      </c>
      <c r="R293" s="738" t="s">
        <v>22</v>
      </c>
      <c r="S293" s="740" t="s">
        <v>23</v>
      </c>
      <c r="T293" s="740" t="s">
        <v>24</v>
      </c>
      <c r="U293" s="709"/>
    </row>
    <row r="294" spans="1:21" ht="15.75" thickBot="1" x14ac:dyDescent="0.3">
      <c r="A294" s="727"/>
      <c r="B294" s="725"/>
      <c r="C294" s="707"/>
      <c r="D294" s="766"/>
      <c r="E294" s="766"/>
      <c r="F294" s="707"/>
      <c r="G294" s="707"/>
      <c r="H294" s="314"/>
      <c r="I294" s="766"/>
      <c r="J294" s="707"/>
      <c r="K294" s="725"/>
      <c r="L294" s="696"/>
      <c r="M294" s="696"/>
      <c r="N294" s="696"/>
      <c r="O294" s="739"/>
      <c r="P294" s="739"/>
      <c r="Q294" s="739"/>
      <c r="R294" s="739"/>
      <c r="S294" s="741"/>
      <c r="T294" s="741"/>
      <c r="U294" s="710"/>
    </row>
    <row r="295" spans="1:21" ht="192.75" thickBot="1" x14ac:dyDescent="0.3">
      <c r="A295" s="91">
        <v>1</v>
      </c>
      <c r="B295" s="92">
        <v>35501</v>
      </c>
      <c r="C295" s="169" t="s">
        <v>436</v>
      </c>
      <c r="D295" s="318" t="s">
        <v>489</v>
      </c>
      <c r="E295" s="319" t="s">
        <v>182</v>
      </c>
      <c r="F295" s="5">
        <v>9</v>
      </c>
      <c r="G295" s="164" t="s">
        <v>181</v>
      </c>
      <c r="H295" s="5">
        <v>287</v>
      </c>
      <c r="I295" s="323" t="s">
        <v>534</v>
      </c>
      <c r="J295" s="278">
        <v>1</v>
      </c>
      <c r="K295" s="166" t="s">
        <v>75</v>
      </c>
      <c r="L295" s="296">
        <v>10000</v>
      </c>
      <c r="M295" s="279">
        <v>10000</v>
      </c>
      <c r="N295" s="164" t="s">
        <v>183</v>
      </c>
      <c r="O295" s="89">
        <v>0.25</v>
      </c>
      <c r="P295" s="89">
        <v>0.25</v>
      </c>
      <c r="Q295" s="89">
        <v>0.25</v>
      </c>
      <c r="R295" s="89">
        <v>0.25</v>
      </c>
      <c r="S295" s="83" t="s">
        <v>514</v>
      </c>
      <c r="T295" s="93"/>
      <c r="U295" s="287" t="s">
        <v>535</v>
      </c>
    </row>
    <row r="296" spans="1:21" ht="15.75" thickTop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5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51"/>
      <c r="L297" s="1"/>
      <c r="M297" s="6"/>
      <c r="N297" s="1"/>
      <c r="O297" s="1"/>
      <c r="P297" s="1"/>
      <c r="Q297" s="1"/>
      <c r="R297" s="1"/>
      <c r="S297" s="1"/>
      <c r="T297" s="1"/>
      <c r="U297" s="1"/>
    </row>
    <row r="298" spans="1:2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51"/>
      <c r="L298" s="357"/>
      <c r="M298" s="6"/>
      <c r="N298" s="1"/>
      <c r="O298" s="1"/>
      <c r="P298" s="1"/>
      <c r="Q298" s="1"/>
      <c r="R298" s="1"/>
      <c r="S298" s="1"/>
      <c r="T298" s="1"/>
      <c r="U298" s="1"/>
    </row>
    <row r="299" spans="1:2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51"/>
      <c r="L299" s="1"/>
      <c r="M299" s="102">
        <f>SUM(M295:M298)</f>
        <v>10000</v>
      </c>
      <c r="N299" s="1"/>
      <c r="O299" s="1"/>
      <c r="P299" s="1"/>
      <c r="Q299" s="1"/>
      <c r="R299" s="1"/>
      <c r="S299" s="1"/>
      <c r="T299" s="1"/>
      <c r="U299" s="1"/>
    </row>
    <row r="300" spans="1:21" x14ac:dyDescent="0.25">
      <c r="K300" s="62"/>
    </row>
    <row r="301" spans="1:21" x14ac:dyDescent="0.25">
      <c r="K301" s="62"/>
    </row>
    <row r="302" spans="1:21" x14ac:dyDescent="0.25">
      <c r="K302" s="62"/>
    </row>
    <row r="303" spans="1:21" x14ac:dyDescent="0.25">
      <c r="K303" s="62"/>
    </row>
    <row r="304" spans="1:21" x14ac:dyDescent="0.25">
      <c r="K304" s="62"/>
    </row>
    <row r="305" spans="1:21" x14ac:dyDescent="0.25">
      <c r="K305" s="62"/>
    </row>
    <row r="306" spans="1:21" x14ac:dyDescent="0.25">
      <c r="A306" s="706"/>
      <c r="B306" s="706"/>
      <c r="C306" s="706"/>
      <c r="D306" s="706"/>
      <c r="E306" s="706"/>
      <c r="F306" s="706"/>
      <c r="G306" s="706"/>
      <c r="H306" s="706"/>
      <c r="I306" s="706"/>
      <c r="J306" s="706"/>
      <c r="K306" s="706"/>
      <c r="L306" s="706"/>
      <c r="M306" s="706"/>
      <c r="N306" s="706"/>
      <c r="O306" s="706"/>
      <c r="P306" s="706"/>
      <c r="Q306" s="706"/>
      <c r="R306" s="706"/>
      <c r="S306" s="706"/>
      <c r="T306" s="706"/>
      <c r="U306" s="706"/>
    </row>
    <row r="307" spans="1:21" x14ac:dyDescent="0.25">
      <c r="A307" s="713"/>
      <c r="B307" s="713"/>
      <c r="C307" s="713"/>
      <c r="D307" s="713"/>
      <c r="E307" s="713"/>
      <c r="F307" s="713"/>
      <c r="G307" s="713"/>
      <c r="H307" s="713"/>
      <c r="I307" s="713"/>
      <c r="J307" s="713"/>
      <c r="K307" s="713"/>
      <c r="L307" s="713"/>
      <c r="M307" s="713"/>
      <c r="N307" s="713"/>
      <c r="O307" s="713"/>
      <c r="P307" s="713"/>
      <c r="Q307" s="713"/>
      <c r="R307" s="713"/>
      <c r="S307" s="713"/>
      <c r="T307" s="713"/>
      <c r="U307" s="713"/>
    </row>
    <row r="308" spans="1:21" x14ac:dyDescent="0.25">
      <c r="K308" s="62"/>
    </row>
    <row r="309" spans="1:21" x14ac:dyDescent="0.25">
      <c r="K309" s="62"/>
    </row>
    <row r="310" spans="1:21" x14ac:dyDescent="0.25">
      <c r="A310" s="706" t="s">
        <v>0</v>
      </c>
      <c r="B310" s="706"/>
      <c r="C310" s="706"/>
      <c r="D310" s="706"/>
      <c r="E310" s="706"/>
      <c r="F310" s="706"/>
      <c r="G310" s="706"/>
      <c r="H310" s="706"/>
      <c r="I310" s="706"/>
      <c r="J310" s="706"/>
      <c r="K310" s="706"/>
      <c r="L310" s="706"/>
      <c r="M310" s="706"/>
      <c r="N310" s="706"/>
      <c r="O310" s="706"/>
      <c r="P310" s="706"/>
      <c r="Q310" s="706"/>
      <c r="R310" s="706"/>
      <c r="S310" s="706"/>
      <c r="T310" s="706"/>
      <c r="U310" s="706"/>
    </row>
    <row r="311" spans="1:21" x14ac:dyDescent="0.25">
      <c r="A311" s="713" t="s">
        <v>1</v>
      </c>
      <c r="B311" s="713"/>
      <c r="C311" s="713"/>
      <c r="D311" s="713"/>
      <c r="E311" s="713"/>
      <c r="F311" s="713"/>
      <c r="G311" s="713"/>
      <c r="H311" s="713"/>
      <c r="I311" s="713"/>
      <c r="J311" s="713"/>
      <c r="K311" s="713"/>
      <c r="L311" s="713"/>
      <c r="M311" s="713"/>
      <c r="N311" s="713"/>
      <c r="O311" s="713"/>
      <c r="P311" s="713"/>
      <c r="Q311" s="713"/>
      <c r="R311" s="713"/>
      <c r="S311" s="713"/>
      <c r="T311" s="713"/>
      <c r="U311" s="713"/>
    </row>
    <row r="312" spans="1:21" x14ac:dyDescent="0.25">
      <c r="A312" s="713" t="s">
        <v>2</v>
      </c>
      <c r="B312" s="713"/>
      <c r="C312" s="713"/>
      <c r="D312" s="713"/>
      <c r="E312" s="713"/>
      <c r="F312" s="713"/>
      <c r="G312" s="713"/>
      <c r="H312" s="713"/>
      <c r="I312" s="713"/>
      <c r="J312" s="713"/>
      <c r="K312" s="713"/>
      <c r="L312" s="713"/>
      <c r="M312" s="713"/>
      <c r="N312" s="713"/>
      <c r="O312" s="713"/>
      <c r="P312" s="713"/>
      <c r="Q312" s="713"/>
      <c r="R312" s="713"/>
      <c r="S312" s="713"/>
      <c r="T312" s="713"/>
      <c r="U312" s="713"/>
    </row>
    <row r="313" spans="1:21" x14ac:dyDescent="0.25">
      <c r="A313" s="713" t="s">
        <v>3</v>
      </c>
      <c r="B313" s="713"/>
      <c r="C313" s="713"/>
      <c r="D313" s="713"/>
      <c r="E313" s="713"/>
      <c r="F313" s="713"/>
      <c r="G313" s="713"/>
      <c r="H313" s="713"/>
      <c r="I313" s="713"/>
      <c r="J313" s="713"/>
      <c r="K313" s="713"/>
      <c r="L313" s="713"/>
      <c r="M313" s="713"/>
      <c r="N313" s="713"/>
      <c r="O313" s="713"/>
      <c r="P313" s="713"/>
      <c r="Q313" s="713"/>
      <c r="R313" s="713"/>
      <c r="S313" s="713"/>
      <c r="T313" s="713"/>
      <c r="U313" s="713"/>
    </row>
    <row r="314" spans="1:21" x14ac:dyDescent="0.25">
      <c r="A314" s="713" t="s">
        <v>494</v>
      </c>
      <c r="B314" s="713"/>
      <c r="C314" s="713"/>
      <c r="D314" s="713"/>
      <c r="E314" s="713"/>
      <c r="F314" s="713"/>
      <c r="G314" s="713"/>
      <c r="H314" s="713"/>
      <c r="I314" s="713"/>
      <c r="J314" s="713"/>
      <c r="K314" s="713"/>
      <c r="L314" s="713"/>
      <c r="M314" s="713"/>
      <c r="N314" s="713"/>
      <c r="O314" s="713"/>
      <c r="P314" s="713"/>
      <c r="Q314" s="713"/>
      <c r="R314" s="713"/>
      <c r="S314" s="713"/>
      <c r="T314" s="713"/>
      <c r="U314" s="713"/>
    </row>
    <row r="315" spans="1:21" x14ac:dyDescent="0.25">
      <c r="A315" s="714" t="s">
        <v>4</v>
      </c>
      <c r="B315" s="714"/>
      <c r="C315" s="714"/>
      <c r="D315" s="714"/>
      <c r="E315" s="714"/>
      <c r="F315" s="714"/>
      <c r="G315" s="714"/>
      <c r="H315" s="714"/>
      <c r="I315" s="714"/>
      <c r="J315" s="714"/>
      <c r="K315" s="714"/>
      <c r="L315" s="714"/>
      <c r="M315" s="714"/>
      <c r="N315" s="714"/>
      <c r="O315" s="714"/>
      <c r="P315" s="714"/>
      <c r="Q315" s="714"/>
      <c r="R315" s="714"/>
      <c r="S315" s="714"/>
      <c r="T315" s="714"/>
      <c r="U315" s="714"/>
    </row>
    <row r="316" spans="1:21" x14ac:dyDescent="0.25">
      <c r="A316" s="737" t="s">
        <v>108</v>
      </c>
      <c r="B316" s="737"/>
      <c r="C316" s="737"/>
      <c r="D316" s="737"/>
      <c r="E316" s="737"/>
      <c r="F316" s="737"/>
      <c r="G316" s="737"/>
      <c r="H316" s="737"/>
      <c r="I316" s="737"/>
      <c r="J316" s="737"/>
      <c r="K316" s="737"/>
      <c r="L316" s="737"/>
      <c r="M316" s="737"/>
      <c r="N316" s="737"/>
      <c r="O316" s="737"/>
      <c r="P316" s="737"/>
      <c r="Q316" s="737"/>
      <c r="R316" s="737"/>
      <c r="S316" s="737"/>
      <c r="T316" s="737"/>
      <c r="U316" s="737"/>
    </row>
    <row r="317" spans="1:21" ht="18.75" thickBot="1" x14ac:dyDescent="0.3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4"/>
      <c r="L317" s="3"/>
      <c r="M317" s="3"/>
      <c r="N317" s="3"/>
      <c r="O317" s="3"/>
      <c r="P317" s="3"/>
      <c r="Q317" s="3"/>
      <c r="R317" s="3"/>
      <c r="S317" s="2"/>
      <c r="T317" s="2"/>
      <c r="U317" s="2"/>
    </row>
    <row r="318" spans="1:21" ht="15.75" thickTop="1" x14ac:dyDescent="0.25">
      <c r="A318" s="767" t="s">
        <v>6</v>
      </c>
      <c r="B318" s="770" t="s">
        <v>7</v>
      </c>
      <c r="C318" s="702" t="s">
        <v>8</v>
      </c>
      <c r="D318" s="702" t="s">
        <v>177</v>
      </c>
      <c r="E318" s="702" t="s">
        <v>178</v>
      </c>
      <c r="F318" s="702" t="s">
        <v>9</v>
      </c>
      <c r="G318" s="702" t="s">
        <v>10</v>
      </c>
      <c r="H318" s="312"/>
      <c r="I318" s="702" t="s">
        <v>179</v>
      </c>
      <c r="J318" s="702" t="s">
        <v>11</v>
      </c>
      <c r="K318" s="700" t="s">
        <v>12</v>
      </c>
      <c r="L318" s="704" t="s">
        <v>13</v>
      </c>
      <c r="M318" s="704" t="s">
        <v>14</v>
      </c>
      <c r="N318" s="704" t="s">
        <v>15</v>
      </c>
      <c r="O318" s="715" t="s">
        <v>16</v>
      </c>
      <c r="P318" s="716"/>
      <c r="Q318" s="716"/>
      <c r="R318" s="717"/>
      <c r="S318" s="721" t="s">
        <v>17</v>
      </c>
      <c r="T318" s="722"/>
      <c r="U318" s="708" t="s">
        <v>18</v>
      </c>
    </row>
    <row r="319" spans="1:21" x14ac:dyDescent="0.25">
      <c r="A319" s="768"/>
      <c r="B319" s="771"/>
      <c r="C319" s="703"/>
      <c r="D319" s="765"/>
      <c r="E319" s="765"/>
      <c r="F319" s="703"/>
      <c r="G319" s="703"/>
      <c r="H319" s="313"/>
      <c r="I319" s="765"/>
      <c r="J319" s="703"/>
      <c r="K319" s="701"/>
      <c r="L319" s="705"/>
      <c r="M319" s="705"/>
      <c r="N319" s="705"/>
      <c r="O319" s="718"/>
      <c r="P319" s="719"/>
      <c r="Q319" s="719"/>
      <c r="R319" s="720"/>
      <c r="S319" s="723"/>
      <c r="T319" s="724"/>
      <c r="U319" s="709"/>
    </row>
    <row r="320" spans="1:21" ht="48" x14ac:dyDescent="0.25">
      <c r="A320" s="768"/>
      <c r="B320" s="771"/>
      <c r="C320" s="703"/>
      <c r="D320" s="765"/>
      <c r="E320" s="765"/>
      <c r="F320" s="703"/>
      <c r="G320" s="703"/>
      <c r="H320" s="313" t="s">
        <v>180</v>
      </c>
      <c r="I320" s="765"/>
      <c r="J320" s="703"/>
      <c r="K320" s="701"/>
      <c r="L320" s="705"/>
      <c r="M320" s="705"/>
      <c r="N320" s="705"/>
      <c r="O320" s="738" t="s">
        <v>19</v>
      </c>
      <c r="P320" s="738" t="s">
        <v>20</v>
      </c>
      <c r="Q320" s="738" t="s">
        <v>21</v>
      </c>
      <c r="R320" s="738" t="s">
        <v>22</v>
      </c>
      <c r="S320" s="740" t="s">
        <v>23</v>
      </c>
      <c r="T320" s="740" t="s">
        <v>24</v>
      </c>
      <c r="U320" s="709"/>
    </row>
    <row r="321" spans="1:21" ht="15.75" thickBot="1" x14ac:dyDescent="0.3">
      <c r="A321" s="769"/>
      <c r="B321" s="772"/>
      <c r="C321" s="707"/>
      <c r="D321" s="766"/>
      <c r="E321" s="766"/>
      <c r="F321" s="707"/>
      <c r="G321" s="707"/>
      <c r="H321" s="314"/>
      <c r="I321" s="766"/>
      <c r="J321" s="707"/>
      <c r="K321" s="725"/>
      <c r="L321" s="696"/>
      <c r="M321" s="696"/>
      <c r="N321" s="696"/>
      <c r="O321" s="739"/>
      <c r="P321" s="739"/>
      <c r="Q321" s="739"/>
      <c r="R321" s="739"/>
      <c r="S321" s="741"/>
      <c r="T321" s="741"/>
      <c r="U321" s="710"/>
    </row>
    <row r="322" spans="1:21" ht="192" x14ac:dyDescent="0.25">
      <c r="A322" s="52">
        <v>1</v>
      </c>
      <c r="B322" s="53">
        <v>35901</v>
      </c>
      <c r="C322" s="172" t="s">
        <v>443</v>
      </c>
      <c r="D322" s="318" t="s">
        <v>489</v>
      </c>
      <c r="E322" s="319" t="s">
        <v>182</v>
      </c>
      <c r="F322" s="5">
        <v>9</v>
      </c>
      <c r="G322" s="5" t="s">
        <v>181</v>
      </c>
      <c r="H322" s="5">
        <v>287</v>
      </c>
      <c r="I322" s="323" t="s">
        <v>534</v>
      </c>
      <c r="J322" s="538">
        <v>1</v>
      </c>
      <c r="K322" s="539" t="s">
        <v>97</v>
      </c>
      <c r="L322" s="601">
        <v>1500</v>
      </c>
      <c r="M322" s="608">
        <v>1500</v>
      </c>
      <c r="N322" s="654" t="s">
        <v>183</v>
      </c>
      <c r="O322" s="86">
        <v>0.25</v>
      </c>
      <c r="P322" s="86">
        <v>0.25</v>
      </c>
      <c r="Q322" s="86">
        <v>0.25</v>
      </c>
      <c r="R322" s="86">
        <v>0.25</v>
      </c>
      <c r="S322" s="270" t="s">
        <v>514</v>
      </c>
      <c r="T322" s="270"/>
      <c r="U322" s="652" t="s">
        <v>535</v>
      </c>
    </row>
    <row r="323" spans="1:21" x14ac:dyDescent="0.25">
      <c r="K323" s="62"/>
      <c r="M323" s="102"/>
      <c r="N323" s="103"/>
      <c r="O323" s="103"/>
      <c r="P323" s="103"/>
      <c r="Q323" s="103"/>
      <c r="R323" s="103"/>
      <c r="S323" s="103"/>
      <c r="T323" s="103"/>
      <c r="U323" s="103"/>
    </row>
    <row r="324" spans="1:21" x14ac:dyDescent="0.25">
      <c r="K324" s="62"/>
      <c r="M324" s="103"/>
      <c r="N324" s="103"/>
      <c r="O324" s="103"/>
      <c r="P324" s="103"/>
      <c r="Q324" s="103"/>
      <c r="R324" s="103"/>
      <c r="S324" s="103"/>
      <c r="T324" s="103"/>
      <c r="U324" s="108"/>
    </row>
    <row r="325" spans="1:21" x14ac:dyDescent="0.25">
      <c r="K325" s="62"/>
      <c r="M325" s="103"/>
      <c r="N325" s="103"/>
      <c r="O325" s="103"/>
      <c r="P325" s="103"/>
      <c r="Q325" s="103"/>
      <c r="R325" s="103"/>
      <c r="S325" s="103"/>
      <c r="T325" s="103"/>
      <c r="U325" s="108"/>
    </row>
    <row r="326" spans="1:21" x14ac:dyDescent="0.25">
      <c r="K326" s="62"/>
      <c r="M326" s="108">
        <f>SUM(M322:M325)</f>
        <v>1500</v>
      </c>
      <c r="N326" s="103"/>
      <c r="O326" s="103"/>
      <c r="P326" s="103"/>
      <c r="Q326" s="103"/>
      <c r="R326" s="103"/>
      <c r="S326" s="103"/>
      <c r="T326" s="103"/>
      <c r="U326" s="108"/>
    </row>
    <row r="327" spans="1:21" x14ac:dyDescent="0.25">
      <c r="K327" s="62"/>
      <c r="M327" s="103"/>
      <c r="N327" s="103"/>
      <c r="O327" s="103"/>
      <c r="P327" s="103"/>
      <c r="Q327" s="103"/>
      <c r="R327" s="103"/>
      <c r="S327" s="103"/>
      <c r="T327" s="103"/>
      <c r="U327" s="108"/>
    </row>
    <row r="328" spans="1:21" x14ac:dyDescent="0.25">
      <c r="K328" s="62"/>
    </row>
    <row r="329" spans="1:21" x14ac:dyDescent="0.25">
      <c r="K329" s="62"/>
    </row>
    <row r="330" spans="1:21" x14ac:dyDescent="0.25">
      <c r="A330" s="706" t="s">
        <v>0</v>
      </c>
      <c r="B330" s="706"/>
      <c r="C330" s="706"/>
      <c r="D330" s="706"/>
      <c r="E330" s="706"/>
      <c r="F330" s="706"/>
      <c r="G330" s="706"/>
      <c r="H330" s="706"/>
      <c r="I330" s="706"/>
      <c r="J330" s="706"/>
      <c r="K330" s="706"/>
      <c r="L330" s="706"/>
      <c r="M330" s="706"/>
      <c r="N330" s="706"/>
      <c r="O330" s="706"/>
      <c r="P330" s="706"/>
      <c r="Q330" s="706"/>
      <c r="R330" s="706"/>
      <c r="S330" s="706"/>
      <c r="T330" s="706"/>
      <c r="U330" s="706"/>
    </row>
    <row r="331" spans="1:21" x14ac:dyDescent="0.25">
      <c r="A331" s="713" t="s">
        <v>1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2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3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3" t="s">
        <v>494</v>
      </c>
      <c r="B334" s="713"/>
      <c r="C334" s="713"/>
      <c r="D334" s="713"/>
      <c r="E334" s="713"/>
      <c r="F334" s="713"/>
      <c r="G334" s="713"/>
      <c r="H334" s="713"/>
      <c r="I334" s="713"/>
      <c r="J334" s="713"/>
      <c r="K334" s="713"/>
      <c r="L334" s="713"/>
      <c r="M334" s="713"/>
      <c r="N334" s="713"/>
      <c r="O334" s="713"/>
      <c r="P334" s="713"/>
      <c r="Q334" s="713"/>
      <c r="R334" s="713"/>
      <c r="S334" s="713"/>
      <c r="T334" s="713"/>
      <c r="U334" s="713"/>
    </row>
    <row r="335" spans="1:21" x14ac:dyDescent="0.25">
      <c r="A335" s="726" t="s">
        <v>4</v>
      </c>
      <c r="B335" s="726"/>
      <c r="C335" s="726"/>
      <c r="D335" s="726"/>
      <c r="E335" s="726"/>
      <c r="F335" s="726"/>
      <c r="G335" s="726"/>
      <c r="H335" s="726"/>
      <c r="I335" s="726"/>
      <c r="J335" s="726"/>
      <c r="K335" s="726"/>
      <c r="L335" s="726"/>
      <c r="M335" s="726"/>
      <c r="N335" s="726"/>
      <c r="O335" s="726"/>
      <c r="P335" s="726"/>
      <c r="Q335" s="726"/>
      <c r="R335" s="726"/>
      <c r="S335" s="726"/>
      <c r="T335" s="726"/>
      <c r="U335" s="726"/>
    </row>
    <row r="336" spans="1:21" x14ac:dyDescent="0.25">
      <c r="A336" s="714" t="s">
        <v>109</v>
      </c>
      <c r="B336" s="714"/>
      <c r="C336" s="714"/>
      <c r="D336" s="714"/>
      <c r="E336" s="714"/>
      <c r="F336" s="714"/>
      <c r="G336" s="714"/>
      <c r="H336" s="714"/>
      <c r="I336" s="714"/>
      <c r="J336" s="714"/>
      <c r="K336" s="714"/>
      <c r="L336" s="714"/>
      <c r="M336" s="714"/>
      <c r="N336" s="714"/>
      <c r="O336" s="714"/>
      <c r="P336" s="714"/>
      <c r="Q336" s="714"/>
      <c r="R336" s="714"/>
      <c r="S336" s="714"/>
      <c r="T336" s="714"/>
      <c r="U336" s="714"/>
    </row>
    <row r="337" spans="1:21" ht="18.75" thickBot="1" x14ac:dyDescent="0.3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4"/>
      <c r="L337" s="3"/>
      <c r="M337" s="3"/>
      <c r="N337" s="3"/>
      <c r="O337" s="3"/>
      <c r="P337" s="3"/>
      <c r="Q337" s="3"/>
      <c r="R337" s="3"/>
      <c r="S337" s="2"/>
      <c r="T337" s="2"/>
      <c r="U337" s="2"/>
    </row>
    <row r="338" spans="1:21" ht="15.75" thickTop="1" x14ac:dyDescent="0.25">
      <c r="A338" s="698" t="s">
        <v>6</v>
      </c>
      <c r="B338" s="700" t="s">
        <v>7</v>
      </c>
      <c r="C338" s="702" t="s">
        <v>8</v>
      </c>
      <c r="D338" s="702" t="s">
        <v>177</v>
      </c>
      <c r="E338" s="702" t="s">
        <v>178</v>
      </c>
      <c r="F338" s="702" t="s">
        <v>9</v>
      </c>
      <c r="G338" s="702" t="s">
        <v>10</v>
      </c>
      <c r="H338" s="312"/>
      <c r="I338" s="702" t="s">
        <v>179</v>
      </c>
      <c r="J338" s="702" t="s">
        <v>11</v>
      </c>
      <c r="K338" s="700" t="s">
        <v>12</v>
      </c>
      <c r="L338" s="704" t="s">
        <v>13</v>
      </c>
      <c r="M338" s="704" t="s">
        <v>14</v>
      </c>
      <c r="N338" s="704" t="s">
        <v>15</v>
      </c>
      <c r="O338" s="715" t="s">
        <v>16</v>
      </c>
      <c r="P338" s="716"/>
      <c r="Q338" s="716"/>
      <c r="R338" s="717"/>
      <c r="S338" s="721" t="s">
        <v>17</v>
      </c>
      <c r="T338" s="722"/>
      <c r="U338" s="708" t="s">
        <v>18</v>
      </c>
    </row>
    <row r="339" spans="1:21" x14ac:dyDescent="0.25">
      <c r="A339" s="699"/>
      <c r="B339" s="701"/>
      <c r="C339" s="703"/>
      <c r="D339" s="765"/>
      <c r="E339" s="765"/>
      <c r="F339" s="703"/>
      <c r="G339" s="703"/>
      <c r="H339" s="313"/>
      <c r="I339" s="765"/>
      <c r="J339" s="703"/>
      <c r="K339" s="701"/>
      <c r="L339" s="705"/>
      <c r="M339" s="705"/>
      <c r="N339" s="705"/>
      <c r="O339" s="718"/>
      <c r="P339" s="719"/>
      <c r="Q339" s="719"/>
      <c r="R339" s="720"/>
      <c r="S339" s="723"/>
      <c r="T339" s="724"/>
      <c r="U339" s="709"/>
    </row>
    <row r="340" spans="1:21" ht="48" x14ac:dyDescent="0.25">
      <c r="A340" s="699"/>
      <c r="B340" s="701"/>
      <c r="C340" s="703"/>
      <c r="D340" s="765"/>
      <c r="E340" s="765"/>
      <c r="F340" s="703"/>
      <c r="G340" s="703"/>
      <c r="H340" s="313" t="s">
        <v>180</v>
      </c>
      <c r="I340" s="765"/>
      <c r="J340" s="703"/>
      <c r="K340" s="701"/>
      <c r="L340" s="705"/>
      <c r="M340" s="705"/>
      <c r="N340" s="705"/>
      <c r="O340" s="738" t="s">
        <v>19</v>
      </c>
      <c r="P340" s="738" t="s">
        <v>20</v>
      </c>
      <c r="Q340" s="738" t="s">
        <v>21</v>
      </c>
      <c r="R340" s="738" t="s">
        <v>22</v>
      </c>
      <c r="S340" s="740" t="s">
        <v>23</v>
      </c>
      <c r="T340" s="740" t="s">
        <v>24</v>
      </c>
      <c r="U340" s="709"/>
    </row>
    <row r="341" spans="1:21" ht="15.75" thickBot="1" x14ac:dyDescent="0.3">
      <c r="A341" s="727"/>
      <c r="B341" s="725"/>
      <c r="C341" s="707"/>
      <c r="D341" s="766"/>
      <c r="E341" s="766"/>
      <c r="F341" s="707"/>
      <c r="G341" s="707"/>
      <c r="H341" s="314"/>
      <c r="I341" s="766"/>
      <c r="J341" s="707"/>
      <c r="K341" s="725"/>
      <c r="L341" s="696"/>
      <c r="M341" s="696"/>
      <c r="N341" s="696"/>
      <c r="O341" s="739"/>
      <c r="P341" s="739"/>
      <c r="Q341" s="739"/>
      <c r="R341" s="739"/>
      <c r="S341" s="741"/>
      <c r="T341" s="741"/>
      <c r="U341" s="710"/>
    </row>
    <row r="342" spans="1:21" ht="192.75" customHeight="1" thickBot="1" x14ac:dyDescent="0.3">
      <c r="A342" s="354">
        <v>1</v>
      </c>
      <c r="B342" s="355">
        <v>36201</v>
      </c>
      <c r="C342" s="355" t="s">
        <v>446</v>
      </c>
      <c r="D342" s="318" t="s">
        <v>489</v>
      </c>
      <c r="E342" s="319" t="s">
        <v>182</v>
      </c>
      <c r="F342" s="5">
        <v>9</v>
      </c>
      <c r="G342" s="5" t="s">
        <v>181</v>
      </c>
      <c r="H342" s="5">
        <v>287</v>
      </c>
      <c r="I342" s="790" t="s">
        <v>534</v>
      </c>
      <c r="J342" s="109">
        <v>34</v>
      </c>
      <c r="K342" s="166" t="s">
        <v>73</v>
      </c>
      <c r="L342" s="647">
        <v>1770.28125</v>
      </c>
      <c r="M342" s="623">
        <f>SUM(J342*L342)</f>
        <v>60189.5625</v>
      </c>
      <c r="N342" s="731" t="s">
        <v>183</v>
      </c>
      <c r="O342" s="85">
        <v>0.1</v>
      </c>
      <c r="P342" s="85">
        <v>0.4</v>
      </c>
      <c r="Q342" s="86">
        <v>0.4</v>
      </c>
      <c r="R342" s="86">
        <v>0.1</v>
      </c>
      <c r="S342" s="298"/>
      <c r="T342" s="298" t="s">
        <v>514</v>
      </c>
      <c r="U342" s="773" t="s">
        <v>535</v>
      </c>
    </row>
    <row r="343" spans="1:21" ht="15.75" thickBot="1" x14ac:dyDescent="0.3">
      <c r="A343" s="15">
        <v>2</v>
      </c>
      <c r="B343" s="280">
        <v>36201</v>
      </c>
      <c r="C343" s="358" t="s">
        <v>447</v>
      </c>
      <c r="D343" s="318" t="s">
        <v>489</v>
      </c>
      <c r="E343" s="319" t="s">
        <v>182</v>
      </c>
      <c r="F343" s="5">
        <v>9</v>
      </c>
      <c r="G343" s="7" t="s">
        <v>181</v>
      </c>
      <c r="H343" s="5">
        <v>287</v>
      </c>
      <c r="I343" s="791"/>
      <c r="J343" s="109">
        <v>8</v>
      </c>
      <c r="K343" s="7" t="s">
        <v>73</v>
      </c>
      <c r="L343" s="167">
        <v>6200</v>
      </c>
      <c r="M343" s="623">
        <f t="shared" ref="M343" si="2">SUM(J343*L343)</f>
        <v>49600</v>
      </c>
      <c r="N343" s="825"/>
      <c r="O343" s="100">
        <v>0.1</v>
      </c>
      <c r="P343" s="100">
        <v>0.4</v>
      </c>
      <c r="Q343" s="100">
        <v>0.4</v>
      </c>
      <c r="R343" s="101">
        <v>0.1</v>
      </c>
      <c r="S343" s="21"/>
      <c r="T343" s="21" t="s">
        <v>514</v>
      </c>
      <c r="U343" s="774"/>
    </row>
    <row r="344" spans="1:21" ht="15.75" thickBot="1" x14ac:dyDescent="0.3">
      <c r="A344" s="359">
        <v>3</v>
      </c>
      <c r="B344" s="360">
        <v>36201</v>
      </c>
      <c r="C344" s="56" t="s">
        <v>448</v>
      </c>
      <c r="D344" s="318" t="s">
        <v>489</v>
      </c>
      <c r="E344" s="319" t="s">
        <v>182</v>
      </c>
      <c r="F344" s="5">
        <v>9</v>
      </c>
      <c r="G344" s="174" t="s">
        <v>181</v>
      </c>
      <c r="H344" s="5">
        <v>287</v>
      </c>
      <c r="I344" s="793"/>
      <c r="J344" s="109">
        <v>40</v>
      </c>
      <c r="K344" s="174" t="s">
        <v>73</v>
      </c>
      <c r="L344" s="204">
        <v>997.55140100000006</v>
      </c>
      <c r="M344" s="623">
        <v>40210.44</v>
      </c>
      <c r="N344" s="826"/>
      <c r="O344" s="361">
        <v>0.1</v>
      </c>
      <c r="P344" s="362">
        <v>0.4</v>
      </c>
      <c r="Q344" s="362">
        <v>0.4</v>
      </c>
      <c r="R344" s="362">
        <v>0.1</v>
      </c>
      <c r="S344" s="363"/>
      <c r="T344" s="364" t="s">
        <v>514</v>
      </c>
      <c r="U344" s="786"/>
    </row>
    <row r="345" spans="1:21" ht="15.75" thickTop="1" x14ac:dyDescent="0.25">
      <c r="K345" s="62"/>
      <c r="M345" s="70"/>
    </row>
    <row r="346" spans="1:21" x14ac:dyDescent="0.25">
      <c r="K346" s="62"/>
      <c r="M346" s="103"/>
    </row>
    <row r="347" spans="1:21" x14ac:dyDescent="0.25">
      <c r="K347" s="62"/>
      <c r="M347" s="102">
        <f>SUM(M342:M346)</f>
        <v>150000.0025</v>
      </c>
    </row>
    <row r="348" spans="1:21" x14ac:dyDescent="0.25">
      <c r="K348" s="62"/>
      <c r="M348" s="10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:21" x14ac:dyDescent="0.25">
      <c r="K353" s="62"/>
    </row>
    <row r="354" spans="1:2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5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5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5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5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5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5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5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5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5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5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51"/>
      <c r="L364" s="1"/>
      <c r="M364" s="105"/>
      <c r="N364" s="1"/>
      <c r="O364" s="1"/>
      <c r="P364" s="1"/>
      <c r="Q364" s="1"/>
      <c r="R364" s="1"/>
      <c r="S364" s="1"/>
      <c r="T364" s="1"/>
      <c r="U364" s="1"/>
    </row>
    <row r="365" spans="1:2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51"/>
      <c r="L365" s="1"/>
      <c r="M365" s="105"/>
      <c r="N365" s="1"/>
      <c r="O365" s="1"/>
      <c r="P365" s="1"/>
      <c r="Q365" s="1"/>
      <c r="R365" s="1"/>
      <c r="S365" s="1"/>
      <c r="T365" s="1"/>
      <c r="U365" s="1"/>
    </row>
    <row r="366" spans="1:2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51"/>
      <c r="L366" s="1"/>
      <c r="M366" s="106"/>
      <c r="N366" s="1"/>
      <c r="O366" s="1"/>
      <c r="P366" s="1"/>
      <c r="Q366" s="1"/>
      <c r="R366" s="1"/>
      <c r="S366" s="1"/>
      <c r="T366" s="1"/>
      <c r="U366" s="1"/>
    </row>
    <row r="367" spans="1:2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5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25">
      <c r="K368" s="62"/>
    </row>
    <row r="369" spans="1:21" x14ac:dyDescent="0.25">
      <c r="A369" s="706" t="s">
        <v>0</v>
      </c>
      <c r="B369" s="706"/>
      <c r="C369" s="706"/>
      <c r="D369" s="706"/>
      <c r="E369" s="706"/>
      <c r="F369" s="706"/>
      <c r="G369" s="706"/>
      <c r="H369" s="706"/>
      <c r="I369" s="706"/>
      <c r="J369" s="706"/>
      <c r="K369" s="706"/>
      <c r="L369" s="706"/>
      <c r="M369" s="706"/>
      <c r="N369" s="706"/>
      <c r="O369" s="706"/>
      <c r="P369" s="706"/>
      <c r="Q369" s="706"/>
      <c r="R369" s="706"/>
      <c r="S369" s="706"/>
      <c r="T369" s="706"/>
      <c r="U369" s="706"/>
    </row>
    <row r="370" spans="1:21" x14ac:dyDescent="0.25">
      <c r="A370" s="713" t="s">
        <v>1</v>
      </c>
      <c r="B370" s="713"/>
      <c r="C370" s="713"/>
      <c r="D370" s="713"/>
      <c r="E370" s="713"/>
      <c r="F370" s="713"/>
      <c r="G370" s="713"/>
      <c r="H370" s="713"/>
      <c r="I370" s="713"/>
      <c r="J370" s="713"/>
      <c r="K370" s="713"/>
      <c r="L370" s="713"/>
      <c r="M370" s="713"/>
      <c r="N370" s="713"/>
      <c r="O370" s="713"/>
      <c r="P370" s="713"/>
      <c r="Q370" s="713"/>
      <c r="R370" s="713"/>
      <c r="S370" s="713"/>
      <c r="T370" s="713"/>
      <c r="U370" s="713"/>
    </row>
    <row r="371" spans="1:21" x14ac:dyDescent="0.25">
      <c r="A371" s="713" t="s">
        <v>2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3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494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4" t="s">
        <v>4</v>
      </c>
      <c r="B374" s="714"/>
      <c r="C374" s="714"/>
      <c r="D374" s="714"/>
      <c r="E374" s="714"/>
      <c r="F374" s="714"/>
      <c r="G374" s="714"/>
      <c r="H374" s="714"/>
      <c r="I374" s="714"/>
      <c r="J374" s="714"/>
      <c r="K374" s="714"/>
      <c r="L374" s="714"/>
      <c r="M374" s="714"/>
      <c r="N374" s="714"/>
      <c r="O374" s="714"/>
      <c r="P374" s="714"/>
      <c r="Q374" s="714"/>
      <c r="R374" s="714"/>
      <c r="S374" s="714"/>
      <c r="T374" s="714"/>
      <c r="U374" s="714"/>
    </row>
    <row r="375" spans="1:21" x14ac:dyDescent="0.25">
      <c r="A375" s="737" t="s">
        <v>112</v>
      </c>
      <c r="B375" s="737"/>
      <c r="C375" s="737"/>
      <c r="D375" s="737"/>
      <c r="E375" s="737"/>
      <c r="F375" s="737"/>
      <c r="G375" s="737"/>
      <c r="H375" s="737"/>
      <c r="I375" s="737"/>
      <c r="J375" s="737"/>
      <c r="K375" s="737"/>
      <c r="L375" s="737"/>
      <c r="M375" s="737"/>
      <c r="N375" s="737"/>
      <c r="O375" s="737"/>
      <c r="P375" s="737"/>
      <c r="Q375" s="737"/>
      <c r="R375" s="737"/>
      <c r="S375" s="737"/>
      <c r="T375" s="737"/>
      <c r="U375" s="737"/>
    </row>
    <row r="376" spans="1:21" ht="18.75" thickBot="1" x14ac:dyDescent="0.3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4"/>
      <c r="L376" s="3"/>
      <c r="M376" s="3"/>
      <c r="N376" s="3"/>
      <c r="O376" s="3"/>
      <c r="P376" s="3"/>
      <c r="Q376" s="3"/>
      <c r="R376" s="3"/>
      <c r="S376" s="2"/>
      <c r="T376" s="2"/>
      <c r="U376" s="2"/>
    </row>
    <row r="377" spans="1:21" ht="15.75" thickTop="1" x14ac:dyDescent="0.25">
      <c r="A377" s="698" t="s">
        <v>6</v>
      </c>
      <c r="B377" s="700" t="s">
        <v>7</v>
      </c>
      <c r="C377" s="702" t="s">
        <v>8</v>
      </c>
      <c r="D377" s="702" t="s">
        <v>177</v>
      </c>
      <c r="E377" s="702" t="s">
        <v>178</v>
      </c>
      <c r="F377" s="702" t="s">
        <v>9</v>
      </c>
      <c r="G377" s="702" t="s">
        <v>10</v>
      </c>
      <c r="H377" s="312"/>
      <c r="I377" s="702" t="s">
        <v>179</v>
      </c>
      <c r="J377" s="702" t="s">
        <v>11</v>
      </c>
      <c r="K377" s="700" t="s">
        <v>12</v>
      </c>
      <c r="L377" s="704" t="s">
        <v>13</v>
      </c>
      <c r="M377" s="704" t="s">
        <v>14</v>
      </c>
      <c r="N377" s="704" t="s">
        <v>15</v>
      </c>
      <c r="O377" s="715" t="s">
        <v>16</v>
      </c>
      <c r="P377" s="716"/>
      <c r="Q377" s="716"/>
      <c r="R377" s="717"/>
      <c r="S377" s="721" t="s">
        <v>17</v>
      </c>
      <c r="T377" s="722"/>
      <c r="U377" s="708" t="s">
        <v>18</v>
      </c>
    </row>
    <row r="378" spans="1:21" x14ac:dyDescent="0.25">
      <c r="A378" s="699"/>
      <c r="B378" s="701"/>
      <c r="C378" s="703"/>
      <c r="D378" s="765"/>
      <c r="E378" s="765"/>
      <c r="F378" s="703"/>
      <c r="G378" s="703"/>
      <c r="H378" s="313"/>
      <c r="I378" s="765"/>
      <c r="J378" s="703"/>
      <c r="K378" s="701"/>
      <c r="L378" s="705"/>
      <c r="M378" s="705"/>
      <c r="N378" s="705"/>
      <c r="O378" s="718"/>
      <c r="P378" s="719"/>
      <c r="Q378" s="719"/>
      <c r="R378" s="720"/>
      <c r="S378" s="723"/>
      <c r="T378" s="724"/>
      <c r="U378" s="709"/>
    </row>
    <row r="379" spans="1:21" ht="48" x14ac:dyDescent="0.25">
      <c r="A379" s="699"/>
      <c r="B379" s="701"/>
      <c r="C379" s="703"/>
      <c r="D379" s="765"/>
      <c r="E379" s="765"/>
      <c r="F379" s="703"/>
      <c r="G379" s="703"/>
      <c r="H379" s="313" t="s">
        <v>180</v>
      </c>
      <c r="I379" s="765"/>
      <c r="J379" s="703"/>
      <c r="K379" s="701"/>
      <c r="L379" s="705"/>
      <c r="M379" s="705"/>
      <c r="N379" s="705"/>
      <c r="O379" s="738" t="s">
        <v>19</v>
      </c>
      <c r="P379" s="738" t="s">
        <v>20</v>
      </c>
      <c r="Q379" s="738" t="s">
        <v>21</v>
      </c>
      <c r="R379" s="738" t="s">
        <v>22</v>
      </c>
      <c r="S379" s="740" t="s">
        <v>23</v>
      </c>
      <c r="T379" s="740" t="s">
        <v>24</v>
      </c>
      <c r="U379" s="709"/>
    </row>
    <row r="380" spans="1:21" ht="15.75" thickBot="1" x14ac:dyDescent="0.3">
      <c r="A380" s="727"/>
      <c r="B380" s="725"/>
      <c r="C380" s="707"/>
      <c r="D380" s="766"/>
      <c r="E380" s="766"/>
      <c r="F380" s="707"/>
      <c r="G380" s="707"/>
      <c r="H380" s="314"/>
      <c r="I380" s="766"/>
      <c r="J380" s="707"/>
      <c r="K380" s="725"/>
      <c r="L380" s="696"/>
      <c r="M380" s="696"/>
      <c r="N380" s="696"/>
      <c r="O380" s="739"/>
      <c r="P380" s="739"/>
      <c r="Q380" s="739"/>
      <c r="R380" s="739"/>
      <c r="S380" s="741"/>
      <c r="T380" s="741"/>
      <c r="U380" s="710"/>
    </row>
    <row r="381" spans="1:21" ht="192.75" thickBot="1" x14ac:dyDescent="0.3">
      <c r="A381" s="129">
        <v>1</v>
      </c>
      <c r="B381" s="71">
        <v>37501</v>
      </c>
      <c r="C381" s="164" t="s">
        <v>449</v>
      </c>
      <c r="D381" s="318" t="s">
        <v>489</v>
      </c>
      <c r="E381" s="319" t="s">
        <v>182</v>
      </c>
      <c r="F381" s="5">
        <v>9</v>
      </c>
      <c r="G381" s="164" t="s">
        <v>181</v>
      </c>
      <c r="H381" s="5">
        <v>287</v>
      </c>
      <c r="I381" s="323" t="s">
        <v>534</v>
      </c>
      <c r="J381" s="71">
        <v>10</v>
      </c>
      <c r="K381" s="164" t="s">
        <v>75</v>
      </c>
      <c r="L381" s="72">
        <v>1000</v>
      </c>
      <c r="M381" s="72">
        <v>10000</v>
      </c>
      <c r="N381" s="344" t="s">
        <v>183</v>
      </c>
      <c r="O381" s="74">
        <v>0.25</v>
      </c>
      <c r="P381" s="74">
        <v>0.25</v>
      </c>
      <c r="Q381" s="74">
        <v>0.25</v>
      </c>
      <c r="R381" s="74">
        <v>0.25</v>
      </c>
      <c r="S381" s="75" t="s">
        <v>514</v>
      </c>
      <c r="T381" s="75"/>
      <c r="U381" s="287" t="s">
        <v>535</v>
      </c>
    </row>
    <row r="382" spans="1:21" ht="15.75" thickTop="1" x14ac:dyDescent="0.25">
      <c r="K382" s="62"/>
    </row>
    <row r="383" spans="1:21" x14ac:dyDescent="0.25">
      <c r="K383" s="62"/>
      <c r="M383" s="61"/>
    </row>
    <row r="384" spans="1:21" x14ac:dyDescent="0.25">
      <c r="K384" s="62"/>
      <c r="M384" s="102"/>
    </row>
    <row r="385" spans="11:13" x14ac:dyDescent="0.25">
      <c r="K385" s="62"/>
      <c r="M385" s="102"/>
    </row>
    <row r="386" spans="11:13" x14ac:dyDescent="0.25">
      <c r="K386" s="62"/>
      <c r="M386" s="108">
        <f>SUM(M381:M385)</f>
        <v>10000</v>
      </c>
    </row>
    <row r="387" spans="11:13" x14ac:dyDescent="0.25">
      <c r="K387" s="62"/>
    </row>
    <row r="388" spans="11:13" x14ac:dyDescent="0.25">
      <c r="K388" s="62"/>
    </row>
    <row r="389" spans="11:13" x14ac:dyDescent="0.25">
      <c r="K389" s="62"/>
    </row>
    <row r="390" spans="11:13" x14ac:dyDescent="0.25">
      <c r="K390" s="62"/>
    </row>
    <row r="391" spans="11:13" x14ac:dyDescent="0.25">
      <c r="K391" s="62"/>
      <c r="M391" s="61"/>
    </row>
    <row r="392" spans="11:13" x14ac:dyDescent="0.25">
      <c r="K392" s="62"/>
    </row>
    <row r="393" spans="11:13" x14ac:dyDescent="0.25">
      <c r="K393" s="62"/>
    </row>
    <row r="394" spans="11:13" x14ac:dyDescent="0.25">
      <c r="K394" s="62"/>
    </row>
    <row r="395" spans="11:13" x14ac:dyDescent="0.25">
      <c r="K395" s="62"/>
    </row>
    <row r="396" spans="11:13" x14ac:dyDescent="0.25">
      <c r="K396" s="62"/>
    </row>
    <row r="397" spans="11:13" x14ac:dyDescent="0.25">
      <c r="K397" s="62"/>
    </row>
    <row r="398" spans="11:13" x14ac:dyDescent="0.25">
      <c r="K398" s="62"/>
    </row>
    <row r="403" spans="13:13" x14ac:dyDescent="0.25">
      <c r="M403" s="61">
        <f>SUM(M23+M59+M117+M162+M194+M233+M254+M281+M386+M326+M299+M347+M85)</f>
        <v>241550.0025</v>
      </c>
    </row>
  </sheetData>
  <mergeCells count="394">
    <mergeCell ref="I342:I344"/>
    <mergeCell ref="N342:N344"/>
    <mergeCell ref="U342:U344"/>
    <mergeCell ref="U338:U341"/>
    <mergeCell ref="O340:O341"/>
    <mergeCell ref="P340:P341"/>
    <mergeCell ref="Q340:Q341"/>
    <mergeCell ref="R340:R341"/>
    <mergeCell ref="S340:S341"/>
    <mergeCell ref="T340:T341"/>
    <mergeCell ref="K338:K341"/>
    <mergeCell ref="L338:L341"/>
    <mergeCell ref="M338:M341"/>
    <mergeCell ref="N338:N341"/>
    <mergeCell ref="O338:R339"/>
    <mergeCell ref="S338:T339"/>
    <mergeCell ref="A336:U336"/>
    <mergeCell ref="A338:A341"/>
    <mergeCell ref="B338:B341"/>
    <mergeCell ref="C338:C341"/>
    <mergeCell ref="D338:D341"/>
    <mergeCell ref="E338:E341"/>
    <mergeCell ref="F338:F341"/>
    <mergeCell ref="G338:G341"/>
    <mergeCell ref="I338:I341"/>
    <mergeCell ref="J338:J341"/>
    <mergeCell ref="A330:U330"/>
    <mergeCell ref="A331:U331"/>
    <mergeCell ref="A332:U332"/>
    <mergeCell ref="A333:U333"/>
    <mergeCell ref="A334:U334"/>
    <mergeCell ref="A335:U335"/>
    <mergeCell ref="U77:U80"/>
    <mergeCell ref="O79:O80"/>
    <mergeCell ref="P79:P80"/>
    <mergeCell ref="Q79:Q80"/>
    <mergeCell ref="R79:R80"/>
    <mergeCell ref="S79:S80"/>
    <mergeCell ref="T79:T80"/>
    <mergeCell ref="K77:K80"/>
    <mergeCell ref="L77:L80"/>
    <mergeCell ref="M77:M80"/>
    <mergeCell ref="N77:N80"/>
    <mergeCell ref="O77:R78"/>
    <mergeCell ref="S77:T78"/>
    <mergeCell ref="O318:R319"/>
    <mergeCell ref="S318:T319"/>
    <mergeCell ref="U318:U321"/>
    <mergeCell ref="O320:O321"/>
    <mergeCell ref="P320:P321"/>
    <mergeCell ref="A77:A80"/>
    <mergeCell ref="B77:B80"/>
    <mergeCell ref="C77:C80"/>
    <mergeCell ref="D77:D80"/>
    <mergeCell ref="E77:E80"/>
    <mergeCell ref="F77:F80"/>
    <mergeCell ref="G77:G80"/>
    <mergeCell ref="I77:I80"/>
    <mergeCell ref="J77:J80"/>
    <mergeCell ref="A70:U70"/>
    <mergeCell ref="A71:U71"/>
    <mergeCell ref="A72:U72"/>
    <mergeCell ref="A73:U73"/>
    <mergeCell ref="A74:U74"/>
    <mergeCell ref="U377:U380"/>
    <mergeCell ref="O379:O380"/>
    <mergeCell ref="P379:P380"/>
    <mergeCell ref="Q379:Q380"/>
    <mergeCell ref="R379:R380"/>
    <mergeCell ref="S379:S380"/>
    <mergeCell ref="T379:T380"/>
    <mergeCell ref="K377:K380"/>
    <mergeCell ref="L377:L380"/>
    <mergeCell ref="M377:M380"/>
    <mergeCell ref="N377:N380"/>
    <mergeCell ref="O377:R378"/>
    <mergeCell ref="S377:T378"/>
    <mergeCell ref="A375:U375"/>
    <mergeCell ref="A377:A380"/>
    <mergeCell ref="B377:B380"/>
    <mergeCell ref="C377:C380"/>
    <mergeCell ref="D377:D380"/>
    <mergeCell ref="A75:U75"/>
    <mergeCell ref="E377:E380"/>
    <mergeCell ref="F377:F380"/>
    <mergeCell ref="G377:G380"/>
    <mergeCell ref="I377:I380"/>
    <mergeCell ref="J377:J380"/>
    <mergeCell ref="A369:U369"/>
    <mergeCell ref="A370:U370"/>
    <mergeCell ref="A371:U371"/>
    <mergeCell ref="A372:U372"/>
    <mergeCell ref="A373:U373"/>
    <mergeCell ref="A374:U374"/>
    <mergeCell ref="A314:U314"/>
    <mergeCell ref="A315:U315"/>
    <mergeCell ref="A316:U316"/>
    <mergeCell ref="A318:A321"/>
    <mergeCell ref="B318:B321"/>
    <mergeCell ref="C318:C321"/>
    <mergeCell ref="D318:D321"/>
    <mergeCell ref="E318:E321"/>
    <mergeCell ref="F318:F321"/>
    <mergeCell ref="G318:G321"/>
    <mergeCell ref="Q320:Q321"/>
    <mergeCell ref="R320:R321"/>
    <mergeCell ref="S320:S321"/>
    <mergeCell ref="T320:T321"/>
    <mergeCell ref="I318:I321"/>
    <mergeCell ref="J318:J321"/>
    <mergeCell ref="K318:K321"/>
    <mergeCell ref="L318:L321"/>
    <mergeCell ref="M318:M321"/>
    <mergeCell ref="N318:N321"/>
    <mergeCell ref="A306:U306"/>
    <mergeCell ref="A307:U307"/>
    <mergeCell ref="A310:U310"/>
    <mergeCell ref="A311:U311"/>
    <mergeCell ref="A312:U312"/>
    <mergeCell ref="A313:U313"/>
    <mergeCell ref="O291:R292"/>
    <mergeCell ref="S291:T292"/>
    <mergeCell ref="U291:U294"/>
    <mergeCell ref="O293:O294"/>
    <mergeCell ref="P293:P294"/>
    <mergeCell ref="Q293:Q294"/>
    <mergeCell ref="R293:R294"/>
    <mergeCell ref="S293:S294"/>
    <mergeCell ref="T293:T294"/>
    <mergeCell ref="I291:I294"/>
    <mergeCell ref="J291:J294"/>
    <mergeCell ref="K291:K294"/>
    <mergeCell ref="L291:L294"/>
    <mergeCell ref="M291:M294"/>
    <mergeCell ref="N291:N294"/>
    <mergeCell ref="A287:U287"/>
    <mergeCell ref="A288:U288"/>
    <mergeCell ref="A289:U289"/>
    <mergeCell ref="A291:A294"/>
    <mergeCell ref="B291:B294"/>
    <mergeCell ref="C291:C294"/>
    <mergeCell ref="D291:D294"/>
    <mergeCell ref="E291:E294"/>
    <mergeCell ref="F291:F294"/>
    <mergeCell ref="G291:G294"/>
    <mergeCell ref="N276:N277"/>
    <mergeCell ref="U276:U277"/>
    <mergeCell ref="A283:U283"/>
    <mergeCell ref="A284:U284"/>
    <mergeCell ref="A285:U285"/>
    <mergeCell ref="A286:U286"/>
    <mergeCell ref="S272:T273"/>
    <mergeCell ref="U272:U275"/>
    <mergeCell ref="O274:O275"/>
    <mergeCell ref="P274:P275"/>
    <mergeCell ref="Q274:Q275"/>
    <mergeCell ref="R274:R275"/>
    <mergeCell ref="S274:S275"/>
    <mergeCell ref="T274:T275"/>
    <mergeCell ref="J272:J275"/>
    <mergeCell ref="K272:K275"/>
    <mergeCell ref="L272:L275"/>
    <mergeCell ref="M272:M275"/>
    <mergeCell ref="N272:N275"/>
    <mergeCell ref="O272:R273"/>
    <mergeCell ref="I276:I277"/>
    <mergeCell ref="A269:U269"/>
    <mergeCell ref="A270:U270"/>
    <mergeCell ref="A272:A275"/>
    <mergeCell ref="B272:B275"/>
    <mergeCell ref="C272:C275"/>
    <mergeCell ref="D272:D275"/>
    <mergeCell ref="E272:E275"/>
    <mergeCell ref="F272:F275"/>
    <mergeCell ref="G272:G275"/>
    <mergeCell ref="I272:I275"/>
    <mergeCell ref="A257:U257"/>
    <mergeCell ref="A264:U264"/>
    <mergeCell ref="A265:U265"/>
    <mergeCell ref="A266:U266"/>
    <mergeCell ref="A267:U267"/>
    <mergeCell ref="A268:U268"/>
    <mergeCell ref="U246:U249"/>
    <mergeCell ref="O248:O249"/>
    <mergeCell ref="P248:P249"/>
    <mergeCell ref="Q248:Q249"/>
    <mergeCell ref="R248:R249"/>
    <mergeCell ref="S248:S249"/>
    <mergeCell ref="T248:T249"/>
    <mergeCell ref="K246:K249"/>
    <mergeCell ref="L246:L249"/>
    <mergeCell ref="M246:M249"/>
    <mergeCell ref="N246:N249"/>
    <mergeCell ref="O246:R247"/>
    <mergeCell ref="S246:T247"/>
    <mergeCell ref="A244:U244"/>
    <mergeCell ref="A246:A249"/>
    <mergeCell ref="B246:B249"/>
    <mergeCell ref="C246:C249"/>
    <mergeCell ref="D246:D249"/>
    <mergeCell ref="E246:E249"/>
    <mergeCell ref="F246:F249"/>
    <mergeCell ref="G246:G249"/>
    <mergeCell ref="I246:I249"/>
    <mergeCell ref="J246:J249"/>
    <mergeCell ref="A238:U238"/>
    <mergeCell ref="A239:U239"/>
    <mergeCell ref="A240:U240"/>
    <mergeCell ref="A241:U241"/>
    <mergeCell ref="A242:U242"/>
    <mergeCell ref="A243:U243"/>
    <mergeCell ref="U225:U228"/>
    <mergeCell ref="O227:O228"/>
    <mergeCell ref="P227:P228"/>
    <mergeCell ref="Q227:Q228"/>
    <mergeCell ref="R227:R228"/>
    <mergeCell ref="S227:S228"/>
    <mergeCell ref="T227:T228"/>
    <mergeCell ref="K225:K228"/>
    <mergeCell ref="L225:L228"/>
    <mergeCell ref="M225:M228"/>
    <mergeCell ref="N225:N228"/>
    <mergeCell ref="O225:R226"/>
    <mergeCell ref="S225:T226"/>
    <mergeCell ref="A223:U223"/>
    <mergeCell ref="A225:A228"/>
    <mergeCell ref="B225:B228"/>
    <mergeCell ref="C225:C228"/>
    <mergeCell ref="D225:D228"/>
    <mergeCell ref="E225:E228"/>
    <mergeCell ref="F225:F228"/>
    <mergeCell ref="G225:G228"/>
    <mergeCell ref="I225:I228"/>
    <mergeCell ref="J225:J228"/>
    <mergeCell ref="A217:U217"/>
    <mergeCell ref="A218:U218"/>
    <mergeCell ref="A219:U219"/>
    <mergeCell ref="A220:U220"/>
    <mergeCell ref="A221:U221"/>
    <mergeCell ref="A222:U222"/>
    <mergeCell ref="O186:R187"/>
    <mergeCell ref="S186:T187"/>
    <mergeCell ref="U186:U189"/>
    <mergeCell ref="O188:O189"/>
    <mergeCell ref="P188:P189"/>
    <mergeCell ref="Q188:Q189"/>
    <mergeCell ref="R188:R189"/>
    <mergeCell ref="S188:S189"/>
    <mergeCell ref="T188:T189"/>
    <mergeCell ref="I186:I189"/>
    <mergeCell ref="J186:J189"/>
    <mergeCell ref="K186:K189"/>
    <mergeCell ref="L186:L189"/>
    <mergeCell ref="M186:M189"/>
    <mergeCell ref="N186:N189"/>
    <mergeCell ref="A182:U182"/>
    <mergeCell ref="A183:U183"/>
    <mergeCell ref="A184:U184"/>
    <mergeCell ref="A186:A189"/>
    <mergeCell ref="B186:B189"/>
    <mergeCell ref="C186:C189"/>
    <mergeCell ref="D186:D189"/>
    <mergeCell ref="E186:E189"/>
    <mergeCell ref="F186:F189"/>
    <mergeCell ref="G186:G189"/>
    <mergeCell ref="N154:N156"/>
    <mergeCell ref="U154:U156"/>
    <mergeCell ref="A178:U178"/>
    <mergeCell ref="A179:U179"/>
    <mergeCell ref="A180:U180"/>
    <mergeCell ref="A181:U181"/>
    <mergeCell ref="U150:U153"/>
    <mergeCell ref="O152:O153"/>
    <mergeCell ref="P152:P153"/>
    <mergeCell ref="Q152:Q153"/>
    <mergeCell ref="R152:R153"/>
    <mergeCell ref="S152:S153"/>
    <mergeCell ref="T152:T153"/>
    <mergeCell ref="K150:K153"/>
    <mergeCell ref="L150:L153"/>
    <mergeCell ref="M150:M153"/>
    <mergeCell ref="N150:N153"/>
    <mergeCell ref="O150:R151"/>
    <mergeCell ref="S150:T151"/>
    <mergeCell ref="I154:I157"/>
    <mergeCell ref="A148:U148"/>
    <mergeCell ref="A150:A153"/>
    <mergeCell ref="B150:B153"/>
    <mergeCell ref="C150:C153"/>
    <mergeCell ref="D150:D153"/>
    <mergeCell ref="E150:E153"/>
    <mergeCell ref="F150:F153"/>
    <mergeCell ref="G150:G153"/>
    <mergeCell ref="I150:I153"/>
    <mergeCell ref="J150:J153"/>
    <mergeCell ref="A142:U142"/>
    <mergeCell ref="A143:U143"/>
    <mergeCell ref="A144:U144"/>
    <mergeCell ref="A145:U145"/>
    <mergeCell ref="A146:U146"/>
    <mergeCell ref="A147:U147"/>
    <mergeCell ref="U110:U113"/>
    <mergeCell ref="O112:O113"/>
    <mergeCell ref="P112:P113"/>
    <mergeCell ref="Q112:Q113"/>
    <mergeCell ref="R112:R113"/>
    <mergeCell ref="S112:S113"/>
    <mergeCell ref="T112:T113"/>
    <mergeCell ref="K110:K113"/>
    <mergeCell ref="L110:L113"/>
    <mergeCell ref="M110:M113"/>
    <mergeCell ref="N110:N113"/>
    <mergeCell ref="O110:R111"/>
    <mergeCell ref="S110:T111"/>
    <mergeCell ref="A108:U108"/>
    <mergeCell ref="A110:A113"/>
    <mergeCell ref="B110:B113"/>
    <mergeCell ref="C110:C113"/>
    <mergeCell ref="D110:D113"/>
    <mergeCell ref="E110:E113"/>
    <mergeCell ref="F110:F113"/>
    <mergeCell ref="G110:G113"/>
    <mergeCell ref="I110:I113"/>
    <mergeCell ref="J110:J113"/>
    <mergeCell ref="A102:U102"/>
    <mergeCell ref="A103:U103"/>
    <mergeCell ref="A104:U104"/>
    <mergeCell ref="A105:U105"/>
    <mergeCell ref="A106:U106"/>
    <mergeCell ref="A107:U107"/>
    <mergeCell ref="N53:N57"/>
    <mergeCell ref="U53:U57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69:U69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I18:I21"/>
    <mergeCell ref="A6:U6"/>
    <mergeCell ref="A7:U7"/>
    <mergeCell ref="A8:U8"/>
    <mergeCell ref="A9:U9"/>
    <mergeCell ref="A10:U10"/>
    <mergeCell ref="A11:U1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F523A-5FDA-493E-A2DF-712E17EB52B0}">
  <dimension ref="A5:U916"/>
  <sheetViews>
    <sheetView topLeftCell="A892" workbookViewId="0">
      <selection activeCell="V53" sqref="V1:AJ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56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613</v>
      </c>
      <c r="I18" s="790" t="s">
        <v>536</v>
      </c>
      <c r="J18" s="533">
        <v>198</v>
      </c>
      <c r="K18" s="7" t="s">
        <v>31</v>
      </c>
      <c r="L18" s="132">
        <v>3</v>
      </c>
      <c r="M18" s="8">
        <f t="shared" ref="M18:M20" si="0">L18*J18</f>
        <v>594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537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613</v>
      </c>
      <c r="I19" s="791"/>
      <c r="J19" s="533">
        <v>204</v>
      </c>
      <c r="K19" s="7" t="s">
        <v>31</v>
      </c>
      <c r="L19" s="132">
        <v>3.5</v>
      </c>
      <c r="M19" s="154">
        <f t="shared" si="0"/>
        <v>714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613</v>
      </c>
      <c r="I20" s="791"/>
      <c r="J20" s="533">
        <v>12</v>
      </c>
      <c r="K20" s="7" t="s">
        <v>36</v>
      </c>
      <c r="L20" s="17">
        <v>115</v>
      </c>
      <c r="M20" s="154">
        <f t="shared" si="0"/>
        <v>1380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613</v>
      </c>
      <c r="I21" s="792"/>
      <c r="J21" s="533">
        <v>16</v>
      </c>
      <c r="K21" s="7" t="s">
        <v>36</v>
      </c>
      <c r="L21" s="17">
        <v>82</v>
      </c>
      <c r="M21" s="154">
        <f>SUM(J21*L21)</f>
        <v>1312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56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613</v>
      </c>
      <c r="I53" s="323" t="s">
        <v>536</v>
      </c>
      <c r="J53" s="16">
        <v>462</v>
      </c>
      <c r="K53" s="65" t="s">
        <v>39</v>
      </c>
      <c r="L53" s="66">
        <v>7.5</v>
      </c>
      <c r="M53" s="17">
        <v>3466.66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537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3466.66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56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613</v>
      </c>
      <c r="I81" s="323" t="s">
        <v>536</v>
      </c>
      <c r="J81" s="185">
        <f>SUM(M81/L81)</f>
        <v>19.811074637180372</v>
      </c>
      <c r="K81" s="174" t="s">
        <v>75</v>
      </c>
      <c r="L81" s="149">
        <v>115.76</v>
      </c>
      <c r="M81" s="149">
        <v>2293.33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537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2293.33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5.75" customHeight="1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156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613</v>
      </c>
      <c r="I104" s="323" t="s">
        <v>536</v>
      </c>
      <c r="J104" s="184">
        <f>M104/L104</f>
        <v>61.866400000000006</v>
      </c>
      <c r="K104" s="174" t="s">
        <v>31</v>
      </c>
      <c r="L104" s="149">
        <v>25</v>
      </c>
      <c r="M104" s="179">
        <v>1546.66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537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1546.66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56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613</v>
      </c>
      <c r="I134" s="323" t="s">
        <v>536</v>
      </c>
      <c r="J134" s="584">
        <v>226</v>
      </c>
      <c r="K134" s="174" t="s">
        <v>81</v>
      </c>
      <c r="L134" s="149">
        <v>22</v>
      </c>
      <c r="M134" s="179">
        <v>215999.99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537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215999.99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56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613</v>
      </c>
      <c r="I174" s="794" t="s">
        <v>536</v>
      </c>
      <c r="J174" s="109">
        <v>10</v>
      </c>
      <c r="K174" s="166" t="s">
        <v>39</v>
      </c>
      <c r="L174" s="279">
        <v>55</v>
      </c>
      <c r="M174" s="394">
        <f>L174*J174</f>
        <v>550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613</v>
      </c>
      <c r="I175" s="791"/>
      <c r="J175" s="109">
        <v>9</v>
      </c>
      <c r="K175" s="176" t="s">
        <v>31</v>
      </c>
      <c r="L175" s="121">
        <v>90</v>
      </c>
      <c r="M175" s="125">
        <f>L175*J175</f>
        <v>810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613</v>
      </c>
      <c r="I176" s="791"/>
      <c r="J176" s="109">
        <v>10</v>
      </c>
      <c r="K176" s="176" t="s">
        <v>31</v>
      </c>
      <c r="L176" s="121">
        <v>80</v>
      </c>
      <c r="M176" s="125">
        <f t="shared" ref="M176:M183" si="1">L176*J176</f>
        <v>800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613</v>
      </c>
      <c r="I177" s="791"/>
      <c r="J177" s="109">
        <v>8</v>
      </c>
      <c r="K177" s="176" t="s">
        <v>31</v>
      </c>
      <c r="L177" s="121">
        <v>1500</v>
      </c>
      <c r="M177" s="125">
        <f t="shared" si="1"/>
        <v>12000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613</v>
      </c>
      <c r="I178" s="791"/>
      <c r="J178" s="109">
        <v>10</v>
      </c>
      <c r="K178" s="176" t="s">
        <v>31</v>
      </c>
      <c r="L178" s="121">
        <v>380</v>
      </c>
      <c r="M178" s="125">
        <f t="shared" si="1"/>
        <v>3800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613</v>
      </c>
      <c r="I179" s="791"/>
      <c r="J179" s="109">
        <v>10</v>
      </c>
      <c r="K179" s="176" t="s">
        <v>31</v>
      </c>
      <c r="L179" s="121">
        <v>560</v>
      </c>
      <c r="M179" s="125">
        <f t="shared" si="1"/>
        <v>5600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613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613</v>
      </c>
      <c r="I181" s="791"/>
      <c r="J181" s="109">
        <v>19</v>
      </c>
      <c r="K181" s="595" t="s">
        <v>39</v>
      </c>
      <c r="L181" s="596">
        <v>30</v>
      </c>
      <c r="M181" s="597">
        <f t="shared" si="1"/>
        <v>570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613</v>
      </c>
      <c r="I182" s="791"/>
      <c r="J182" s="109">
        <v>10</v>
      </c>
      <c r="K182" s="595" t="s">
        <v>39</v>
      </c>
      <c r="L182" s="596">
        <v>45</v>
      </c>
      <c r="M182" s="597">
        <f t="shared" si="1"/>
        <v>450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613</v>
      </c>
      <c r="I183" s="791"/>
      <c r="J183" s="109">
        <v>10</v>
      </c>
      <c r="K183" s="595" t="s">
        <v>39</v>
      </c>
      <c r="L183" s="596">
        <v>450</v>
      </c>
      <c r="M183" s="597">
        <f t="shared" si="1"/>
        <v>4500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613</v>
      </c>
      <c r="I184" s="793"/>
      <c r="J184" s="109">
        <v>5</v>
      </c>
      <c r="K184" s="200" t="s">
        <v>27</v>
      </c>
      <c r="L184" s="268">
        <v>850</v>
      </c>
      <c r="M184" s="179">
        <v>4253.33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156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613</v>
      </c>
      <c r="I215" s="790" t="s">
        <v>536</v>
      </c>
      <c r="J215" s="230">
        <v>12</v>
      </c>
      <c r="K215" s="166" t="s">
        <v>75</v>
      </c>
      <c r="L215" s="600">
        <f>SUM(M215/J215)</f>
        <v>8333.3333333333339</v>
      </c>
      <c r="M215" s="600">
        <v>100000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537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613</v>
      </c>
      <c r="I216" s="793"/>
      <c r="J216" s="230">
        <v>12</v>
      </c>
      <c r="K216" s="5" t="s">
        <v>75</v>
      </c>
      <c r="L216" s="133">
        <f>SUM(M216/J216)</f>
        <v>4666.666666666667</v>
      </c>
      <c r="M216" s="133">
        <v>56000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156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613</v>
      </c>
      <c r="I255" s="323" t="s">
        <v>536</v>
      </c>
      <c r="J255" s="16">
        <v>12</v>
      </c>
      <c r="K255" s="7" t="s">
        <v>75</v>
      </c>
      <c r="L255" s="17">
        <f>SUM(M255/J255)</f>
        <v>2346.6666666666665</v>
      </c>
      <c r="M255" s="17">
        <v>28160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537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28160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56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613</v>
      </c>
      <c r="I296" s="790" t="s">
        <v>536</v>
      </c>
      <c r="J296" s="16">
        <v>12</v>
      </c>
      <c r="K296" s="7" t="s">
        <v>75</v>
      </c>
      <c r="L296" s="606">
        <f>SUM(M296/J296)</f>
        <v>6666.666666666667</v>
      </c>
      <c r="M296" s="606">
        <v>80000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537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613</v>
      </c>
      <c r="I297" s="793"/>
      <c r="J297" s="232">
        <v>12</v>
      </c>
      <c r="K297" s="249" t="s">
        <v>75</v>
      </c>
      <c r="L297" s="400">
        <f>SUM(M297/J297)</f>
        <v>1800</v>
      </c>
      <c r="M297" s="499">
        <v>21600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156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613</v>
      </c>
      <c r="I341" s="323" t="s">
        <v>536</v>
      </c>
      <c r="J341" s="71">
        <v>12</v>
      </c>
      <c r="K341" s="164" t="s">
        <v>75</v>
      </c>
      <c r="L341" s="72">
        <f>SUM(M341/J341)</f>
        <v>93711.111666666679</v>
      </c>
      <c r="M341" s="72">
        <v>1124533.3400000001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537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1124533.3400000001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156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613</v>
      </c>
      <c r="I382" s="790" t="s">
        <v>536</v>
      </c>
      <c r="J382" s="602">
        <v>145000</v>
      </c>
      <c r="K382" s="5" t="s">
        <v>75</v>
      </c>
      <c r="L382" s="216">
        <v>2</v>
      </c>
      <c r="M382" s="159">
        <v>15000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537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613</v>
      </c>
      <c r="I383" s="791"/>
      <c r="J383" s="586">
        <v>600000</v>
      </c>
      <c r="K383" s="7" t="s">
        <v>75</v>
      </c>
      <c r="L383" s="134">
        <v>0.21</v>
      </c>
      <c r="M383" s="240">
        <v>30000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613</v>
      </c>
      <c r="I384" s="793"/>
      <c r="J384" s="230">
        <v>12</v>
      </c>
      <c r="K384" s="7" t="s">
        <v>75</v>
      </c>
      <c r="L384" s="134">
        <v>7000</v>
      </c>
      <c r="M384" s="240">
        <v>5666.66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50666.66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156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613</v>
      </c>
      <c r="I430" s="790" t="s">
        <v>536</v>
      </c>
      <c r="J430" s="16">
        <v>12</v>
      </c>
      <c r="K430" s="7" t="s">
        <v>75</v>
      </c>
      <c r="L430" s="607">
        <v>10000</v>
      </c>
      <c r="M430" s="606">
        <v>10000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537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613</v>
      </c>
      <c r="I431" s="791"/>
      <c r="J431" s="16">
        <v>12</v>
      </c>
      <c r="K431" s="7" t="s">
        <v>75</v>
      </c>
      <c r="L431" s="606">
        <v>10000</v>
      </c>
      <c r="M431" s="606">
        <v>10000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613</v>
      </c>
      <c r="I432" s="793"/>
      <c r="J432" s="230">
        <v>12</v>
      </c>
      <c r="K432" s="176" t="s">
        <v>75</v>
      </c>
      <c r="L432" s="607">
        <v>6666.67</v>
      </c>
      <c r="M432" s="606">
        <v>1333.33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156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613</v>
      </c>
      <c r="I467" s="323" t="s">
        <v>536</v>
      </c>
      <c r="J467" s="71">
        <v>12</v>
      </c>
      <c r="K467" s="164" t="s">
        <v>75</v>
      </c>
      <c r="L467" s="72">
        <f>SUM(M467/J467)</f>
        <v>1036.6666666666667</v>
      </c>
      <c r="M467" s="72">
        <v>12440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537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12440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156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613</v>
      </c>
      <c r="I522" s="790" t="s">
        <v>536</v>
      </c>
      <c r="J522" s="538">
        <v>85</v>
      </c>
      <c r="K522" s="5" t="s">
        <v>31</v>
      </c>
      <c r="L522" s="159">
        <v>65</v>
      </c>
      <c r="M522" s="159">
        <v>5526.66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537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613</v>
      </c>
      <c r="I523" s="791"/>
      <c r="J523" s="586">
        <v>20</v>
      </c>
      <c r="K523" s="7" t="s">
        <v>75</v>
      </c>
      <c r="L523" s="240">
        <v>138</v>
      </c>
      <c r="M523" s="159">
        <f>SUM(J523*L523)</f>
        <v>2760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613</v>
      </c>
      <c r="I524" s="791"/>
      <c r="J524" s="586">
        <v>20</v>
      </c>
      <c r="K524" s="7" t="s">
        <v>31</v>
      </c>
      <c r="L524" s="240">
        <v>150</v>
      </c>
      <c r="M524" s="159">
        <f>SUM(J524*L524)</f>
        <v>3000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613</v>
      </c>
      <c r="I525" s="793"/>
      <c r="J525" s="587">
        <v>20</v>
      </c>
      <c r="K525" s="174" t="s">
        <v>31</v>
      </c>
      <c r="L525" s="241">
        <v>145</v>
      </c>
      <c r="M525" s="159">
        <f>SUM(J525*L525)</f>
        <v>2900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14186.66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56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613</v>
      </c>
      <c r="I567" s="323" t="s">
        <v>536</v>
      </c>
      <c r="J567" s="71">
        <v>12</v>
      </c>
      <c r="K567" s="170" t="s">
        <v>75</v>
      </c>
      <c r="L567" s="612">
        <f>M567/J567</f>
        <v>1000</v>
      </c>
      <c r="M567" s="613">
        <v>12000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537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156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613</v>
      </c>
      <c r="I607" s="323" t="s">
        <v>536</v>
      </c>
      <c r="J607" s="278">
        <v>12</v>
      </c>
      <c r="K607" s="166" t="s">
        <v>75</v>
      </c>
      <c r="L607" s="296">
        <v>13010</v>
      </c>
      <c r="M607" s="279">
        <v>44533.34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537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44533.34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56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613</v>
      </c>
      <c r="I648" s="790" t="s">
        <v>536</v>
      </c>
      <c r="J648" s="538">
        <v>3</v>
      </c>
      <c r="K648" s="539" t="s">
        <v>106</v>
      </c>
      <c r="L648" s="614">
        <v>3478.26</v>
      </c>
      <c r="M648" s="615">
        <v>10000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537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613</v>
      </c>
      <c r="I649" s="793"/>
      <c r="J649" s="639">
        <v>2</v>
      </c>
      <c r="K649" s="616" t="s">
        <v>106</v>
      </c>
      <c r="L649" s="617">
        <v>2784.81</v>
      </c>
      <c r="M649" s="618">
        <v>4933.34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14933.34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56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613</v>
      </c>
      <c r="I688" s="323" t="s">
        <v>536</v>
      </c>
      <c r="J688" s="212">
        <v>1</v>
      </c>
      <c r="K688" s="5" t="s">
        <v>97</v>
      </c>
      <c r="L688" s="219">
        <v>15000</v>
      </c>
      <c r="M688" s="220">
        <v>5999.99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537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5999.99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156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613</v>
      </c>
      <c r="I733" s="323" t="s">
        <v>536</v>
      </c>
      <c r="J733" s="538">
        <v>14</v>
      </c>
      <c r="K733" s="539" t="s">
        <v>97</v>
      </c>
      <c r="L733" s="601">
        <v>1550</v>
      </c>
      <c r="M733" s="608">
        <v>400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537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156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613</v>
      </c>
      <c r="I781" s="323" t="s">
        <v>536</v>
      </c>
      <c r="J781" s="71">
        <v>1</v>
      </c>
      <c r="K781" s="164" t="s">
        <v>75</v>
      </c>
      <c r="L781" s="72">
        <v>1023.6666666666666</v>
      </c>
      <c r="M781" s="72">
        <v>400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537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156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613</v>
      </c>
      <c r="I822" s="323" t="s">
        <v>536</v>
      </c>
      <c r="J822" s="71">
        <v>317</v>
      </c>
      <c r="K822" s="164" t="s">
        <v>75</v>
      </c>
      <c r="L822" s="72">
        <v>1000</v>
      </c>
      <c r="M822" s="72">
        <v>213333.33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537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156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613</v>
      </c>
      <c r="I863" s="323" t="s">
        <v>536</v>
      </c>
      <c r="J863" s="71">
        <v>1</v>
      </c>
      <c r="K863" s="164" t="s">
        <v>75</v>
      </c>
      <c r="L863" s="72">
        <v>450</v>
      </c>
      <c r="M863" s="72">
        <v>266.66000000000003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537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266.66000000000003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156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613</v>
      </c>
      <c r="I904" s="323" t="s">
        <v>536</v>
      </c>
      <c r="J904" s="71">
        <v>8</v>
      </c>
      <c r="K904" s="164" t="s">
        <v>75</v>
      </c>
      <c r="L904" s="72">
        <v>67.08</v>
      </c>
      <c r="M904" s="72">
        <v>506.66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537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506.66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2061933.28</v>
      </c>
    </row>
    <row r="914" spans="11:13" x14ac:dyDescent="0.25">
      <c r="K914" s="62"/>
    </row>
    <row r="915" spans="11:13" x14ac:dyDescent="0.25">
      <c r="K915" s="62"/>
    </row>
    <row r="916" spans="11:13" x14ac:dyDescent="0.25">
      <c r="K916" s="62"/>
    </row>
  </sheetData>
  <mergeCells count="696">
    <mergeCell ref="I296:I297"/>
    <mergeCell ref="I215:I216"/>
    <mergeCell ref="I174:I184"/>
    <mergeCell ref="I18:I21"/>
    <mergeCell ref="P102:P103"/>
    <mergeCell ref="Q102:Q103"/>
    <mergeCell ref="R102:R103"/>
    <mergeCell ref="S102:S103"/>
    <mergeCell ref="T102:T103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O100:R101"/>
    <mergeCell ref="S100:T101"/>
    <mergeCell ref="U100:U103"/>
    <mergeCell ref="K100:K103"/>
    <mergeCell ref="L100:L103"/>
    <mergeCell ref="M100:M103"/>
    <mergeCell ref="A93:U93"/>
    <mergeCell ref="A94:U94"/>
    <mergeCell ref="A95:U95"/>
    <mergeCell ref="A96:U96"/>
    <mergeCell ref="A203:U203"/>
    <mergeCell ref="A204:U204"/>
    <mergeCell ref="K170:K173"/>
    <mergeCell ref="L170:L173"/>
    <mergeCell ref="M170:M173"/>
    <mergeCell ref="N170:N173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A162:U162"/>
    <mergeCell ref="N174:N184"/>
    <mergeCell ref="U174:U184"/>
    <mergeCell ref="O102:O103"/>
    <mergeCell ref="A205:U205"/>
    <mergeCell ref="A206:U206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I211:I214"/>
    <mergeCell ref="J211:J214"/>
    <mergeCell ref="K211:K214"/>
    <mergeCell ref="L211:L214"/>
    <mergeCell ref="M211:M214"/>
    <mergeCell ref="N211:N214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N215:N216"/>
    <mergeCell ref="U215:U216"/>
    <mergeCell ref="A243:U243"/>
    <mergeCell ref="A244:U244"/>
    <mergeCell ref="A245:U245"/>
    <mergeCell ref="A246:U246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I251:I254"/>
    <mergeCell ref="J251:J254"/>
    <mergeCell ref="K251:K254"/>
    <mergeCell ref="L251:L254"/>
    <mergeCell ref="M251:M254"/>
    <mergeCell ref="N251:N254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N255:N257"/>
    <mergeCell ref="U255:U257"/>
    <mergeCell ref="A284:U284"/>
    <mergeCell ref="A285:U285"/>
    <mergeCell ref="A286:U286"/>
    <mergeCell ref="A287:U287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I292:I295"/>
    <mergeCell ref="J292:J295"/>
    <mergeCell ref="K292:K295"/>
    <mergeCell ref="L292:L295"/>
    <mergeCell ref="M292:M295"/>
    <mergeCell ref="N292:N295"/>
    <mergeCell ref="U296:U297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A329:U329"/>
    <mergeCell ref="A330:U330"/>
    <mergeCell ref="A331:U331"/>
    <mergeCell ref="A332:U332"/>
    <mergeCell ref="A333:U333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J337:J340"/>
    <mergeCell ref="K337:K340"/>
    <mergeCell ref="L337:L340"/>
    <mergeCell ref="M337:M340"/>
    <mergeCell ref="N337:N340"/>
    <mergeCell ref="O337:R338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A370:U370"/>
    <mergeCell ref="A371:U371"/>
    <mergeCell ref="A372:U372"/>
    <mergeCell ref="A373:U373"/>
    <mergeCell ref="A374:U374"/>
    <mergeCell ref="A375:U375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K378:K381"/>
    <mergeCell ref="L378:L381"/>
    <mergeCell ref="M378:M381"/>
    <mergeCell ref="N378:N381"/>
    <mergeCell ref="O378:R379"/>
    <mergeCell ref="S378:T379"/>
    <mergeCell ref="U378:U381"/>
    <mergeCell ref="O380:O381"/>
    <mergeCell ref="P380:P381"/>
    <mergeCell ref="Q380:Q381"/>
    <mergeCell ref="R380:R381"/>
    <mergeCell ref="S380:S381"/>
    <mergeCell ref="T380:T381"/>
    <mergeCell ref="N382:N384"/>
    <mergeCell ref="U382:U384"/>
    <mergeCell ref="A418:U418"/>
    <mergeCell ref="A419:U419"/>
    <mergeCell ref="A420:U420"/>
    <mergeCell ref="A421:U421"/>
    <mergeCell ref="A422:U422"/>
    <mergeCell ref="A423:U423"/>
    <mergeCell ref="I382:I384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I426:I429"/>
    <mergeCell ref="J426:J429"/>
    <mergeCell ref="K426:K429"/>
    <mergeCell ref="L426:L429"/>
    <mergeCell ref="M426:M429"/>
    <mergeCell ref="N426:N429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N430:N432"/>
    <mergeCell ref="U430:U432"/>
    <mergeCell ref="A455:U455"/>
    <mergeCell ref="A456:U456"/>
    <mergeCell ref="A457:U457"/>
    <mergeCell ref="A458:U458"/>
    <mergeCell ref="A459:U459"/>
    <mergeCell ref="A460:U460"/>
    <mergeCell ref="A461:U461"/>
    <mergeCell ref="I430:I432"/>
    <mergeCell ref="A463:A466"/>
    <mergeCell ref="B463:B466"/>
    <mergeCell ref="C463:C466"/>
    <mergeCell ref="D463:D466"/>
    <mergeCell ref="E463:E466"/>
    <mergeCell ref="F463:F466"/>
    <mergeCell ref="G463:G466"/>
    <mergeCell ref="I463:I466"/>
    <mergeCell ref="J463:J466"/>
    <mergeCell ref="K463:K466"/>
    <mergeCell ref="L463:L466"/>
    <mergeCell ref="M463:M466"/>
    <mergeCell ref="N463:N466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A510:U510"/>
    <mergeCell ref="A511:U511"/>
    <mergeCell ref="A512:U512"/>
    <mergeCell ref="A513:U513"/>
    <mergeCell ref="A514:U514"/>
    <mergeCell ref="A515:U515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K518:K521"/>
    <mergeCell ref="L518:L521"/>
    <mergeCell ref="M518:M521"/>
    <mergeCell ref="N518:N521"/>
    <mergeCell ref="O518:R519"/>
    <mergeCell ref="S518:T519"/>
    <mergeCell ref="U518:U521"/>
    <mergeCell ref="O520:O521"/>
    <mergeCell ref="P520:P521"/>
    <mergeCell ref="Q520:Q521"/>
    <mergeCell ref="R520:R521"/>
    <mergeCell ref="S520:S521"/>
    <mergeCell ref="T520:T521"/>
    <mergeCell ref="N522:N525"/>
    <mergeCell ref="U522:U525"/>
    <mergeCell ref="A555:U555"/>
    <mergeCell ref="A556:U556"/>
    <mergeCell ref="I522:I525"/>
    <mergeCell ref="A557:U557"/>
    <mergeCell ref="A558:U558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I563:I566"/>
    <mergeCell ref="J563:J566"/>
    <mergeCell ref="K563:K566"/>
    <mergeCell ref="L563:L566"/>
    <mergeCell ref="M563:M566"/>
    <mergeCell ref="N563:N566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A595:U595"/>
    <mergeCell ref="A596:U596"/>
    <mergeCell ref="A597:U597"/>
    <mergeCell ref="A598:U598"/>
    <mergeCell ref="A599:U599"/>
    <mergeCell ref="A600:U600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K603:K606"/>
    <mergeCell ref="L603:L606"/>
    <mergeCell ref="M603:M606"/>
    <mergeCell ref="N603:N606"/>
    <mergeCell ref="O603:R604"/>
    <mergeCell ref="S603:T604"/>
    <mergeCell ref="U603:U606"/>
    <mergeCell ref="O605:O606"/>
    <mergeCell ref="P605:P606"/>
    <mergeCell ref="Q605:Q606"/>
    <mergeCell ref="R605:R606"/>
    <mergeCell ref="S605:S606"/>
    <mergeCell ref="T605:T606"/>
    <mergeCell ref="A636:U636"/>
    <mergeCell ref="A637:U637"/>
    <mergeCell ref="A638:U638"/>
    <mergeCell ref="A639:U639"/>
    <mergeCell ref="A640:U640"/>
    <mergeCell ref="A641:U641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K644:K647"/>
    <mergeCell ref="L644:L647"/>
    <mergeCell ref="M644:M647"/>
    <mergeCell ref="N644:N647"/>
    <mergeCell ref="O644:R645"/>
    <mergeCell ref="S644:T645"/>
    <mergeCell ref="U644:U647"/>
    <mergeCell ref="O646:O647"/>
    <mergeCell ref="P646:P647"/>
    <mergeCell ref="Q646:Q647"/>
    <mergeCell ref="R646:R647"/>
    <mergeCell ref="S646:S647"/>
    <mergeCell ref="T646:T647"/>
    <mergeCell ref="N648:N649"/>
    <mergeCell ref="U648:U649"/>
    <mergeCell ref="A676:U676"/>
    <mergeCell ref="A677:U677"/>
    <mergeCell ref="I648:I649"/>
    <mergeCell ref="A678:U678"/>
    <mergeCell ref="A679:U679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I684:I687"/>
    <mergeCell ref="J684:J687"/>
    <mergeCell ref="K684:K687"/>
    <mergeCell ref="L684:L687"/>
    <mergeCell ref="M684:M687"/>
    <mergeCell ref="N684:N687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A721:U721"/>
    <mergeCell ref="A722:U722"/>
    <mergeCell ref="A723:U723"/>
    <mergeCell ref="A724:U724"/>
    <mergeCell ref="A725:U725"/>
    <mergeCell ref="A726:U726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K729:K732"/>
    <mergeCell ref="L729:L732"/>
    <mergeCell ref="M729:M732"/>
    <mergeCell ref="N729:N732"/>
    <mergeCell ref="O729:R730"/>
    <mergeCell ref="S729:T730"/>
    <mergeCell ref="U729:U732"/>
    <mergeCell ref="O731:O732"/>
    <mergeCell ref="P731:P732"/>
    <mergeCell ref="Q731:Q732"/>
    <mergeCell ref="R731:R732"/>
    <mergeCell ref="S731:S732"/>
    <mergeCell ref="T731:T732"/>
    <mergeCell ref="N733:N736"/>
    <mergeCell ref="U733:U736"/>
    <mergeCell ref="A769:U769"/>
    <mergeCell ref="A770:U770"/>
    <mergeCell ref="A771:U771"/>
    <mergeCell ref="A772:U772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I777:I780"/>
    <mergeCell ref="J777:J780"/>
    <mergeCell ref="K777:K780"/>
    <mergeCell ref="L777:L780"/>
    <mergeCell ref="M777:M780"/>
    <mergeCell ref="N777:N780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A810:U810"/>
    <mergeCell ref="A811:U811"/>
    <mergeCell ref="A812:U812"/>
    <mergeCell ref="A813:U813"/>
    <mergeCell ref="A814:U814"/>
    <mergeCell ref="A815:U815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K818:K821"/>
    <mergeCell ref="L818:L821"/>
    <mergeCell ref="M818:M821"/>
    <mergeCell ref="N818:N821"/>
    <mergeCell ref="O818:R819"/>
    <mergeCell ref="S818:T819"/>
    <mergeCell ref="U818:U821"/>
    <mergeCell ref="O820:O821"/>
    <mergeCell ref="U859:U862"/>
    <mergeCell ref="O861:O862"/>
    <mergeCell ref="P861:P862"/>
    <mergeCell ref="Q861:Q862"/>
    <mergeCell ref="R861:R862"/>
    <mergeCell ref="S861:S862"/>
    <mergeCell ref="P820:P821"/>
    <mergeCell ref="Q820:Q821"/>
    <mergeCell ref="R820:R821"/>
    <mergeCell ref="S820:S821"/>
    <mergeCell ref="T820:T821"/>
    <mergeCell ref="A851:U851"/>
    <mergeCell ref="A852:U852"/>
    <mergeCell ref="A853:U853"/>
    <mergeCell ref="A854:U854"/>
    <mergeCell ref="L900:L903"/>
    <mergeCell ref="M900:M903"/>
    <mergeCell ref="N900:N903"/>
    <mergeCell ref="O900:R901"/>
    <mergeCell ref="S900:T901"/>
    <mergeCell ref="U900:U903"/>
    <mergeCell ref="A855:U855"/>
    <mergeCell ref="A856:U856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K859:K862"/>
    <mergeCell ref="L859:L862"/>
    <mergeCell ref="M859:M862"/>
    <mergeCell ref="N859:N862"/>
    <mergeCell ref="O859:R860"/>
    <mergeCell ref="S859:T860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K900:K903"/>
    <mergeCell ref="O902:O903"/>
    <mergeCell ref="P902:P903"/>
    <mergeCell ref="Q902:Q903"/>
    <mergeCell ref="R902:R903"/>
    <mergeCell ref="S902:S903"/>
    <mergeCell ref="T902:T903"/>
    <mergeCell ref="U170:U173"/>
    <mergeCell ref="O172:O173"/>
    <mergeCell ref="P172:P173"/>
    <mergeCell ref="Q172:Q173"/>
    <mergeCell ref="R172:R173"/>
    <mergeCell ref="S172:S173"/>
    <mergeCell ref="T172:T173"/>
    <mergeCell ref="O170:R171"/>
    <mergeCell ref="S170:T171"/>
    <mergeCell ref="T861:T862"/>
    <mergeCell ref="A892:U892"/>
    <mergeCell ref="A893:U893"/>
    <mergeCell ref="A894:U894"/>
    <mergeCell ref="A895:U895"/>
    <mergeCell ref="A896:U896"/>
    <mergeCell ref="A897:U897"/>
    <mergeCell ref="A898:U898"/>
    <mergeCell ref="A900:A903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22:U122"/>
    <mergeCell ref="A123:U123"/>
    <mergeCell ref="A124:U124"/>
    <mergeCell ref="A125:U125"/>
    <mergeCell ref="A126:U126"/>
    <mergeCell ref="A127:U12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N100:N103"/>
    <mergeCell ref="A97:U97"/>
    <mergeCell ref="A92:U9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6:U6"/>
    <mergeCell ref="A7:U7"/>
    <mergeCell ref="A8:U8"/>
    <mergeCell ref="A9:U9"/>
    <mergeCell ref="A10:U10"/>
    <mergeCell ref="A11:U1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CF3C-C94D-40C0-B0AE-41F3721E6F9F}">
  <dimension ref="A5:U914"/>
  <sheetViews>
    <sheetView topLeftCell="A889" workbookViewId="0">
      <selection activeCell="V1" sqref="V1:AI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40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40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40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40"/>
      <c r="N17" s="705"/>
      <c r="O17" s="739"/>
      <c r="P17" s="739"/>
      <c r="Q17" s="739"/>
      <c r="R17" s="739"/>
      <c r="S17" s="741"/>
      <c r="T17" s="741"/>
      <c r="U17" s="709"/>
    </row>
    <row r="18" spans="1:21" ht="144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613</v>
      </c>
      <c r="I18" s="790" t="s">
        <v>539</v>
      </c>
      <c r="J18" s="533">
        <v>45</v>
      </c>
      <c r="K18" s="7" t="s">
        <v>31</v>
      </c>
      <c r="L18" s="132">
        <v>3</v>
      </c>
      <c r="M18" s="154">
        <f t="shared" ref="M18:M20" si="0">L18*J18</f>
        <v>135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538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613</v>
      </c>
      <c r="I19" s="791"/>
      <c r="J19" s="533">
        <v>44</v>
      </c>
      <c r="K19" s="7" t="s">
        <v>31</v>
      </c>
      <c r="L19" s="132">
        <v>3.5</v>
      </c>
      <c r="M19" s="154">
        <f t="shared" si="0"/>
        <v>154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613</v>
      </c>
      <c r="I20" s="791"/>
      <c r="J20" s="533">
        <v>2</v>
      </c>
      <c r="K20" s="7" t="s">
        <v>36</v>
      </c>
      <c r="L20" s="17">
        <v>115</v>
      </c>
      <c r="M20" s="154">
        <f t="shared" si="0"/>
        <v>230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613</v>
      </c>
      <c r="I21" s="792"/>
      <c r="J21" s="533">
        <v>1</v>
      </c>
      <c r="K21" s="7" t="s">
        <v>36</v>
      </c>
      <c r="L21" s="17">
        <v>82</v>
      </c>
      <c r="M21" s="154">
        <v>81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600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44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613</v>
      </c>
      <c r="I53" s="323" t="s">
        <v>539</v>
      </c>
      <c r="J53" s="16">
        <v>69</v>
      </c>
      <c r="K53" s="65" t="s">
        <v>39</v>
      </c>
      <c r="L53" s="66">
        <v>7.5</v>
      </c>
      <c r="M53" s="17">
        <v>520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538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520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44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613</v>
      </c>
      <c r="I81" s="323" t="s">
        <v>539</v>
      </c>
      <c r="J81" s="185">
        <f>SUM(M81/L81)</f>
        <v>2.9716655148583273</v>
      </c>
      <c r="K81" s="174" t="s">
        <v>75</v>
      </c>
      <c r="L81" s="149">
        <v>115.76</v>
      </c>
      <c r="M81" s="149">
        <v>344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538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344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144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613</v>
      </c>
      <c r="I104" s="323" t="s">
        <v>539</v>
      </c>
      <c r="J104" s="184">
        <f>M104/L104</f>
        <v>9.2799999999999994</v>
      </c>
      <c r="K104" s="174" t="s">
        <v>31</v>
      </c>
      <c r="L104" s="149">
        <v>25</v>
      </c>
      <c r="M104" s="179">
        <v>232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538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232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44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613</v>
      </c>
      <c r="I134" s="323" t="s">
        <v>539</v>
      </c>
      <c r="J134" s="584">
        <v>1473</v>
      </c>
      <c r="K134" s="174" t="s">
        <v>81</v>
      </c>
      <c r="L134" s="149">
        <v>22</v>
      </c>
      <c r="M134" s="179">
        <v>32400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538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32400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44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613</v>
      </c>
      <c r="I174" s="794" t="s">
        <v>539</v>
      </c>
      <c r="J174" s="109">
        <v>1</v>
      </c>
      <c r="K174" s="166" t="s">
        <v>39</v>
      </c>
      <c r="L174" s="279">
        <v>55</v>
      </c>
      <c r="M174" s="394">
        <f>L174*J174</f>
        <v>55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613</v>
      </c>
      <c r="I175" s="791"/>
      <c r="J175" s="109">
        <v>1</v>
      </c>
      <c r="K175" s="176" t="s">
        <v>31</v>
      </c>
      <c r="L175" s="121">
        <v>90</v>
      </c>
      <c r="M175" s="125">
        <f>L175*J175</f>
        <v>90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613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613</v>
      </c>
      <c r="I177" s="791"/>
      <c r="J177" s="109">
        <v>0</v>
      </c>
      <c r="K177" s="176" t="s">
        <v>31</v>
      </c>
      <c r="L177" s="121">
        <v>1500</v>
      </c>
      <c r="M177" s="125">
        <f t="shared" si="1"/>
        <v>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613</v>
      </c>
      <c r="I178" s="791"/>
      <c r="J178" s="109">
        <v>0</v>
      </c>
      <c r="K178" s="176" t="s">
        <v>31</v>
      </c>
      <c r="L178" s="121">
        <v>380</v>
      </c>
      <c r="M178" s="125">
        <f t="shared" si="1"/>
        <v>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613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613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613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613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613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613</v>
      </c>
      <c r="I184" s="793"/>
      <c r="J184" s="109">
        <v>1</v>
      </c>
      <c r="K184" s="200" t="s">
        <v>27</v>
      </c>
      <c r="L184" s="268">
        <v>850</v>
      </c>
      <c r="M184" s="179">
        <v>4250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5000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144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613</v>
      </c>
      <c r="I215" s="790" t="s">
        <v>539</v>
      </c>
      <c r="J215" s="230">
        <v>12</v>
      </c>
      <c r="K215" s="166" t="s">
        <v>75</v>
      </c>
      <c r="L215" s="600">
        <f>SUM(M215/J215)</f>
        <v>1950</v>
      </c>
      <c r="M215" s="600">
        <v>23400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538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613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23400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144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613</v>
      </c>
      <c r="I255" s="323" t="s">
        <v>539</v>
      </c>
      <c r="J255" s="16">
        <v>12</v>
      </c>
      <c r="K255" s="7" t="s">
        <v>75</v>
      </c>
      <c r="L255" s="17">
        <f>SUM(M255/J255)</f>
        <v>352</v>
      </c>
      <c r="M255" s="17">
        <v>4224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538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4224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44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613</v>
      </c>
      <c r="I296" s="790" t="s">
        <v>539</v>
      </c>
      <c r="J296" s="16">
        <v>12</v>
      </c>
      <c r="K296" s="7" t="s">
        <v>75</v>
      </c>
      <c r="L296" s="606">
        <f>SUM(M296/J296)</f>
        <v>436.66666666666669</v>
      </c>
      <c r="M296" s="606">
        <v>5240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538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613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15240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144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613</v>
      </c>
      <c r="I341" s="323" t="s">
        <v>539</v>
      </c>
      <c r="J341" s="71">
        <v>12</v>
      </c>
      <c r="K341" s="164" t="s">
        <v>75</v>
      </c>
      <c r="L341" s="72">
        <f>SUM(M341/J341)</f>
        <v>14056.666666666666</v>
      </c>
      <c r="M341" s="72">
        <v>168680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538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168680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144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613</v>
      </c>
      <c r="I382" s="790" t="s">
        <v>539</v>
      </c>
      <c r="J382" s="602">
        <v>145000</v>
      </c>
      <c r="K382" s="5" t="s">
        <v>75</v>
      </c>
      <c r="L382" s="216">
        <v>2</v>
      </c>
      <c r="M382" s="159">
        <v>1600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538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613</v>
      </c>
      <c r="I383" s="791"/>
      <c r="J383" s="586">
        <v>600000</v>
      </c>
      <c r="K383" s="7" t="s">
        <v>75</v>
      </c>
      <c r="L383" s="134">
        <v>0.21</v>
      </c>
      <c r="M383" s="240">
        <v>5000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613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7600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144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613</v>
      </c>
      <c r="I430" s="790" t="s">
        <v>539</v>
      </c>
      <c r="J430" s="16">
        <v>12</v>
      </c>
      <c r="K430" s="7" t="s">
        <v>75</v>
      </c>
      <c r="L430" s="607">
        <v>10000</v>
      </c>
      <c r="M430" s="606">
        <v>1000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538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613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613</v>
      </c>
      <c r="I432" s="793"/>
      <c r="J432" s="230">
        <v>12</v>
      </c>
      <c r="K432" s="176" t="s">
        <v>75</v>
      </c>
      <c r="L432" s="607">
        <v>6666.67</v>
      </c>
      <c r="M432" s="606">
        <v>1200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3200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144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613</v>
      </c>
      <c r="I467" s="323" t="s">
        <v>539</v>
      </c>
      <c r="J467" s="71">
        <v>12</v>
      </c>
      <c r="K467" s="164" t="s">
        <v>75</v>
      </c>
      <c r="L467" s="72">
        <f>SUM(M467/J467)</f>
        <v>155.5</v>
      </c>
      <c r="M467" s="72">
        <v>1866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538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1866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144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613</v>
      </c>
      <c r="I522" s="790" t="s">
        <v>539</v>
      </c>
      <c r="J522" s="538">
        <v>6</v>
      </c>
      <c r="K522" s="5" t="s">
        <v>31</v>
      </c>
      <c r="L522" s="159">
        <v>65</v>
      </c>
      <c r="M522" s="159">
        <f>SUM(J522*L522)</f>
        <v>390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538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613</v>
      </c>
      <c r="I523" s="791"/>
      <c r="J523" s="586">
        <v>4</v>
      </c>
      <c r="K523" s="7" t="s">
        <v>75</v>
      </c>
      <c r="L523" s="240">
        <v>138</v>
      </c>
      <c r="M523" s="159">
        <f>SUM(J523*L523)</f>
        <v>552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613</v>
      </c>
      <c r="I524" s="791"/>
      <c r="J524" s="586">
        <v>4</v>
      </c>
      <c r="K524" s="7" t="s">
        <v>31</v>
      </c>
      <c r="L524" s="240">
        <v>150</v>
      </c>
      <c r="M524" s="159">
        <f>SUM(J524*L524)</f>
        <v>600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613</v>
      </c>
      <c r="I525" s="793"/>
      <c r="J525" s="587">
        <v>4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2128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44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613</v>
      </c>
      <c r="I567" s="323" t="s">
        <v>539</v>
      </c>
      <c r="J567" s="71">
        <v>12</v>
      </c>
      <c r="K567" s="170" t="s">
        <v>75</v>
      </c>
      <c r="L567" s="612">
        <f>M567/J567</f>
        <v>150</v>
      </c>
      <c r="M567" s="613">
        <v>1800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538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1800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144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613</v>
      </c>
      <c r="I607" s="323" t="s">
        <v>539</v>
      </c>
      <c r="J607" s="278">
        <v>12</v>
      </c>
      <c r="K607" s="166" t="s">
        <v>75</v>
      </c>
      <c r="L607" s="296">
        <v>13010</v>
      </c>
      <c r="M607" s="279">
        <v>6680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538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6680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44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613</v>
      </c>
      <c r="I648" s="790" t="s">
        <v>539</v>
      </c>
      <c r="J648" s="538">
        <v>3</v>
      </c>
      <c r="K648" s="539" t="s">
        <v>106</v>
      </c>
      <c r="L648" s="614">
        <v>3478.26</v>
      </c>
      <c r="M648" s="615">
        <v>1000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538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613</v>
      </c>
      <c r="I649" s="793"/>
      <c r="J649" s="639">
        <v>2</v>
      </c>
      <c r="K649" s="616" t="s">
        <v>106</v>
      </c>
      <c r="L649" s="617">
        <v>2784.81</v>
      </c>
      <c r="M649" s="618">
        <v>1240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2240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44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613</v>
      </c>
      <c r="I688" s="323" t="s">
        <v>539</v>
      </c>
      <c r="J688" s="212">
        <v>1</v>
      </c>
      <c r="K688" s="5" t="s">
        <v>97</v>
      </c>
      <c r="L688" s="219">
        <v>15000</v>
      </c>
      <c r="M688" s="220">
        <v>900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538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900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144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613</v>
      </c>
      <c r="I733" s="323" t="s">
        <v>539</v>
      </c>
      <c r="J733" s="538">
        <v>1</v>
      </c>
      <c r="K733" s="539" t="s">
        <v>97</v>
      </c>
      <c r="L733" s="601">
        <v>1550</v>
      </c>
      <c r="M733" s="608">
        <v>60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538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60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144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613</v>
      </c>
      <c r="I781" s="323" t="s">
        <v>539</v>
      </c>
      <c r="J781" s="71">
        <v>1</v>
      </c>
      <c r="K781" s="164" t="s">
        <v>75</v>
      </c>
      <c r="L781" s="72">
        <v>1023.6666666666666</v>
      </c>
      <c r="M781" s="72">
        <v>60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538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60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144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613</v>
      </c>
      <c r="I822" s="323" t="s">
        <v>539</v>
      </c>
      <c r="J822" s="71">
        <v>32</v>
      </c>
      <c r="K822" s="164" t="s">
        <v>75</v>
      </c>
      <c r="L822" s="72">
        <v>1000</v>
      </c>
      <c r="M822" s="72">
        <v>32000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538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32000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144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613</v>
      </c>
      <c r="I863" s="323" t="s">
        <v>539</v>
      </c>
      <c r="J863" s="71">
        <v>1</v>
      </c>
      <c r="K863" s="164" t="s">
        <v>75</v>
      </c>
      <c r="L863" s="72">
        <v>450</v>
      </c>
      <c r="M863" s="72">
        <v>40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538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40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144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613</v>
      </c>
      <c r="I904" s="323" t="s">
        <v>539</v>
      </c>
      <c r="J904" s="71">
        <v>1</v>
      </c>
      <c r="K904" s="164" t="s">
        <v>75</v>
      </c>
      <c r="L904" s="72">
        <v>67.08</v>
      </c>
      <c r="M904" s="72">
        <v>76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538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76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309290</v>
      </c>
    </row>
    <row r="914" spans="11:13" x14ac:dyDescent="0.25">
      <c r="K914" s="62"/>
    </row>
  </sheetData>
  <mergeCells count="696">
    <mergeCell ref="A6:U6"/>
    <mergeCell ref="A7:U7"/>
    <mergeCell ref="A8:U8"/>
    <mergeCell ref="A9:U9"/>
    <mergeCell ref="A10:U10"/>
    <mergeCell ref="A11:U11"/>
    <mergeCell ref="I648:I649"/>
    <mergeCell ref="I522:I525"/>
    <mergeCell ref="I430:I432"/>
    <mergeCell ref="I382:I384"/>
    <mergeCell ref="I296:I297"/>
    <mergeCell ref="I215:I216"/>
    <mergeCell ref="I174:I184"/>
    <mergeCell ref="I18:I2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127E-DCDD-4CDD-8AC9-74D6EED21399}">
  <dimension ref="A5:U913"/>
  <sheetViews>
    <sheetView topLeftCell="A896" workbookViewId="0">
      <selection activeCell="V1" sqref="V1:AJ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252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613</v>
      </c>
      <c r="I18" s="790" t="s">
        <v>540</v>
      </c>
      <c r="J18" s="533">
        <v>31</v>
      </c>
      <c r="K18" s="7" t="s">
        <v>31</v>
      </c>
      <c r="L18" s="132">
        <v>3</v>
      </c>
      <c r="M18" s="154">
        <f t="shared" ref="M18:M20" si="0">L18*J18</f>
        <v>93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541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613</v>
      </c>
      <c r="I19" s="791"/>
      <c r="J19" s="533">
        <v>32</v>
      </c>
      <c r="K19" s="7" t="s">
        <v>31</v>
      </c>
      <c r="L19" s="132">
        <v>3.5</v>
      </c>
      <c r="M19" s="154">
        <f t="shared" si="0"/>
        <v>112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613</v>
      </c>
      <c r="I20" s="791"/>
      <c r="J20" s="533">
        <v>1</v>
      </c>
      <c r="K20" s="7" t="s">
        <v>36</v>
      </c>
      <c r="L20" s="17">
        <v>115</v>
      </c>
      <c r="M20" s="154">
        <f t="shared" si="0"/>
        <v>115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613</v>
      </c>
      <c r="I21" s="792"/>
      <c r="J21" s="533">
        <v>1</v>
      </c>
      <c r="K21" s="7" t="s">
        <v>36</v>
      </c>
      <c r="L21" s="17">
        <v>82</v>
      </c>
      <c r="M21" s="154">
        <v>80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252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613</v>
      </c>
      <c r="I53" s="323" t="s">
        <v>540</v>
      </c>
      <c r="J53" s="16">
        <v>46</v>
      </c>
      <c r="K53" s="65" t="s">
        <v>39</v>
      </c>
      <c r="L53" s="66">
        <v>7.5</v>
      </c>
      <c r="M53" s="17">
        <v>346.67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541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346.67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252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613</v>
      </c>
      <c r="I81" s="323" t="s">
        <v>540</v>
      </c>
      <c r="J81" s="185">
        <f>SUM(M81/L81)</f>
        <v>1.9810815480304078</v>
      </c>
      <c r="K81" s="174" t="s">
        <v>75</v>
      </c>
      <c r="L81" s="149">
        <v>115.76</v>
      </c>
      <c r="M81" s="149">
        <v>229.33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541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252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613</v>
      </c>
      <c r="I104" s="323" t="s">
        <v>540</v>
      </c>
      <c r="J104" s="184">
        <f>M104/L104</f>
        <v>6.1867999999999999</v>
      </c>
      <c r="K104" s="174" t="s">
        <v>31</v>
      </c>
      <c r="L104" s="149">
        <v>25</v>
      </c>
      <c r="M104" s="179">
        <v>154.66999999999999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541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154.66999999999999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252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613</v>
      </c>
      <c r="I134" s="323" t="s">
        <v>540</v>
      </c>
      <c r="J134" s="584">
        <v>1473</v>
      </c>
      <c r="K134" s="174" t="s">
        <v>81</v>
      </c>
      <c r="L134" s="149">
        <v>22</v>
      </c>
      <c r="M134" s="179">
        <v>21600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541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21600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252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613</v>
      </c>
      <c r="I174" s="794" t="s">
        <v>540</v>
      </c>
      <c r="J174" s="109">
        <v>0</v>
      </c>
      <c r="K174" s="166" t="s">
        <v>39</v>
      </c>
      <c r="L174" s="279">
        <v>55</v>
      </c>
      <c r="M174" s="394">
        <f>L174*J174</f>
        <v>0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 t="s">
        <v>541</v>
      </c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613</v>
      </c>
      <c r="I175" s="791"/>
      <c r="J175" s="109">
        <v>0</v>
      </c>
      <c r="K175" s="176" t="s">
        <v>31</v>
      </c>
      <c r="L175" s="121">
        <v>90</v>
      </c>
      <c r="M175" s="125">
        <f>L175*J175</f>
        <v>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613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613</v>
      </c>
      <c r="I177" s="791"/>
      <c r="J177" s="109">
        <v>1</v>
      </c>
      <c r="K177" s="176" t="s">
        <v>31</v>
      </c>
      <c r="L177" s="121">
        <v>1500</v>
      </c>
      <c r="M177" s="125">
        <f t="shared" si="1"/>
        <v>1500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613</v>
      </c>
      <c r="I178" s="791"/>
      <c r="J178" s="109">
        <v>1</v>
      </c>
      <c r="K178" s="176" t="s">
        <v>31</v>
      </c>
      <c r="L178" s="121">
        <v>380</v>
      </c>
      <c r="M178" s="125">
        <f t="shared" si="1"/>
        <v>380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613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613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613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613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613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613</v>
      </c>
      <c r="I184" s="793"/>
      <c r="J184" s="109">
        <v>1</v>
      </c>
      <c r="K184" s="200" t="s">
        <v>27</v>
      </c>
      <c r="L184" s="268">
        <v>850</v>
      </c>
      <c r="M184" s="597">
        <v>848.33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252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613</v>
      </c>
      <c r="I215" s="790" t="s">
        <v>540</v>
      </c>
      <c r="J215" s="230">
        <v>12</v>
      </c>
      <c r="K215" s="166" t="s">
        <v>75</v>
      </c>
      <c r="L215" s="600">
        <f>SUM(M215/J215)</f>
        <v>1300</v>
      </c>
      <c r="M215" s="600">
        <v>15600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541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613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252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613</v>
      </c>
      <c r="I255" s="323" t="s">
        <v>540</v>
      </c>
      <c r="J255" s="16">
        <v>12</v>
      </c>
      <c r="K255" s="7" t="s">
        <v>75</v>
      </c>
      <c r="L255" s="17">
        <f>SUM(M255/J255)</f>
        <v>234.66666666666666</v>
      </c>
      <c r="M255" s="17">
        <v>2816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541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252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613</v>
      </c>
      <c r="I296" s="790" t="s">
        <v>540</v>
      </c>
      <c r="J296" s="16">
        <v>12</v>
      </c>
      <c r="K296" s="7" t="s">
        <v>75</v>
      </c>
      <c r="L296" s="606">
        <f>SUM(M296/J296)</f>
        <v>13.333333333333334</v>
      </c>
      <c r="M296" s="606">
        <v>160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541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613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252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613</v>
      </c>
      <c r="I341" s="323" t="s">
        <v>540</v>
      </c>
      <c r="J341" s="71">
        <v>12</v>
      </c>
      <c r="K341" s="164" t="s">
        <v>75</v>
      </c>
      <c r="L341" s="72">
        <f>SUM(M341/J341)</f>
        <v>9371.1108333333341</v>
      </c>
      <c r="M341" s="72">
        <v>112453.33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541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112453.33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252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613</v>
      </c>
      <c r="I382" s="790" t="s">
        <v>540</v>
      </c>
      <c r="J382" s="602">
        <v>145000</v>
      </c>
      <c r="K382" s="5" t="s">
        <v>75</v>
      </c>
      <c r="L382" s="216">
        <v>2</v>
      </c>
      <c r="M382" s="159">
        <v>66.67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541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613</v>
      </c>
      <c r="I383" s="791"/>
      <c r="J383" s="586">
        <v>600000</v>
      </c>
      <c r="K383" s="7" t="s">
        <v>75</v>
      </c>
      <c r="L383" s="134">
        <v>0.21</v>
      </c>
      <c r="M383" s="240">
        <v>4000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613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5066.67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252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613</v>
      </c>
      <c r="I430" s="790" t="s">
        <v>540</v>
      </c>
      <c r="J430" s="16">
        <v>12</v>
      </c>
      <c r="K430" s="7" t="s">
        <v>75</v>
      </c>
      <c r="L430" s="607">
        <v>10000</v>
      </c>
      <c r="M430" s="606">
        <v>1000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541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613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613</v>
      </c>
      <c r="I432" s="793"/>
      <c r="J432" s="230">
        <v>12</v>
      </c>
      <c r="K432" s="176" t="s">
        <v>75</v>
      </c>
      <c r="L432" s="607">
        <v>6666.67</v>
      </c>
      <c r="M432" s="606">
        <v>133.33000000000001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252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613</v>
      </c>
      <c r="I467" s="323" t="s">
        <v>540</v>
      </c>
      <c r="J467" s="71">
        <v>12</v>
      </c>
      <c r="K467" s="164" t="s">
        <v>75</v>
      </c>
      <c r="L467" s="72">
        <f>SUM(M467/J467)</f>
        <v>103.66666666666667</v>
      </c>
      <c r="M467" s="72">
        <v>1244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541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252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613</v>
      </c>
      <c r="I522" s="790" t="s">
        <v>540</v>
      </c>
      <c r="J522" s="538">
        <v>4</v>
      </c>
      <c r="K522" s="5" t="s">
        <v>31</v>
      </c>
      <c r="L522" s="159">
        <v>65</v>
      </c>
      <c r="M522" s="159">
        <v>256.67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541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613</v>
      </c>
      <c r="I523" s="791"/>
      <c r="J523" s="586">
        <v>2</v>
      </c>
      <c r="K523" s="7" t="s">
        <v>75</v>
      </c>
      <c r="L523" s="240">
        <v>138</v>
      </c>
      <c r="M523" s="159">
        <f>SUM(J523*L523)</f>
        <v>276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613</v>
      </c>
      <c r="I524" s="791"/>
      <c r="J524" s="586">
        <v>2</v>
      </c>
      <c r="K524" s="7" t="s">
        <v>31</v>
      </c>
      <c r="L524" s="240">
        <v>150</v>
      </c>
      <c r="M524" s="159">
        <f>SUM(J524*L524)</f>
        <v>300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613</v>
      </c>
      <c r="I525" s="793"/>
      <c r="J525" s="587">
        <v>2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1418.67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252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613</v>
      </c>
      <c r="I567" s="323" t="s">
        <v>540</v>
      </c>
      <c r="J567" s="71">
        <v>12</v>
      </c>
      <c r="K567" s="170" t="s">
        <v>75</v>
      </c>
      <c r="L567" s="612">
        <f>M567/J567</f>
        <v>100</v>
      </c>
      <c r="M567" s="613">
        <v>1200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541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252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613</v>
      </c>
      <c r="I607" s="323" t="s">
        <v>540</v>
      </c>
      <c r="J607" s="278">
        <v>12</v>
      </c>
      <c r="K607" s="166" t="s">
        <v>75</v>
      </c>
      <c r="L607" s="296">
        <v>13010</v>
      </c>
      <c r="M607" s="279">
        <v>4453.33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541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4453.33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252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613</v>
      </c>
      <c r="I648" s="790" t="s">
        <v>540</v>
      </c>
      <c r="J648" s="538">
        <v>3</v>
      </c>
      <c r="K648" s="539" t="s">
        <v>106</v>
      </c>
      <c r="L648" s="614">
        <v>3478.26</v>
      </c>
      <c r="M648" s="615">
        <v>1000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541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613</v>
      </c>
      <c r="I649" s="793"/>
      <c r="J649" s="639">
        <v>2</v>
      </c>
      <c r="K649" s="616" t="s">
        <v>106</v>
      </c>
      <c r="L649" s="617">
        <v>2784.81</v>
      </c>
      <c r="M649" s="618">
        <v>493.33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1493.33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252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613</v>
      </c>
      <c r="I688" s="323" t="s">
        <v>540</v>
      </c>
      <c r="J688" s="212">
        <v>1</v>
      </c>
      <c r="K688" s="5" t="s">
        <v>97</v>
      </c>
      <c r="L688" s="219">
        <v>15000</v>
      </c>
      <c r="M688" s="220">
        <v>600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541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600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252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613</v>
      </c>
      <c r="I733" s="323" t="s">
        <v>540</v>
      </c>
      <c r="J733" s="538">
        <v>1</v>
      </c>
      <c r="K733" s="539" t="s">
        <v>97</v>
      </c>
      <c r="L733" s="601">
        <v>1550</v>
      </c>
      <c r="M733" s="608">
        <v>40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541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252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613</v>
      </c>
      <c r="I781" s="323" t="s">
        <v>540</v>
      </c>
      <c r="J781" s="71">
        <v>1</v>
      </c>
      <c r="K781" s="164" t="s">
        <v>75</v>
      </c>
      <c r="L781" s="72">
        <v>1023.6666666666666</v>
      </c>
      <c r="M781" s="72">
        <v>40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541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252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613</v>
      </c>
      <c r="I822" s="323" t="s">
        <v>540</v>
      </c>
      <c r="J822" s="71">
        <v>21</v>
      </c>
      <c r="K822" s="164" t="s">
        <v>75</v>
      </c>
      <c r="L822" s="72">
        <v>1000</v>
      </c>
      <c r="M822" s="72">
        <v>21333.33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541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252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613</v>
      </c>
      <c r="I863" s="323" t="s">
        <v>540</v>
      </c>
      <c r="J863" s="71">
        <v>1</v>
      </c>
      <c r="K863" s="164" t="s">
        <v>75</v>
      </c>
      <c r="L863" s="72">
        <v>450</v>
      </c>
      <c r="M863" s="72">
        <v>26.67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541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26.67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252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613</v>
      </c>
      <c r="I904" s="323" t="s">
        <v>540</v>
      </c>
      <c r="J904" s="71">
        <v>1</v>
      </c>
      <c r="K904" s="164" t="s">
        <v>75</v>
      </c>
      <c r="L904" s="72">
        <v>67.08</v>
      </c>
      <c r="M904" s="72">
        <v>50.67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541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50.67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206193.33000000002</v>
      </c>
    </row>
  </sheetData>
  <mergeCells count="696">
    <mergeCell ref="A6:U6"/>
    <mergeCell ref="A7:U7"/>
    <mergeCell ref="A8:U8"/>
    <mergeCell ref="A9:U9"/>
    <mergeCell ref="A10:U10"/>
    <mergeCell ref="A11:U11"/>
    <mergeCell ref="I18:I21"/>
    <mergeCell ref="I174:I184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I215:I216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I296:I297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I382:I384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I430:I432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I522:I525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I648:I649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1BD7-7AD2-4E0A-8868-B70BA0F4BE4C}">
  <dimension ref="A5:U913"/>
  <sheetViews>
    <sheetView topLeftCell="A889" workbookViewId="0">
      <selection activeCell="V889" sqref="V1:AJ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56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614</v>
      </c>
      <c r="I18" s="323" t="s">
        <v>543</v>
      </c>
      <c r="J18" s="533">
        <v>198</v>
      </c>
      <c r="K18" s="7" t="s">
        <v>31</v>
      </c>
      <c r="L18" s="132">
        <v>3</v>
      </c>
      <c r="M18" s="154">
        <f t="shared" ref="M18:M20" si="0">L18*J18</f>
        <v>594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542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614</v>
      </c>
      <c r="I19" s="323" t="s">
        <v>182</v>
      </c>
      <c r="J19" s="533">
        <v>204</v>
      </c>
      <c r="K19" s="7" t="s">
        <v>31</v>
      </c>
      <c r="L19" s="132">
        <v>3.5</v>
      </c>
      <c r="M19" s="154">
        <f t="shared" si="0"/>
        <v>714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614</v>
      </c>
      <c r="I20" s="323" t="s">
        <v>182</v>
      </c>
      <c r="J20" s="533">
        <v>12</v>
      </c>
      <c r="K20" s="7" t="s">
        <v>36</v>
      </c>
      <c r="L20" s="17">
        <v>115</v>
      </c>
      <c r="M20" s="154">
        <f t="shared" si="0"/>
        <v>1380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614</v>
      </c>
      <c r="I21" s="323" t="s">
        <v>182</v>
      </c>
      <c r="J21" s="533">
        <v>16</v>
      </c>
      <c r="K21" s="7" t="s">
        <v>36</v>
      </c>
      <c r="L21" s="17">
        <v>82</v>
      </c>
      <c r="M21" s="154">
        <f>SUM(J21*L21)</f>
        <v>1312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56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614</v>
      </c>
      <c r="I53" s="323" t="s">
        <v>543</v>
      </c>
      <c r="J53" s="16">
        <v>462</v>
      </c>
      <c r="K53" s="65" t="s">
        <v>39</v>
      </c>
      <c r="L53" s="66">
        <v>7.5</v>
      </c>
      <c r="M53" s="17">
        <v>3466.66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542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3466.66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56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614</v>
      </c>
      <c r="I81" s="323" t="s">
        <v>543</v>
      </c>
      <c r="J81" s="185">
        <f>SUM(M81/L81)</f>
        <v>19.811074637180372</v>
      </c>
      <c r="K81" s="174" t="s">
        <v>75</v>
      </c>
      <c r="L81" s="149">
        <v>115.76</v>
      </c>
      <c r="M81" s="149">
        <v>2293.33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542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2293.33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156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614</v>
      </c>
      <c r="I104" s="323" t="s">
        <v>543</v>
      </c>
      <c r="J104" s="184">
        <f>M104/L104</f>
        <v>61.866400000000006</v>
      </c>
      <c r="K104" s="174" t="s">
        <v>31</v>
      </c>
      <c r="L104" s="149">
        <v>25</v>
      </c>
      <c r="M104" s="179">
        <v>1546.66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542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1546.66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56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614</v>
      </c>
      <c r="I134" s="323" t="s">
        <v>543</v>
      </c>
      <c r="J134" s="584">
        <v>226</v>
      </c>
      <c r="K134" s="174" t="s">
        <v>81</v>
      </c>
      <c r="L134" s="149">
        <v>22</v>
      </c>
      <c r="M134" s="179">
        <v>215999.99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542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215999.99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56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614</v>
      </c>
      <c r="I174" s="323" t="s">
        <v>543</v>
      </c>
      <c r="J174" s="109">
        <v>10</v>
      </c>
      <c r="K174" s="166" t="s">
        <v>39</v>
      </c>
      <c r="L174" s="279">
        <v>55</v>
      </c>
      <c r="M174" s="394">
        <f>L174*J174</f>
        <v>550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614</v>
      </c>
      <c r="I175" s="323" t="s">
        <v>182</v>
      </c>
      <c r="J175" s="109">
        <v>9</v>
      </c>
      <c r="K175" s="176" t="s">
        <v>31</v>
      </c>
      <c r="L175" s="121">
        <v>90</v>
      </c>
      <c r="M175" s="125">
        <f>L175*J175</f>
        <v>810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614</v>
      </c>
      <c r="I176" s="323" t="s">
        <v>182</v>
      </c>
      <c r="J176" s="109">
        <v>10</v>
      </c>
      <c r="K176" s="176" t="s">
        <v>31</v>
      </c>
      <c r="L176" s="121">
        <v>80</v>
      </c>
      <c r="M176" s="125">
        <f t="shared" ref="M176:M183" si="1">L176*J176</f>
        <v>800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614</v>
      </c>
      <c r="I177" s="323" t="s">
        <v>182</v>
      </c>
      <c r="J177" s="109">
        <v>8</v>
      </c>
      <c r="K177" s="176" t="s">
        <v>31</v>
      </c>
      <c r="L177" s="121">
        <v>1500</v>
      </c>
      <c r="M177" s="125">
        <f t="shared" si="1"/>
        <v>12000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614</v>
      </c>
      <c r="I178" s="323" t="s">
        <v>182</v>
      </c>
      <c r="J178" s="109">
        <v>10</v>
      </c>
      <c r="K178" s="176" t="s">
        <v>31</v>
      </c>
      <c r="L178" s="121">
        <v>380</v>
      </c>
      <c r="M178" s="125">
        <f t="shared" si="1"/>
        <v>3800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614</v>
      </c>
      <c r="I179" s="323" t="s">
        <v>182</v>
      </c>
      <c r="J179" s="109">
        <v>10</v>
      </c>
      <c r="K179" s="176" t="s">
        <v>31</v>
      </c>
      <c r="L179" s="121">
        <v>560</v>
      </c>
      <c r="M179" s="125">
        <f t="shared" si="1"/>
        <v>5600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614</v>
      </c>
      <c r="I180" s="323" t="s">
        <v>182</v>
      </c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614</v>
      </c>
      <c r="I181" s="323" t="s">
        <v>182</v>
      </c>
      <c r="J181" s="109">
        <v>19</v>
      </c>
      <c r="K181" s="595" t="s">
        <v>39</v>
      </c>
      <c r="L181" s="596">
        <v>30</v>
      </c>
      <c r="M181" s="597">
        <f t="shared" si="1"/>
        <v>570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614</v>
      </c>
      <c r="I182" s="323" t="s">
        <v>182</v>
      </c>
      <c r="J182" s="109">
        <v>10</v>
      </c>
      <c r="K182" s="595" t="s">
        <v>39</v>
      </c>
      <c r="L182" s="596">
        <v>45</v>
      </c>
      <c r="M182" s="597">
        <f t="shared" si="1"/>
        <v>450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614</v>
      </c>
      <c r="I183" s="347" t="s">
        <v>182</v>
      </c>
      <c r="J183" s="109">
        <v>10</v>
      </c>
      <c r="K183" s="595" t="s">
        <v>39</v>
      </c>
      <c r="L183" s="596">
        <v>450</v>
      </c>
      <c r="M183" s="597">
        <f t="shared" si="1"/>
        <v>4500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614</v>
      </c>
      <c r="I184" s="327" t="s">
        <v>182</v>
      </c>
      <c r="J184" s="109">
        <v>5</v>
      </c>
      <c r="K184" s="200" t="s">
        <v>27</v>
      </c>
      <c r="L184" s="268">
        <v>850</v>
      </c>
      <c r="M184" s="179">
        <v>4253.33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156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614</v>
      </c>
      <c r="I215" s="323" t="s">
        <v>543</v>
      </c>
      <c r="J215" s="230">
        <v>12</v>
      </c>
      <c r="K215" s="166" t="s">
        <v>75</v>
      </c>
      <c r="L215" s="600">
        <f>SUM(M215/J215)</f>
        <v>8333.3333333333339</v>
      </c>
      <c r="M215" s="600">
        <v>100000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542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614</v>
      </c>
      <c r="I216" s="438" t="s">
        <v>182</v>
      </c>
      <c r="J216" s="230">
        <v>12</v>
      </c>
      <c r="K216" s="5" t="s">
        <v>75</v>
      </c>
      <c r="L216" s="133">
        <f>SUM(M216/J216)</f>
        <v>4666.666666666667</v>
      </c>
      <c r="M216" s="133">
        <v>56000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156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614</v>
      </c>
      <c r="I255" s="323" t="s">
        <v>543</v>
      </c>
      <c r="J255" s="16">
        <v>12</v>
      </c>
      <c r="K255" s="7" t="s">
        <v>75</v>
      </c>
      <c r="L255" s="17">
        <f>SUM(M255/J255)</f>
        <v>2346.6666666666665</v>
      </c>
      <c r="M255" s="17">
        <v>28160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542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28160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56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614</v>
      </c>
      <c r="I296" s="323" t="s">
        <v>543</v>
      </c>
      <c r="J296" s="16">
        <v>12</v>
      </c>
      <c r="K296" s="7" t="s">
        <v>75</v>
      </c>
      <c r="L296" s="606">
        <f>SUM(M296/J296)</f>
        <v>6666.666666666667</v>
      </c>
      <c r="M296" s="606">
        <v>80000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542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614</v>
      </c>
      <c r="I297" s="438" t="s">
        <v>182</v>
      </c>
      <c r="J297" s="232">
        <v>12</v>
      </c>
      <c r="K297" s="249" t="s">
        <v>75</v>
      </c>
      <c r="L297" s="400">
        <f>SUM(M297/J297)</f>
        <v>1800</v>
      </c>
      <c r="M297" s="499">
        <v>21600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156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614</v>
      </c>
      <c r="I341" s="323" t="s">
        <v>543</v>
      </c>
      <c r="J341" s="71">
        <v>12</v>
      </c>
      <c r="K341" s="164" t="s">
        <v>75</v>
      </c>
      <c r="L341" s="72">
        <f>SUM(M341/J341)</f>
        <v>93711.111666666679</v>
      </c>
      <c r="M341" s="72">
        <v>1124533.3400000001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542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1124533.3400000001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156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614</v>
      </c>
      <c r="I382" s="323" t="s">
        <v>543</v>
      </c>
      <c r="J382" s="602">
        <v>145000</v>
      </c>
      <c r="K382" s="5" t="s">
        <v>75</v>
      </c>
      <c r="L382" s="216">
        <v>2</v>
      </c>
      <c r="M382" s="159">
        <v>15000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542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614</v>
      </c>
      <c r="I383" s="230" t="s">
        <v>182</v>
      </c>
      <c r="J383" s="586">
        <v>600000</v>
      </c>
      <c r="K383" s="7" t="s">
        <v>75</v>
      </c>
      <c r="L383" s="134">
        <v>0.21</v>
      </c>
      <c r="M383" s="240">
        <v>30000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614</v>
      </c>
      <c r="I384" s="231" t="s">
        <v>182</v>
      </c>
      <c r="J384" s="230">
        <v>12</v>
      </c>
      <c r="K384" s="7" t="s">
        <v>75</v>
      </c>
      <c r="L384" s="134">
        <v>7000</v>
      </c>
      <c r="M384" s="240">
        <v>5666.66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50666.66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156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614</v>
      </c>
      <c r="I430" s="323" t="s">
        <v>543</v>
      </c>
      <c r="J430" s="16">
        <v>12</v>
      </c>
      <c r="K430" s="7" t="s">
        <v>75</v>
      </c>
      <c r="L430" s="607">
        <v>10000</v>
      </c>
      <c r="M430" s="606">
        <v>10000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542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614</v>
      </c>
      <c r="I431" s="323" t="s">
        <v>182</v>
      </c>
      <c r="J431" s="16">
        <v>12</v>
      </c>
      <c r="K431" s="7" t="s">
        <v>75</v>
      </c>
      <c r="L431" s="606">
        <v>10000</v>
      </c>
      <c r="M431" s="606">
        <v>10000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614</v>
      </c>
      <c r="I432" s="438" t="s">
        <v>182</v>
      </c>
      <c r="J432" s="230">
        <v>12</v>
      </c>
      <c r="K432" s="176" t="s">
        <v>75</v>
      </c>
      <c r="L432" s="607">
        <v>6666.67</v>
      </c>
      <c r="M432" s="606">
        <v>1333.33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156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614</v>
      </c>
      <c r="I467" s="323" t="s">
        <v>543</v>
      </c>
      <c r="J467" s="71">
        <v>12</v>
      </c>
      <c r="K467" s="164" t="s">
        <v>75</v>
      </c>
      <c r="L467" s="72">
        <f>SUM(M467/J467)</f>
        <v>1036.6666666666667</v>
      </c>
      <c r="M467" s="72">
        <v>12440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542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12440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156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614</v>
      </c>
      <c r="I522" s="323" t="s">
        <v>543</v>
      </c>
      <c r="J522" s="538">
        <v>85</v>
      </c>
      <c r="K522" s="5" t="s">
        <v>31</v>
      </c>
      <c r="L522" s="159">
        <v>65</v>
      </c>
      <c r="M522" s="159">
        <v>5526.66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542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614</v>
      </c>
      <c r="I523" s="323" t="s">
        <v>182</v>
      </c>
      <c r="J523" s="586">
        <v>20</v>
      </c>
      <c r="K523" s="7" t="s">
        <v>75</v>
      </c>
      <c r="L523" s="240">
        <v>138</v>
      </c>
      <c r="M523" s="159">
        <f>SUM(J523*L523)</f>
        <v>2760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614</v>
      </c>
      <c r="I524" s="438" t="s">
        <v>182</v>
      </c>
      <c r="J524" s="586">
        <v>20</v>
      </c>
      <c r="K524" s="7" t="s">
        <v>31</v>
      </c>
      <c r="L524" s="240">
        <v>150</v>
      </c>
      <c r="M524" s="159">
        <f>SUM(J524*L524)</f>
        <v>3000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614</v>
      </c>
      <c r="I525" s="438" t="s">
        <v>182</v>
      </c>
      <c r="J525" s="587">
        <v>20</v>
      </c>
      <c r="K525" s="174" t="s">
        <v>31</v>
      </c>
      <c r="L525" s="241">
        <v>145</v>
      </c>
      <c r="M525" s="159">
        <f>SUM(J525*L525)</f>
        <v>2900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14186.66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56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614</v>
      </c>
      <c r="I567" s="323" t="s">
        <v>543</v>
      </c>
      <c r="J567" s="71">
        <v>12</v>
      </c>
      <c r="K567" s="170" t="s">
        <v>75</v>
      </c>
      <c r="L567" s="612">
        <f>M567/J567</f>
        <v>1000</v>
      </c>
      <c r="M567" s="613">
        <v>12000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542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156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614</v>
      </c>
      <c r="I607" s="323" t="s">
        <v>543</v>
      </c>
      <c r="J607" s="278">
        <v>12</v>
      </c>
      <c r="K607" s="166" t="s">
        <v>75</v>
      </c>
      <c r="L607" s="296">
        <v>13010</v>
      </c>
      <c r="M607" s="279">
        <v>44533.34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542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44533.34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56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614</v>
      </c>
      <c r="I648" s="323" t="s">
        <v>543</v>
      </c>
      <c r="J648" s="538">
        <v>3</v>
      </c>
      <c r="K648" s="539" t="s">
        <v>106</v>
      </c>
      <c r="L648" s="614">
        <v>3478.26</v>
      </c>
      <c r="M648" s="615">
        <v>10000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542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614</v>
      </c>
      <c r="I649" s="174" t="s">
        <v>182</v>
      </c>
      <c r="J649" s="639">
        <v>2</v>
      </c>
      <c r="K649" s="616" t="s">
        <v>106</v>
      </c>
      <c r="L649" s="617">
        <v>2784.81</v>
      </c>
      <c r="M649" s="618">
        <v>4933.34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14933.34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56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614</v>
      </c>
      <c r="I688" s="323" t="s">
        <v>543</v>
      </c>
      <c r="J688" s="212">
        <v>1</v>
      </c>
      <c r="K688" s="5" t="s">
        <v>97</v>
      </c>
      <c r="L688" s="219">
        <v>15000</v>
      </c>
      <c r="M688" s="220">
        <v>5999.99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542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5999.99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156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614</v>
      </c>
      <c r="I733" s="323" t="s">
        <v>543</v>
      </c>
      <c r="J733" s="538">
        <v>14</v>
      </c>
      <c r="K733" s="539" t="s">
        <v>97</v>
      </c>
      <c r="L733" s="601">
        <v>1550</v>
      </c>
      <c r="M733" s="608">
        <v>400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542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156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614</v>
      </c>
      <c r="I781" s="323" t="s">
        <v>543</v>
      </c>
      <c r="J781" s="71">
        <v>1</v>
      </c>
      <c r="K781" s="164" t="s">
        <v>75</v>
      </c>
      <c r="L781" s="72">
        <v>1023.6666666666666</v>
      </c>
      <c r="M781" s="72">
        <v>400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542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156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614</v>
      </c>
      <c r="I822" s="323" t="s">
        <v>543</v>
      </c>
      <c r="J822" s="71">
        <v>317</v>
      </c>
      <c r="K822" s="164" t="s">
        <v>75</v>
      </c>
      <c r="L822" s="72">
        <v>1000</v>
      </c>
      <c r="M822" s="72">
        <v>213333.33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542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156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614</v>
      </c>
      <c r="I863" s="323" t="s">
        <v>543</v>
      </c>
      <c r="J863" s="71">
        <v>1</v>
      </c>
      <c r="K863" s="164" t="s">
        <v>75</v>
      </c>
      <c r="L863" s="72">
        <v>450</v>
      </c>
      <c r="M863" s="72">
        <v>266.66000000000003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542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266.66000000000003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156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614</v>
      </c>
      <c r="I904" s="323" t="s">
        <v>543</v>
      </c>
      <c r="J904" s="71">
        <v>8</v>
      </c>
      <c r="K904" s="164" t="s">
        <v>75</v>
      </c>
      <c r="L904" s="72">
        <v>67.08</v>
      </c>
      <c r="M904" s="72">
        <v>506.66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542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506.66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2061933.28</v>
      </c>
    </row>
  </sheetData>
  <mergeCells count="688">
    <mergeCell ref="A6:U6"/>
    <mergeCell ref="A7:U7"/>
    <mergeCell ref="A8:U8"/>
    <mergeCell ref="A9:U9"/>
    <mergeCell ref="A10:U10"/>
    <mergeCell ref="A11:U1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A7650-DF9C-4F10-BF5F-480AE8676576}">
  <dimension ref="A5:U913"/>
  <sheetViews>
    <sheetView topLeftCell="A840" workbookViewId="0">
      <selection activeCell="T911" sqref="T911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80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614</v>
      </c>
      <c r="I18" s="790" t="s">
        <v>544</v>
      </c>
      <c r="J18" s="533">
        <v>45</v>
      </c>
      <c r="K18" s="7" t="s">
        <v>31</v>
      </c>
      <c r="L18" s="132">
        <v>3</v>
      </c>
      <c r="M18" s="154">
        <f t="shared" ref="M18:M20" si="0">L18*J18</f>
        <v>135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547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614</v>
      </c>
      <c r="I19" s="791"/>
      <c r="J19" s="533">
        <v>44</v>
      </c>
      <c r="K19" s="7" t="s">
        <v>31</v>
      </c>
      <c r="L19" s="132">
        <v>3.5</v>
      </c>
      <c r="M19" s="154">
        <f t="shared" si="0"/>
        <v>154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614</v>
      </c>
      <c r="I20" s="791"/>
      <c r="J20" s="533">
        <v>2</v>
      </c>
      <c r="K20" s="7" t="s">
        <v>36</v>
      </c>
      <c r="L20" s="17">
        <v>115</v>
      </c>
      <c r="M20" s="154">
        <f t="shared" si="0"/>
        <v>230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614</v>
      </c>
      <c r="I21" s="792"/>
      <c r="J21" s="533">
        <v>1</v>
      </c>
      <c r="K21" s="7" t="s">
        <v>36</v>
      </c>
      <c r="L21" s="17">
        <v>82</v>
      </c>
      <c r="M21" s="154">
        <v>81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600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80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614</v>
      </c>
      <c r="I53" s="323" t="s">
        <v>544</v>
      </c>
      <c r="J53" s="16">
        <v>69</v>
      </c>
      <c r="K53" s="65" t="s">
        <v>39</v>
      </c>
      <c r="L53" s="66">
        <v>7.5</v>
      </c>
      <c r="M53" s="17">
        <v>520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547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520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80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614</v>
      </c>
      <c r="I81" s="323" t="s">
        <v>544</v>
      </c>
      <c r="J81" s="185">
        <f>SUM(M81/L81)</f>
        <v>2.9716655148583273</v>
      </c>
      <c r="K81" s="174" t="s">
        <v>75</v>
      </c>
      <c r="L81" s="149">
        <v>115.76</v>
      </c>
      <c r="M81" s="149">
        <v>344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547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344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180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614</v>
      </c>
      <c r="I104" s="323" t="s">
        <v>544</v>
      </c>
      <c r="J104" s="184">
        <f>M104/L104</f>
        <v>9.2799999999999994</v>
      </c>
      <c r="K104" s="174" t="s">
        <v>31</v>
      </c>
      <c r="L104" s="149">
        <v>25</v>
      </c>
      <c r="M104" s="179">
        <v>232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547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232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80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614</v>
      </c>
      <c r="I134" s="323" t="s">
        <v>544</v>
      </c>
      <c r="J134" s="584">
        <v>1473</v>
      </c>
      <c r="K134" s="174" t="s">
        <v>81</v>
      </c>
      <c r="L134" s="149">
        <v>22</v>
      </c>
      <c r="M134" s="179">
        <v>32400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547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32400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80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614</v>
      </c>
      <c r="I174" s="794" t="s">
        <v>544</v>
      </c>
      <c r="J174" s="109">
        <v>1</v>
      </c>
      <c r="K174" s="166" t="s">
        <v>39</v>
      </c>
      <c r="L174" s="279">
        <v>55</v>
      </c>
      <c r="M174" s="394">
        <f>L174*J174</f>
        <v>55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614</v>
      </c>
      <c r="I175" s="791"/>
      <c r="J175" s="109">
        <v>1</v>
      </c>
      <c r="K175" s="176" t="s">
        <v>31</v>
      </c>
      <c r="L175" s="121">
        <v>90</v>
      </c>
      <c r="M175" s="125">
        <f>L175*J175</f>
        <v>90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614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614</v>
      </c>
      <c r="I177" s="791"/>
      <c r="J177" s="109">
        <v>0</v>
      </c>
      <c r="K177" s="176" t="s">
        <v>31</v>
      </c>
      <c r="L177" s="121">
        <v>1500</v>
      </c>
      <c r="M177" s="125">
        <f t="shared" si="1"/>
        <v>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614</v>
      </c>
      <c r="I178" s="791"/>
      <c r="J178" s="109">
        <v>0</v>
      </c>
      <c r="K178" s="176" t="s">
        <v>31</v>
      </c>
      <c r="L178" s="121">
        <v>380</v>
      </c>
      <c r="M178" s="125">
        <f t="shared" si="1"/>
        <v>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614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614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614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614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614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614</v>
      </c>
      <c r="I184" s="793"/>
      <c r="J184" s="109">
        <v>1</v>
      </c>
      <c r="K184" s="200" t="s">
        <v>27</v>
      </c>
      <c r="L184" s="268">
        <v>850</v>
      </c>
      <c r="M184" s="179">
        <v>4250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5000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180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614</v>
      </c>
      <c r="I215" s="790" t="s">
        <v>544</v>
      </c>
      <c r="J215" s="230">
        <v>12</v>
      </c>
      <c r="K215" s="166" t="s">
        <v>75</v>
      </c>
      <c r="L215" s="600">
        <f>SUM(M215/J215)</f>
        <v>1950</v>
      </c>
      <c r="M215" s="600">
        <v>23400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547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614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23400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180" customHeight="1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614</v>
      </c>
      <c r="I255" s="790" t="s">
        <v>544</v>
      </c>
      <c r="J255" s="16">
        <v>12</v>
      </c>
      <c r="K255" s="7" t="s">
        <v>75</v>
      </c>
      <c r="L255" s="17">
        <f>SUM(M255/J255)</f>
        <v>352</v>
      </c>
      <c r="M255" s="17">
        <v>4224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547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791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793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4224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80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614</v>
      </c>
      <c r="I296" s="790" t="s">
        <v>544</v>
      </c>
      <c r="J296" s="16">
        <v>12</v>
      </c>
      <c r="K296" s="7" t="s">
        <v>75</v>
      </c>
      <c r="L296" s="606">
        <f>SUM(M296/J296)</f>
        <v>436.66666666666669</v>
      </c>
      <c r="M296" s="606">
        <v>5240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547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614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15240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180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614</v>
      </c>
      <c r="I341" s="323" t="s">
        <v>544</v>
      </c>
      <c r="J341" s="71">
        <v>12</v>
      </c>
      <c r="K341" s="164" t="s">
        <v>75</v>
      </c>
      <c r="L341" s="72">
        <f>SUM(M341/J341)</f>
        <v>14056.666666666666</v>
      </c>
      <c r="M341" s="72">
        <v>168680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547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168680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180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614</v>
      </c>
      <c r="I382" s="790" t="s">
        <v>544</v>
      </c>
      <c r="J382" s="602">
        <v>145000</v>
      </c>
      <c r="K382" s="5" t="s">
        <v>75</v>
      </c>
      <c r="L382" s="216">
        <v>2</v>
      </c>
      <c r="M382" s="159">
        <v>1600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547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614</v>
      </c>
      <c r="I383" s="791"/>
      <c r="J383" s="586">
        <v>600000</v>
      </c>
      <c r="K383" s="7" t="s">
        <v>75</v>
      </c>
      <c r="L383" s="134">
        <v>0.21</v>
      </c>
      <c r="M383" s="240">
        <v>5000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614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7600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180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614</v>
      </c>
      <c r="I430" s="790" t="s">
        <v>544</v>
      </c>
      <c r="J430" s="16">
        <v>12</v>
      </c>
      <c r="K430" s="7" t="s">
        <v>75</v>
      </c>
      <c r="L430" s="607">
        <v>10000</v>
      </c>
      <c r="M430" s="606">
        <v>1000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547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614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614</v>
      </c>
      <c r="I432" s="793"/>
      <c r="J432" s="230">
        <v>12</v>
      </c>
      <c r="K432" s="176" t="s">
        <v>75</v>
      </c>
      <c r="L432" s="607">
        <v>6666.67</v>
      </c>
      <c r="M432" s="606">
        <v>1200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3200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180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614</v>
      </c>
      <c r="I467" s="323" t="s">
        <v>544</v>
      </c>
      <c r="J467" s="71">
        <v>12</v>
      </c>
      <c r="K467" s="164" t="s">
        <v>75</v>
      </c>
      <c r="L467" s="72">
        <f>SUM(M467/J467)</f>
        <v>155.5</v>
      </c>
      <c r="M467" s="72">
        <v>1866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547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1866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180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614</v>
      </c>
      <c r="I522" s="790" t="s">
        <v>544</v>
      </c>
      <c r="J522" s="538">
        <v>6</v>
      </c>
      <c r="K522" s="5" t="s">
        <v>31</v>
      </c>
      <c r="L522" s="159">
        <v>65</v>
      </c>
      <c r="M522" s="159">
        <f>SUM(J522*L522)</f>
        <v>390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547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614</v>
      </c>
      <c r="I523" s="791"/>
      <c r="J523" s="586">
        <v>4</v>
      </c>
      <c r="K523" s="7" t="s">
        <v>75</v>
      </c>
      <c r="L523" s="240">
        <v>138</v>
      </c>
      <c r="M523" s="159">
        <f>SUM(J523*L523)</f>
        <v>552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614</v>
      </c>
      <c r="I524" s="791"/>
      <c r="J524" s="586">
        <v>4</v>
      </c>
      <c r="K524" s="7" t="s">
        <v>31</v>
      </c>
      <c r="L524" s="240">
        <v>150</v>
      </c>
      <c r="M524" s="159">
        <f>SUM(J524*L524)</f>
        <v>600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614</v>
      </c>
      <c r="I525" s="793"/>
      <c r="J525" s="587">
        <v>4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2128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80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614</v>
      </c>
      <c r="I567" s="323" t="s">
        <v>544</v>
      </c>
      <c r="J567" s="71">
        <v>12</v>
      </c>
      <c r="K567" s="170" t="s">
        <v>75</v>
      </c>
      <c r="L567" s="612">
        <f>M567/J567</f>
        <v>150</v>
      </c>
      <c r="M567" s="613">
        <v>1800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547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1800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180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614</v>
      </c>
      <c r="I607" s="323" t="s">
        <v>544</v>
      </c>
      <c r="J607" s="278">
        <v>12</v>
      </c>
      <c r="K607" s="166" t="s">
        <v>75</v>
      </c>
      <c r="L607" s="296">
        <v>13010</v>
      </c>
      <c r="M607" s="279">
        <v>6680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547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6680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80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614</v>
      </c>
      <c r="I648" s="790" t="s">
        <v>544</v>
      </c>
      <c r="J648" s="538">
        <v>3</v>
      </c>
      <c r="K648" s="539" t="s">
        <v>106</v>
      </c>
      <c r="L648" s="614">
        <v>3478.26</v>
      </c>
      <c r="M648" s="615">
        <v>1000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547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614</v>
      </c>
      <c r="I649" s="793"/>
      <c r="J649" s="639">
        <v>2</v>
      </c>
      <c r="K649" s="616" t="s">
        <v>106</v>
      </c>
      <c r="L649" s="617">
        <v>2784.81</v>
      </c>
      <c r="M649" s="618">
        <v>1240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2240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80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614</v>
      </c>
      <c r="I688" s="323" t="s">
        <v>544</v>
      </c>
      <c r="J688" s="212">
        <v>1</v>
      </c>
      <c r="K688" s="5" t="s">
        <v>97</v>
      </c>
      <c r="L688" s="219">
        <v>15000</v>
      </c>
      <c r="M688" s="220">
        <v>900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547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900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180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614</v>
      </c>
      <c r="I733" s="323" t="s">
        <v>544</v>
      </c>
      <c r="J733" s="538">
        <v>1</v>
      </c>
      <c r="K733" s="539" t="s">
        <v>97</v>
      </c>
      <c r="L733" s="601">
        <v>1550</v>
      </c>
      <c r="M733" s="608">
        <v>60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547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60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180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614</v>
      </c>
      <c r="I781" s="323" t="s">
        <v>544</v>
      </c>
      <c r="J781" s="71">
        <v>1</v>
      </c>
      <c r="K781" s="164" t="s">
        <v>75</v>
      </c>
      <c r="L781" s="72">
        <v>1023.6666666666666</v>
      </c>
      <c r="M781" s="72">
        <v>60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547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60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180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614</v>
      </c>
      <c r="I822" s="323" t="s">
        <v>544</v>
      </c>
      <c r="J822" s="71">
        <v>32</v>
      </c>
      <c r="K822" s="164" t="s">
        <v>75</v>
      </c>
      <c r="L822" s="72">
        <v>1000</v>
      </c>
      <c r="M822" s="72">
        <v>32000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547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32000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180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614</v>
      </c>
      <c r="I863" s="323" t="s">
        <v>544</v>
      </c>
      <c r="J863" s="71">
        <v>1</v>
      </c>
      <c r="K863" s="164" t="s">
        <v>75</v>
      </c>
      <c r="L863" s="72">
        <v>450</v>
      </c>
      <c r="M863" s="72">
        <v>40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547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40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180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614</v>
      </c>
      <c r="I904" s="323" t="s">
        <v>544</v>
      </c>
      <c r="J904" s="71">
        <v>1</v>
      </c>
      <c r="K904" s="164" t="s">
        <v>75</v>
      </c>
      <c r="L904" s="72">
        <v>67.08</v>
      </c>
      <c r="M904" s="72">
        <v>76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547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76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309290</v>
      </c>
    </row>
  </sheetData>
  <mergeCells count="697">
    <mergeCell ref="A6:U6"/>
    <mergeCell ref="A7:U7"/>
    <mergeCell ref="A8:U8"/>
    <mergeCell ref="A9:U9"/>
    <mergeCell ref="A10:U10"/>
    <mergeCell ref="A11:U11"/>
    <mergeCell ref="I18:I21"/>
    <mergeCell ref="I174:I184"/>
    <mergeCell ref="I215:I216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I255:I257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I296:I297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I382:I384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I430:I432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I522:I525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I648:I649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06BDE-BD8D-4BB5-A201-B2C122CA56A7}">
  <dimension ref="A5:U913"/>
  <sheetViews>
    <sheetView topLeftCell="A825" workbookViewId="0">
      <selection activeCell="S18" sqref="S18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312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614</v>
      </c>
      <c r="I18" s="790" t="s">
        <v>546</v>
      </c>
      <c r="J18" s="533">
        <v>31</v>
      </c>
      <c r="K18" s="7" t="s">
        <v>31</v>
      </c>
      <c r="L18" s="132">
        <v>3</v>
      </c>
      <c r="M18" s="154">
        <f t="shared" ref="M18:M20" si="0">L18*J18</f>
        <v>93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545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614</v>
      </c>
      <c r="I19" s="791"/>
      <c r="J19" s="533">
        <v>32</v>
      </c>
      <c r="K19" s="7" t="s">
        <v>31</v>
      </c>
      <c r="L19" s="132">
        <v>3.5</v>
      </c>
      <c r="M19" s="154">
        <f t="shared" si="0"/>
        <v>112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614</v>
      </c>
      <c r="I20" s="791"/>
      <c r="J20" s="533">
        <v>1</v>
      </c>
      <c r="K20" s="7" t="s">
        <v>36</v>
      </c>
      <c r="L20" s="17">
        <v>115</v>
      </c>
      <c r="M20" s="154">
        <f t="shared" si="0"/>
        <v>115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614</v>
      </c>
      <c r="I21" s="792"/>
      <c r="J21" s="533">
        <v>1</v>
      </c>
      <c r="K21" s="7" t="s">
        <v>36</v>
      </c>
      <c r="L21" s="17">
        <v>82</v>
      </c>
      <c r="M21" s="154">
        <v>80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312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614</v>
      </c>
      <c r="I53" s="323" t="s">
        <v>546</v>
      </c>
      <c r="J53" s="16">
        <v>46</v>
      </c>
      <c r="K53" s="65" t="s">
        <v>39</v>
      </c>
      <c r="L53" s="66">
        <v>7.5</v>
      </c>
      <c r="M53" s="17">
        <v>346.67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545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346.67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312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614</v>
      </c>
      <c r="I81" s="323" t="s">
        <v>546</v>
      </c>
      <c r="J81" s="185">
        <f>SUM(M81/L81)</f>
        <v>1.9810815480304078</v>
      </c>
      <c r="K81" s="174" t="s">
        <v>75</v>
      </c>
      <c r="L81" s="149">
        <v>115.76</v>
      </c>
      <c r="M81" s="149">
        <v>229.33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545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312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614</v>
      </c>
      <c r="I104" s="323" t="s">
        <v>546</v>
      </c>
      <c r="J104" s="184">
        <f>M104/L104</f>
        <v>6.1867999999999999</v>
      </c>
      <c r="K104" s="174" t="s">
        <v>31</v>
      </c>
      <c r="L104" s="149">
        <v>25</v>
      </c>
      <c r="M104" s="179">
        <v>154.66999999999999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545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154.66999999999999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312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614</v>
      </c>
      <c r="I134" s="323" t="s">
        <v>546</v>
      </c>
      <c r="J134" s="584">
        <v>1473</v>
      </c>
      <c r="K134" s="174" t="s">
        <v>81</v>
      </c>
      <c r="L134" s="149">
        <v>22</v>
      </c>
      <c r="M134" s="179">
        <v>21600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545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21600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312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614</v>
      </c>
      <c r="I174" s="794" t="s">
        <v>546</v>
      </c>
      <c r="J174" s="109">
        <v>0</v>
      </c>
      <c r="K174" s="166" t="s">
        <v>39</v>
      </c>
      <c r="L174" s="279">
        <v>55</v>
      </c>
      <c r="M174" s="394">
        <f>L174*J174</f>
        <v>0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614</v>
      </c>
      <c r="I175" s="791"/>
      <c r="J175" s="109">
        <v>0</v>
      </c>
      <c r="K175" s="176" t="s">
        <v>31</v>
      </c>
      <c r="L175" s="121">
        <v>90</v>
      </c>
      <c r="M175" s="125">
        <f>L175*J175</f>
        <v>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614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614</v>
      </c>
      <c r="I177" s="791"/>
      <c r="J177" s="109">
        <v>1</v>
      </c>
      <c r="K177" s="176" t="s">
        <v>31</v>
      </c>
      <c r="L177" s="121">
        <v>1500</v>
      </c>
      <c r="M177" s="125">
        <f t="shared" si="1"/>
        <v>1500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614</v>
      </c>
      <c r="I178" s="791"/>
      <c r="J178" s="109">
        <v>1</v>
      </c>
      <c r="K178" s="176" t="s">
        <v>31</v>
      </c>
      <c r="L178" s="121">
        <v>380</v>
      </c>
      <c r="M178" s="125">
        <f t="shared" si="1"/>
        <v>380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614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614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614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614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614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614</v>
      </c>
      <c r="I184" s="793"/>
      <c r="J184" s="109">
        <v>1</v>
      </c>
      <c r="K184" s="200" t="s">
        <v>27</v>
      </c>
      <c r="L184" s="268">
        <v>850</v>
      </c>
      <c r="M184" s="597">
        <v>848.33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312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614</v>
      </c>
      <c r="I215" s="790" t="s">
        <v>546</v>
      </c>
      <c r="J215" s="230">
        <v>12</v>
      </c>
      <c r="K215" s="166" t="s">
        <v>75</v>
      </c>
      <c r="L215" s="600">
        <f>SUM(M215/J215)</f>
        <v>1300</v>
      </c>
      <c r="M215" s="600">
        <v>15600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545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614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312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614</v>
      </c>
      <c r="I255" s="323" t="s">
        <v>546</v>
      </c>
      <c r="J255" s="16">
        <v>12</v>
      </c>
      <c r="K255" s="7" t="s">
        <v>75</v>
      </c>
      <c r="L255" s="17">
        <f>SUM(M255/J255)</f>
        <v>234.66666666666666</v>
      </c>
      <c r="M255" s="17">
        <v>2816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545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312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614</v>
      </c>
      <c r="I296" s="790" t="s">
        <v>546</v>
      </c>
      <c r="J296" s="16">
        <v>12</v>
      </c>
      <c r="K296" s="7" t="s">
        <v>75</v>
      </c>
      <c r="L296" s="606">
        <f>SUM(M296/J296)</f>
        <v>13.333333333333334</v>
      </c>
      <c r="M296" s="606">
        <v>160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545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614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312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614</v>
      </c>
      <c r="I341" s="323" t="s">
        <v>546</v>
      </c>
      <c r="J341" s="71">
        <v>12</v>
      </c>
      <c r="K341" s="164" t="s">
        <v>75</v>
      </c>
      <c r="L341" s="72">
        <f>SUM(M341/J341)</f>
        <v>9371.1108333333341</v>
      </c>
      <c r="M341" s="72">
        <v>112453.33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545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112453.33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312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614</v>
      </c>
      <c r="I382" s="790" t="s">
        <v>546</v>
      </c>
      <c r="J382" s="602">
        <v>145000</v>
      </c>
      <c r="K382" s="5" t="s">
        <v>75</v>
      </c>
      <c r="L382" s="216">
        <v>2</v>
      </c>
      <c r="M382" s="159">
        <v>66.67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545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614</v>
      </c>
      <c r="I383" s="791"/>
      <c r="J383" s="586">
        <v>600000</v>
      </c>
      <c r="K383" s="7" t="s">
        <v>75</v>
      </c>
      <c r="L383" s="134">
        <v>0.21</v>
      </c>
      <c r="M383" s="240">
        <v>4000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614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5066.67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312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614</v>
      </c>
      <c r="I430" s="790" t="s">
        <v>546</v>
      </c>
      <c r="J430" s="16">
        <v>12</v>
      </c>
      <c r="K430" s="7" t="s">
        <v>75</v>
      </c>
      <c r="L430" s="607">
        <v>10000</v>
      </c>
      <c r="M430" s="606">
        <v>1000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545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614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614</v>
      </c>
      <c r="I432" s="793"/>
      <c r="J432" s="230">
        <v>12</v>
      </c>
      <c r="K432" s="176" t="s">
        <v>75</v>
      </c>
      <c r="L432" s="607">
        <v>6666.67</v>
      </c>
      <c r="M432" s="606">
        <v>133.33000000000001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312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614</v>
      </c>
      <c r="I467" s="323" t="s">
        <v>546</v>
      </c>
      <c r="J467" s="71">
        <v>12</v>
      </c>
      <c r="K467" s="164" t="s">
        <v>75</v>
      </c>
      <c r="L467" s="72">
        <f>SUM(M467/J467)</f>
        <v>103.66666666666667</v>
      </c>
      <c r="M467" s="72">
        <v>1244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545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312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614</v>
      </c>
      <c r="I522" s="790" t="s">
        <v>546</v>
      </c>
      <c r="J522" s="538">
        <v>4</v>
      </c>
      <c r="K522" s="5" t="s">
        <v>31</v>
      </c>
      <c r="L522" s="159">
        <v>65</v>
      </c>
      <c r="M522" s="159">
        <v>256.67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545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614</v>
      </c>
      <c r="I523" s="791"/>
      <c r="J523" s="586">
        <v>2</v>
      </c>
      <c r="K523" s="7" t="s">
        <v>75</v>
      </c>
      <c r="L523" s="240">
        <v>138</v>
      </c>
      <c r="M523" s="159">
        <f>SUM(J523*L523)</f>
        <v>276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614</v>
      </c>
      <c r="I524" s="791"/>
      <c r="J524" s="586">
        <v>2</v>
      </c>
      <c r="K524" s="7" t="s">
        <v>31</v>
      </c>
      <c r="L524" s="240">
        <v>150</v>
      </c>
      <c r="M524" s="159">
        <f>SUM(J524*L524)</f>
        <v>300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614</v>
      </c>
      <c r="I525" s="793"/>
      <c r="J525" s="587">
        <v>2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1418.67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312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614</v>
      </c>
      <c r="I567" s="323" t="s">
        <v>546</v>
      </c>
      <c r="J567" s="71">
        <v>12</v>
      </c>
      <c r="K567" s="170" t="s">
        <v>75</v>
      </c>
      <c r="L567" s="612">
        <f>M567/J567</f>
        <v>100</v>
      </c>
      <c r="M567" s="613">
        <v>1200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545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312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614</v>
      </c>
      <c r="I607" s="323" t="s">
        <v>546</v>
      </c>
      <c r="J607" s="278">
        <v>12</v>
      </c>
      <c r="K607" s="166" t="s">
        <v>75</v>
      </c>
      <c r="L607" s="296">
        <v>13010</v>
      </c>
      <c r="M607" s="279">
        <v>4453.33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545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4453.33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312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614</v>
      </c>
      <c r="I648" s="790" t="s">
        <v>546</v>
      </c>
      <c r="J648" s="538">
        <v>3</v>
      </c>
      <c r="K648" s="539" t="s">
        <v>106</v>
      </c>
      <c r="L648" s="614">
        <v>3478.26</v>
      </c>
      <c r="M648" s="615">
        <v>1000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545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614</v>
      </c>
      <c r="I649" s="793"/>
      <c r="J649" s="639">
        <v>2</v>
      </c>
      <c r="K649" s="616" t="s">
        <v>106</v>
      </c>
      <c r="L649" s="617">
        <v>2784.81</v>
      </c>
      <c r="M649" s="618">
        <v>493.33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1493.33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312" x14ac:dyDescent="0.25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614</v>
      </c>
      <c r="I688" s="323" t="s">
        <v>546</v>
      </c>
      <c r="J688" s="212">
        <v>1</v>
      </c>
      <c r="K688" s="5" t="s">
        <v>97</v>
      </c>
      <c r="L688" s="219">
        <v>15000</v>
      </c>
      <c r="M688" s="220">
        <v>600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545</v>
      </c>
    </row>
    <row r="689" spans="1:2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600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312" x14ac:dyDescent="0.25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614</v>
      </c>
      <c r="I733" s="323" t="s">
        <v>546</v>
      </c>
      <c r="J733" s="538">
        <v>1</v>
      </c>
      <c r="K733" s="539" t="s">
        <v>97</v>
      </c>
      <c r="L733" s="601">
        <v>1550</v>
      </c>
      <c r="M733" s="608">
        <v>40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545</v>
      </c>
    </row>
    <row r="734" spans="1:2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312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614</v>
      </c>
      <c r="I781" s="323" t="s">
        <v>546</v>
      </c>
      <c r="J781" s="71">
        <v>1</v>
      </c>
      <c r="K781" s="164" t="s">
        <v>75</v>
      </c>
      <c r="L781" s="72">
        <v>1023.6666666666666</v>
      </c>
      <c r="M781" s="72">
        <v>40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545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312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614</v>
      </c>
      <c r="I822" s="323" t="s">
        <v>546</v>
      </c>
      <c r="J822" s="71">
        <v>21</v>
      </c>
      <c r="K822" s="164" t="s">
        <v>75</v>
      </c>
      <c r="L822" s="72">
        <v>1000</v>
      </c>
      <c r="M822" s="72">
        <v>21333.33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545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312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614</v>
      </c>
      <c r="I863" s="323" t="s">
        <v>546</v>
      </c>
      <c r="J863" s="71">
        <v>1</v>
      </c>
      <c r="K863" s="164" t="s">
        <v>75</v>
      </c>
      <c r="L863" s="72">
        <v>450</v>
      </c>
      <c r="M863" s="72">
        <v>26.67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545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26.67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312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614</v>
      </c>
      <c r="I904" s="323" t="s">
        <v>546</v>
      </c>
      <c r="J904" s="71">
        <v>1</v>
      </c>
      <c r="K904" s="164" t="s">
        <v>75</v>
      </c>
      <c r="L904" s="72">
        <v>67.08</v>
      </c>
      <c r="M904" s="72">
        <v>50.67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545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50.67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206193.33000000002</v>
      </c>
    </row>
  </sheetData>
  <mergeCells count="696">
    <mergeCell ref="A6:U6"/>
    <mergeCell ref="A7:U7"/>
    <mergeCell ref="A8:U8"/>
    <mergeCell ref="A9:U9"/>
    <mergeCell ref="A10:U10"/>
    <mergeCell ref="A11:U11"/>
    <mergeCell ref="I648:I649"/>
    <mergeCell ref="I522:I525"/>
    <mergeCell ref="I430:I432"/>
    <mergeCell ref="I382:I384"/>
    <mergeCell ref="I296:I297"/>
    <mergeCell ref="I215:I216"/>
    <mergeCell ref="I174:I184"/>
    <mergeCell ref="I18:I21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323C5-CA77-4A78-B79C-F34A99D0F38B}">
  <dimension ref="A5:U913"/>
  <sheetViews>
    <sheetView topLeftCell="A799" workbookViewId="0">
      <selection activeCell="Z525" sqref="Z525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65"/>
      <c r="E15" s="765"/>
      <c r="F15" s="703"/>
      <c r="G15" s="703"/>
      <c r="H15" s="313"/>
      <c r="I15" s="765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65"/>
      <c r="E16" s="765"/>
      <c r="F16" s="703"/>
      <c r="G16" s="703"/>
      <c r="H16" s="313" t="s">
        <v>180</v>
      </c>
      <c r="I16" s="765"/>
      <c r="J16" s="703"/>
      <c r="K16" s="701"/>
      <c r="L16" s="705"/>
      <c r="M16" s="705"/>
      <c r="N16" s="705"/>
      <c r="O16" s="738" t="s">
        <v>19</v>
      </c>
      <c r="P16" s="738" t="s">
        <v>20</v>
      </c>
      <c r="Q16" s="738" t="s">
        <v>21</v>
      </c>
      <c r="R16" s="738" t="s">
        <v>22</v>
      </c>
      <c r="S16" s="740" t="s">
        <v>23</v>
      </c>
      <c r="T16" s="740" t="s">
        <v>24</v>
      </c>
      <c r="U16" s="709"/>
    </row>
    <row r="17" spans="1:21" ht="15.75" thickBot="1" x14ac:dyDescent="0.3">
      <c r="A17" s="727"/>
      <c r="B17" s="725"/>
      <c r="C17" s="707"/>
      <c r="D17" s="766"/>
      <c r="E17" s="766"/>
      <c r="F17" s="707"/>
      <c r="G17" s="707"/>
      <c r="H17" s="314"/>
      <c r="I17" s="766"/>
      <c r="J17" s="707"/>
      <c r="K17" s="725"/>
      <c r="L17" s="696"/>
      <c r="M17" s="705"/>
      <c r="N17" s="705"/>
      <c r="O17" s="739"/>
      <c r="P17" s="739"/>
      <c r="Q17" s="739"/>
      <c r="R17" s="739"/>
      <c r="S17" s="741"/>
      <c r="T17" s="741"/>
      <c r="U17" s="709"/>
    </row>
    <row r="18" spans="1:21" ht="156.75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615</v>
      </c>
      <c r="I18" s="790" t="s">
        <v>548</v>
      </c>
      <c r="J18" s="533">
        <v>198</v>
      </c>
      <c r="K18" s="7" t="s">
        <v>31</v>
      </c>
      <c r="L18" s="132">
        <v>3</v>
      </c>
      <c r="M18" s="154">
        <f t="shared" ref="M18:M20" si="0">L18*J18</f>
        <v>594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549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615</v>
      </c>
      <c r="I19" s="791"/>
      <c r="J19" s="533">
        <v>204</v>
      </c>
      <c r="K19" s="7" t="s">
        <v>31</v>
      </c>
      <c r="L19" s="132">
        <v>3.5</v>
      </c>
      <c r="M19" s="154">
        <f t="shared" si="0"/>
        <v>714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615</v>
      </c>
      <c r="I20" s="791"/>
      <c r="J20" s="533">
        <v>12</v>
      </c>
      <c r="K20" s="7" t="s">
        <v>36</v>
      </c>
      <c r="L20" s="17">
        <v>115</v>
      </c>
      <c r="M20" s="154">
        <f t="shared" si="0"/>
        <v>1380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615</v>
      </c>
      <c r="I21" s="792"/>
      <c r="J21" s="533">
        <v>16</v>
      </c>
      <c r="K21" s="7" t="s">
        <v>36</v>
      </c>
      <c r="L21" s="17">
        <v>82</v>
      </c>
      <c r="M21" s="154">
        <f>SUM(J21*L21)</f>
        <v>1312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65"/>
      <c r="E50" s="765"/>
      <c r="F50" s="703"/>
      <c r="G50" s="703"/>
      <c r="H50" s="313"/>
      <c r="I50" s="765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65"/>
      <c r="E51" s="765"/>
      <c r="F51" s="703"/>
      <c r="G51" s="703"/>
      <c r="H51" s="313" t="s">
        <v>180</v>
      </c>
      <c r="I51" s="765"/>
      <c r="J51" s="703"/>
      <c r="K51" s="701"/>
      <c r="L51" s="705"/>
      <c r="M51" s="705"/>
      <c r="N51" s="705"/>
      <c r="O51" s="738" t="s">
        <v>19</v>
      </c>
      <c r="P51" s="738" t="s">
        <v>20</v>
      </c>
      <c r="Q51" s="738" t="s">
        <v>21</v>
      </c>
      <c r="R51" s="738" t="s">
        <v>22</v>
      </c>
      <c r="S51" s="740" t="s">
        <v>23</v>
      </c>
      <c r="T51" s="740" t="s">
        <v>24</v>
      </c>
      <c r="U51" s="709"/>
    </row>
    <row r="52" spans="1:21" ht="15.75" thickBot="1" x14ac:dyDescent="0.3">
      <c r="A52" s="727"/>
      <c r="B52" s="725"/>
      <c r="C52" s="707"/>
      <c r="D52" s="766"/>
      <c r="E52" s="766"/>
      <c r="F52" s="707"/>
      <c r="G52" s="707"/>
      <c r="H52" s="314"/>
      <c r="I52" s="766"/>
      <c r="J52" s="707"/>
      <c r="K52" s="725"/>
      <c r="L52" s="696"/>
      <c r="M52" s="696"/>
      <c r="N52" s="696"/>
      <c r="O52" s="739"/>
      <c r="P52" s="739"/>
      <c r="Q52" s="739"/>
      <c r="R52" s="739"/>
      <c r="S52" s="741"/>
      <c r="T52" s="741"/>
      <c r="U52" s="710"/>
    </row>
    <row r="53" spans="1:21" ht="156.75" thickBot="1" x14ac:dyDescent="0.3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615</v>
      </c>
      <c r="I53" s="438" t="s">
        <v>548</v>
      </c>
      <c r="J53" s="16">
        <v>462</v>
      </c>
      <c r="K53" s="65" t="s">
        <v>39</v>
      </c>
      <c r="L53" s="66">
        <v>7.5</v>
      </c>
      <c r="M53" s="17">
        <v>3466.66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549</v>
      </c>
    </row>
    <row r="54" spans="1:21" ht="15.75" thickTop="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3466.66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65"/>
      <c r="E78" s="765"/>
      <c r="F78" s="703"/>
      <c r="G78" s="703"/>
      <c r="H78" s="313"/>
      <c r="I78" s="765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65"/>
      <c r="E79" s="765"/>
      <c r="F79" s="703"/>
      <c r="G79" s="703"/>
      <c r="H79" s="313" t="s">
        <v>180</v>
      </c>
      <c r="I79" s="765"/>
      <c r="J79" s="703"/>
      <c r="K79" s="701"/>
      <c r="L79" s="705"/>
      <c r="M79" s="705"/>
      <c r="N79" s="705"/>
      <c r="O79" s="738" t="s">
        <v>19</v>
      </c>
      <c r="P79" s="738" t="s">
        <v>20</v>
      </c>
      <c r="Q79" s="738" t="s">
        <v>21</v>
      </c>
      <c r="R79" s="738" t="s">
        <v>22</v>
      </c>
      <c r="S79" s="740" t="s">
        <v>23</v>
      </c>
      <c r="T79" s="740" t="s">
        <v>24</v>
      </c>
      <c r="U79" s="709"/>
    </row>
    <row r="80" spans="1:21" ht="15.75" thickBot="1" x14ac:dyDescent="0.3">
      <c r="A80" s="727"/>
      <c r="B80" s="725"/>
      <c r="C80" s="707"/>
      <c r="D80" s="766"/>
      <c r="E80" s="766"/>
      <c r="F80" s="707"/>
      <c r="G80" s="707"/>
      <c r="H80" s="314"/>
      <c r="I80" s="766"/>
      <c r="J80" s="707"/>
      <c r="K80" s="725"/>
      <c r="L80" s="696"/>
      <c r="M80" s="696"/>
      <c r="N80" s="696"/>
      <c r="O80" s="739"/>
      <c r="P80" s="739"/>
      <c r="Q80" s="739"/>
      <c r="R80" s="739"/>
      <c r="S80" s="741"/>
      <c r="T80" s="741"/>
      <c r="U80" s="710"/>
    </row>
    <row r="81" spans="1:21" ht="156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615</v>
      </c>
      <c r="I81" s="438" t="s">
        <v>548</v>
      </c>
      <c r="J81" s="185">
        <f>SUM(M81/L81)</f>
        <v>19.811074637180372</v>
      </c>
      <c r="K81" s="174" t="s">
        <v>75</v>
      </c>
      <c r="L81" s="149">
        <v>115.76</v>
      </c>
      <c r="M81" s="149">
        <v>2293.33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549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2293.33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65"/>
      <c r="E101" s="765"/>
      <c r="F101" s="703"/>
      <c r="G101" s="703"/>
      <c r="H101" s="313"/>
      <c r="I101" s="765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65"/>
      <c r="E102" s="765"/>
      <c r="F102" s="703"/>
      <c r="G102" s="703"/>
      <c r="H102" s="313" t="s">
        <v>180</v>
      </c>
      <c r="I102" s="765"/>
      <c r="J102" s="703"/>
      <c r="K102" s="701"/>
      <c r="L102" s="705"/>
      <c r="M102" s="705"/>
      <c r="N102" s="705"/>
      <c r="O102" s="738" t="s">
        <v>19</v>
      </c>
      <c r="P102" s="738" t="s">
        <v>20</v>
      </c>
      <c r="Q102" s="738" t="s">
        <v>21</v>
      </c>
      <c r="R102" s="738" t="s">
        <v>22</v>
      </c>
      <c r="S102" s="740" t="s">
        <v>23</v>
      </c>
      <c r="T102" s="740" t="s">
        <v>24</v>
      </c>
      <c r="U102" s="709"/>
    </row>
    <row r="103" spans="1:21" ht="15.75" thickBot="1" x14ac:dyDescent="0.3">
      <c r="A103" s="727"/>
      <c r="B103" s="725"/>
      <c r="C103" s="707"/>
      <c r="D103" s="766"/>
      <c r="E103" s="766"/>
      <c r="F103" s="707"/>
      <c r="G103" s="707"/>
      <c r="H103" s="314"/>
      <c r="I103" s="766"/>
      <c r="J103" s="707"/>
      <c r="K103" s="725"/>
      <c r="L103" s="696"/>
      <c r="M103" s="696"/>
      <c r="N103" s="696"/>
      <c r="O103" s="739"/>
      <c r="P103" s="739"/>
      <c r="Q103" s="739"/>
      <c r="R103" s="739"/>
      <c r="S103" s="741"/>
      <c r="T103" s="741"/>
      <c r="U103" s="710"/>
    </row>
    <row r="104" spans="1:21" ht="156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615</v>
      </c>
      <c r="I104" s="438" t="s">
        <v>548</v>
      </c>
      <c r="J104" s="184">
        <f>M104/L104</f>
        <v>61.866400000000006</v>
      </c>
      <c r="K104" s="174" t="s">
        <v>31</v>
      </c>
      <c r="L104" s="149">
        <v>25</v>
      </c>
      <c r="M104" s="179">
        <v>1546.66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549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1546.66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65"/>
      <c r="E131" s="765"/>
      <c r="F131" s="703"/>
      <c r="G131" s="703"/>
      <c r="H131" s="313"/>
      <c r="I131" s="765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65"/>
      <c r="E132" s="765"/>
      <c r="F132" s="703"/>
      <c r="G132" s="703"/>
      <c r="H132" s="313" t="s">
        <v>180</v>
      </c>
      <c r="I132" s="765"/>
      <c r="J132" s="703"/>
      <c r="K132" s="701"/>
      <c r="L132" s="705"/>
      <c r="M132" s="705"/>
      <c r="N132" s="705"/>
      <c r="O132" s="738" t="s">
        <v>19</v>
      </c>
      <c r="P132" s="738" t="s">
        <v>20</v>
      </c>
      <c r="Q132" s="738" t="s">
        <v>21</v>
      </c>
      <c r="R132" s="738" t="s">
        <v>22</v>
      </c>
      <c r="S132" s="740" t="s">
        <v>23</v>
      </c>
      <c r="T132" s="740" t="s">
        <v>24</v>
      </c>
      <c r="U132" s="709"/>
    </row>
    <row r="133" spans="1:21" ht="15.75" thickBot="1" x14ac:dyDescent="0.3">
      <c r="A133" s="727"/>
      <c r="B133" s="725"/>
      <c r="C133" s="707"/>
      <c r="D133" s="766"/>
      <c r="E133" s="766"/>
      <c r="F133" s="707"/>
      <c r="G133" s="707"/>
      <c r="H133" s="314"/>
      <c r="I133" s="766"/>
      <c r="J133" s="707"/>
      <c r="K133" s="725"/>
      <c r="L133" s="696"/>
      <c r="M133" s="696"/>
      <c r="N133" s="696"/>
      <c r="O133" s="739"/>
      <c r="P133" s="739"/>
      <c r="Q133" s="739"/>
      <c r="R133" s="739"/>
      <c r="S133" s="741"/>
      <c r="T133" s="741"/>
      <c r="U133" s="710"/>
    </row>
    <row r="134" spans="1:21" ht="156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615</v>
      </c>
      <c r="I134" s="438" t="s">
        <v>548</v>
      </c>
      <c r="J134" s="584">
        <v>226</v>
      </c>
      <c r="K134" s="174" t="s">
        <v>81</v>
      </c>
      <c r="L134" s="149">
        <v>22</v>
      </c>
      <c r="M134" s="179">
        <v>215999.99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549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215999.99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65"/>
      <c r="E171" s="765"/>
      <c r="F171" s="703"/>
      <c r="G171" s="703"/>
      <c r="H171" s="313"/>
      <c r="I171" s="765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65"/>
      <c r="E172" s="765"/>
      <c r="F172" s="703"/>
      <c r="G172" s="703"/>
      <c r="H172" s="313" t="s">
        <v>180</v>
      </c>
      <c r="I172" s="765"/>
      <c r="J172" s="703"/>
      <c r="K172" s="701"/>
      <c r="L172" s="705"/>
      <c r="M172" s="705"/>
      <c r="N172" s="705"/>
      <c r="O172" s="738" t="s">
        <v>19</v>
      </c>
      <c r="P172" s="738" t="s">
        <v>20</v>
      </c>
      <c r="Q172" s="738" t="s">
        <v>21</v>
      </c>
      <c r="R172" s="738" t="s">
        <v>22</v>
      </c>
      <c r="S172" s="740" t="s">
        <v>23</v>
      </c>
      <c r="T172" s="740" t="s">
        <v>24</v>
      </c>
      <c r="U172" s="709"/>
    </row>
    <row r="173" spans="1:21" ht="15.75" thickBot="1" x14ac:dyDescent="0.3">
      <c r="A173" s="727"/>
      <c r="B173" s="701"/>
      <c r="C173" s="703"/>
      <c r="D173" s="765"/>
      <c r="E173" s="765"/>
      <c r="F173" s="703"/>
      <c r="G173" s="703"/>
      <c r="H173" s="313"/>
      <c r="I173" s="765"/>
      <c r="J173" s="703"/>
      <c r="K173" s="701"/>
      <c r="L173" s="705"/>
      <c r="M173" s="705"/>
      <c r="N173" s="705"/>
      <c r="O173" s="711"/>
      <c r="P173" s="711"/>
      <c r="Q173" s="711"/>
      <c r="R173" s="711"/>
      <c r="S173" s="695"/>
      <c r="T173" s="695"/>
      <c r="U173" s="709"/>
    </row>
    <row r="174" spans="1:21" ht="156.75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615</v>
      </c>
      <c r="I174" s="791" t="s">
        <v>548</v>
      </c>
      <c r="J174" s="109">
        <v>10</v>
      </c>
      <c r="K174" s="166" t="s">
        <v>39</v>
      </c>
      <c r="L174" s="279">
        <v>55</v>
      </c>
      <c r="M174" s="394">
        <f>L174*J174</f>
        <v>550</v>
      </c>
      <c r="N174" s="815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615</v>
      </c>
      <c r="I175" s="791"/>
      <c r="J175" s="109">
        <v>9</v>
      </c>
      <c r="K175" s="176" t="s">
        <v>31</v>
      </c>
      <c r="L175" s="121">
        <v>90</v>
      </c>
      <c r="M175" s="125">
        <f>L175*J175</f>
        <v>810</v>
      </c>
      <c r="N175" s="815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615</v>
      </c>
      <c r="I176" s="791"/>
      <c r="J176" s="109">
        <v>10</v>
      </c>
      <c r="K176" s="176" t="s">
        <v>31</v>
      </c>
      <c r="L176" s="121">
        <v>80</v>
      </c>
      <c r="M176" s="125">
        <f t="shared" ref="M176:M183" si="1">L176*J176</f>
        <v>800</v>
      </c>
      <c r="N176" s="815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615</v>
      </c>
      <c r="I177" s="791"/>
      <c r="J177" s="109">
        <v>8</v>
      </c>
      <c r="K177" s="176" t="s">
        <v>31</v>
      </c>
      <c r="L177" s="121">
        <v>1500</v>
      </c>
      <c r="M177" s="125">
        <f t="shared" si="1"/>
        <v>12000</v>
      </c>
      <c r="N177" s="815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615</v>
      </c>
      <c r="I178" s="791"/>
      <c r="J178" s="109">
        <v>10</v>
      </c>
      <c r="K178" s="176" t="s">
        <v>31</v>
      </c>
      <c r="L178" s="121">
        <v>380</v>
      </c>
      <c r="M178" s="125">
        <f t="shared" si="1"/>
        <v>3800</v>
      </c>
      <c r="N178" s="815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615</v>
      </c>
      <c r="I179" s="791"/>
      <c r="J179" s="109">
        <v>10</v>
      </c>
      <c r="K179" s="176" t="s">
        <v>31</v>
      </c>
      <c r="L179" s="121">
        <v>560</v>
      </c>
      <c r="M179" s="125">
        <f t="shared" si="1"/>
        <v>5600</v>
      </c>
      <c r="N179" s="815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615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815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615</v>
      </c>
      <c r="I181" s="791"/>
      <c r="J181" s="109">
        <v>19</v>
      </c>
      <c r="K181" s="595" t="s">
        <v>39</v>
      </c>
      <c r="L181" s="596">
        <v>30</v>
      </c>
      <c r="M181" s="597">
        <f t="shared" si="1"/>
        <v>570</v>
      </c>
      <c r="N181" s="815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615</v>
      </c>
      <c r="I182" s="791"/>
      <c r="J182" s="109">
        <v>10</v>
      </c>
      <c r="K182" s="595" t="s">
        <v>39</v>
      </c>
      <c r="L182" s="596">
        <v>45</v>
      </c>
      <c r="M182" s="597">
        <f t="shared" si="1"/>
        <v>450</v>
      </c>
      <c r="N182" s="815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615</v>
      </c>
      <c r="I183" s="791"/>
      <c r="J183" s="109">
        <v>10</v>
      </c>
      <c r="K183" s="595" t="s">
        <v>39</v>
      </c>
      <c r="L183" s="596">
        <v>450</v>
      </c>
      <c r="M183" s="597">
        <f t="shared" si="1"/>
        <v>4500</v>
      </c>
      <c r="N183" s="815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615</v>
      </c>
      <c r="I184" s="793"/>
      <c r="J184" s="109">
        <v>5</v>
      </c>
      <c r="K184" s="200" t="s">
        <v>27</v>
      </c>
      <c r="L184" s="268">
        <v>850</v>
      </c>
      <c r="M184" s="179">
        <v>4253.33</v>
      </c>
      <c r="N184" s="815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65"/>
      <c r="E212" s="765"/>
      <c r="F212" s="703"/>
      <c r="G212" s="703"/>
      <c r="H212" s="313"/>
      <c r="I212" s="765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65"/>
      <c r="E213" s="765"/>
      <c r="F213" s="703"/>
      <c r="G213" s="703"/>
      <c r="H213" s="313" t="s">
        <v>180</v>
      </c>
      <c r="I213" s="765"/>
      <c r="J213" s="703"/>
      <c r="K213" s="701"/>
      <c r="L213" s="705"/>
      <c r="M213" s="705"/>
      <c r="N213" s="705"/>
      <c r="O213" s="738" t="s">
        <v>19</v>
      </c>
      <c r="P213" s="738" t="s">
        <v>20</v>
      </c>
      <c r="Q213" s="738" t="s">
        <v>21</v>
      </c>
      <c r="R213" s="738" t="s">
        <v>22</v>
      </c>
      <c r="S213" s="740" t="s">
        <v>23</v>
      </c>
      <c r="T213" s="740" t="s">
        <v>24</v>
      </c>
      <c r="U213" s="709"/>
    </row>
    <row r="214" spans="1:21" ht="15.75" thickBot="1" x14ac:dyDescent="0.3">
      <c r="A214" s="727"/>
      <c r="B214" s="725"/>
      <c r="C214" s="707"/>
      <c r="D214" s="766"/>
      <c r="E214" s="766"/>
      <c r="F214" s="707"/>
      <c r="G214" s="707"/>
      <c r="H214" s="314"/>
      <c r="I214" s="766"/>
      <c r="J214" s="707"/>
      <c r="K214" s="725"/>
      <c r="L214" s="696"/>
      <c r="M214" s="696"/>
      <c r="N214" s="696"/>
      <c r="O214" s="739"/>
      <c r="P214" s="739"/>
      <c r="Q214" s="739"/>
      <c r="R214" s="739"/>
      <c r="S214" s="741"/>
      <c r="T214" s="741"/>
      <c r="U214" s="710"/>
    </row>
    <row r="215" spans="1:21" ht="156.75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615</v>
      </c>
      <c r="I215" s="790" t="s">
        <v>548</v>
      </c>
      <c r="J215" s="230">
        <v>12</v>
      </c>
      <c r="K215" s="166" t="s">
        <v>75</v>
      </c>
      <c r="L215" s="600">
        <f>SUM(M215/J215)</f>
        <v>8333.3333333333339</v>
      </c>
      <c r="M215" s="600">
        <v>100000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549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615</v>
      </c>
      <c r="I216" s="793"/>
      <c r="J216" s="230">
        <v>12</v>
      </c>
      <c r="K216" s="5" t="s">
        <v>75</v>
      </c>
      <c r="L216" s="133">
        <f>SUM(M216/J216)</f>
        <v>4666.666666666667</v>
      </c>
      <c r="M216" s="133">
        <v>56000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65"/>
      <c r="E252" s="765"/>
      <c r="F252" s="703"/>
      <c r="G252" s="703"/>
      <c r="H252" s="313"/>
      <c r="I252" s="765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65"/>
      <c r="E253" s="765"/>
      <c r="F253" s="703"/>
      <c r="G253" s="703"/>
      <c r="H253" s="313" t="s">
        <v>180</v>
      </c>
      <c r="I253" s="765"/>
      <c r="J253" s="703"/>
      <c r="K253" s="701"/>
      <c r="L253" s="705"/>
      <c r="M253" s="705"/>
      <c r="N253" s="705"/>
      <c r="O253" s="738" t="s">
        <v>19</v>
      </c>
      <c r="P253" s="738" t="s">
        <v>20</v>
      </c>
      <c r="Q253" s="738" t="s">
        <v>21</v>
      </c>
      <c r="R253" s="738" t="s">
        <v>22</v>
      </c>
      <c r="S253" s="740" t="s">
        <v>23</v>
      </c>
      <c r="T253" s="740" t="s">
        <v>24</v>
      </c>
      <c r="U253" s="709"/>
    </row>
    <row r="254" spans="1:21" ht="15.75" thickBot="1" x14ac:dyDescent="0.3">
      <c r="A254" s="727"/>
      <c r="B254" s="725"/>
      <c r="C254" s="707"/>
      <c r="D254" s="766"/>
      <c r="E254" s="766"/>
      <c r="F254" s="707"/>
      <c r="G254" s="707"/>
      <c r="H254" s="314"/>
      <c r="I254" s="766"/>
      <c r="J254" s="707"/>
      <c r="K254" s="725"/>
      <c r="L254" s="696"/>
      <c r="M254" s="696"/>
      <c r="N254" s="696"/>
      <c r="O254" s="739"/>
      <c r="P254" s="739"/>
      <c r="Q254" s="739"/>
      <c r="R254" s="739"/>
      <c r="S254" s="741"/>
      <c r="T254" s="741"/>
      <c r="U254" s="710"/>
    </row>
    <row r="255" spans="1:21" ht="156.75" thickBot="1" x14ac:dyDescent="0.3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615</v>
      </c>
      <c r="I255" s="438" t="s">
        <v>548</v>
      </c>
      <c r="J255" s="16">
        <v>12</v>
      </c>
      <c r="K255" s="7" t="s">
        <v>75</v>
      </c>
      <c r="L255" s="17">
        <f>SUM(M255/J255)</f>
        <v>2346.6666666666665</v>
      </c>
      <c r="M255" s="17">
        <v>28160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549</v>
      </c>
    </row>
    <row r="256" spans="1:21" ht="15.75" thickTop="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28160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65"/>
      <c r="E293" s="765"/>
      <c r="F293" s="703"/>
      <c r="G293" s="703"/>
      <c r="H293" s="313"/>
      <c r="I293" s="765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65"/>
      <c r="E294" s="765"/>
      <c r="F294" s="703"/>
      <c r="G294" s="703"/>
      <c r="H294" s="313" t="s">
        <v>180</v>
      </c>
      <c r="I294" s="765"/>
      <c r="J294" s="703"/>
      <c r="K294" s="701"/>
      <c r="L294" s="705"/>
      <c r="M294" s="705"/>
      <c r="N294" s="705"/>
      <c r="O294" s="738" t="s">
        <v>19</v>
      </c>
      <c r="P294" s="738" t="s">
        <v>20</v>
      </c>
      <c r="Q294" s="738" t="s">
        <v>21</v>
      </c>
      <c r="R294" s="738" t="s">
        <v>22</v>
      </c>
      <c r="S294" s="740" t="s">
        <v>23</v>
      </c>
      <c r="T294" s="740" t="s">
        <v>24</v>
      </c>
      <c r="U294" s="709"/>
    </row>
    <row r="295" spans="1:21" ht="15.75" thickBot="1" x14ac:dyDescent="0.3">
      <c r="A295" s="727"/>
      <c r="B295" s="725"/>
      <c r="C295" s="707"/>
      <c r="D295" s="766"/>
      <c r="E295" s="766"/>
      <c r="F295" s="707"/>
      <c r="G295" s="707"/>
      <c r="H295" s="314"/>
      <c r="I295" s="766"/>
      <c r="J295" s="707"/>
      <c r="K295" s="725"/>
      <c r="L295" s="696"/>
      <c r="M295" s="696"/>
      <c r="N295" s="696"/>
      <c r="O295" s="739"/>
      <c r="P295" s="739"/>
      <c r="Q295" s="739"/>
      <c r="R295" s="739"/>
      <c r="S295" s="741"/>
      <c r="T295" s="741"/>
      <c r="U295" s="710"/>
    </row>
    <row r="296" spans="1:21" ht="156.75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615</v>
      </c>
      <c r="I296" s="790" t="s">
        <v>548</v>
      </c>
      <c r="J296" s="16">
        <v>12</v>
      </c>
      <c r="K296" s="7" t="s">
        <v>75</v>
      </c>
      <c r="L296" s="606">
        <f>SUM(M296/J296)</f>
        <v>6666.666666666667</v>
      </c>
      <c r="M296" s="606">
        <v>80000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549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615</v>
      </c>
      <c r="I297" s="793"/>
      <c r="J297" s="232">
        <v>12</v>
      </c>
      <c r="K297" s="249" t="s">
        <v>75</v>
      </c>
      <c r="L297" s="400">
        <f>SUM(M297/J297)</f>
        <v>1800</v>
      </c>
      <c r="M297" s="499">
        <v>21600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65"/>
      <c r="E338" s="765"/>
      <c r="F338" s="703"/>
      <c r="G338" s="703"/>
      <c r="H338" s="313"/>
      <c r="I338" s="765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65"/>
      <c r="E339" s="765"/>
      <c r="F339" s="703"/>
      <c r="G339" s="703"/>
      <c r="H339" s="313" t="s">
        <v>180</v>
      </c>
      <c r="I339" s="765"/>
      <c r="J339" s="703"/>
      <c r="K339" s="701"/>
      <c r="L339" s="705"/>
      <c r="M339" s="705"/>
      <c r="N339" s="705"/>
      <c r="O339" s="738" t="s">
        <v>19</v>
      </c>
      <c r="P339" s="738" t="s">
        <v>20</v>
      </c>
      <c r="Q339" s="738" t="s">
        <v>21</v>
      </c>
      <c r="R339" s="738" t="s">
        <v>22</v>
      </c>
      <c r="S339" s="740" t="s">
        <v>23</v>
      </c>
      <c r="T339" s="740" t="s">
        <v>24</v>
      </c>
      <c r="U339" s="709"/>
    </row>
    <row r="340" spans="1:21" ht="15.75" thickBot="1" x14ac:dyDescent="0.3">
      <c r="A340" s="727"/>
      <c r="B340" s="725"/>
      <c r="C340" s="707"/>
      <c r="D340" s="766"/>
      <c r="E340" s="766"/>
      <c r="F340" s="707"/>
      <c r="G340" s="707"/>
      <c r="H340" s="314"/>
      <c r="I340" s="766"/>
      <c r="J340" s="707"/>
      <c r="K340" s="725"/>
      <c r="L340" s="696"/>
      <c r="M340" s="696"/>
      <c r="N340" s="696"/>
      <c r="O340" s="739"/>
      <c r="P340" s="739"/>
      <c r="Q340" s="739"/>
      <c r="R340" s="739"/>
      <c r="S340" s="741"/>
      <c r="T340" s="741"/>
      <c r="U340" s="710"/>
    </row>
    <row r="341" spans="1:21" ht="156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615</v>
      </c>
      <c r="I341" s="438" t="s">
        <v>548</v>
      </c>
      <c r="J341" s="71">
        <v>12</v>
      </c>
      <c r="K341" s="164" t="s">
        <v>75</v>
      </c>
      <c r="L341" s="72">
        <f>SUM(M341/J341)</f>
        <v>93711.111666666679</v>
      </c>
      <c r="M341" s="72">
        <v>1124533.3400000001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549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1124533.3400000001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65"/>
      <c r="E379" s="765"/>
      <c r="F379" s="703"/>
      <c r="G379" s="703"/>
      <c r="H379" s="313"/>
      <c r="I379" s="765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65"/>
      <c r="E380" s="765"/>
      <c r="F380" s="703"/>
      <c r="G380" s="703"/>
      <c r="H380" s="313" t="s">
        <v>180</v>
      </c>
      <c r="I380" s="765"/>
      <c r="J380" s="703"/>
      <c r="K380" s="701"/>
      <c r="L380" s="705"/>
      <c r="M380" s="705"/>
      <c r="N380" s="705"/>
      <c r="O380" s="738" t="s">
        <v>19</v>
      </c>
      <c r="P380" s="738" t="s">
        <v>20</v>
      </c>
      <c r="Q380" s="738" t="s">
        <v>21</v>
      </c>
      <c r="R380" s="738" t="s">
        <v>22</v>
      </c>
      <c r="S380" s="740" t="s">
        <v>23</v>
      </c>
      <c r="T380" s="740" t="s">
        <v>24</v>
      </c>
      <c r="U380" s="709"/>
    </row>
    <row r="381" spans="1:21" ht="15.75" thickBot="1" x14ac:dyDescent="0.3">
      <c r="A381" s="727"/>
      <c r="B381" s="725"/>
      <c r="C381" s="707"/>
      <c r="D381" s="766"/>
      <c r="E381" s="766"/>
      <c r="F381" s="707"/>
      <c r="G381" s="707"/>
      <c r="H381" s="314"/>
      <c r="I381" s="766"/>
      <c r="J381" s="707"/>
      <c r="K381" s="725"/>
      <c r="L381" s="696"/>
      <c r="M381" s="696"/>
      <c r="N381" s="696"/>
      <c r="O381" s="739"/>
      <c r="P381" s="739"/>
      <c r="Q381" s="739"/>
      <c r="R381" s="739"/>
      <c r="S381" s="741"/>
      <c r="T381" s="741"/>
      <c r="U381" s="710"/>
    </row>
    <row r="382" spans="1:21" ht="156.75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615</v>
      </c>
      <c r="I382" s="790" t="s">
        <v>548</v>
      </c>
      <c r="J382" s="602">
        <v>145000</v>
      </c>
      <c r="K382" s="5" t="s">
        <v>75</v>
      </c>
      <c r="L382" s="216">
        <v>2</v>
      </c>
      <c r="M382" s="159">
        <v>15000</v>
      </c>
      <c r="N382" s="809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812" t="s">
        <v>549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615</v>
      </c>
      <c r="I383" s="791"/>
      <c r="J383" s="586">
        <v>600000</v>
      </c>
      <c r="K383" s="7" t="s">
        <v>75</v>
      </c>
      <c r="L383" s="134">
        <v>0.21</v>
      </c>
      <c r="M383" s="240">
        <v>30000</v>
      </c>
      <c r="N383" s="810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813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615</v>
      </c>
      <c r="I384" s="793"/>
      <c r="J384" s="230">
        <v>12</v>
      </c>
      <c r="K384" s="7" t="s">
        <v>75</v>
      </c>
      <c r="L384" s="134">
        <v>7000</v>
      </c>
      <c r="M384" s="240">
        <v>5666.66</v>
      </c>
      <c r="N384" s="811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814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50666.66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65"/>
      <c r="E427" s="765"/>
      <c r="F427" s="703"/>
      <c r="G427" s="703"/>
      <c r="H427" s="313"/>
      <c r="I427" s="765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65"/>
      <c r="E428" s="765"/>
      <c r="F428" s="703"/>
      <c r="G428" s="703"/>
      <c r="H428" s="313" t="s">
        <v>180</v>
      </c>
      <c r="I428" s="765"/>
      <c r="J428" s="703"/>
      <c r="K428" s="701"/>
      <c r="L428" s="705"/>
      <c r="M428" s="705"/>
      <c r="N428" s="705"/>
      <c r="O428" s="738" t="s">
        <v>19</v>
      </c>
      <c r="P428" s="738" t="s">
        <v>20</v>
      </c>
      <c r="Q428" s="738" t="s">
        <v>21</v>
      </c>
      <c r="R428" s="738" t="s">
        <v>22</v>
      </c>
      <c r="S428" s="740" t="s">
        <v>23</v>
      </c>
      <c r="T428" s="740" t="s">
        <v>24</v>
      </c>
      <c r="U428" s="709"/>
    </row>
    <row r="429" spans="1:21" ht="15.75" thickBot="1" x14ac:dyDescent="0.3">
      <c r="A429" s="727"/>
      <c r="B429" s="725"/>
      <c r="C429" s="707"/>
      <c r="D429" s="766"/>
      <c r="E429" s="766"/>
      <c r="F429" s="707"/>
      <c r="G429" s="707"/>
      <c r="H429" s="314"/>
      <c r="I429" s="766"/>
      <c r="J429" s="707"/>
      <c r="K429" s="725"/>
      <c r="L429" s="705"/>
      <c r="M429" s="696"/>
      <c r="N429" s="696"/>
      <c r="O429" s="739"/>
      <c r="P429" s="739"/>
      <c r="Q429" s="739"/>
      <c r="R429" s="739"/>
      <c r="S429" s="741"/>
      <c r="T429" s="741"/>
      <c r="U429" s="710"/>
    </row>
    <row r="430" spans="1:21" ht="156.75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615</v>
      </c>
      <c r="I430" s="790" t="s">
        <v>548</v>
      </c>
      <c r="J430" s="16">
        <v>12</v>
      </c>
      <c r="K430" s="7" t="s">
        <v>75</v>
      </c>
      <c r="L430" s="607">
        <v>10000</v>
      </c>
      <c r="M430" s="606">
        <v>10000</v>
      </c>
      <c r="N430" s="775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549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615</v>
      </c>
      <c r="I431" s="791"/>
      <c r="J431" s="16">
        <v>12</v>
      </c>
      <c r="K431" s="7" t="s">
        <v>75</v>
      </c>
      <c r="L431" s="606">
        <v>10000</v>
      </c>
      <c r="M431" s="606">
        <v>10000</v>
      </c>
      <c r="N431" s="776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615</v>
      </c>
      <c r="I432" s="793"/>
      <c r="J432" s="230">
        <v>12</v>
      </c>
      <c r="K432" s="176" t="s">
        <v>75</v>
      </c>
      <c r="L432" s="607">
        <v>6666.67</v>
      </c>
      <c r="M432" s="606">
        <v>1333.33</v>
      </c>
      <c r="N432" s="808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74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65"/>
      <c r="E464" s="765"/>
      <c r="F464" s="703"/>
      <c r="G464" s="703"/>
      <c r="H464" s="313"/>
      <c r="I464" s="765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65"/>
      <c r="E465" s="765"/>
      <c r="F465" s="703"/>
      <c r="G465" s="703"/>
      <c r="H465" s="313" t="s">
        <v>180</v>
      </c>
      <c r="I465" s="765"/>
      <c r="J465" s="703"/>
      <c r="K465" s="701"/>
      <c r="L465" s="705"/>
      <c r="M465" s="705"/>
      <c r="N465" s="705"/>
      <c r="O465" s="738" t="s">
        <v>19</v>
      </c>
      <c r="P465" s="738" t="s">
        <v>20</v>
      </c>
      <c r="Q465" s="738" t="s">
        <v>21</v>
      </c>
      <c r="R465" s="738" t="s">
        <v>22</v>
      </c>
      <c r="S465" s="740" t="s">
        <v>23</v>
      </c>
      <c r="T465" s="740" t="s">
        <v>24</v>
      </c>
      <c r="U465" s="709"/>
    </row>
    <row r="466" spans="1:21" ht="15.75" thickBot="1" x14ac:dyDescent="0.3">
      <c r="A466" s="727"/>
      <c r="B466" s="725"/>
      <c r="C466" s="707"/>
      <c r="D466" s="766"/>
      <c r="E466" s="766"/>
      <c r="F466" s="707"/>
      <c r="G466" s="707"/>
      <c r="H466" s="314"/>
      <c r="I466" s="766"/>
      <c r="J466" s="707"/>
      <c r="K466" s="725"/>
      <c r="L466" s="696"/>
      <c r="M466" s="696"/>
      <c r="N466" s="696"/>
      <c r="O466" s="739"/>
      <c r="P466" s="739"/>
      <c r="Q466" s="739"/>
      <c r="R466" s="739"/>
      <c r="S466" s="741"/>
      <c r="T466" s="741"/>
      <c r="U466" s="710"/>
    </row>
    <row r="467" spans="1:21" ht="156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615</v>
      </c>
      <c r="I467" s="438" t="s">
        <v>548</v>
      </c>
      <c r="J467" s="71">
        <v>12</v>
      </c>
      <c r="K467" s="164" t="s">
        <v>75</v>
      </c>
      <c r="L467" s="72">
        <f>SUM(M467/J467)</f>
        <v>1036.6666666666667</v>
      </c>
      <c r="M467" s="72">
        <v>12440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549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12440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65"/>
      <c r="E519" s="765"/>
      <c r="F519" s="703"/>
      <c r="G519" s="703"/>
      <c r="H519" s="313"/>
      <c r="I519" s="765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65"/>
      <c r="E520" s="765"/>
      <c r="F520" s="703"/>
      <c r="G520" s="703"/>
      <c r="H520" s="313" t="s">
        <v>180</v>
      </c>
      <c r="I520" s="765"/>
      <c r="J520" s="703"/>
      <c r="K520" s="701"/>
      <c r="L520" s="705"/>
      <c r="M520" s="705"/>
      <c r="N520" s="705"/>
      <c r="O520" s="738" t="s">
        <v>19</v>
      </c>
      <c r="P520" s="738" t="s">
        <v>20</v>
      </c>
      <c r="Q520" s="738" t="s">
        <v>21</v>
      </c>
      <c r="R520" s="738" t="s">
        <v>22</v>
      </c>
      <c r="S520" s="740" t="s">
        <v>23</v>
      </c>
      <c r="T520" s="740" t="s">
        <v>24</v>
      </c>
      <c r="U520" s="709"/>
    </row>
    <row r="521" spans="1:21" ht="15.75" thickBot="1" x14ac:dyDescent="0.3">
      <c r="A521" s="727"/>
      <c r="B521" s="725"/>
      <c r="C521" s="707"/>
      <c r="D521" s="766"/>
      <c r="E521" s="766"/>
      <c r="F521" s="707"/>
      <c r="G521" s="707"/>
      <c r="H521" s="314"/>
      <c r="I521" s="766"/>
      <c r="J521" s="707"/>
      <c r="K521" s="725"/>
      <c r="L521" s="696"/>
      <c r="M521" s="705"/>
      <c r="N521" s="696"/>
      <c r="O521" s="739"/>
      <c r="P521" s="739"/>
      <c r="Q521" s="739"/>
      <c r="R521" s="739"/>
      <c r="S521" s="741"/>
      <c r="T521" s="741"/>
      <c r="U521" s="710"/>
    </row>
    <row r="522" spans="1:21" ht="156.75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615</v>
      </c>
      <c r="I522" s="790" t="s">
        <v>548</v>
      </c>
      <c r="J522" s="538">
        <v>85</v>
      </c>
      <c r="K522" s="5" t="s">
        <v>31</v>
      </c>
      <c r="L522" s="159">
        <v>65</v>
      </c>
      <c r="M522" s="159">
        <v>5526.66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549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615</v>
      </c>
      <c r="I523" s="791"/>
      <c r="J523" s="586">
        <v>20</v>
      </c>
      <c r="K523" s="7" t="s">
        <v>75</v>
      </c>
      <c r="L523" s="240">
        <v>138</v>
      </c>
      <c r="M523" s="159">
        <f>SUM(J523*L523)</f>
        <v>2760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615</v>
      </c>
      <c r="I524" s="791"/>
      <c r="J524" s="586">
        <v>20</v>
      </c>
      <c r="K524" s="7" t="s">
        <v>31</v>
      </c>
      <c r="L524" s="240">
        <v>150</v>
      </c>
      <c r="M524" s="159">
        <f>SUM(J524*L524)</f>
        <v>3000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615</v>
      </c>
      <c r="I525" s="793"/>
      <c r="J525" s="587">
        <v>20</v>
      </c>
      <c r="K525" s="174" t="s">
        <v>31</v>
      </c>
      <c r="L525" s="241">
        <v>145</v>
      </c>
      <c r="M525" s="159">
        <f>SUM(J525*L525)</f>
        <v>2900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14186.66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65"/>
      <c r="E564" s="765"/>
      <c r="F564" s="703"/>
      <c r="G564" s="703"/>
      <c r="H564" s="313"/>
      <c r="I564" s="765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65"/>
      <c r="E565" s="765"/>
      <c r="F565" s="703"/>
      <c r="G565" s="703"/>
      <c r="H565" s="313" t="s">
        <v>180</v>
      </c>
      <c r="I565" s="765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66"/>
      <c r="E566" s="766"/>
      <c r="F566" s="707"/>
      <c r="G566" s="707"/>
      <c r="H566" s="314"/>
      <c r="I566" s="766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56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615</v>
      </c>
      <c r="I567" s="438" t="s">
        <v>548</v>
      </c>
      <c r="J567" s="71">
        <v>12</v>
      </c>
      <c r="K567" s="170" t="s">
        <v>75</v>
      </c>
      <c r="L567" s="612">
        <f>M567/J567</f>
        <v>1000</v>
      </c>
      <c r="M567" s="613">
        <v>12000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549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65"/>
      <c r="E604" s="765"/>
      <c r="F604" s="703"/>
      <c r="G604" s="703"/>
      <c r="H604" s="313"/>
      <c r="I604" s="765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65"/>
      <c r="E605" s="765"/>
      <c r="F605" s="703"/>
      <c r="G605" s="703"/>
      <c r="H605" s="313" t="s">
        <v>180</v>
      </c>
      <c r="I605" s="765"/>
      <c r="J605" s="703"/>
      <c r="K605" s="701"/>
      <c r="L605" s="705"/>
      <c r="M605" s="705"/>
      <c r="N605" s="705"/>
      <c r="O605" s="738" t="s">
        <v>19</v>
      </c>
      <c r="P605" s="738" t="s">
        <v>20</v>
      </c>
      <c r="Q605" s="738" t="s">
        <v>21</v>
      </c>
      <c r="R605" s="738" t="s">
        <v>22</v>
      </c>
      <c r="S605" s="740" t="s">
        <v>23</v>
      </c>
      <c r="T605" s="740" t="s">
        <v>24</v>
      </c>
      <c r="U605" s="709"/>
    </row>
    <row r="606" spans="1:21" ht="15.75" thickBot="1" x14ac:dyDescent="0.3">
      <c r="A606" s="727"/>
      <c r="B606" s="725"/>
      <c r="C606" s="707"/>
      <c r="D606" s="766"/>
      <c r="E606" s="766"/>
      <c r="F606" s="707"/>
      <c r="G606" s="707"/>
      <c r="H606" s="314"/>
      <c r="I606" s="766"/>
      <c r="J606" s="707"/>
      <c r="K606" s="725"/>
      <c r="L606" s="696"/>
      <c r="M606" s="696"/>
      <c r="N606" s="696"/>
      <c r="O606" s="739"/>
      <c r="P606" s="739"/>
      <c r="Q606" s="739"/>
      <c r="R606" s="739"/>
      <c r="S606" s="741"/>
      <c r="T606" s="741"/>
      <c r="U606" s="710"/>
    </row>
    <row r="607" spans="1:21" ht="156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615</v>
      </c>
      <c r="I607" s="438" t="s">
        <v>548</v>
      </c>
      <c r="J607" s="278">
        <v>12</v>
      </c>
      <c r="K607" s="166" t="s">
        <v>75</v>
      </c>
      <c r="L607" s="296">
        <v>13010</v>
      </c>
      <c r="M607" s="279">
        <v>44533.34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549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44533.34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56.75" thickBot="1" x14ac:dyDescent="0.3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615</v>
      </c>
      <c r="I648" s="438" t="s">
        <v>548</v>
      </c>
      <c r="J648" s="538">
        <v>3</v>
      </c>
      <c r="K648" s="539" t="s">
        <v>106</v>
      </c>
      <c r="L648" s="614">
        <v>3478.26</v>
      </c>
      <c r="M648" s="615">
        <v>10000</v>
      </c>
      <c r="N648" s="75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800" t="s">
        <v>549</v>
      </c>
    </row>
    <row r="649" spans="1:21" ht="157.5" thickTop="1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615</v>
      </c>
      <c r="I649" s="438" t="s">
        <v>548</v>
      </c>
      <c r="J649" s="639">
        <v>2</v>
      </c>
      <c r="K649" s="616" t="s">
        <v>106</v>
      </c>
      <c r="L649" s="617">
        <v>2784.81</v>
      </c>
      <c r="M649" s="618">
        <v>4933.34</v>
      </c>
      <c r="N649" s="750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801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14933.34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56.75" thickBot="1" x14ac:dyDescent="0.3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615</v>
      </c>
      <c r="I688" s="438" t="s">
        <v>548</v>
      </c>
      <c r="J688" s="212">
        <v>1</v>
      </c>
      <c r="K688" s="5" t="s">
        <v>97</v>
      </c>
      <c r="L688" s="219">
        <v>15000</v>
      </c>
      <c r="M688" s="220">
        <v>5999.99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549</v>
      </c>
    </row>
    <row r="689" spans="1:21" ht="15.75" thickTop="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5999.99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76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768"/>
      <c r="B730" s="771"/>
      <c r="C730" s="703"/>
      <c r="D730" s="765"/>
      <c r="E730" s="765"/>
      <c r="F730" s="703"/>
      <c r="G730" s="703"/>
      <c r="H730" s="313"/>
      <c r="I730" s="765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768"/>
      <c r="B731" s="771"/>
      <c r="C731" s="703"/>
      <c r="D731" s="765"/>
      <c r="E731" s="765"/>
      <c r="F731" s="703"/>
      <c r="G731" s="703"/>
      <c r="H731" s="313" t="s">
        <v>180</v>
      </c>
      <c r="I731" s="765"/>
      <c r="J731" s="703"/>
      <c r="K731" s="701"/>
      <c r="L731" s="705"/>
      <c r="M731" s="705"/>
      <c r="N731" s="705"/>
      <c r="O731" s="738" t="s">
        <v>19</v>
      </c>
      <c r="P731" s="738" t="s">
        <v>20</v>
      </c>
      <c r="Q731" s="738" t="s">
        <v>21</v>
      </c>
      <c r="R731" s="738" t="s">
        <v>22</v>
      </c>
      <c r="S731" s="740" t="s">
        <v>23</v>
      </c>
      <c r="T731" s="740" t="s">
        <v>24</v>
      </c>
      <c r="U731" s="709"/>
    </row>
    <row r="732" spans="1:21" ht="15.75" thickBot="1" x14ac:dyDescent="0.3">
      <c r="A732" s="769"/>
      <c r="B732" s="772"/>
      <c r="C732" s="707"/>
      <c r="D732" s="766"/>
      <c r="E732" s="766"/>
      <c r="F732" s="707"/>
      <c r="G732" s="707"/>
      <c r="H732" s="314"/>
      <c r="I732" s="766"/>
      <c r="J732" s="707"/>
      <c r="K732" s="725"/>
      <c r="L732" s="696"/>
      <c r="M732" s="696"/>
      <c r="N732" s="696"/>
      <c r="O732" s="739"/>
      <c r="P732" s="739"/>
      <c r="Q732" s="739"/>
      <c r="R732" s="739"/>
      <c r="S732" s="741"/>
      <c r="T732" s="741"/>
      <c r="U732" s="710"/>
    </row>
    <row r="733" spans="1:21" ht="156.75" thickBot="1" x14ac:dyDescent="0.3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615</v>
      </c>
      <c r="I733" s="438" t="s">
        <v>548</v>
      </c>
      <c r="J733" s="538">
        <v>14</v>
      </c>
      <c r="K733" s="539" t="s">
        <v>97</v>
      </c>
      <c r="L733" s="601">
        <v>1550</v>
      </c>
      <c r="M733" s="608">
        <v>400</v>
      </c>
      <c r="N733" s="798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4" t="s">
        <v>549</v>
      </c>
    </row>
    <row r="734" spans="1:21" ht="15.75" thickTop="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65"/>
      <c r="E778" s="765"/>
      <c r="F778" s="703"/>
      <c r="G778" s="703"/>
      <c r="H778" s="313"/>
      <c r="I778" s="765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65"/>
      <c r="E779" s="765"/>
      <c r="F779" s="703"/>
      <c r="G779" s="703"/>
      <c r="H779" s="313" t="s">
        <v>180</v>
      </c>
      <c r="I779" s="765"/>
      <c r="J779" s="703"/>
      <c r="K779" s="701"/>
      <c r="L779" s="705"/>
      <c r="M779" s="705"/>
      <c r="N779" s="705"/>
      <c r="O779" s="738" t="s">
        <v>19</v>
      </c>
      <c r="P779" s="738" t="s">
        <v>20</v>
      </c>
      <c r="Q779" s="738" t="s">
        <v>21</v>
      </c>
      <c r="R779" s="738" t="s">
        <v>22</v>
      </c>
      <c r="S779" s="740" t="s">
        <v>23</v>
      </c>
      <c r="T779" s="740" t="s">
        <v>24</v>
      </c>
      <c r="U779" s="709"/>
    </row>
    <row r="780" spans="1:21" ht="15.75" thickBot="1" x14ac:dyDescent="0.3">
      <c r="A780" s="727"/>
      <c r="B780" s="725"/>
      <c r="C780" s="707"/>
      <c r="D780" s="766"/>
      <c r="E780" s="766"/>
      <c r="F780" s="707"/>
      <c r="G780" s="707"/>
      <c r="H780" s="314"/>
      <c r="I780" s="766"/>
      <c r="J780" s="707"/>
      <c r="K780" s="725"/>
      <c r="L780" s="696"/>
      <c r="M780" s="696"/>
      <c r="N780" s="696"/>
      <c r="O780" s="739"/>
      <c r="P780" s="739"/>
      <c r="Q780" s="739"/>
      <c r="R780" s="739"/>
      <c r="S780" s="741"/>
      <c r="T780" s="741"/>
      <c r="U780" s="710"/>
    </row>
    <row r="781" spans="1:21" ht="156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615</v>
      </c>
      <c r="I781" s="438" t="s">
        <v>548</v>
      </c>
      <c r="J781" s="71">
        <v>1</v>
      </c>
      <c r="K781" s="164" t="s">
        <v>75</v>
      </c>
      <c r="L781" s="72">
        <v>1023.6666666666666</v>
      </c>
      <c r="M781" s="72">
        <v>400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549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65"/>
      <c r="E819" s="765"/>
      <c r="F819" s="703"/>
      <c r="G819" s="703"/>
      <c r="H819" s="313"/>
      <c r="I819" s="765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65"/>
      <c r="E820" s="765"/>
      <c r="F820" s="703"/>
      <c r="G820" s="703"/>
      <c r="H820" s="313" t="s">
        <v>180</v>
      </c>
      <c r="I820" s="765"/>
      <c r="J820" s="703"/>
      <c r="K820" s="701"/>
      <c r="L820" s="705"/>
      <c r="M820" s="705"/>
      <c r="N820" s="705"/>
      <c r="O820" s="738" t="s">
        <v>19</v>
      </c>
      <c r="P820" s="738" t="s">
        <v>20</v>
      </c>
      <c r="Q820" s="738" t="s">
        <v>21</v>
      </c>
      <c r="R820" s="738" t="s">
        <v>22</v>
      </c>
      <c r="S820" s="740" t="s">
        <v>23</v>
      </c>
      <c r="T820" s="740" t="s">
        <v>24</v>
      </c>
      <c r="U820" s="709"/>
    </row>
    <row r="821" spans="1:21" ht="15.75" thickBot="1" x14ac:dyDescent="0.3">
      <c r="A821" s="727"/>
      <c r="B821" s="725"/>
      <c r="C821" s="707"/>
      <c r="D821" s="766"/>
      <c r="E821" s="766"/>
      <c r="F821" s="707"/>
      <c r="G821" s="707"/>
      <c r="H821" s="314"/>
      <c r="I821" s="766"/>
      <c r="J821" s="707"/>
      <c r="K821" s="725"/>
      <c r="L821" s="696"/>
      <c r="M821" s="696"/>
      <c r="N821" s="696"/>
      <c r="O821" s="739"/>
      <c r="P821" s="739"/>
      <c r="Q821" s="739"/>
      <c r="R821" s="739"/>
      <c r="S821" s="741"/>
      <c r="T821" s="741"/>
      <c r="U821" s="710"/>
    </row>
    <row r="822" spans="1:21" ht="156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615</v>
      </c>
      <c r="I822" s="438" t="s">
        <v>548</v>
      </c>
      <c r="J822" s="71">
        <v>317</v>
      </c>
      <c r="K822" s="164" t="s">
        <v>75</v>
      </c>
      <c r="L822" s="72">
        <v>1000</v>
      </c>
      <c r="M822" s="72">
        <v>213333.33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549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65"/>
      <c r="E860" s="765"/>
      <c r="F860" s="703"/>
      <c r="G860" s="703"/>
      <c r="H860" s="313"/>
      <c r="I860" s="765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65"/>
      <c r="E861" s="765"/>
      <c r="F861" s="703"/>
      <c r="G861" s="703"/>
      <c r="H861" s="313" t="s">
        <v>180</v>
      </c>
      <c r="I861" s="765"/>
      <c r="J861" s="703"/>
      <c r="K861" s="701"/>
      <c r="L861" s="705"/>
      <c r="M861" s="705"/>
      <c r="N861" s="705"/>
      <c r="O861" s="738" t="s">
        <v>19</v>
      </c>
      <c r="P861" s="738" t="s">
        <v>20</v>
      </c>
      <c r="Q861" s="738" t="s">
        <v>21</v>
      </c>
      <c r="R861" s="738" t="s">
        <v>22</v>
      </c>
      <c r="S861" s="740" t="s">
        <v>23</v>
      </c>
      <c r="T861" s="740" t="s">
        <v>24</v>
      </c>
      <c r="U861" s="709"/>
    </row>
    <row r="862" spans="1:21" ht="15.75" thickBot="1" x14ac:dyDescent="0.3">
      <c r="A862" s="727"/>
      <c r="B862" s="725"/>
      <c r="C862" s="707"/>
      <c r="D862" s="766"/>
      <c r="E862" s="766"/>
      <c r="F862" s="707"/>
      <c r="G862" s="707"/>
      <c r="H862" s="314"/>
      <c r="I862" s="766"/>
      <c r="J862" s="707"/>
      <c r="K862" s="725"/>
      <c r="L862" s="696"/>
      <c r="M862" s="696"/>
      <c r="N862" s="696"/>
      <c r="O862" s="739"/>
      <c r="P862" s="739"/>
      <c r="Q862" s="739"/>
      <c r="R862" s="739"/>
      <c r="S862" s="741"/>
      <c r="T862" s="741"/>
      <c r="U862" s="710"/>
    </row>
    <row r="863" spans="1:21" ht="156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615</v>
      </c>
      <c r="I863" s="438" t="s">
        <v>548</v>
      </c>
      <c r="J863" s="71">
        <v>1</v>
      </c>
      <c r="K863" s="164" t="s">
        <v>75</v>
      </c>
      <c r="L863" s="72">
        <v>450</v>
      </c>
      <c r="M863" s="72">
        <v>266.66000000000003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549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266.66000000000003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65"/>
      <c r="E901" s="765"/>
      <c r="F901" s="703"/>
      <c r="G901" s="703"/>
      <c r="H901" s="313"/>
      <c r="I901" s="765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65"/>
      <c r="E902" s="765"/>
      <c r="F902" s="703"/>
      <c r="G902" s="703"/>
      <c r="H902" s="313" t="s">
        <v>180</v>
      </c>
      <c r="I902" s="765"/>
      <c r="J902" s="703"/>
      <c r="K902" s="701"/>
      <c r="L902" s="705"/>
      <c r="M902" s="705"/>
      <c r="N902" s="705"/>
      <c r="O902" s="738" t="s">
        <v>19</v>
      </c>
      <c r="P902" s="738" t="s">
        <v>20</v>
      </c>
      <c r="Q902" s="738" t="s">
        <v>21</v>
      </c>
      <c r="R902" s="738" t="s">
        <v>22</v>
      </c>
      <c r="S902" s="740" t="s">
        <v>23</v>
      </c>
      <c r="T902" s="740" t="s">
        <v>24</v>
      </c>
      <c r="U902" s="709"/>
    </row>
    <row r="903" spans="1:21" ht="15.75" thickBot="1" x14ac:dyDescent="0.3">
      <c r="A903" s="727"/>
      <c r="B903" s="725"/>
      <c r="C903" s="707"/>
      <c r="D903" s="766"/>
      <c r="E903" s="766"/>
      <c r="F903" s="707"/>
      <c r="G903" s="707"/>
      <c r="H903" s="314"/>
      <c r="I903" s="766"/>
      <c r="J903" s="707"/>
      <c r="K903" s="725"/>
      <c r="L903" s="696"/>
      <c r="M903" s="696"/>
      <c r="N903" s="696"/>
      <c r="O903" s="739"/>
      <c r="P903" s="739"/>
      <c r="Q903" s="739"/>
      <c r="R903" s="739"/>
      <c r="S903" s="741"/>
      <c r="T903" s="741"/>
      <c r="U903" s="710"/>
    </row>
    <row r="904" spans="1:21" ht="156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615</v>
      </c>
      <c r="I904" s="438" t="s">
        <v>548</v>
      </c>
      <c r="J904" s="71">
        <v>8</v>
      </c>
      <c r="K904" s="164" t="s">
        <v>75</v>
      </c>
      <c r="L904" s="72">
        <v>67.08</v>
      </c>
      <c r="M904" s="72">
        <v>506.66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549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506.66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2061933.28</v>
      </c>
    </row>
  </sheetData>
  <mergeCells count="695">
    <mergeCell ref="A6:U6"/>
    <mergeCell ref="A7:U7"/>
    <mergeCell ref="A8:U8"/>
    <mergeCell ref="A9:U9"/>
    <mergeCell ref="A10:U10"/>
    <mergeCell ref="A11:U11"/>
    <mergeCell ref="I18:I21"/>
    <mergeCell ref="I174:I184"/>
    <mergeCell ref="I215:I216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I296:I297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I382:I384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I430:I432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I522:I525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3CDA-457F-4FBF-8BD0-CDC884878253}">
  <dimension ref="A5:U913"/>
  <sheetViews>
    <sheetView topLeftCell="A707" workbookViewId="0">
      <selection activeCell="V893" sqref="V1:AG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03"/>
      <c r="E15" s="703"/>
      <c r="F15" s="703"/>
      <c r="G15" s="703"/>
      <c r="H15" s="313"/>
      <c r="I15" s="703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03"/>
      <c r="E16" s="703"/>
      <c r="F16" s="703"/>
      <c r="G16" s="703"/>
      <c r="H16" s="313" t="s">
        <v>180</v>
      </c>
      <c r="I16" s="703"/>
      <c r="J16" s="703"/>
      <c r="K16" s="701"/>
      <c r="L16" s="705"/>
      <c r="M16" s="705"/>
      <c r="N16" s="705"/>
      <c r="O16" s="711" t="s">
        <v>19</v>
      </c>
      <c r="P16" s="711" t="s">
        <v>20</v>
      </c>
      <c r="Q16" s="711" t="s">
        <v>21</v>
      </c>
      <c r="R16" s="711" t="s">
        <v>22</v>
      </c>
      <c r="S16" s="695" t="s">
        <v>23</v>
      </c>
      <c r="T16" s="695" t="s">
        <v>24</v>
      </c>
      <c r="U16" s="709"/>
    </row>
    <row r="17" spans="1:21" ht="15.75" thickBot="1" x14ac:dyDescent="0.3">
      <c r="A17" s="727"/>
      <c r="B17" s="725"/>
      <c r="C17" s="707"/>
      <c r="D17" s="707"/>
      <c r="E17" s="707"/>
      <c r="F17" s="707"/>
      <c r="G17" s="707"/>
      <c r="H17" s="314"/>
      <c r="I17" s="707"/>
      <c r="J17" s="707"/>
      <c r="K17" s="725"/>
      <c r="L17" s="696"/>
      <c r="M17" s="705"/>
      <c r="N17" s="830"/>
      <c r="O17" s="712"/>
      <c r="P17" s="712"/>
      <c r="Q17" s="712"/>
      <c r="R17" s="712"/>
      <c r="S17" s="696"/>
      <c r="T17" s="696"/>
      <c r="U17" s="831"/>
    </row>
    <row r="18" spans="1:21" ht="192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615</v>
      </c>
      <c r="I18" s="790" t="s">
        <v>550</v>
      </c>
      <c r="J18" s="533">
        <v>45</v>
      </c>
      <c r="K18" s="7" t="s">
        <v>31</v>
      </c>
      <c r="L18" s="132">
        <v>3</v>
      </c>
      <c r="M18" s="154">
        <f t="shared" ref="M18:M20" si="0">L18*J18</f>
        <v>135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552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615</v>
      </c>
      <c r="I19" s="791"/>
      <c r="J19" s="533">
        <v>44</v>
      </c>
      <c r="K19" s="7" t="s">
        <v>31</v>
      </c>
      <c r="L19" s="132">
        <v>3.5</v>
      </c>
      <c r="M19" s="154">
        <f t="shared" si="0"/>
        <v>154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615</v>
      </c>
      <c r="I20" s="791"/>
      <c r="J20" s="533">
        <v>2</v>
      </c>
      <c r="K20" s="7" t="s">
        <v>36</v>
      </c>
      <c r="L20" s="17">
        <v>115</v>
      </c>
      <c r="M20" s="154">
        <f t="shared" si="0"/>
        <v>230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615</v>
      </c>
      <c r="I21" s="792"/>
      <c r="J21" s="533">
        <v>1</v>
      </c>
      <c r="K21" s="7" t="s">
        <v>36</v>
      </c>
      <c r="L21" s="17">
        <v>82</v>
      </c>
      <c r="M21" s="154">
        <v>81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600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03"/>
      <c r="E50" s="703"/>
      <c r="F50" s="703"/>
      <c r="G50" s="703"/>
      <c r="H50" s="313"/>
      <c r="I50" s="703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03"/>
      <c r="E51" s="703"/>
      <c r="F51" s="703"/>
      <c r="G51" s="703"/>
      <c r="H51" s="313" t="s">
        <v>180</v>
      </c>
      <c r="I51" s="703"/>
      <c r="J51" s="703"/>
      <c r="K51" s="701"/>
      <c r="L51" s="705"/>
      <c r="M51" s="705"/>
      <c r="N51" s="705"/>
      <c r="O51" s="711" t="s">
        <v>19</v>
      </c>
      <c r="P51" s="711" t="s">
        <v>20</v>
      </c>
      <c r="Q51" s="711" t="s">
        <v>21</v>
      </c>
      <c r="R51" s="711" t="s">
        <v>22</v>
      </c>
      <c r="S51" s="695" t="s">
        <v>23</v>
      </c>
      <c r="T51" s="695" t="s">
        <v>24</v>
      </c>
      <c r="U51" s="709"/>
    </row>
    <row r="52" spans="1:21" ht="15.75" thickBot="1" x14ac:dyDescent="0.3">
      <c r="A52" s="727"/>
      <c r="B52" s="725"/>
      <c r="C52" s="707"/>
      <c r="D52" s="707"/>
      <c r="E52" s="707"/>
      <c r="F52" s="707"/>
      <c r="G52" s="707"/>
      <c r="H52" s="314"/>
      <c r="I52" s="707"/>
      <c r="J52" s="707"/>
      <c r="K52" s="725"/>
      <c r="L52" s="696"/>
      <c r="M52" s="696"/>
      <c r="N52" s="696"/>
      <c r="O52" s="712"/>
      <c r="P52" s="712"/>
      <c r="Q52" s="712"/>
      <c r="R52" s="712"/>
      <c r="S52" s="696"/>
      <c r="T52" s="696"/>
      <c r="U52" s="710"/>
    </row>
    <row r="53" spans="1:21" ht="192" x14ac:dyDescent="0.25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615</v>
      </c>
      <c r="I53" s="323" t="s">
        <v>550</v>
      </c>
      <c r="J53" s="16">
        <v>69</v>
      </c>
      <c r="K53" s="65" t="s">
        <v>39</v>
      </c>
      <c r="L53" s="66">
        <v>7.5</v>
      </c>
      <c r="M53" s="17">
        <v>520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552</v>
      </c>
    </row>
    <row r="54" spans="1:2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520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03"/>
      <c r="E78" s="703"/>
      <c r="F78" s="703"/>
      <c r="G78" s="703"/>
      <c r="H78" s="313"/>
      <c r="I78" s="703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03"/>
      <c r="E79" s="703"/>
      <c r="F79" s="703"/>
      <c r="G79" s="703"/>
      <c r="H79" s="313" t="s">
        <v>180</v>
      </c>
      <c r="I79" s="703"/>
      <c r="J79" s="703"/>
      <c r="K79" s="701"/>
      <c r="L79" s="705"/>
      <c r="M79" s="705"/>
      <c r="N79" s="705"/>
      <c r="O79" s="711" t="s">
        <v>19</v>
      </c>
      <c r="P79" s="711" t="s">
        <v>20</v>
      </c>
      <c r="Q79" s="711" t="s">
        <v>21</v>
      </c>
      <c r="R79" s="711" t="s">
        <v>22</v>
      </c>
      <c r="S79" s="695" t="s">
        <v>23</v>
      </c>
      <c r="T79" s="695" t="s">
        <v>24</v>
      </c>
      <c r="U79" s="709"/>
    </row>
    <row r="80" spans="1:21" ht="15.75" thickBot="1" x14ac:dyDescent="0.3">
      <c r="A80" s="727"/>
      <c r="B80" s="725"/>
      <c r="C80" s="707"/>
      <c r="D80" s="707"/>
      <c r="E80" s="707"/>
      <c r="F80" s="707"/>
      <c r="G80" s="707"/>
      <c r="H80" s="314"/>
      <c r="I80" s="707"/>
      <c r="J80" s="707"/>
      <c r="K80" s="725"/>
      <c r="L80" s="696"/>
      <c r="M80" s="696"/>
      <c r="N80" s="696"/>
      <c r="O80" s="712"/>
      <c r="P80" s="712"/>
      <c r="Q80" s="712"/>
      <c r="R80" s="712"/>
      <c r="S80" s="696"/>
      <c r="T80" s="696"/>
      <c r="U80" s="710"/>
    </row>
    <row r="81" spans="1:21" ht="192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615</v>
      </c>
      <c r="I81" s="438" t="s">
        <v>550</v>
      </c>
      <c r="J81" s="185">
        <f>SUM(M81/L81)</f>
        <v>2.9716655148583273</v>
      </c>
      <c r="K81" s="174" t="s">
        <v>75</v>
      </c>
      <c r="L81" s="149">
        <v>115.76</v>
      </c>
      <c r="M81" s="149">
        <v>344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552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344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03"/>
      <c r="E101" s="703"/>
      <c r="F101" s="703"/>
      <c r="G101" s="703"/>
      <c r="H101" s="313"/>
      <c r="I101" s="703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03"/>
      <c r="E102" s="703"/>
      <c r="F102" s="703"/>
      <c r="G102" s="703"/>
      <c r="H102" s="313" t="s">
        <v>180</v>
      </c>
      <c r="I102" s="703"/>
      <c r="J102" s="703"/>
      <c r="K102" s="701"/>
      <c r="L102" s="705"/>
      <c r="M102" s="705"/>
      <c r="N102" s="705"/>
      <c r="O102" s="711" t="s">
        <v>19</v>
      </c>
      <c r="P102" s="711" t="s">
        <v>20</v>
      </c>
      <c r="Q102" s="711" t="s">
        <v>21</v>
      </c>
      <c r="R102" s="711" t="s">
        <v>22</v>
      </c>
      <c r="S102" s="695" t="s">
        <v>23</v>
      </c>
      <c r="T102" s="695" t="s">
        <v>24</v>
      </c>
      <c r="U102" s="709"/>
    </row>
    <row r="103" spans="1:21" ht="15.75" thickBot="1" x14ac:dyDescent="0.3">
      <c r="A103" s="727"/>
      <c r="B103" s="725"/>
      <c r="C103" s="707"/>
      <c r="D103" s="707"/>
      <c r="E103" s="707"/>
      <c r="F103" s="707"/>
      <c r="G103" s="707"/>
      <c r="H103" s="314"/>
      <c r="I103" s="707"/>
      <c r="J103" s="707"/>
      <c r="K103" s="725"/>
      <c r="L103" s="696"/>
      <c r="M103" s="696"/>
      <c r="N103" s="696"/>
      <c r="O103" s="712"/>
      <c r="P103" s="712"/>
      <c r="Q103" s="712"/>
      <c r="R103" s="712"/>
      <c r="S103" s="696"/>
      <c r="T103" s="696"/>
      <c r="U103" s="710"/>
    </row>
    <row r="104" spans="1:21" ht="192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615</v>
      </c>
      <c r="I104" s="438" t="s">
        <v>550</v>
      </c>
      <c r="J104" s="184">
        <f>M104/L104</f>
        <v>9.2799999999999994</v>
      </c>
      <c r="K104" s="174" t="s">
        <v>31</v>
      </c>
      <c r="L104" s="149">
        <v>25</v>
      </c>
      <c r="M104" s="179">
        <v>232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552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232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03"/>
      <c r="E131" s="703"/>
      <c r="F131" s="703"/>
      <c r="G131" s="703"/>
      <c r="H131" s="313"/>
      <c r="I131" s="703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03"/>
      <c r="E132" s="703"/>
      <c r="F132" s="703"/>
      <c r="G132" s="703"/>
      <c r="H132" s="313" t="s">
        <v>180</v>
      </c>
      <c r="I132" s="703"/>
      <c r="J132" s="703"/>
      <c r="K132" s="701"/>
      <c r="L132" s="705"/>
      <c r="M132" s="705"/>
      <c r="N132" s="705"/>
      <c r="O132" s="711" t="s">
        <v>19</v>
      </c>
      <c r="P132" s="711" t="s">
        <v>20</v>
      </c>
      <c r="Q132" s="711" t="s">
        <v>21</v>
      </c>
      <c r="R132" s="711" t="s">
        <v>22</v>
      </c>
      <c r="S132" s="695" t="s">
        <v>23</v>
      </c>
      <c r="T132" s="695" t="s">
        <v>24</v>
      </c>
      <c r="U132" s="709"/>
    </row>
    <row r="133" spans="1:21" ht="15.75" thickBot="1" x14ac:dyDescent="0.3">
      <c r="A133" s="727"/>
      <c r="B133" s="725"/>
      <c r="C133" s="707"/>
      <c r="D133" s="707"/>
      <c r="E133" s="707"/>
      <c r="F133" s="707"/>
      <c r="G133" s="707"/>
      <c r="H133" s="314"/>
      <c r="I133" s="707"/>
      <c r="J133" s="707"/>
      <c r="K133" s="725"/>
      <c r="L133" s="696"/>
      <c r="M133" s="696"/>
      <c r="N133" s="696"/>
      <c r="O133" s="712"/>
      <c r="P133" s="712"/>
      <c r="Q133" s="712"/>
      <c r="R133" s="712"/>
      <c r="S133" s="696"/>
      <c r="T133" s="696"/>
      <c r="U133" s="710"/>
    </row>
    <row r="134" spans="1:21" ht="192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615</v>
      </c>
      <c r="I134" s="438" t="s">
        <v>550</v>
      </c>
      <c r="J134" s="584">
        <v>1473</v>
      </c>
      <c r="K134" s="174" t="s">
        <v>81</v>
      </c>
      <c r="L134" s="149">
        <v>22</v>
      </c>
      <c r="M134" s="179">
        <v>32400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552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32400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03"/>
      <c r="E171" s="703"/>
      <c r="F171" s="703"/>
      <c r="G171" s="703"/>
      <c r="H171" s="313"/>
      <c r="I171" s="703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03"/>
      <c r="E172" s="703"/>
      <c r="F172" s="703"/>
      <c r="G172" s="703"/>
      <c r="H172" s="313" t="s">
        <v>180</v>
      </c>
      <c r="I172" s="703"/>
      <c r="J172" s="703"/>
      <c r="K172" s="701"/>
      <c r="L172" s="705"/>
      <c r="M172" s="705"/>
      <c r="N172" s="705"/>
      <c r="O172" s="711" t="s">
        <v>19</v>
      </c>
      <c r="P172" s="711" t="s">
        <v>20</v>
      </c>
      <c r="Q172" s="711" t="s">
        <v>21</v>
      </c>
      <c r="R172" s="711" t="s">
        <v>22</v>
      </c>
      <c r="S172" s="695" t="s">
        <v>23</v>
      </c>
      <c r="T172" s="695" t="s">
        <v>24</v>
      </c>
      <c r="U172" s="709"/>
    </row>
    <row r="173" spans="1:21" ht="15.75" thickBot="1" x14ac:dyDescent="0.3">
      <c r="A173" s="727"/>
      <c r="B173" s="701"/>
      <c r="C173" s="707"/>
      <c r="D173" s="703"/>
      <c r="E173" s="703"/>
      <c r="F173" s="703"/>
      <c r="G173" s="703"/>
      <c r="H173" s="313"/>
      <c r="I173" s="703"/>
      <c r="J173" s="764"/>
      <c r="K173" s="725"/>
      <c r="L173" s="696"/>
      <c r="M173" s="696"/>
      <c r="N173" s="830"/>
      <c r="O173" s="832"/>
      <c r="P173" s="832"/>
      <c r="Q173" s="832"/>
      <c r="R173" s="832"/>
      <c r="S173" s="830"/>
      <c r="T173" s="830"/>
      <c r="U173" s="831"/>
    </row>
    <row r="174" spans="1:21" ht="192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615</v>
      </c>
      <c r="I174" s="791" t="s">
        <v>550</v>
      </c>
      <c r="J174" s="109">
        <v>1</v>
      </c>
      <c r="K174" s="166" t="s">
        <v>39</v>
      </c>
      <c r="L174" s="279">
        <v>55</v>
      </c>
      <c r="M174" s="394">
        <f>L174*J174</f>
        <v>55</v>
      </c>
      <c r="N174" s="788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615</v>
      </c>
      <c r="I175" s="791"/>
      <c r="J175" s="109">
        <v>1</v>
      </c>
      <c r="K175" s="176" t="s">
        <v>31</v>
      </c>
      <c r="L175" s="121">
        <v>90</v>
      </c>
      <c r="M175" s="125">
        <f>L175*J175</f>
        <v>90</v>
      </c>
      <c r="N175" s="784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615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784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615</v>
      </c>
      <c r="I177" s="791"/>
      <c r="J177" s="109">
        <v>0</v>
      </c>
      <c r="K177" s="176" t="s">
        <v>31</v>
      </c>
      <c r="L177" s="121">
        <v>1500</v>
      </c>
      <c r="M177" s="125">
        <f t="shared" si="1"/>
        <v>0</v>
      </c>
      <c r="N177" s="784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615</v>
      </c>
      <c r="I178" s="791"/>
      <c r="J178" s="109">
        <v>0</v>
      </c>
      <c r="K178" s="176" t="s">
        <v>31</v>
      </c>
      <c r="L178" s="121">
        <v>380</v>
      </c>
      <c r="M178" s="125">
        <f t="shared" si="1"/>
        <v>0</v>
      </c>
      <c r="N178" s="784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615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784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615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784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615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784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615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784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615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784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615</v>
      </c>
      <c r="I184" s="793"/>
      <c r="J184" s="109">
        <v>1</v>
      </c>
      <c r="K184" s="200" t="s">
        <v>27</v>
      </c>
      <c r="L184" s="268">
        <v>850</v>
      </c>
      <c r="M184" s="179">
        <v>4250</v>
      </c>
      <c r="N184" s="789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5000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03"/>
      <c r="E212" s="703"/>
      <c r="F212" s="703"/>
      <c r="G212" s="703"/>
      <c r="H212" s="313"/>
      <c r="I212" s="703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03"/>
      <c r="E213" s="703"/>
      <c r="F213" s="703"/>
      <c r="G213" s="703"/>
      <c r="H213" s="313" t="s">
        <v>180</v>
      </c>
      <c r="I213" s="703"/>
      <c r="J213" s="703"/>
      <c r="K213" s="701"/>
      <c r="L213" s="705"/>
      <c r="M213" s="705"/>
      <c r="N213" s="705"/>
      <c r="O213" s="711" t="s">
        <v>19</v>
      </c>
      <c r="P213" s="711" t="s">
        <v>20</v>
      </c>
      <c r="Q213" s="711" t="s">
        <v>21</v>
      </c>
      <c r="R213" s="711" t="s">
        <v>22</v>
      </c>
      <c r="S213" s="695" t="s">
        <v>23</v>
      </c>
      <c r="T213" s="695" t="s">
        <v>24</v>
      </c>
      <c r="U213" s="709"/>
    </row>
    <row r="214" spans="1:21" ht="15.75" thickBot="1" x14ac:dyDescent="0.3">
      <c r="A214" s="727"/>
      <c r="B214" s="725"/>
      <c r="C214" s="707"/>
      <c r="D214" s="707"/>
      <c r="E214" s="707"/>
      <c r="F214" s="707"/>
      <c r="G214" s="707"/>
      <c r="H214" s="314"/>
      <c r="I214" s="707"/>
      <c r="J214" s="707"/>
      <c r="K214" s="725"/>
      <c r="L214" s="696"/>
      <c r="M214" s="696"/>
      <c r="N214" s="696"/>
      <c r="O214" s="712"/>
      <c r="P214" s="712"/>
      <c r="Q214" s="712"/>
      <c r="R214" s="712"/>
      <c r="S214" s="696"/>
      <c r="T214" s="696"/>
      <c r="U214" s="710"/>
    </row>
    <row r="215" spans="1:21" ht="192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615</v>
      </c>
      <c r="I215" s="790" t="s">
        <v>550</v>
      </c>
      <c r="J215" s="230">
        <v>12</v>
      </c>
      <c r="K215" s="166" t="s">
        <v>75</v>
      </c>
      <c r="L215" s="600">
        <f>SUM(M215/J215)</f>
        <v>1950</v>
      </c>
      <c r="M215" s="600">
        <v>23400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552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615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23400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03"/>
      <c r="E252" s="703"/>
      <c r="F252" s="703"/>
      <c r="G252" s="703"/>
      <c r="H252" s="313"/>
      <c r="I252" s="703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03"/>
      <c r="E253" s="703"/>
      <c r="F253" s="703"/>
      <c r="G253" s="703"/>
      <c r="H253" s="313" t="s">
        <v>180</v>
      </c>
      <c r="I253" s="703"/>
      <c r="J253" s="703"/>
      <c r="K253" s="701"/>
      <c r="L253" s="705"/>
      <c r="M253" s="705"/>
      <c r="N253" s="705"/>
      <c r="O253" s="711" t="s">
        <v>19</v>
      </c>
      <c r="P253" s="711" t="s">
        <v>20</v>
      </c>
      <c r="Q253" s="711" t="s">
        <v>21</v>
      </c>
      <c r="R253" s="711" t="s">
        <v>22</v>
      </c>
      <c r="S253" s="695" t="s">
        <v>23</v>
      </c>
      <c r="T253" s="695" t="s">
        <v>24</v>
      </c>
      <c r="U253" s="709"/>
    </row>
    <row r="254" spans="1:21" ht="15.75" thickBot="1" x14ac:dyDescent="0.3">
      <c r="A254" s="727"/>
      <c r="B254" s="725"/>
      <c r="C254" s="707"/>
      <c r="D254" s="707"/>
      <c r="E254" s="707"/>
      <c r="F254" s="707"/>
      <c r="G254" s="707"/>
      <c r="H254" s="314"/>
      <c r="I254" s="707"/>
      <c r="J254" s="707"/>
      <c r="K254" s="725"/>
      <c r="L254" s="696"/>
      <c r="M254" s="696"/>
      <c r="N254" s="696"/>
      <c r="O254" s="712"/>
      <c r="P254" s="712"/>
      <c r="Q254" s="712"/>
      <c r="R254" s="712"/>
      <c r="S254" s="696"/>
      <c r="T254" s="696"/>
      <c r="U254" s="710"/>
    </row>
    <row r="255" spans="1:21" ht="192" x14ac:dyDescent="0.25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615</v>
      </c>
      <c r="I255" s="393" t="s">
        <v>550</v>
      </c>
      <c r="J255" s="16">
        <v>12</v>
      </c>
      <c r="K255" s="7" t="s">
        <v>75</v>
      </c>
      <c r="L255" s="17">
        <f>SUM(M255/J255)</f>
        <v>352</v>
      </c>
      <c r="M255" s="17">
        <v>4224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552</v>
      </c>
    </row>
    <row r="256" spans="1:2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4224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03"/>
      <c r="E293" s="703"/>
      <c r="F293" s="703"/>
      <c r="G293" s="703"/>
      <c r="H293" s="313"/>
      <c r="I293" s="703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03"/>
      <c r="E294" s="703"/>
      <c r="F294" s="703"/>
      <c r="G294" s="703"/>
      <c r="H294" s="313" t="s">
        <v>180</v>
      </c>
      <c r="I294" s="703"/>
      <c r="J294" s="703"/>
      <c r="K294" s="701"/>
      <c r="L294" s="705"/>
      <c r="M294" s="705"/>
      <c r="N294" s="705"/>
      <c r="O294" s="711" t="s">
        <v>19</v>
      </c>
      <c r="P294" s="711" t="s">
        <v>20</v>
      </c>
      <c r="Q294" s="711" t="s">
        <v>21</v>
      </c>
      <c r="R294" s="711" t="s">
        <v>22</v>
      </c>
      <c r="S294" s="695" t="s">
        <v>23</v>
      </c>
      <c r="T294" s="695" t="s">
        <v>24</v>
      </c>
      <c r="U294" s="709"/>
    </row>
    <row r="295" spans="1:21" ht="15.75" thickBot="1" x14ac:dyDescent="0.3">
      <c r="A295" s="727"/>
      <c r="B295" s="725"/>
      <c r="C295" s="707"/>
      <c r="D295" s="707"/>
      <c r="E295" s="707"/>
      <c r="F295" s="707"/>
      <c r="G295" s="707"/>
      <c r="H295" s="314"/>
      <c r="I295" s="707"/>
      <c r="J295" s="707"/>
      <c r="K295" s="725"/>
      <c r="L295" s="696"/>
      <c r="M295" s="696"/>
      <c r="N295" s="696"/>
      <c r="O295" s="712"/>
      <c r="P295" s="712"/>
      <c r="Q295" s="712"/>
      <c r="R295" s="712"/>
      <c r="S295" s="696"/>
      <c r="T295" s="696"/>
      <c r="U295" s="710"/>
    </row>
    <row r="296" spans="1:21" ht="192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615</v>
      </c>
      <c r="I296" s="790" t="s">
        <v>550</v>
      </c>
      <c r="J296" s="16">
        <v>12</v>
      </c>
      <c r="K296" s="7" t="s">
        <v>75</v>
      </c>
      <c r="L296" s="606">
        <f>SUM(M296/J296)</f>
        <v>436.66666666666669</v>
      </c>
      <c r="M296" s="606">
        <v>5240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552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615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15240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03"/>
      <c r="E338" s="703"/>
      <c r="F338" s="703"/>
      <c r="G338" s="703"/>
      <c r="H338" s="313"/>
      <c r="I338" s="703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03"/>
      <c r="E339" s="703"/>
      <c r="F339" s="703"/>
      <c r="G339" s="703"/>
      <c r="H339" s="313" t="s">
        <v>180</v>
      </c>
      <c r="I339" s="703"/>
      <c r="J339" s="703"/>
      <c r="K339" s="701"/>
      <c r="L339" s="705"/>
      <c r="M339" s="705"/>
      <c r="N339" s="705"/>
      <c r="O339" s="711" t="s">
        <v>19</v>
      </c>
      <c r="P339" s="711" t="s">
        <v>20</v>
      </c>
      <c r="Q339" s="711" t="s">
        <v>21</v>
      </c>
      <c r="R339" s="711" t="s">
        <v>22</v>
      </c>
      <c r="S339" s="695" t="s">
        <v>23</v>
      </c>
      <c r="T339" s="695" t="s">
        <v>24</v>
      </c>
      <c r="U339" s="709"/>
    </row>
    <row r="340" spans="1:21" ht="15.75" thickBot="1" x14ac:dyDescent="0.3">
      <c r="A340" s="727"/>
      <c r="B340" s="725"/>
      <c r="C340" s="707"/>
      <c r="D340" s="707"/>
      <c r="E340" s="707"/>
      <c r="F340" s="707"/>
      <c r="G340" s="707"/>
      <c r="H340" s="314"/>
      <c r="I340" s="707"/>
      <c r="J340" s="707"/>
      <c r="K340" s="725"/>
      <c r="L340" s="696"/>
      <c r="M340" s="696"/>
      <c r="N340" s="696"/>
      <c r="O340" s="712"/>
      <c r="P340" s="712"/>
      <c r="Q340" s="712"/>
      <c r="R340" s="712"/>
      <c r="S340" s="696"/>
      <c r="T340" s="696"/>
      <c r="U340" s="710"/>
    </row>
    <row r="341" spans="1:21" ht="192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615</v>
      </c>
      <c r="I341" s="438" t="s">
        <v>550</v>
      </c>
      <c r="J341" s="71">
        <v>12</v>
      </c>
      <c r="K341" s="164" t="s">
        <v>75</v>
      </c>
      <c r="L341" s="72">
        <f>SUM(M341/J341)</f>
        <v>14056.666666666666</v>
      </c>
      <c r="M341" s="72">
        <v>168680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552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168680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03"/>
      <c r="E379" s="703"/>
      <c r="F379" s="703"/>
      <c r="G379" s="703"/>
      <c r="H379" s="313"/>
      <c r="I379" s="703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03"/>
      <c r="E380" s="703"/>
      <c r="F380" s="703"/>
      <c r="G380" s="703"/>
      <c r="H380" s="313" t="s">
        <v>180</v>
      </c>
      <c r="I380" s="703"/>
      <c r="J380" s="703"/>
      <c r="K380" s="701"/>
      <c r="L380" s="705"/>
      <c r="M380" s="705"/>
      <c r="N380" s="705"/>
      <c r="O380" s="711" t="s">
        <v>19</v>
      </c>
      <c r="P380" s="711" t="s">
        <v>20</v>
      </c>
      <c r="Q380" s="711" t="s">
        <v>21</v>
      </c>
      <c r="R380" s="711" t="s">
        <v>22</v>
      </c>
      <c r="S380" s="695" t="s">
        <v>23</v>
      </c>
      <c r="T380" s="695" t="s">
        <v>24</v>
      </c>
      <c r="U380" s="709"/>
    </row>
    <row r="381" spans="1:21" ht="15.75" thickBot="1" x14ac:dyDescent="0.3">
      <c r="A381" s="727"/>
      <c r="B381" s="725"/>
      <c r="C381" s="707"/>
      <c r="D381" s="707"/>
      <c r="E381" s="707"/>
      <c r="F381" s="707"/>
      <c r="G381" s="707"/>
      <c r="H381" s="314"/>
      <c r="I381" s="707"/>
      <c r="J381" s="707"/>
      <c r="K381" s="725"/>
      <c r="L381" s="696"/>
      <c r="M381" s="696"/>
      <c r="N381" s="696"/>
      <c r="O381" s="712"/>
      <c r="P381" s="712"/>
      <c r="Q381" s="712"/>
      <c r="R381" s="712"/>
      <c r="S381" s="696"/>
      <c r="T381" s="696"/>
      <c r="U381" s="710"/>
    </row>
    <row r="382" spans="1:21" ht="192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615</v>
      </c>
      <c r="I382" s="790" t="s">
        <v>551</v>
      </c>
      <c r="J382" s="602">
        <v>145000</v>
      </c>
      <c r="K382" s="5" t="s">
        <v>75</v>
      </c>
      <c r="L382" s="216">
        <v>2</v>
      </c>
      <c r="M382" s="159">
        <v>1600</v>
      </c>
      <c r="N382" s="802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773" t="s">
        <v>552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615</v>
      </c>
      <c r="I383" s="791"/>
      <c r="J383" s="586">
        <v>600000</v>
      </c>
      <c r="K383" s="7" t="s">
        <v>75</v>
      </c>
      <c r="L383" s="134">
        <v>0.21</v>
      </c>
      <c r="M383" s="240">
        <v>5000</v>
      </c>
      <c r="N383" s="798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774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615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799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786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7600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03"/>
      <c r="E427" s="703"/>
      <c r="F427" s="703"/>
      <c r="G427" s="703"/>
      <c r="H427" s="313"/>
      <c r="I427" s="703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03"/>
      <c r="E428" s="703"/>
      <c r="F428" s="703"/>
      <c r="G428" s="703"/>
      <c r="H428" s="313" t="s">
        <v>180</v>
      </c>
      <c r="I428" s="703"/>
      <c r="J428" s="703"/>
      <c r="K428" s="701"/>
      <c r="L428" s="705"/>
      <c r="M428" s="705"/>
      <c r="N428" s="705"/>
      <c r="O428" s="711" t="s">
        <v>19</v>
      </c>
      <c r="P428" s="711" t="s">
        <v>20</v>
      </c>
      <c r="Q428" s="711" t="s">
        <v>21</v>
      </c>
      <c r="R428" s="711" t="s">
        <v>22</v>
      </c>
      <c r="S428" s="695" t="s">
        <v>23</v>
      </c>
      <c r="T428" s="695" t="s">
        <v>24</v>
      </c>
      <c r="U428" s="709"/>
    </row>
    <row r="429" spans="1:21" ht="15.75" thickBot="1" x14ac:dyDescent="0.3">
      <c r="A429" s="727"/>
      <c r="B429" s="725"/>
      <c r="C429" s="707"/>
      <c r="D429" s="707"/>
      <c r="E429" s="707"/>
      <c r="F429" s="707"/>
      <c r="G429" s="707"/>
      <c r="H429" s="314"/>
      <c r="I429" s="707"/>
      <c r="J429" s="707"/>
      <c r="K429" s="725"/>
      <c r="L429" s="830"/>
      <c r="M429" s="696"/>
      <c r="N429" s="696"/>
      <c r="O429" s="712"/>
      <c r="P429" s="712"/>
      <c r="Q429" s="712"/>
      <c r="R429" s="712"/>
      <c r="S429" s="696"/>
      <c r="T429" s="696"/>
      <c r="U429" s="710"/>
    </row>
    <row r="430" spans="1:21" ht="192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615</v>
      </c>
      <c r="I430" s="790" t="s">
        <v>550</v>
      </c>
      <c r="J430" s="16">
        <v>12</v>
      </c>
      <c r="K430" s="7" t="s">
        <v>75</v>
      </c>
      <c r="L430" s="607">
        <v>10000</v>
      </c>
      <c r="M430" s="606">
        <v>1000</v>
      </c>
      <c r="N430" s="802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552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615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98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615</v>
      </c>
      <c r="I432" s="793"/>
      <c r="J432" s="230">
        <v>12</v>
      </c>
      <c r="K432" s="176" t="s">
        <v>75</v>
      </c>
      <c r="L432" s="607">
        <v>6666.67</v>
      </c>
      <c r="M432" s="606">
        <v>1200</v>
      </c>
      <c r="N432" s="799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86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3200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03"/>
      <c r="E464" s="703"/>
      <c r="F464" s="703"/>
      <c r="G464" s="703"/>
      <c r="H464" s="313"/>
      <c r="I464" s="703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03"/>
      <c r="E465" s="703"/>
      <c r="F465" s="703"/>
      <c r="G465" s="703"/>
      <c r="H465" s="313" t="s">
        <v>180</v>
      </c>
      <c r="I465" s="703"/>
      <c r="J465" s="703"/>
      <c r="K465" s="701"/>
      <c r="L465" s="705"/>
      <c r="M465" s="705"/>
      <c r="N465" s="705"/>
      <c r="O465" s="711" t="s">
        <v>19</v>
      </c>
      <c r="P465" s="711" t="s">
        <v>20</v>
      </c>
      <c r="Q465" s="711" t="s">
        <v>21</v>
      </c>
      <c r="R465" s="711" t="s">
        <v>22</v>
      </c>
      <c r="S465" s="695" t="s">
        <v>23</v>
      </c>
      <c r="T465" s="695" t="s">
        <v>24</v>
      </c>
      <c r="U465" s="709"/>
    </row>
    <row r="466" spans="1:21" ht="15.75" thickBot="1" x14ac:dyDescent="0.3">
      <c r="A466" s="727"/>
      <c r="B466" s="725"/>
      <c r="C466" s="707"/>
      <c r="D466" s="707"/>
      <c r="E466" s="707"/>
      <c r="F466" s="707"/>
      <c r="G466" s="707"/>
      <c r="H466" s="314"/>
      <c r="I466" s="707"/>
      <c r="J466" s="707"/>
      <c r="K466" s="725"/>
      <c r="L466" s="696"/>
      <c r="M466" s="696"/>
      <c r="N466" s="696"/>
      <c r="O466" s="712"/>
      <c r="P466" s="712"/>
      <c r="Q466" s="712"/>
      <c r="R466" s="712"/>
      <c r="S466" s="696"/>
      <c r="T466" s="696"/>
      <c r="U466" s="710"/>
    </row>
    <row r="467" spans="1:21" ht="192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615</v>
      </c>
      <c r="I467" s="438" t="s">
        <v>550</v>
      </c>
      <c r="J467" s="71">
        <v>12</v>
      </c>
      <c r="K467" s="164" t="s">
        <v>75</v>
      </c>
      <c r="L467" s="72">
        <f>SUM(M467/J467)</f>
        <v>155.5</v>
      </c>
      <c r="M467" s="72">
        <v>1866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552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1866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03"/>
      <c r="E519" s="703"/>
      <c r="F519" s="703"/>
      <c r="G519" s="703"/>
      <c r="H519" s="313"/>
      <c r="I519" s="703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03"/>
      <c r="E520" s="703"/>
      <c r="F520" s="703"/>
      <c r="G520" s="703"/>
      <c r="H520" s="313" t="s">
        <v>180</v>
      </c>
      <c r="I520" s="703"/>
      <c r="J520" s="703"/>
      <c r="K520" s="701"/>
      <c r="L520" s="705"/>
      <c r="M520" s="705"/>
      <c r="N520" s="705"/>
      <c r="O520" s="711" t="s">
        <v>19</v>
      </c>
      <c r="P520" s="711" t="s">
        <v>20</v>
      </c>
      <c r="Q520" s="711" t="s">
        <v>21</v>
      </c>
      <c r="R520" s="711" t="s">
        <v>22</v>
      </c>
      <c r="S520" s="695" t="s">
        <v>23</v>
      </c>
      <c r="T520" s="695" t="s">
        <v>24</v>
      </c>
      <c r="U520" s="709"/>
    </row>
    <row r="521" spans="1:21" ht="15.75" thickBot="1" x14ac:dyDescent="0.3">
      <c r="A521" s="727"/>
      <c r="B521" s="725"/>
      <c r="C521" s="707"/>
      <c r="D521" s="707"/>
      <c r="E521" s="707"/>
      <c r="F521" s="707"/>
      <c r="G521" s="707"/>
      <c r="H521" s="314"/>
      <c r="I521" s="707"/>
      <c r="J521" s="707"/>
      <c r="K521" s="725"/>
      <c r="L521" s="696"/>
      <c r="M521" s="705"/>
      <c r="N521" s="696"/>
      <c r="O521" s="712"/>
      <c r="P521" s="712"/>
      <c r="Q521" s="712"/>
      <c r="R521" s="712"/>
      <c r="S521" s="696"/>
      <c r="T521" s="696"/>
      <c r="U521" s="710"/>
    </row>
    <row r="522" spans="1:21" ht="192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615</v>
      </c>
      <c r="I522" s="790" t="s">
        <v>550</v>
      </c>
      <c r="J522" s="538">
        <v>6</v>
      </c>
      <c r="K522" s="5" t="s">
        <v>31</v>
      </c>
      <c r="L522" s="159">
        <v>65</v>
      </c>
      <c r="M522" s="159">
        <f>SUM(J522*L522)</f>
        <v>390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552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615</v>
      </c>
      <c r="I523" s="791"/>
      <c r="J523" s="586">
        <v>4</v>
      </c>
      <c r="K523" s="7" t="s">
        <v>75</v>
      </c>
      <c r="L523" s="240">
        <v>138</v>
      </c>
      <c r="M523" s="159">
        <f>SUM(J523*L523)</f>
        <v>552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615</v>
      </c>
      <c r="I524" s="791"/>
      <c r="J524" s="586">
        <v>4</v>
      </c>
      <c r="K524" s="7" t="s">
        <v>31</v>
      </c>
      <c r="L524" s="240">
        <v>150</v>
      </c>
      <c r="M524" s="159">
        <f>SUM(J524*L524)</f>
        <v>600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615</v>
      </c>
      <c r="I525" s="793"/>
      <c r="J525" s="587">
        <v>4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2128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03"/>
      <c r="E564" s="703"/>
      <c r="F564" s="703"/>
      <c r="G564" s="703"/>
      <c r="H564" s="313"/>
      <c r="I564" s="703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03"/>
      <c r="E565" s="703"/>
      <c r="F565" s="703"/>
      <c r="G565" s="703"/>
      <c r="H565" s="313" t="s">
        <v>180</v>
      </c>
      <c r="I565" s="703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07"/>
      <c r="E566" s="707"/>
      <c r="F566" s="707"/>
      <c r="G566" s="707"/>
      <c r="H566" s="314"/>
      <c r="I566" s="707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192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615</v>
      </c>
      <c r="I567" s="438" t="s">
        <v>550</v>
      </c>
      <c r="J567" s="71">
        <v>12</v>
      </c>
      <c r="K567" s="170" t="s">
        <v>75</v>
      </c>
      <c r="L567" s="612">
        <f>M567/J567</f>
        <v>150</v>
      </c>
      <c r="M567" s="613">
        <v>1800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552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1800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03"/>
      <c r="E604" s="703"/>
      <c r="F604" s="703"/>
      <c r="G604" s="703"/>
      <c r="H604" s="313"/>
      <c r="I604" s="703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03"/>
      <c r="E605" s="703"/>
      <c r="F605" s="703"/>
      <c r="G605" s="703"/>
      <c r="H605" s="313" t="s">
        <v>180</v>
      </c>
      <c r="I605" s="703"/>
      <c r="J605" s="703"/>
      <c r="K605" s="701"/>
      <c r="L605" s="705"/>
      <c r="M605" s="705"/>
      <c r="N605" s="705"/>
      <c r="O605" s="711" t="s">
        <v>19</v>
      </c>
      <c r="P605" s="711" t="s">
        <v>20</v>
      </c>
      <c r="Q605" s="711" t="s">
        <v>21</v>
      </c>
      <c r="R605" s="711" t="s">
        <v>22</v>
      </c>
      <c r="S605" s="695" t="s">
        <v>23</v>
      </c>
      <c r="T605" s="695" t="s">
        <v>24</v>
      </c>
      <c r="U605" s="709"/>
    </row>
    <row r="606" spans="1:21" ht="15.75" thickBot="1" x14ac:dyDescent="0.3">
      <c r="A606" s="727"/>
      <c r="B606" s="725"/>
      <c r="C606" s="707"/>
      <c r="D606" s="707"/>
      <c r="E606" s="707"/>
      <c r="F606" s="707"/>
      <c r="G606" s="707"/>
      <c r="H606" s="314"/>
      <c r="I606" s="707"/>
      <c r="J606" s="707"/>
      <c r="K606" s="725"/>
      <c r="L606" s="696"/>
      <c r="M606" s="696"/>
      <c r="N606" s="696"/>
      <c r="O606" s="712"/>
      <c r="P606" s="712"/>
      <c r="Q606" s="712"/>
      <c r="R606" s="712"/>
      <c r="S606" s="696"/>
      <c r="T606" s="696"/>
      <c r="U606" s="710"/>
    </row>
    <row r="607" spans="1:21" ht="192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615</v>
      </c>
      <c r="I607" s="438" t="s">
        <v>550</v>
      </c>
      <c r="J607" s="278">
        <v>12</v>
      </c>
      <c r="K607" s="166" t="s">
        <v>75</v>
      </c>
      <c r="L607" s="296">
        <v>13010</v>
      </c>
      <c r="M607" s="279">
        <v>6680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552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6680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192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615</v>
      </c>
      <c r="I648" s="790" t="s">
        <v>550</v>
      </c>
      <c r="J648" s="538">
        <v>3</v>
      </c>
      <c r="K648" s="539" t="s">
        <v>106</v>
      </c>
      <c r="L648" s="614">
        <v>3478.26</v>
      </c>
      <c r="M648" s="615">
        <v>1000</v>
      </c>
      <c r="N648" s="73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773" t="s">
        <v>552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615</v>
      </c>
      <c r="I649" s="793"/>
      <c r="J649" s="639">
        <v>2</v>
      </c>
      <c r="K649" s="616" t="s">
        <v>106</v>
      </c>
      <c r="L649" s="617">
        <v>2784.81</v>
      </c>
      <c r="M649" s="618">
        <v>1240</v>
      </c>
      <c r="N649" s="733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786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2240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192.75" thickBot="1" x14ac:dyDescent="0.3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615</v>
      </c>
      <c r="I688" s="438" t="s">
        <v>550</v>
      </c>
      <c r="J688" s="212">
        <v>1</v>
      </c>
      <c r="K688" s="5" t="s">
        <v>97</v>
      </c>
      <c r="L688" s="219">
        <v>15000</v>
      </c>
      <c r="M688" s="220">
        <v>900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552</v>
      </c>
    </row>
    <row r="689" spans="1:21" ht="15.75" thickTop="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900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82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828"/>
      <c r="B730" s="771"/>
      <c r="C730" s="703"/>
      <c r="D730" s="703"/>
      <c r="E730" s="703"/>
      <c r="F730" s="703"/>
      <c r="G730" s="703"/>
      <c r="H730" s="313"/>
      <c r="I730" s="703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828"/>
      <c r="B731" s="771"/>
      <c r="C731" s="703"/>
      <c r="D731" s="703"/>
      <c r="E731" s="703"/>
      <c r="F731" s="703"/>
      <c r="G731" s="703"/>
      <c r="H731" s="313" t="s">
        <v>180</v>
      </c>
      <c r="I731" s="703"/>
      <c r="J731" s="703"/>
      <c r="K731" s="701"/>
      <c r="L731" s="705"/>
      <c r="M731" s="705"/>
      <c r="N731" s="705"/>
      <c r="O731" s="711" t="s">
        <v>19</v>
      </c>
      <c r="P731" s="711" t="s">
        <v>20</v>
      </c>
      <c r="Q731" s="711" t="s">
        <v>21</v>
      </c>
      <c r="R731" s="711" t="s">
        <v>22</v>
      </c>
      <c r="S731" s="695" t="s">
        <v>23</v>
      </c>
      <c r="T731" s="695" t="s">
        <v>24</v>
      </c>
      <c r="U731" s="709"/>
    </row>
    <row r="732" spans="1:21" ht="15.75" thickBot="1" x14ac:dyDescent="0.3">
      <c r="A732" s="829"/>
      <c r="B732" s="772"/>
      <c r="C732" s="707"/>
      <c r="D732" s="707"/>
      <c r="E732" s="707"/>
      <c r="F732" s="707"/>
      <c r="G732" s="707"/>
      <c r="H732" s="314"/>
      <c r="I732" s="707"/>
      <c r="J732" s="707"/>
      <c r="K732" s="725"/>
      <c r="L732" s="696"/>
      <c r="M732" s="696"/>
      <c r="N732" s="696"/>
      <c r="O732" s="712"/>
      <c r="P732" s="712"/>
      <c r="Q732" s="712"/>
      <c r="R732" s="712"/>
      <c r="S732" s="696"/>
      <c r="T732" s="696"/>
      <c r="U732" s="710"/>
    </row>
    <row r="733" spans="1:21" ht="192.75" thickBot="1" x14ac:dyDescent="0.3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615</v>
      </c>
      <c r="I733" s="438" t="s">
        <v>550</v>
      </c>
      <c r="J733" s="538">
        <v>1</v>
      </c>
      <c r="K733" s="539" t="s">
        <v>97</v>
      </c>
      <c r="L733" s="601">
        <v>1550</v>
      </c>
      <c r="M733" s="608">
        <v>60</v>
      </c>
      <c r="N733" s="802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3" t="s">
        <v>552</v>
      </c>
    </row>
    <row r="734" spans="1:21" ht="15.75" thickTop="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60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03"/>
      <c r="E778" s="703"/>
      <c r="F778" s="703"/>
      <c r="G778" s="703"/>
      <c r="H778" s="313"/>
      <c r="I778" s="703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03"/>
      <c r="E779" s="703"/>
      <c r="F779" s="703"/>
      <c r="G779" s="703"/>
      <c r="H779" s="313" t="s">
        <v>180</v>
      </c>
      <c r="I779" s="703"/>
      <c r="J779" s="703"/>
      <c r="K779" s="701"/>
      <c r="L779" s="705"/>
      <c r="M779" s="705"/>
      <c r="N779" s="705"/>
      <c r="O779" s="711" t="s">
        <v>19</v>
      </c>
      <c r="P779" s="711" t="s">
        <v>20</v>
      </c>
      <c r="Q779" s="711" t="s">
        <v>21</v>
      </c>
      <c r="R779" s="711" t="s">
        <v>22</v>
      </c>
      <c r="S779" s="695" t="s">
        <v>23</v>
      </c>
      <c r="T779" s="695" t="s">
        <v>24</v>
      </c>
      <c r="U779" s="709"/>
    </row>
    <row r="780" spans="1:21" ht="15.75" thickBot="1" x14ac:dyDescent="0.3">
      <c r="A780" s="727"/>
      <c r="B780" s="725"/>
      <c r="C780" s="707"/>
      <c r="D780" s="707"/>
      <c r="E780" s="707"/>
      <c r="F780" s="707"/>
      <c r="G780" s="707"/>
      <c r="H780" s="314"/>
      <c r="I780" s="707"/>
      <c r="J780" s="707"/>
      <c r="K780" s="725"/>
      <c r="L780" s="696"/>
      <c r="M780" s="696"/>
      <c r="N780" s="696"/>
      <c r="O780" s="712"/>
      <c r="P780" s="712"/>
      <c r="Q780" s="712"/>
      <c r="R780" s="712"/>
      <c r="S780" s="696"/>
      <c r="T780" s="696"/>
      <c r="U780" s="710"/>
    </row>
    <row r="781" spans="1:21" ht="192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615</v>
      </c>
      <c r="I781" s="438" t="s">
        <v>550</v>
      </c>
      <c r="J781" s="71">
        <v>1</v>
      </c>
      <c r="K781" s="164" t="s">
        <v>75</v>
      </c>
      <c r="L781" s="72">
        <v>1023.6666666666666</v>
      </c>
      <c r="M781" s="72">
        <v>60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552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60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03"/>
      <c r="E819" s="703"/>
      <c r="F819" s="703"/>
      <c r="G819" s="703"/>
      <c r="H819" s="313"/>
      <c r="I819" s="703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03"/>
      <c r="E820" s="703"/>
      <c r="F820" s="703"/>
      <c r="G820" s="703"/>
      <c r="H820" s="313" t="s">
        <v>180</v>
      </c>
      <c r="I820" s="703"/>
      <c r="J820" s="703"/>
      <c r="K820" s="701"/>
      <c r="L820" s="705"/>
      <c r="M820" s="705"/>
      <c r="N820" s="705"/>
      <c r="O820" s="711" t="s">
        <v>19</v>
      </c>
      <c r="P820" s="711" t="s">
        <v>20</v>
      </c>
      <c r="Q820" s="711" t="s">
        <v>21</v>
      </c>
      <c r="R820" s="711" t="s">
        <v>22</v>
      </c>
      <c r="S820" s="695" t="s">
        <v>23</v>
      </c>
      <c r="T820" s="695" t="s">
        <v>24</v>
      </c>
      <c r="U820" s="709"/>
    </row>
    <row r="821" spans="1:21" ht="15.75" thickBot="1" x14ac:dyDescent="0.3">
      <c r="A821" s="727"/>
      <c r="B821" s="725"/>
      <c r="C821" s="707"/>
      <c r="D821" s="707"/>
      <c r="E821" s="707"/>
      <c r="F821" s="707"/>
      <c r="G821" s="707"/>
      <c r="H821" s="314"/>
      <c r="I821" s="707"/>
      <c r="J821" s="707"/>
      <c r="K821" s="725"/>
      <c r="L821" s="696"/>
      <c r="M821" s="696"/>
      <c r="N821" s="696"/>
      <c r="O821" s="712"/>
      <c r="P821" s="712"/>
      <c r="Q821" s="712"/>
      <c r="R821" s="712"/>
      <c r="S821" s="696"/>
      <c r="T821" s="696"/>
      <c r="U821" s="710"/>
    </row>
    <row r="822" spans="1:21" ht="192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615</v>
      </c>
      <c r="I822" s="438" t="s">
        <v>550</v>
      </c>
      <c r="J822" s="71">
        <v>32</v>
      </c>
      <c r="K822" s="164" t="s">
        <v>75</v>
      </c>
      <c r="L822" s="72">
        <v>1000</v>
      </c>
      <c r="M822" s="72">
        <v>32000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552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32000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03"/>
      <c r="E860" s="703"/>
      <c r="F860" s="703"/>
      <c r="G860" s="703"/>
      <c r="H860" s="313"/>
      <c r="I860" s="703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03"/>
      <c r="E861" s="703"/>
      <c r="F861" s="703"/>
      <c r="G861" s="703"/>
      <c r="H861" s="313" t="s">
        <v>180</v>
      </c>
      <c r="I861" s="703"/>
      <c r="J861" s="703"/>
      <c r="K861" s="701"/>
      <c r="L861" s="705"/>
      <c r="M861" s="705"/>
      <c r="N861" s="705"/>
      <c r="O861" s="711" t="s">
        <v>19</v>
      </c>
      <c r="P861" s="711" t="s">
        <v>20</v>
      </c>
      <c r="Q861" s="711" t="s">
        <v>21</v>
      </c>
      <c r="R861" s="711" t="s">
        <v>22</v>
      </c>
      <c r="S861" s="695" t="s">
        <v>23</v>
      </c>
      <c r="T861" s="695" t="s">
        <v>24</v>
      </c>
      <c r="U861" s="709"/>
    </row>
    <row r="862" spans="1:21" ht="15.75" thickBot="1" x14ac:dyDescent="0.3">
      <c r="A862" s="727"/>
      <c r="B862" s="725"/>
      <c r="C862" s="707"/>
      <c r="D862" s="707"/>
      <c r="E862" s="707"/>
      <c r="F862" s="707"/>
      <c r="G862" s="707"/>
      <c r="H862" s="314"/>
      <c r="I862" s="707"/>
      <c r="J862" s="707"/>
      <c r="K862" s="725"/>
      <c r="L862" s="696"/>
      <c r="M862" s="696"/>
      <c r="N862" s="696"/>
      <c r="O862" s="712"/>
      <c r="P862" s="712"/>
      <c r="Q862" s="712"/>
      <c r="R862" s="712"/>
      <c r="S862" s="696"/>
      <c r="T862" s="696"/>
      <c r="U862" s="710"/>
    </row>
    <row r="863" spans="1:21" ht="192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615</v>
      </c>
      <c r="I863" s="438" t="s">
        <v>550</v>
      </c>
      <c r="J863" s="71">
        <v>1</v>
      </c>
      <c r="K863" s="164" t="s">
        <v>75</v>
      </c>
      <c r="L863" s="72">
        <v>450</v>
      </c>
      <c r="M863" s="72">
        <v>40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552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40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03"/>
      <c r="E901" s="703"/>
      <c r="F901" s="703"/>
      <c r="G901" s="703"/>
      <c r="H901" s="313"/>
      <c r="I901" s="703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03"/>
      <c r="E902" s="703"/>
      <c r="F902" s="703"/>
      <c r="G902" s="703"/>
      <c r="H902" s="313" t="s">
        <v>180</v>
      </c>
      <c r="I902" s="703"/>
      <c r="J902" s="703"/>
      <c r="K902" s="701"/>
      <c r="L902" s="705"/>
      <c r="M902" s="705"/>
      <c r="N902" s="705"/>
      <c r="O902" s="711" t="s">
        <v>19</v>
      </c>
      <c r="P902" s="711" t="s">
        <v>20</v>
      </c>
      <c r="Q902" s="711" t="s">
        <v>21</v>
      </c>
      <c r="R902" s="711" t="s">
        <v>22</v>
      </c>
      <c r="S902" s="695" t="s">
        <v>23</v>
      </c>
      <c r="T902" s="695" t="s">
        <v>24</v>
      </c>
      <c r="U902" s="709"/>
    </row>
    <row r="903" spans="1:21" ht="15.75" thickBot="1" x14ac:dyDescent="0.3">
      <c r="A903" s="727"/>
      <c r="B903" s="725"/>
      <c r="C903" s="707"/>
      <c r="D903" s="707"/>
      <c r="E903" s="707"/>
      <c r="F903" s="707"/>
      <c r="G903" s="707"/>
      <c r="H903" s="314"/>
      <c r="I903" s="707"/>
      <c r="J903" s="707"/>
      <c r="K903" s="725"/>
      <c r="L903" s="696"/>
      <c r="M903" s="696"/>
      <c r="N903" s="696"/>
      <c r="O903" s="712"/>
      <c r="P903" s="712"/>
      <c r="Q903" s="712"/>
      <c r="R903" s="712"/>
      <c r="S903" s="696"/>
      <c r="T903" s="696"/>
      <c r="U903" s="710"/>
    </row>
    <row r="904" spans="1:21" ht="192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615</v>
      </c>
      <c r="I904" s="438" t="s">
        <v>550</v>
      </c>
      <c r="J904" s="71">
        <v>1</v>
      </c>
      <c r="K904" s="164" t="s">
        <v>75</v>
      </c>
      <c r="L904" s="72">
        <v>67.08</v>
      </c>
      <c r="M904" s="72">
        <v>76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552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76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309290</v>
      </c>
    </row>
  </sheetData>
  <mergeCells count="696">
    <mergeCell ref="A6:U6"/>
    <mergeCell ref="A7:U7"/>
    <mergeCell ref="A8:U8"/>
    <mergeCell ref="A9:U9"/>
    <mergeCell ref="A10:U10"/>
    <mergeCell ref="A11:U11"/>
    <mergeCell ref="I18:I21"/>
    <mergeCell ref="I174:I184"/>
    <mergeCell ref="I215:I216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I296:I297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I382:I384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I430:I432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I522:I525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I648:I649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8"/>
  <sheetViews>
    <sheetView topLeftCell="A19" zoomScale="90" zoomScaleNormal="90" workbookViewId="0">
      <selection activeCell="C36" sqref="C36"/>
    </sheetView>
  </sheetViews>
  <sheetFormatPr baseColWidth="10" defaultRowHeight="15" x14ac:dyDescent="0.25"/>
  <cols>
    <col min="1" max="1" width="17" customWidth="1"/>
    <col min="2" max="2" width="69.28515625" customWidth="1"/>
    <col min="3" max="15" width="18.7109375" customWidth="1"/>
  </cols>
  <sheetData>
    <row r="1" spans="1:15" ht="18" x14ac:dyDescent="0.25">
      <c r="A1" s="439"/>
      <c r="B1" s="693" t="s">
        <v>0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</row>
    <row r="2" spans="1:15" ht="18" x14ac:dyDescent="0.25">
      <c r="A2" s="439"/>
      <c r="B2" s="694" t="s">
        <v>195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</row>
    <row r="3" spans="1:15" ht="18" x14ac:dyDescent="0.25">
      <c r="A3" s="439"/>
      <c r="B3" s="694" t="s">
        <v>196</v>
      </c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</row>
    <row r="4" spans="1:15" ht="18" x14ac:dyDescent="0.25">
      <c r="A4" s="439"/>
      <c r="B4" s="694" t="s">
        <v>3</v>
      </c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</row>
    <row r="5" spans="1:15" ht="18" x14ac:dyDescent="0.25">
      <c r="A5" s="439"/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</row>
    <row r="6" spans="1:15" ht="18" x14ac:dyDescent="0.25">
      <c r="A6" s="439"/>
      <c r="B6" s="694" t="s">
        <v>492</v>
      </c>
      <c r="C6" s="694"/>
      <c r="D6" s="694"/>
      <c r="E6" s="694"/>
      <c r="F6" s="694"/>
      <c r="G6" s="694"/>
      <c r="H6" s="694"/>
      <c r="I6" s="694"/>
      <c r="J6" s="694"/>
      <c r="K6" s="694"/>
      <c r="L6" s="694"/>
      <c r="M6" s="694"/>
      <c r="N6" s="694"/>
      <c r="O6" s="694"/>
    </row>
    <row r="7" spans="1:15" ht="18" x14ac:dyDescent="0.25">
      <c r="A7" s="439"/>
      <c r="B7" s="441"/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</row>
    <row r="8" spans="1:15" ht="18.75" thickBot="1" x14ac:dyDescent="0.3">
      <c r="A8" s="439"/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</row>
    <row r="9" spans="1:15" ht="33" thickTop="1" thickBot="1" x14ac:dyDescent="0.3">
      <c r="A9" s="450" t="s">
        <v>197</v>
      </c>
      <c r="B9" s="442" t="s">
        <v>119</v>
      </c>
      <c r="C9" s="442" t="s">
        <v>198</v>
      </c>
      <c r="D9" s="442" t="s">
        <v>199</v>
      </c>
      <c r="E9" s="442" t="s">
        <v>200</v>
      </c>
      <c r="F9" s="442" t="s">
        <v>201</v>
      </c>
      <c r="G9" s="442" t="s">
        <v>202</v>
      </c>
      <c r="H9" s="442" t="s">
        <v>203</v>
      </c>
      <c r="I9" s="442" t="s">
        <v>204</v>
      </c>
      <c r="J9" s="442" t="s">
        <v>205</v>
      </c>
      <c r="K9" s="442" t="s">
        <v>206</v>
      </c>
      <c r="L9" s="442" t="s">
        <v>207</v>
      </c>
      <c r="M9" s="442" t="s">
        <v>208</v>
      </c>
      <c r="N9" s="442" t="s">
        <v>209</v>
      </c>
      <c r="O9" s="443" t="s">
        <v>210</v>
      </c>
    </row>
    <row r="10" spans="1:15" ht="16.5" thickBot="1" x14ac:dyDescent="0.3">
      <c r="A10" s="447">
        <v>2000</v>
      </c>
      <c r="B10" s="448" t="s">
        <v>211</v>
      </c>
      <c r="C10" s="466">
        <f>SUM(D10:O10)</f>
        <v>5921923.9966666661</v>
      </c>
      <c r="D10" s="466">
        <f t="shared" ref="D10:O10" si="0">SUM(D11:D28)</f>
        <v>632005.89999999967</v>
      </c>
      <c r="E10" s="466">
        <f t="shared" si="0"/>
        <v>517104.9033333332</v>
      </c>
      <c r="F10" s="466">
        <f t="shared" si="0"/>
        <v>461669.9033333332</v>
      </c>
      <c r="G10" s="466">
        <f t="shared" si="0"/>
        <v>427945.9033333332</v>
      </c>
      <c r="H10" s="466">
        <f t="shared" si="0"/>
        <v>524665.9033333332</v>
      </c>
      <c r="I10" s="466">
        <f t="shared" si="0"/>
        <v>472705.9033333332</v>
      </c>
      <c r="J10" s="466">
        <f t="shared" si="0"/>
        <v>442705.9033333332</v>
      </c>
      <c r="K10" s="466">
        <f t="shared" si="0"/>
        <v>486205.9033333332</v>
      </c>
      <c r="L10" s="466">
        <f t="shared" si="0"/>
        <v>465270.9033333332</v>
      </c>
      <c r="M10" s="466">
        <f t="shared" si="0"/>
        <v>486205.9033333332</v>
      </c>
      <c r="N10" s="466">
        <f t="shared" si="0"/>
        <v>498954.89999999991</v>
      </c>
      <c r="O10" s="466">
        <f t="shared" si="0"/>
        <v>506482.06666666665</v>
      </c>
    </row>
    <row r="11" spans="1:15" ht="15.75" thickBot="1" x14ac:dyDescent="0.3">
      <c r="A11" s="451">
        <v>21101</v>
      </c>
      <c r="B11" s="109" t="s">
        <v>124</v>
      </c>
      <c r="C11" s="466">
        <f t="shared" ref="C11:C62" si="1">SUM(D11:O11)</f>
        <v>719417</v>
      </c>
      <c r="D11" s="452">
        <v>59951.42</v>
      </c>
      <c r="E11" s="452">
        <v>59951.42</v>
      </c>
      <c r="F11" s="452">
        <v>59951.42</v>
      </c>
      <c r="G11" s="452">
        <v>59951.42</v>
      </c>
      <c r="H11" s="452">
        <v>59951.42</v>
      </c>
      <c r="I11" s="452">
        <v>59951.42</v>
      </c>
      <c r="J11" s="452">
        <v>59951.42</v>
      </c>
      <c r="K11" s="452">
        <v>59951.42</v>
      </c>
      <c r="L11" s="452">
        <v>59951.42</v>
      </c>
      <c r="M11" s="452">
        <v>59951.42</v>
      </c>
      <c r="N11" s="452">
        <v>59951.42</v>
      </c>
      <c r="O11" s="452">
        <v>59951.38</v>
      </c>
    </row>
    <row r="12" spans="1:15" ht="15.75" thickBot="1" x14ac:dyDescent="0.3">
      <c r="A12" s="451">
        <v>21201</v>
      </c>
      <c r="B12" s="109" t="s">
        <v>125</v>
      </c>
      <c r="C12" s="466">
        <f t="shared" si="1"/>
        <v>194383.93333333335</v>
      </c>
      <c r="D12" s="452">
        <v>16198.666666666668</v>
      </c>
      <c r="E12" s="452">
        <v>16198.666666666668</v>
      </c>
      <c r="F12" s="452">
        <v>16198.666666666668</v>
      </c>
      <c r="G12" s="452">
        <v>16198.666666666668</v>
      </c>
      <c r="H12" s="452">
        <v>16198.666666666668</v>
      </c>
      <c r="I12" s="452">
        <v>16198.666666666668</v>
      </c>
      <c r="J12" s="452">
        <v>16198.666666666668</v>
      </c>
      <c r="K12" s="452">
        <v>16198.666666666668</v>
      </c>
      <c r="L12" s="452">
        <v>16198.666666666668</v>
      </c>
      <c r="M12" s="452">
        <v>16198.666666666668</v>
      </c>
      <c r="N12" s="452">
        <v>16198.666666666668</v>
      </c>
      <c r="O12" s="452">
        <v>16198.6</v>
      </c>
    </row>
    <row r="13" spans="1:15" ht="15.75" thickBot="1" x14ac:dyDescent="0.3">
      <c r="A13" s="451">
        <v>21401</v>
      </c>
      <c r="B13" s="109" t="s">
        <v>126</v>
      </c>
      <c r="C13" s="466">
        <v>482504</v>
      </c>
      <c r="D13" s="452">
        <v>40208.660000000003</v>
      </c>
      <c r="E13" s="452">
        <v>40208.660000000003</v>
      </c>
      <c r="F13" s="452">
        <v>40208.660000000003</v>
      </c>
      <c r="G13" s="452">
        <v>40208.660000000003</v>
      </c>
      <c r="H13" s="452">
        <v>40208.660000000003</v>
      </c>
      <c r="I13" s="452">
        <v>40208.660000000003</v>
      </c>
      <c r="J13" s="452">
        <v>40208.660000000003</v>
      </c>
      <c r="K13" s="452">
        <v>40208.660000000003</v>
      </c>
      <c r="L13" s="452">
        <v>40208.660000000003</v>
      </c>
      <c r="M13" s="452">
        <v>40208.660000000003</v>
      </c>
      <c r="N13" s="452">
        <v>40208.660000000003</v>
      </c>
      <c r="O13" s="452">
        <v>40208.74</v>
      </c>
    </row>
    <row r="14" spans="1:15" ht="15.75" thickBot="1" x14ac:dyDescent="0.3">
      <c r="A14" s="451">
        <v>21501</v>
      </c>
      <c r="B14" s="109" t="s">
        <v>216</v>
      </c>
      <c r="C14" s="466">
        <f t="shared" si="1"/>
        <v>10000</v>
      </c>
      <c r="D14" s="452">
        <v>833.33333333333337</v>
      </c>
      <c r="E14" s="455">
        <v>833.33333333333337</v>
      </c>
      <c r="F14" s="455">
        <v>833.33333333333337</v>
      </c>
      <c r="G14" s="455">
        <v>833.33333333333337</v>
      </c>
      <c r="H14" s="455">
        <v>833.33333333333337</v>
      </c>
      <c r="I14" s="455">
        <v>833.33333333333337</v>
      </c>
      <c r="J14" s="455">
        <v>833.33333333333337</v>
      </c>
      <c r="K14" s="455">
        <v>833.33333333333337</v>
      </c>
      <c r="L14" s="455">
        <v>833.33333333333337</v>
      </c>
      <c r="M14" s="455">
        <v>833.33333333333337</v>
      </c>
      <c r="N14" s="455">
        <v>833.33333333333337</v>
      </c>
      <c r="O14" s="456">
        <v>833.33333333333337</v>
      </c>
    </row>
    <row r="15" spans="1:15" ht="15.75" thickBot="1" x14ac:dyDescent="0.3">
      <c r="A15" s="451">
        <v>21502</v>
      </c>
      <c r="B15" s="109" t="s">
        <v>491</v>
      </c>
      <c r="C15" s="466">
        <v>15000</v>
      </c>
      <c r="D15" s="452">
        <v>1250</v>
      </c>
      <c r="E15" s="452">
        <v>1250</v>
      </c>
      <c r="F15" s="452">
        <v>1250</v>
      </c>
      <c r="G15" s="452">
        <v>1250</v>
      </c>
      <c r="H15" s="452">
        <v>1250</v>
      </c>
      <c r="I15" s="452">
        <v>1250</v>
      </c>
      <c r="J15" s="452">
        <v>1250</v>
      </c>
      <c r="K15" s="452">
        <v>1250</v>
      </c>
      <c r="L15" s="452">
        <v>1250</v>
      </c>
      <c r="M15" s="452">
        <v>1250</v>
      </c>
      <c r="N15" s="452">
        <v>1250</v>
      </c>
      <c r="O15" s="452">
        <v>1250</v>
      </c>
    </row>
    <row r="16" spans="1:15" ht="15.75" thickBot="1" x14ac:dyDescent="0.3">
      <c r="A16" s="451">
        <v>21601</v>
      </c>
      <c r="B16" s="109" t="s">
        <v>127</v>
      </c>
      <c r="C16" s="466">
        <f>SUM(D16:O16)</f>
        <v>1119987.9899999998</v>
      </c>
      <c r="D16" s="452">
        <v>93332.33</v>
      </c>
      <c r="E16" s="452">
        <v>93332.33</v>
      </c>
      <c r="F16" s="452">
        <v>93332.33</v>
      </c>
      <c r="G16" s="452">
        <v>93332.33</v>
      </c>
      <c r="H16" s="452">
        <v>93332.33</v>
      </c>
      <c r="I16" s="452">
        <v>93332.33</v>
      </c>
      <c r="J16" s="452">
        <v>93332.33</v>
      </c>
      <c r="K16" s="452">
        <v>93332.33</v>
      </c>
      <c r="L16" s="452">
        <v>93332.33</v>
      </c>
      <c r="M16" s="452">
        <v>93332.33</v>
      </c>
      <c r="N16" s="452">
        <v>93332.33</v>
      </c>
      <c r="O16" s="452">
        <v>93332.36</v>
      </c>
    </row>
    <row r="17" spans="1:15" ht="15.75" thickBot="1" x14ac:dyDescent="0.3">
      <c r="A17" s="451">
        <v>21701</v>
      </c>
      <c r="B17" s="109" t="s">
        <v>128</v>
      </c>
      <c r="C17" s="466">
        <f t="shared" si="1"/>
        <v>1149472</v>
      </c>
      <c r="D17" s="452">
        <v>95789.33</v>
      </c>
      <c r="E17" s="452">
        <v>95789.33</v>
      </c>
      <c r="F17" s="452">
        <v>95789.33</v>
      </c>
      <c r="G17" s="452">
        <v>95789.33</v>
      </c>
      <c r="H17" s="452">
        <v>95789.33</v>
      </c>
      <c r="I17" s="452">
        <v>95789.33</v>
      </c>
      <c r="J17" s="452">
        <v>95789.33</v>
      </c>
      <c r="K17" s="452">
        <v>95789.33</v>
      </c>
      <c r="L17" s="452">
        <v>95789.33</v>
      </c>
      <c r="M17" s="452">
        <v>95789.33</v>
      </c>
      <c r="N17" s="452">
        <v>95789.33</v>
      </c>
      <c r="O17" s="452">
        <v>95789.37</v>
      </c>
    </row>
    <row r="18" spans="1:15" s="103" customFormat="1" ht="15.75" thickBot="1" x14ac:dyDescent="0.3">
      <c r="A18" s="549">
        <v>21801</v>
      </c>
      <c r="B18" s="550" t="s">
        <v>153</v>
      </c>
      <c r="C18" s="551">
        <f t="shared" si="1"/>
        <v>156894.99999999977</v>
      </c>
      <c r="D18" s="552">
        <v>150574.58333333299</v>
      </c>
      <c r="E18" s="553">
        <v>574.58333333333337</v>
      </c>
      <c r="F18" s="553">
        <v>574.58333333333337</v>
      </c>
      <c r="G18" s="553">
        <v>574.58333333333337</v>
      </c>
      <c r="H18" s="553">
        <v>574.58333333333337</v>
      </c>
      <c r="I18" s="553">
        <v>574.58333333333337</v>
      </c>
      <c r="J18" s="553">
        <v>574.58333333333337</v>
      </c>
      <c r="K18" s="553">
        <v>574.58333333333337</v>
      </c>
      <c r="L18" s="553">
        <v>574.58333333333337</v>
      </c>
      <c r="M18" s="553">
        <v>574.58333333333337</v>
      </c>
      <c r="N18" s="553">
        <v>574.58333333333337</v>
      </c>
      <c r="O18" s="554">
        <v>574.58333333333337</v>
      </c>
    </row>
    <row r="19" spans="1:15" s="103" customFormat="1" ht="15.75" thickBot="1" x14ac:dyDescent="0.3">
      <c r="A19" s="549">
        <v>22101</v>
      </c>
      <c r="B19" s="550" t="s">
        <v>154</v>
      </c>
      <c r="C19" s="551">
        <f t="shared" si="1"/>
        <v>50588.000000000007</v>
      </c>
      <c r="D19" s="552">
        <v>4215.66</v>
      </c>
      <c r="E19" s="552">
        <v>4215.66</v>
      </c>
      <c r="F19" s="552">
        <v>4215.66</v>
      </c>
      <c r="G19" s="552">
        <v>4215.66</v>
      </c>
      <c r="H19" s="552">
        <v>4215.66</v>
      </c>
      <c r="I19" s="552">
        <v>4215.66</v>
      </c>
      <c r="J19" s="552">
        <v>4215.66</v>
      </c>
      <c r="K19" s="552">
        <v>4215.66</v>
      </c>
      <c r="L19" s="552">
        <v>4215.66</v>
      </c>
      <c r="M19" s="552">
        <v>4215.66</v>
      </c>
      <c r="N19" s="552">
        <v>4215.66</v>
      </c>
      <c r="O19" s="552">
        <v>4215.74</v>
      </c>
    </row>
    <row r="20" spans="1:15" s="103" customFormat="1" ht="15.75" thickBot="1" x14ac:dyDescent="0.3">
      <c r="A20" s="549">
        <v>22106</v>
      </c>
      <c r="B20" s="550" t="s">
        <v>155</v>
      </c>
      <c r="C20" s="551">
        <f t="shared" si="1"/>
        <v>35625</v>
      </c>
      <c r="D20" s="552">
        <v>2981</v>
      </c>
      <c r="E20" s="559">
        <v>4080</v>
      </c>
      <c r="F20" s="559">
        <v>1880</v>
      </c>
      <c r="G20" s="552">
        <v>2981</v>
      </c>
      <c r="H20" s="552">
        <v>2981</v>
      </c>
      <c r="I20" s="552">
        <v>2981</v>
      </c>
      <c r="J20" s="552">
        <v>2981</v>
      </c>
      <c r="K20" s="552">
        <v>2981</v>
      </c>
      <c r="L20" s="552">
        <v>2981</v>
      </c>
      <c r="M20" s="552">
        <v>2981</v>
      </c>
      <c r="N20" s="552">
        <v>2980</v>
      </c>
      <c r="O20" s="560">
        <v>2837</v>
      </c>
    </row>
    <row r="21" spans="1:15" ht="15.75" thickBot="1" x14ac:dyDescent="0.3">
      <c r="A21" s="451">
        <v>24801</v>
      </c>
      <c r="B21" s="109" t="s">
        <v>129</v>
      </c>
      <c r="C21" s="466">
        <f t="shared" si="1"/>
        <v>57561</v>
      </c>
      <c r="D21" s="452">
        <v>4796.75</v>
      </c>
      <c r="E21" s="452">
        <v>4796.75</v>
      </c>
      <c r="F21" s="452">
        <v>4796.75</v>
      </c>
      <c r="G21" s="452">
        <v>4796.75</v>
      </c>
      <c r="H21" s="452">
        <v>4796.75</v>
      </c>
      <c r="I21" s="452">
        <v>4796.75</v>
      </c>
      <c r="J21" s="452">
        <v>4796.75</v>
      </c>
      <c r="K21" s="452">
        <v>4796.75</v>
      </c>
      <c r="L21" s="452">
        <v>4796.75</v>
      </c>
      <c r="M21" s="452">
        <v>4796.75</v>
      </c>
      <c r="N21" s="452">
        <v>4796.75</v>
      </c>
      <c r="O21" s="452">
        <v>4796.75</v>
      </c>
    </row>
    <row r="22" spans="1:15" ht="15.75" thickBot="1" x14ac:dyDescent="0.3">
      <c r="A22" s="451">
        <v>26101</v>
      </c>
      <c r="B22" s="109" t="s">
        <v>156</v>
      </c>
      <c r="C22" s="466">
        <f t="shared" si="1"/>
        <v>1165490</v>
      </c>
      <c r="D22" s="452">
        <v>98957.5</v>
      </c>
      <c r="E22" s="457">
        <v>110457.5</v>
      </c>
      <c r="F22" s="457">
        <v>75522.5</v>
      </c>
      <c r="G22" s="452">
        <v>48997.5</v>
      </c>
      <c r="H22" s="457">
        <v>137417.5</v>
      </c>
      <c r="I22" s="457">
        <v>85457.5</v>
      </c>
      <c r="J22" s="452">
        <v>65457.5</v>
      </c>
      <c r="K22" s="457">
        <v>98957.5</v>
      </c>
      <c r="L22" s="457">
        <v>84722.5</v>
      </c>
      <c r="M22" s="452">
        <v>98957.5</v>
      </c>
      <c r="N22" s="457">
        <v>121457.5</v>
      </c>
      <c r="O22" s="458">
        <v>139127.5</v>
      </c>
    </row>
    <row r="23" spans="1:15" ht="15.75" thickBot="1" x14ac:dyDescent="0.3">
      <c r="A23" s="451">
        <v>27101</v>
      </c>
      <c r="B23" s="109" t="s">
        <v>172</v>
      </c>
      <c r="C23" s="466">
        <f t="shared" si="1"/>
        <v>10000</v>
      </c>
      <c r="D23" s="452">
        <v>0</v>
      </c>
      <c r="E23" s="457">
        <v>10000</v>
      </c>
      <c r="F23" s="457">
        <v>0</v>
      </c>
      <c r="G23" s="457">
        <v>0</v>
      </c>
      <c r="H23" s="457">
        <v>0</v>
      </c>
      <c r="I23" s="457">
        <v>0</v>
      </c>
      <c r="J23" s="453">
        <v>0</v>
      </c>
      <c r="K23" s="457">
        <v>0</v>
      </c>
      <c r="L23" s="457">
        <v>0</v>
      </c>
      <c r="M23" s="457">
        <v>0</v>
      </c>
      <c r="N23" s="457">
        <v>0</v>
      </c>
      <c r="O23" s="458">
        <v>0</v>
      </c>
    </row>
    <row r="24" spans="1:15" ht="15.75" thickBot="1" x14ac:dyDescent="0.3">
      <c r="A24" s="451">
        <v>27201</v>
      </c>
      <c r="B24" s="109" t="s">
        <v>157</v>
      </c>
      <c r="C24" s="466">
        <f t="shared" si="1"/>
        <v>349999.99999999988</v>
      </c>
      <c r="D24" s="452">
        <v>29166.67</v>
      </c>
      <c r="E24" s="452">
        <v>29166.67</v>
      </c>
      <c r="F24" s="452">
        <v>29166.67</v>
      </c>
      <c r="G24" s="452">
        <v>29166.67</v>
      </c>
      <c r="H24" s="452">
        <v>29166.67</v>
      </c>
      <c r="I24" s="452">
        <v>29166.67</v>
      </c>
      <c r="J24" s="452">
        <v>29166.67</v>
      </c>
      <c r="K24" s="452">
        <v>29166.67</v>
      </c>
      <c r="L24" s="452">
        <v>29166.67</v>
      </c>
      <c r="M24" s="452">
        <v>29166.67</v>
      </c>
      <c r="N24" s="452">
        <v>29166.67</v>
      </c>
      <c r="O24" s="452">
        <v>29166.63</v>
      </c>
    </row>
    <row r="25" spans="1:15" ht="15.75" thickBot="1" x14ac:dyDescent="0.3">
      <c r="A25" s="562">
        <v>29101</v>
      </c>
      <c r="B25" s="561" t="s">
        <v>467</v>
      </c>
      <c r="C25" s="627">
        <v>10000</v>
      </c>
      <c r="D25" s="452">
        <v>833.33333333333337</v>
      </c>
      <c r="E25" s="452">
        <v>833.33333333333337</v>
      </c>
      <c r="F25" s="452">
        <v>833.33333333333337</v>
      </c>
      <c r="G25" s="452">
        <v>833.33333333333337</v>
      </c>
      <c r="H25" s="452">
        <v>833.33333333333337</v>
      </c>
      <c r="I25" s="452">
        <v>833.33333333333337</v>
      </c>
      <c r="J25" s="452">
        <v>833.33333333333337</v>
      </c>
      <c r="K25" s="452">
        <v>833.33333333333337</v>
      </c>
      <c r="L25" s="452">
        <v>833.33333333333337</v>
      </c>
      <c r="M25" s="452">
        <v>833.33333333333337</v>
      </c>
      <c r="N25" s="452">
        <v>833.33333333333337</v>
      </c>
      <c r="O25" s="452">
        <v>833.37</v>
      </c>
    </row>
    <row r="26" spans="1:15" ht="15.75" thickBot="1" x14ac:dyDescent="0.3">
      <c r="A26" s="562">
        <v>29201</v>
      </c>
      <c r="B26" s="561" t="s">
        <v>468</v>
      </c>
      <c r="C26" s="627">
        <v>10000</v>
      </c>
      <c r="D26" s="452">
        <v>833.33333333333337</v>
      </c>
      <c r="E26" s="452">
        <v>833.33333333333337</v>
      </c>
      <c r="F26" s="452">
        <v>833.33333333333337</v>
      </c>
      <c r="G26" s="452">
        <v>833.33333333333337</v>
      </c>
      <c r="H26" s="452">
        <v>833.33333333333337</v>
      </c>
      <c r="I26" s="452">
        <v>833.33333333333337</v>
      </c>
      <c r="J26" s="452">
        <v>833.33333333333337</v>
      </c>
      <c r="K26" s="452">
        <v>833.33333333333337</v>
      </c>
      <c r="L26" s="452">
        <v>833.33333333333337</v>
      </c>
      <c r="M26" s="452">
        <v>833.33333333333337</v>
      </c>
      <c r="N26" s="452">
        <v>833.33333333333337</v>
      </c>
      <c r="O26" s="452">
        <v>833.37</v>
      </c>
    </row>
    <row r="27" spans="1:15" ht="15.75" thickBot="1" x14ac:dyDescent="0.3">
      <c r="A27" s="451">
        <v>29401</v>
      </c>
      <c r="B27" s="109" t="s">
        <v>158</v>
      </c>
      <c r="C27" s="466">
        <f t="shared" si="1"/>
        <v>250000.00000000006</v>
      </c>
      <c r="D27" s="452">
        <v>20833.330000000002</v>
      </c>
      <c r="E27" s="453">
        <v>33333.333333333336</v>
      </c>
      <c r="F27" s="453">
        <v>25033.333333333336</v>
      </c>
      <c r="G27" s="453">
        <v>16733.333333333336</v>
      </c>
      <c r="H27" s="453">
        <v>25033.333333333336</v>
      </c>
      <c r="I27" s="453">
        <v>25033.333333333336</v>
      </c>
      <c r="J27" s="453">
        <v>25033.333333333336</v>
      </c>
      <c r="K27" s="453">
        <v>25033.333333333336</v>
      </c>
      <c r="L27" s="453">
        <v>18333.333333333336</v>
      </c>
      <c r="M27" s="453">
        <v>25033.333333333336</v>
      </c>
      <c r="N27" s="453">
        <v>5283.33</v>
      </c>
      <c r="O27" s="453">
        <v>5283.34</v>
      </c>
    </row>
    <row r="28" spans="1:15" s="103" customFormat="1" ht="15.75" thickBot="1" x14ac:dyDescent="0.3">
      <c r="A28" s="555">
        <v>29601</v>
      </c>
      <c r="B28" s="556" t="s">
        <v>130</v>
      </c>
      <c r="C28" s="551">
        <f t="shared" si="1"/>
        <v>135000</v>
      </c>
      <c r="D28" s="552">
        <v>11250</v>
      </c>
      <c r="E28" s="557">
        <v>11250</v>
      </c>
      <c r="F28" s="557">
        <v>11250</v>
      </c>
      <c r="G28" s="557">
        <v>11250</v>
      </c>
      <c r="H28" s="557">
        <v>11250</v>
      </c>
      <c r="I28" s="557">
        <v>11250</v>
      </c>
      <c r="J28" s="557">
        <v>1250</v>
      </c>
      <c r="K28" s="557">
        <v>11250</v>
      </c>
      <c r="L28" s="557">
        <v>11250</v>
      </c>
      <c r="M28" s="557">
        <v>11250</v>
      </c>
      <c r="N28" s="557">
        <v>21250</v>
      </c>
      <c r="O28" s="558">
        <v>11250</v>
      </c>
    </row>
    <row r="29" spans="1:15" ht="16.5" thickBot="1" x14ac:dyDescent="0.3">
      <c r="A29" s="447">
        <v>3000</v>
      </c>
      <c r="B29" s="448" t="s">
        <v>212</v>
      </c>
      <c r="C29" s="630">
        <f>SUM(C30:C58)</f>
        <v>17067507.296666667</v>
      </c>
      <c r="D29" s="466">
        <f t="shared" ref="D29:O29" si="2">SUM(D30:D58)</f>
        <v>1594562.8199999994</v>
      </c>
      <c r="E29" s="466">
        <f t="shared" si="2"/>
        <v>1760229.4633333329</v>
      </c>
      <c r="F29" s="466">
        <f t="shared" si="2"/>
        <v>1569829.3133333328</v>
      </c>
      <c r="G29" s="466">
        <f t="shared" si="2"/>
        <v>1385884.8933333331</v>
      </c>
      <c r="H29" s="466">
        <f t="shared" si="2"/>
        <v>1403218.2333333329</v>
      </c>
      <c r="I29" s="466">
        <f t="shared" si="2"/>
        <v>1389426.083333333</v>
      </c>
      <c r="J29" s="466">
        <f t="shared" si="2"/>
        <v>1401361.083333333</v>
      </c>
      <c r="K29" s="466">
        <f t="shared" si="2"/>
        <v>1393861.063333333</v>
      </c>
      <c r="L29" s="466">
        <f t="shared" si="2"/>
        <v>1406361.063333333</v>
      </c>
      <c r="M29" s="466">
        <f t="shared" si="2"/>
        <v>1399654.063333333</v>
      </c>
      <c r="N29" s="466">
        <f t="shared" si="2"/>
        <v>1405568.063333333</v>
      </c>
      <c r="O29" s="466">
        <f t="shared" si="2"/>
        <v>1393551.0733333332</v>
      </c>
    </row>
    <row r="30" spans="1:15" ht="15.75" thickBot="1" x14ac:dyDescent="0.3">
      <c r="A30" s="451">
        <v>31101</v>
      </c>
      <c r="B30" s="109" t="s">
        <v>140</v>
      </c>
      <c r="C30" s="466">
        <f t="shared" ref="C30" si="3">SUM(D30:O30)</f>
        <v>935000.00000000023</v>
      </c>
      <c r="D30" s="452">
        <v>77916.7</v>
      </c>
      <c r="E30" s="452">
        <v>77916.7</v>
      </c>
      <c r="F30" s="452">
        <v>77916.66</v>
      </c>
      <c r="G30" s="452">
        <v>77916.66</v>
      </c>
      <c r="H30" s="452">
        <v>77916.66</v>
      </c>
      <c r="I30" s="452">
        <v>77916.66</v>
      </c>
      <c r="J30" s="452">
        <v>77916.66</v>
      </c>
      <c r="K30" s="452">
        <v>77916.66</v>
      </c>
      <c r="L30" s="452">
        <v>77916.66</v>
      </c>
      <c r="M30" s="452">
        <v>77916.66</v>
      </c>
      <c r="N30" s="452">
        <v>77916.66</v>
      </c>
      <c r="O30" s="452">
        <v>77916.66</v>
      </c>
    </row>
    <row r="31" spans="1:15" ht="15.75" thickBot="1" x14ac:dyDescent="0.3">
      <c r="A31" s="451">
        <v>31301</v>
      </c>
      <c r="B31" s="109" t="s">
        <v>159</v>
      </c>
      <c r="C31" s="466">
        <f t="shared" si="1"/>
        <v>156520</v>
      </c>
      <c r="D31" s="452">
        <v>13043.333333333334</v>
      </c>
      <c r="E31" s="455">
        <v>13043.333333333334</v>
      </c>
      <c r="F31" s="455">
        <v>13043.333333333334</v>
      </c>
      <c r="G31" s="455">
        <v>13043.333333333334</v>
      </c>
      <c r="H31" s="455">
        <v>13043.333333333334</v>
      </c>
      <c r="I31" s="455">
        <v>13043.333333333334</v>
      </c>
      <c r="J31" s="455">
        <v>13043.333333333334</v>
      </c>
      <c r="K31" s="455">
        <v>13043.333333333334</v>
      </c>
      <c r="L31" s="455">
        <v>13043.333333333334</v>
      </c>
      <c r="M31" s="455">
        <v>13043.333333333334</v>
      </c>
      <c r="N31" s="455">
        <v>13043.333333333334</v>
      </c>
      <c r="O31" s="456">
        <v>13043.333333333334</v>
      </c>
    </row>
    <row r="32" spans="1:15" ht="15.75" thickBot="1" x14ac:dyDescent="0.3">
      <c r="A32" s="451">
        <v>31401</v>
      </c>
      <c r="B32" s="109" t="s">
        <v>141</v>
      </c>
      <c r="C32" s="466">
        <f t="shared" si="1"/>
        <v>670000</v>
      </c>
      <c r="D32" s="452">
        <v>55833.333333333336</v>
      </c>
      <c r="E32" s="455">
        <v>70833.333333333328</v>
      </c>
      <c r="F32" s="455">
        <v>55833.333333333336</v>
      </c>
      <c r="G32" s="455">
        <v>40833.333333333336</v>
      </c>
      <c r="H32" s="455">
        <v>55833.333333333336</v>
      </c>
      <c r="I32" s="455">
        <v>55833.333333333336</v>
      </c>
      <c r="J32" s="455">
        <v>55833.333333333336</v>
      </c>
      <c r="K32" s="455">
        <v>55833.333333333336</v>
      </c>
      <c r="L32" s="455">
        <v>55833.333333333336</v>
      </c>
      <c r="M32" s="455">
        <v>54626.333333333336</v>
      </c>
      <c r="N32" s="455">
        <v>57040.333333333336</v>
      </c>
      <c r="O32" s="456">
        <v>55833.333333333336</v>
      </c>
    </row>
    <row r="33" spans="1:15" ht="15.75" thickBot="1" x14ac:dyDescent="0.3">
      <c r="A33" s="451">
        <v>31701</v>
      </c>
      <c r="B33" s="109" t="s">
        <v>160</v>
      </c>
      <c r="C33" s="466">
        <f t="shared" si="1"/>
        <v>75000</v>
      </c>
      <c r="D33" s="452">
        <v>6250</v>
      </c>
      <c r="E33" s="452">
        <v>6250</v>
      </c>
      <c r="F33" s="452">
        <v>6250</v>
      </c>
      <c r="G33" s="452">
        <v>6250</v>
      </c>
      <c r="H33" s="452">
        <v>6250</v>
      </c>
      <c r="I33" s="452">
        <v>6250</v>
      </c>
      <c r="J33" s="452">
        <v>6250</v>
      </c>
      <c r="K33" s="452">
        <v>6250</v>
      </c>
      <c r="L33" s="452">
        <v>6250</v>
      </c>
      <c r="M33" s="452">
        <v>6250</v>
      </c>
      <c r="N33" s="452">
        <v>6250</v>
      </c>
      <c r="O33" s="452">
        <v>6250</v>
      </c>
    </row>
    <row r="34" spans="1:15" ht="15.75" thickBot="1" x14ac:dyDescent="0.3">
      <c r="A34" s="451">
        <v>32201</v>
      </c>
      <c r="B34" s="109" t="s">
        <v>161</v>
      </c>
      <c r="C34" s="466">
        <f t="shared" si="1"/>
        <v>5200000</v>
      </c>
      <c r="D34" s="452">
        <v>435000</v>
      </c>
      <c r="E34" s="455">
        <v>435000</v>
      </c>
      <c r="F34" s="455">
        <v>435000</v>
      </c>
      <c r="G34" s="455">
        <v>435000</v>
      </c>
      <c r="H34" s="455">
        <v>435000</v>
      </c>
      <c r="I34" s="455">
        <v>435000</v>
      </c>
      <c r="J34" s="455">
        <v>435000</v>
      </c>
      <c r="K34" s="455">
        <v>435000</v>
      </c>
      <c r="L34" s="455">
        <v>435000</v>
      </c>
      <c r="M34" s="455">
        <v>435000</v>
      </c>
      <c r="N34" s="455">
        <v>435000</v>
      </c>
      <c r="O34" s="456">
        <v>415000</v>
      </c>
    </row>
    <row r="35" spans="1:15" ht="15.75" thickBot="1" x14ac:dyDescent="0.3">
      <c r="A35" s="451">
        <v>32301</v>
      </c>
      <c r="B35" s="109" t="s">
        <v>466</v>
      </c>
      <c r="C35" s="466">
        <f t="shared" si="1"/>
        <v>620542.0033333333</v>
      </c>
      <c r="D35" s="452">
        <v>43878.47</v>
      </c>
      <c r="E35" s="455">
        <v>60045.17</v>
      </c>
      <c r="F35" s="452">
        <v>52045.17</v>
      </c>
      <c r="G35" s="455">
        <v>48211.833333333336</v>
      </c>
      <c r="H35" s="452">
        <v>52045.17</v>
      </c>
      <c r="I35" s="452">
        <v>52045.17</v>
      </c>
      <c r="J35" s="452">
        <v>52045.17</v>
      </c>
      <c r="K35" s="452">
        <v>52045.17</v>
      </c>
      <c r="L35" s="452">
        <v>52045.17</v>
      </c>
      <c r="M35" s="452">
        <v>52045.17</v>
      </c>
      <c r="N35" s="452">
        <v>52045.17</v>
      </c>
      <c r="O35" s="452">
        <v>52045.17</v>
      </c>
    </row>
    <row r="36" spans="1:15" ht="16.5" thickBot="1" x14ac:dyDescent="0.3">
      <c r="A36" s="628">
        <v>32501</v>
      </c>
      <c r="B36" s="629" t="s">
        <v>516</v>
      </c>
      <c r="C36" s="627">
        <f t="shared" si="1"/>
        <v>1200000</v>
      </c>
      <c r="D36" s="452">
        <v>100000</v>
      </c>
      <c r="E36" s="452">
        <v>100000</v>
      </c>
      <c r="F36" s="452">
        <v>100000</v>
      </c>
      <c r="G36" s="452">
        <v>100000</v>
      </c>
      <c r="H36" s="452">
        <v>100000</v>
      </c>
      <c r="I36" s="452">
        <v>100000</v>
      </c>
      <c r="J36" s="452">
        <v>100000</v>
      </c>
      <c r="K36" s="452">
        <v>100000</v>
      </c>
      <c r="L36" s="452">
        <v>100000</v>
      </c>
      <c r="M36" s="452">
        <v>100000</v>
      </c>
      <c r="N36" s="452">
        <v>100000</v>
      </c>
      <c r="O36" s="452">
        <v>100000</v>
      </c>
    </row>
    <row r="37" spans="1:15" ht="15.75" thickBot="1" x14ac:dyDescent="0.3">
      <c r="A37" s="451">
        <v>33101</v>
      </c>
      <c r="B37" s="109" t="s">
        <v>142</v>
      </c>
      <c r="C37" s="466">
        <f>SUM(D37:O37)</f>
        <v>869999.99999999988</v>
      </c>
      <c r="D37" s="452">
        <v>45833.35</v>
      </c>
      <c r="E37" s="455">
        <v>45833.35</v>
      </c>
      <c r="F37" s="455">
        <v>77833.33</v>
      </c>
      <c r="G37" s="455">
        <v>77833.33</v>
      </c>
      <c r="H37" s="455">
        <v>77833.33</v>
      </c>
      <c r="I37" s="455">
        <v>77833.33</v>
      </c>
      <c r="J37" s="455">
        <v>77833.33</v>
      </c>
      <c r="K37" s="455">
        <v>77833.33</v>
      </c>
      <c r="L37" s="455">
        <v>77833.33</v>
      </c>
      <c r="M37" s="455">
        <v>77833.33</v>
      </c>
      <c r="N37" s="455">
        <v>77833.33</v>
      </c>
      <c r="O37" s="455">
        <v>77833.33</v>
      </c>
    </row>
    <row r="38" spans="1:15" s="103" customFormat="1" ht="15.75" thickBot="1" x14ac:dyDescent="0.3">
      <c r="A38" s="549">
        <v>33603</v>
      </c>
      <c r="B38" s="550" t="s">
        <v>133</v>
      </c>
      <c r="C38" s="551">
        <f t="shared" si="1"/>
        <v>25078.000000000007</v>
      </c>
      <c r="D38" s="552">
        <v>2089.85</v>
      </c>
      <c r="E38" s="552">
        <v>2089.85</v>
      </c>
      <c r="F38" s="552">
        <v>2089.83</v>
      </c>
      <c r="G38" s="552">
        <v>2089.83</v>
      </c>
      <c r="H38" s="552">
        <v>2089.83</v>
      </c>
      <c r="I38" s="552">
        <v>2089.83</v>
      </c>
      <c r="J38" s="552">
        <v>2089.83</v>
      </c>
      <c r="K38" s="552">
        <v>2089.83</v>
      </c>
      <c r="L38" s="552">
        <v>2089.83</v>
      </c>
      <c r="M38" s="552">
        <v>2089.83</v>
      </c>
      <c r="N38" s="552">
        <v>2089.83</v>
      </c>
      <c r="O38" s="552">
        <v>2089.83</v>
      </c>
    </row>
    <row r="39" spans="1:15" ht="15.75" thickBot="1" x14ac:dyDescent="0.3">
      <c r="A39" s="451">
        <v>33801</v>
      </c>
      <c r="B39" s="109" t="s">
        <v>162</v>
      </c>
      <c r="C39" s="466">
        <f t="shared" si="1"/>
        <v>445000.00000000012</v>
      </c>
      <c r="D39" s="452">
        <v>37083.35</v>
      </c>
      <c r="E39" s="452">
        <v>37083.35</v>
      </c>
      <c r="F39" s="452">
        <v>37083.33</v>
      </c>
      <c r="G39" s="452">
        <v>37083.33</v>
      </c>
      <c r="H39" s="452">
        <v>37083.33</v>
      </c>
      <c r="I39" s="452">
        <v>37083.33</v>
      </c>
      <c r="J39" s="452">
        <v>37083.33</v>
      </c>
      <c r="K39" s="452">
        <v>37083.33</v>
      </c>
      <c r="L39" s="452">
        <v>37083.33</v>
      </c>
      <c r="M39" s="452">
        <v>37083.33</v>
      </c>
      <c r="N39" s="452">
        <v>37083.33</v>
      </c>
      <c r="O39" s="452">
        <v>37083.33</v>
      </c>
    </row>
    <row r="40" spans="1:15" ht="15.75" thickBot="1" x14ac:dyDescent="0.3">
      <c r="A40" s="451">
        <v>34101</v>
      </c>
      <c r="B40" s="109" t="s">
        <v>143</v>
      </c>
      <c r="C40" s="466">
        <f t="shared" si="1"/>
        <v>171520</v>
      </c>
      <c r="D40" s="452">
        <v>14326.666666666666</v>
      </c>
      <c r="E40" s="455">
        <v>14326.666666666666</v>
      </c>
      <c r="F40" s="455">
        <v>14326.666666666666</v>
      </c>
      <c r="G40" s="455">
        <v>14326.666666666666</v>
      </c>
      <c r="H40" s="455">
        <v>14326.666666666666</v>
      </c>
      <c r="I40" s="455">
        <v>14326.666666666666</v>
      </c>
      <c r="J40" s="455">
        <v>14326.666666666666</v>
      </c>
      <c r="K40" s="455">
        <v>14326.666666666666</v>
      </c>
      <c r="L40" s="455">
        <v>14326.666666666666</v>
      </c>
      <c r="M40" s="455">
        <v>14326.666666666666</v>
      </c>
      <c r="N40" s="455">
        <v>14326.666666666666</v>
      </c>
      <c r="O40" s="456">
        <v>13926.666666666666</v>
      </c>
    </row>
    <row r="41" spans="1:15" ht="15.75" thickBot="1" x14ac:dyDescent="0.3">
      <c r="A41" s="451">
        <v>34501</v>
      </c>
      <c r="B41" s="109" t="s">
        <v>134</v>
      </c>
      <c r="C41" s="466">
        <f t="shared" si="1"/>
        <v>720000.00000000012</v>
      </c>
      <c r="D41" s="452">
        <v>232500</v>
      </c>
      <c r="E41" s="455">
        <v>302500</v>
      </c>
      <c r="F41" s="455">
        <v>172500</v>
      </c>
      <c r="G41" s="455">
        <v>1388.9</v>
      </c>
      <c r="H41" s="455">
        <v>1388.9</v>
      </c>
      <c r="I41" s="455">
        <v>1388.9</v>
      </c>
      <c r="J41" s="455">
        <v>1388.9</v>
      </c>
      <c r="K41" s="455">
        <v>1388.88</v>
      </c>
      <c r="L41" s="455">
        <v>1388.88</v>
      </c>
      <c r="M41" s="455">
        <v>1388.88</v>
      </c>
      <c r="N41" s="455">
        <v>1388.88</v>
      </c>
      <c r="O41" s="455">
        <v>1388.88</v>
      </c>
    </row>
    <row r="42" spans="1:15" ht="15.75" thickBot="1" x14ac:dyDescent="0.3">
      <c r="A42" s="451">
        <v>34701</v>
      </c>
      <c r="B42" s="109" t="s">
        <v>144</v>
      </c>
      <c r="C42" s="466">
        <f t="shared" si="1"/>
        <v>370000</v>
      </c>
      <c r="D42" s="452">
        <v>33500</v>
      </c>
      <c r="E42" s="455">
        <v>41500</v>
      </c>
      <c r="F42" s="455">
        <v>24500</v>
      </c>
      <c r="G42" s="455">
        <v>33500</v>
      </c>
      <c r="H42" s="455">
        <v>32500</v>
      </c>
      <c r="I42" s="455">
        <v>27500</v>
      </c>
      <c r="J42" s="455">
        <v>33500</v>
      </c>
      <c r="K42" s="455">
        <v>33500</v>
      </c>
      <c r="L42" s="455">
        <v>33500</v>
      </c>
      <c r="M42" s="455">
        <v>33500</v>
      </c>
      <c r="N42" s="455">
        <v>35500</v>
      </c>
      <c r="O42" s="456">
        <v>7500</v>
      </c>
    </row>
    <row r="43" spans="1:15" ht="15.75" thickBot="1" x14ac:dyDescent="0.3">
      <c r="A43" s="451">
        <v>35101</v>
      </c>
      <c r="B43" s="109" t="s">
        <v>135</v>
      </c>
      <c r="C43" s="466">
        <f t="shared" si="1"/>
        <v>260000.00333333301</v>
      </c>
      <c r="D43" s="452">
        <v>22666.666666666399</v>
      </c>
      <c r="E43" s="455">
        <v>31666.66</v>
      </c>
      <c r="F43" s="455">
        <v>14666.65</v>
      </c>
      <c r="G43" s="455">
        <v>21666.666666666701</v>
      </c>
      <c r="H43" s="455">
        <v>21166.67</v>
      </c>
      <c r="I43" s="455">
        <v>21166.67</v>
      </c>
      <c r="J43" s="455">
        <v>21166.67</v>
      </c>
      <c r="K43" s="455">
        <v>21166.67</v>
      </c>
      <c r="L43" s="455">
        <v>21166.67</v>
      </c>
      <c r="M43" s="455">
        <v>21166.67</v>
      </c>
      <c r="N43" s="455">
        <v>21166.67</v>
      </c>
      <c r="O43" s="455">
        <v>21166.67</v>
      </c>
    </row>
    <row r="44" spans="1:15" ht="15.75" thickBot="1" x14ac:dyDescent="0.3">
      <c r="A44" s="451">
        <v>35201</v>
      </c>
      <c r="B44" s="109" t="s">
        <v>163</v>
      </c>
      <c r="C44" s="466">
        <f t="shared" si="1"/>
        <v>155353.00000000003</v>
      </c>
      <c r="D44" s="452">
        <v>446.08333333333331</v>
      </c>
      <c r="E44" s="455">
        <v>40446.083333333336</v>
      </c>
      <c r="F44" s="455">
        <v>12946.083333333334</v>
      </c>
      <c r="G44" s="455">
        <v>12946.083333333334</v>
      </c>
      <c r="H44" s="455">
        <v>12946.083333333334</v>
      </c>
      <c r="I44" s="455">
        <v>12946.083333333334</v>
      </c>
      <c r="J44" s="455">
        <v>12946.083333333334</v>
      </c>
      <c r="K44" s="455">
        <v>12946.083333333334</v>
      </c>
      <c r="L44" s="455">
        <v>12946.083333333334</v>
      </c>
      <c r="M44" s="455">
        <v>12946.083333333334</v>
      </c>
      <c r="N44" s="455">
        <v>5446.083333333333</v>
      </c>
      <c r="O44" s="456">
        <v>5446.083333333333</v>
      </c>
    </row>
    <row r="45" spans="1:15" ht="15.75" thickBot="1" x14ac:dyDescent="0.3">
      <c r="A45" s="451">
        <v>35302</v>
      </c>
      <c r="B45" s="109" t="s">
        <v>136</v>
      </c>
      <c r="C45" s="466">
        <f t="shared" si="1"/>
        <v>102999.99999999999</v>
      </c>
      <c r="D45" s="452">
        <v>8583.3333333333339</v>
      </c>
      <c r="E45" s="455">
        <v>8583.3333333333339</v>
      </c>
      <c r="F45" s="455">
        <v>8583.3333333333339</v>
      </c>
      <c r="G45" s="455">
        <v>8583.3333333333339</v>
      </c>
      <c r="H45" s="455">
        <v>8583.3333333333339</v>
      </c>
      <c r="I45" s="455">
        <v>8583.3333333333339</v>
      </c>
      <c r="J45" s="455">
        <v>8583.3333333333339</v>
      </c>
      <c r="K45" s="455">
        <v>8583.3333333333339</v>
      </c>
      <c r="L45" s="455">
        <v>8583.3333333333339</v>
      </c>
      <c r="M45" s="455">
        <v>8583.3333333333339</v>
      </c>
      <c r="N45" s="455">
        <v>8583.3333333333339</v>
      </c>
      <c r="O45" s="456">
        <v>8583.3333333333339</v>
      </c>
    </row>
    <row r="46" spans="1:15" ht="15.75" thickBot="1" x14ac:dyDescent="0.3">
      <c r="A46" s="451">
        <v>35501</v>
      </c>
      <c r="B46" s="109" t="s">
        <v>137</v>
      </c>
      <c r="C46" s="627">
        <v>495061</v>
      </c>
      <c r="D46" s="452">
        <v>41255.120000000003</v>
      </c>
      <c r="E46" s="452">
        <v>41255.08</v>
      </c>
      <c r="F46" s="452">
        <v>41255.08</v>
      </c>
      <c r="G46" s="452">
        <v>41255.08</v>
      </c>
      <c r="H46" s="452">
        <v>41255.08</v>
      </c>
      <c r="I46" s="452">
        <v>41255.08</v>
      </c>
      <c r="J46" s="452">
        <v>41255.08</v>
      </c>
      <c r="K46" s="452">
        <v>41255.08</v>
      </c>
      <c r="L46" s="452">
        <v>41255.08</v>
      </c>
      <c r="M46" s="452">
        <v>41255.08</v>
      </c>
      <c r="N46" s="452">
        <v>41255.08</v>
      </c>
      <c r="O46" s="452">
        <v>41255.08</v>
      </c>
    </row>
    <row r="47" spans="1:15" ht="15.75" thickBot="1" x14ac:dyDescent="0.3">
      <c r="A47" s="451">
        <v>35701</v>
      </c>
      <c r="B47" s="109" t="s">
        <v>138</v>
      </c>
      <c r="C47" s="466">
        <v>330741</v>
      </c>
      <c r="D47" s="452">
        <v>27561.75</v>
      </c>
      <c r="E47" s="452">
        <v>27561.75</v>
      </c>
      <c r="F47" s="452">
        <v>27561.75</v>
      </c>
      <c r="G47" s="452">
        <v>27561.75</v>
      </c>
      <c r="H47" s="452">
        <v>27561.75</v>
      </c>
      <c r="I47" s="452">
        <v>27561.75</v>
      </c>
      <c r="J47" s="452">
        <v>27561.75</v>
      </c>
      <c r="K47" s="452">
        <v>27561.75</v>
      </c>
      <c r="L47" s="452">
        <v>27561.75</v>
      </c>
      <c r="M47" s="452">
        <v>27561.75</v>
      </c>
      <c r="N47" s="452">
        <v>27561.75</v>
      </c>
      <c r="O47" s="452">
        <v>27561.75</v>
      </c>
    </row>
    <row r="48" spans="1:15" ht="15.75" thickBot="1" x14ac:dyDescent="0.3">
      <c r="A48" s="451">
        <v>35801</v>
      </c>
      <c r="B48" s="109" t="s">
        <v>164</v>
      </c>
      <c r="C48" s="627">
        <v>129566</v>
      </c>
      <c r="D48" s="452">
        <v>44130.5</v>
      </c>
      <c r="E48" s="452">
        <v>44130.5</v>
      </c>
      <c r="F48" s="452">
        <v>44130.5</v>
      </c>
      <c r="G48" s="452">
        <v>44130.5</v>
      </c>
      <c r="H48" s="452">
        <v>44130.5</v>
      </c>
      <c r="I48" s="452">
        <v>44130.5</v>
      </c>
      <c r="J48" s="452">
        <v>44130.5</v>
      </c>
      <c r="K48" s="452">
        <v>44130.5</v>
      </c>
      <c r="L48" s="452">
        <v>44130.5</v>
      </c>
      <c r="M48" s="452">
        <v>44130.5</v>
      </c>
      <c r="N48" s="452">
        <v>44130.5</v>
      </c>
      <c r="O48" s="452">
        <v>44130.5</v>
      </c>
    </row>
    <row r="49" spans="1:15" ht="15.75" thickBot="1" x14ac:dyDescent="0.3">
      <c r="A49" s="451">
        <v>35901</v>
      </c>
      <c r="B49" s="109" t="s">
        <v>165</v>
      </c>
      <c r="C49" s="466">
        <f t="shared" si="1"/>
        <v>110000.00000000003</v>
      </c>
      <c r="D49" s="452">
        <v>9166.7000000000007</v>
      </c>
      <c r="E49" s="452">
        <v>9166.7000000000007</v>
      </c>
      <c r="F49" s="452">
        <v>9166.66</v>
      </c>
      <c r="G49" s="452">
        <v>9166.66</v>
      </c>
      <c r="H49" s="452">
        <v>9166.66</v>
      </c>
      <c r="I49" s="452">
        <v>9166.66</v>
      </c>
      <c r="J49" s="452">
        <v>9166.66</v>
      </c>
      <c r="K49" s="452">
        <v>9166.66</v>
      </c>
      <c r="L49" s="452">
        <v>9166.66</v>
      </c>
      <c r="M49" s="452">
        <v>9166.66</v>
      </c>
      <c r="N49" s="452">
        <v>9166.66</v>
      </c>
      <c r="O49" s="452">
        <v>9166.66</v>
      </c>
    </row>
    <row r="50" spans="1:15" s="103" customFormat="1" ht="15.75" thickBot="1" x14ac:dyDescent="0.3">
      <c r="A50" s="549">
        <v>36201</v>
      </c>
      <c r="B50" s="550" t="s">
        <v>139</v>
      </c>
      <c r="C50" s="551">
        <f t="shared" si="1"/>
        <v>279284.99999999988</v>
      </c>
      <c r="D50" s="552">
        <v>27440.42</v>
      </c>
      <c r="E50" s="552">
        <v>27440.42</v>
      </c>
      <c r="F50" s="552">
        <v>27440.42</v>
      </c>
      <c r="G50" s="552">
        <v>27440.42</v>
      </c>
      <c r="H50" s="552">
        <v>27440.42</v>
      </c>
      <c r="I50" s="553">
        <v>20083.27</v>
      </c>
      <c r="J50" s="553">
        <v>20083.27</v>
      </c>
      <c r="K50" s="553">
        <v>20083.27</v>
      </c>
      <c r="L50" s="553">
        <v>20083.27</v>
      </c>
      <c r="M50" s="553">
        <v>20083.27</v>
      </c>
      <c r="N50" s="553">
        <v>20083.27</v>
      </c>
      <c r="O50" s="553">
        <v>21583.279999999999</v>
      </c>
    </row>
    <row r="51" spans="1:15" ht="15.75" thickBot="1" x14ac:dyDescent="0.3">
      <c r="A51" s="451">
        <v>37101</v>
      </c>
      <c r="B51" s="109" t="s">
        <v>166</v>
      </c>
      <c r="C51" s="627">
        <v>441143</v>
      </c>
      <c r="D51" s="452">
        <v>39761.910000000003</v>
      </c>
      <c r="E51" s="452">
        <v>39761.910000000003</v>
      </c>
      <c r="F51" s="452">
        <v>39761.910000000003</v>
      </c>
      <c r="G51" s="452">
        <v>39761.910000000003</v>
      </c>
      <c r="H51" s="452">
        <v>39761.910000000003</v>
      </c>
      <c r="I51" s="452">
        <v>39761.910000000003</v>
      </c>
      <c r="J51" s="452">
        <v>39761.910000000003</v>
      </c>
      <c r="K51" s="452">
        <v>39761.910000000003</v>
      </c>
      <c r="L51" s="452">
        <v>39761.910000000003</v>
      </c>
      <c r="M51" s="452">
        <v>39761.910000000003</v>
      </c>
      <c r="N51" s="452">
        <v>39761.910000000003</v>
      </c>
      <c r="O51" s="452">
        <v>39761.910000000003</v>
      </c>
    </row>
    <row r="52" spans="1:15" ht="15.75" thickBot="1" x14ac:dyDescent="0.3">
      <c r="A52" s="451">
        <v>37201</v>
      </c>
      <c r="B52" s="109" t="s">
        <v>145</v>
      </c>
      <c r="C52" s="466">
        <f t="shared" si="1"/>
        <v>27639</v>
      </c>
      <c r="D52" s="452">
        <v>2303.25</v>
      </c>
      <c r="E52" s="453">
        <v>2303.25</v>
      </c>
      <c r="F52" s="453">
        <v>2303.25</v>
      </c>
      <c r="G52" s="453">
        <v>2303.25</v>
      </c>
      <c r="H52" s="453">
        <v>2303.25</v>
      </c>
      <c r="I52" s="453">
        <v>1368.25</v>
      </c>
      <c r="J52" s="453">
        <v>2303.25</v>
      </c>
      <c r="K52" s="453">
        <v>2303.25</v>
      </c>
      <c r="L52" s="453">
        <v>2303.25</v>
      </c>
      <c r="M52" s="453">
        <v>2303.25</v>
      </c>
      <c r="N52" s="453">
        <v>2303.25</v>
      </c>
      <c r="O52" s="454">
        <v>3238.25</v>
      </c>
    </row>
    <row r="53" spans="1:15" s="103" customFormat="1" ht="15.75" thickBot="1" x14ac:dyDescent="0.3">
      <c r="A53" s="549">
        <v>37501</v>
      </c>
      <c r="B53" s="550" t="s">
        <v>167</v>
      </c>
      <c r="C53" s="466">
        <f t="shared" si="1"/>
        <v>1420188</v>
      </c>
      <c r="D53" s="552">
        <v>118349</v>
      </c>
      <c r="E53" s="552">
        <v>118349</v>
      </c>
      <c r="F53" s="552">
        <v>118349</v>
      </c>
      <c r="G53" s="552">
        <v>118349</v>
      </c>
      <c r="H53" s="552">
        <v>118349</v>
      </c>
      <c r="I53" s="552">
        <v>118349</v>
      </c>
      <c r="J53" s="552">
        <v>118349</v>
      </c>
      <c r="K53" s="552">
        <v>118349</v>
      </c>
      <c r="L53" s="552">
        <v>118349</v>
      </c>
      <c r="M53" s="552">
        <v>118349</v>
      </c>
      <c r="N53" s="552">
        <v>118349</v>
      </c>
      <c r="O53" s="552">
        <v>118349</v>
      </c>
    </row>
    <row r="54" spans="1:15" s="103" customFormat="1" ht="15.75" thickBot="1" x14ac:dyDescent="0.3">
      <c r="A54" s="549">
        <v>37502</v>
      </c>
      <c r="B54" s="550" t="s">
        <v>146</v>
      </c>
      <c r="C54" s="551">
        <f t="shared" si="1"/>
        <v>87300</v>
      </c>
      <c r="D54" s="552">
        <v>7275</v>
      </c>
      <c r="E54" s="552">
        <v>7275</v>
      </c>
      <c r="F54" s="552">
        <v>7275</v>
      </c>
      <c r="G54" s="552">
        <v>7275</v>
      </c>
      <c r="H54" s="552">
        <v>7275</v>
      </c>
      <c r="I54" s="552">
        <v>7275</v>
      </c>
      <c r="J54" s="552">
        <v>7275</v>
      </c>
      <c r="K54" s="552">
        <v>7275</v>
      </c>
      <c r="L54" s="552">
        <v>7275</v>
      </c>
      <c r="M54" s="552">
        <v>7275</v>
      </c>
      <c r="N54" s="552">
        <v>7275</v>
      </c>
      <c r="O54" s="552">
        <v>7275</v>
      </c>
    </row>
    <row r="55" spans="1:15" s="103" customFormat="1" ht="15.75" thickBot="1" x14ac:dyDescent="0.3">
      <c r="A55" s="549">
        <v>37901</v>
      </c>
      <c r="B55" s="550" t="s">
        <v>147</v>
      </c>
      <c r="C55" s="551">
        <f t="shared" si="1"/>
        <v>19289</v>
      </c>
      <c r="D55" s="552">
        <v>1615.75</v>
      </c>
      <c r="E55" s="552">
        <v>1615.75</v>
      </c>
      <c r="F55" s="552">
        <v>1615.75</v>
      </c>
      <c r="G55" s="552">
        <v>1615.75</v>
      </c>
      <c r="H55" s="552">
        <v>1615.75</v>
      </c>
      <c r="I55" s="552">
        <v>1615.75</v>
      </c>
      <c r="J55" s="552">
        <v>1615.75</v>
      </c>
      <c r="K55" s="552">
        <v>1615.75</v>
      </c>
      <c r="L55" s="552">
        <v>1615.75</v>
      </c>
      <c r="M55" s="552">
        <v>1615.75</v>
      </c>
      <c r="N55" s="552">
        <v>1615.75</v>
      </c>
      <c r="O55" s="552">
        <v>1515.75</v>
      </c>
    </row>
    <row r="56" spans="1:15" ht="15.75" thickBot="1" x14ac:dyDescent="0.3">
      <c r="A56" s="451">
        <v>38301</v>
      </c>
      <c r="B56" s="109" t="s">
        <v>148</v>
      </c>
      <c r="C56" s="466">
        <f t="shared" si="1"/>
        <v>230128.99999999991</v>
      </c>
      <c r="D56" s="452">
        <v>20072.833333333332</v>
      </c>
      <c r="E56" s="453">
        <v>20072.833333333332</v>
      </c>
      <c r="F56" s="455">
        <v>20072.833333333332</v>
      </c>
      <c r="G56" s="460">
        <v>10072.833333333334</v>
      </c>
      <c r="H56" s="460">
        <v>10072.833333333334</v>
      </c>
      <c r="I56" s="460">
        <v>10072.833333333334</v>
      </c>
      <c r="J56" s="460">
        <v>15072.833333333299</v>
      </c>
      <c r="K56" s="455">
        <v>7572.8333333333339</v>
      </c>
      <c r="L56" s="455">
        <v>20072.833333333332</v>
      </c>
      <c r="M56" s="460">
        <v>14572.833333333334</v>
      </c>
      <c r="N56" s="460">
        <v>23572.833333333299</v>
      </c>
      <c r="O56" s="461">
        <v>58827.833333333336</v>
      </c>
    </row>
    <row r="57" spans="1:15" ht="15.75" thickBot="1" x14ac:dyDescent="0.3">
      <c r="A57" s="451">
        <v>39201</v>
      </c>
      <c r="B57" s="109" t="s">
        <v>168</v>
      </c>
      <c r="C57" s="466">
        <f t="shared" si="1"/>
        <v>31500</v>
      </c>
      <c r="D57" s="452">
        <v>2625</v>
      </c>
      <c r="E57" s="453">
        <v>10125</v>
      </c>
      <c r="F57" s="459">
        <v>2225</v>
      </c>
      <c r="G57" s="459">
        <v>2225</v>
      </c>
      <c r="H57" s="459">
        <v>2225</v>
      </c>
      <c r="I57" s="459">
        <v>1725</v>
      </c>
      <c r="J57" s="459">
        <v>1725</v>
      </c>
      <c r="K57" s="459">
        <v>1725</v>
      </c>
      <c r="L57" s="459">
        <v>1725</v>
      </c>
      <c r="M57" s="459">
        <v>1725</v>
      </c>
      <c r="N57" s="459">
        <v>1725</v>
      </c>
      <c r="O57" s="459">
        <v>1725</v>
      </c>
    </row>
    <row r="58" spans="1:15" ht="15.75" thickBot="1" x14ac:dyDescent="0.3">
      <c r="A58" s="451">
        <v>39801</v>
      </c>
      <c r="B58" s="109" t="s">
        <v>175</v>
      </c>
      <c r="C58" s="466">
        <f t="shared" si="1"/>
        <v>1488653.2899999996</v>
      </c>
      <c r="D58" s="452">
        <v>124054.45</v>
      </c>
      <c r="E58" s="452">
        <v>124054.44</v>
      </c>
      <c r="F58" s="452">
        <v>124054.44</v>
      </c>
      <c r="G58" s="452">
        <v>124054.44</v>
      </c>
      <c r="H58" s="452">
        <v>124054.44</v>
      </c>
      <c r="I58" s="452">
        <v>124054.44</v>
      </c>
      <c r="J58" s="452">
        <v>124054.44</v>
      </c>
      <c r="K58" s="452">
        <v>124054.44</v>
      </c>
      <c r="L58" s="452">
        <v>124054.44</v>
      </c>
      <c r="M58" s="452">
        <v>124054.44</v>
      </c>
      <c r="N58" s="452">
        <v>124054.44</v>
      </c>
      <c r="O58" s="452">
        <v>124054.44</v>
      </c>
    </row>
    <row r="59" spans="1:15" ht="16.5" thickBot="1" x14ac:dyDescent="0.3">
      <c r="A59" s="449">
        <v>5000</v>
      </c>
      <c r="B59" s="448" t="s">
        <v>213</v>
      </c>
      <c r="C59" s="466">
        <f t="shared" si="1"/>
        <v>100800</v>
      </c>
      <c r="D59" s="466">
        <f t="shared" ref="D59:O59" si="4">SUM(D60:D62)</f>
        <v>8400</v>
      </c>
      <c r="E59" s="466">
        <f t="shared" si="4"/>
        <v>8400</v>
      </c>
      <c r="F59" s="466">
        <f t="shared" si="4"/>
        <v>8400</v>
      </c>
      <c r="G59" s="466">
        <f t="shared" si="4"/>
        <v>8400</v>
      </c>
      <c r="H59" s="466">
        <f t="shared" si="4"/>
        <v>8400</v>
      </c>
      <c r="I59" s="466">
        <f t="shared" si="4"/>
        <v>8400</v>
      </c>
      <c r="J59" s="466">
        <f t="shared" si="4"/>
        <v>8400</v>
      </c>
      <c r="K59" s="466">
        <f t="shared" si="4"/>
        <v>8400</v>
      </c>
      <c r="L59" s="466">
        <f t="shared" si="4"/>
        <v>8400</v>
      </c>
      <c r="M59" s="466">
        <f t="shared" si="4"/>
        <v>8400</v>
      </c>
      <c r="N59" s="466">
        <f t="shared" si="4"/>
        <v>8400</v>
      </c>
      <c r="O59" s="466">
        <f t="shared" si="4"/>
        <v>8400</v>
      </c>
    </row>
    <row r="60" spans="1:15" ht="15.75" thickBot="1" x14ac:dyDescent="0.3">
      <c r="A60" s="527">
        <v>51101</v>
      </c>
      <c r="B60" s="444" t="s">
        <v>151</v>
      </c>
      <c r="C60" s="466">
        <f t="shared" si="1"/>
        <v>10000</v>
      </c>
      <c r="D60" s="452">
        <v>833.33333333333337</v>
      </c>
      <c r="E60" s="462">
        <v>833.33333333333337</v>
      </c>
      <c r="F60" s="462">
        <v>833.33333333333337</v>
      </c>
      <c r="G60" s="462">
        <v>833.33333333333337</v>
      </c>
      <c r="H60" s="462">
        <v>833.33333333333337</v>
      </c>
      <c r="I60" s="462">
        <v>833.33333333333337</v>
      </c>
      <c r="J60" s="462">
        <v>833.33333333333337</v>
      </c>
      <c r="K60" s="462">
        <v>833.33333333333337</v>
      </c>
      <c r="L60" s="462">
        <v>833.33333333333337</v>
      </c>
      <c r="M60" s="462">
        <v>833.33333333333337</v>
      </c>
      <c r="N60" s="462">
        <v>833.33333333333337</v>
      </c>
      <c r="O60" s="463">
        <v>833.33333333333337</v>
      </c>
    </row>
    <row r="61" spans="1:15" ht="15.75" thickBot="1" x14ac:dyDescent="0.3">
      <c r="A61" s="547">
        <v>51501</v>
      </c>
      <c r="B61" s="548" t="s">
        <v>469</v>
      </c>
      <c r="C61" s="466">
        <f t="shared" si="1"/>
        <v>60000</v>
      </c>
      <c r="D61" s="452">
        <v>5000</v>
      </c>
      <c r="E61" s="452">
        <v>5000</v>
      </c>
      <c r="F61" s="452">
        <v>5000</v>
      </c>
      <c r="G61" s="452">
        <v>5000</v>
      </c>
      <c r="H61" s="452">
        <v>5000</v>
      </c>
      <c r="I61" s="452">
        <v>5000</v>
      </c>
      <c r="J61" s="452">
        <v>5000</v>
      </c>
      <c r="K61" s="452">
        <v>5000</v>
      </c>
      <c r="L61" s="452">
        <v>5000</v>
      </c>
      <c r="M61" s="452">
        <v>5000</v>
      </c>
      <c r="N61" s="452">
        <v>5000</v>
      </c>
      <c r="O61" s="452">
        <v>5000</v>
      </c>
    </row>
    <row r="62" spans="1:15" ht="15.75" customHeight="1" thickBot="1" x14ac:dyDescent="0.3">
      <c r="A62" s="528">
        <v>56401</v>
      </c>
      <c r="B62" s="445" t="s">
        <v>171</v>
      </c>
      <c r="C62" s="466">
        <f t="shared" si="1"/>
        <v>30800.000000000004</v>
      </c>
      <c r="D62" s="452">
        <v>2566.6666666666665</v>
      </c>
      <c r="E62" s="464">
        <v>2566.6666666666665</v>
      </c>
      <c r="F62" s="464">
        <v>2566.6666666666665</v>
      </c>
      <c r="G62" s="464">
        <v>2566.6666666666665</v>
      </c>
      <c r="H62" s="464">
        <v>2566.6666666666665</v>
      </c>
      <c r="I62" s="464">
        <v>2566.6666666666665</v>
      </c>
      <c r="J62" s="464">
        <v>2566.6666666666665</v>
      </c>
      <c r="K62" s="464">
        <v>2566.6666666666665</v>
      </c>
      <c r="L62" s="464">
        <v>2566.6666666666665</v>
      </c>
      <c r="M62" s="464">
        <v>2566.6666666666665</v>
      </c>
      <c r="N62" s="464">
        <v>2566.6666666666665</v>
      </c>
      <c r="O62" s="465">
        <v>2566.6666666666665</v>
      </c>
    </row>
    <row r="63" spans="1:15" ht="15.75" thickTop="1" x14ac:dyDescent="0.25"/>
    <row r="64" spans="1:15" x14ac:dyDescent="0.25">
      <c r="B64" t="s">
        <v>490</v>
      </c>
      <c r="C64" s="70">
        <f>SUM(C10+C29+C59)</f>
        <v>23090231.293333333</v>
      </c>
      <c r="D64" s="70">
        <f t="shared" ref="D64:O64" si="5">SUM(D10+D29+D59)</f>
        <v>2234968.7199999988</v>
      </c>
      <c r="E64" s="70">
        <f t="shared" si="5"/>
        <v>2285734.3666666662</v>
      </c>
      <c r="F64" s="70">
        <f t="shared" si="5"/>
        <v>2039899.2166666659</v>
      </c>
      <c r="G64" s="70">
        <f t="shared" si="5"/>
        <v>1822230.7966666664</v>
      </c>
      <c r="H64" s="70">
        <f t="shared" si="5"/>
        <v>1936284.1366666663</v>
      </c>
      <c r="I64" s="70">
        <f t="shared" si="5"/>
        <v>1870531.9866666663</v>
      </c>
      <c r="J64" s="70">
        <f t="shared" si="5"/>
        <v>1852466.9866666663</v>
      </c>
      <c r="K64" s="70">
        <f t="shared" si="5"/>
        <v>1888466.9666666663</v>
      </c>
      <c r="L64" s="70">
        <f t="shared" si="5"/>
        <v>1880031.9666666663</v>
      </c>
      <c r="M64" s="70">
        <f t="shared" si="5"/>
        <v>1894259.9666666663</v>
      </c>
      <c r="N64" s="70">
        <f t="shared" si="5"/>
        <v>1912922.9633333329</v>
      </c>
      <c r="O64" s="70">
        <f t="shared" si="5"/>
        <v>1908433.14</v>
      </c>
    </row>
    <row r="67" spans="11:15" x14ac:dyDescent="0.25">
      <c r="O67" s="70"/>
    </row>
    <row r="68" spans="11:15" x14ac:dyDescent="0.25">
      <c r="K68" s="70"/>
    </row>
  </sheetData>
  <mergeCells count="5">
    <mergeCell ref="B1:O1"/>
    <mergeCell ref="B2:O2"/>
    <mergeCell ref="B3:O3"/>
    <mergeCell ref="B4:O4"/>
    <mergeCell ref="B6:O6"/>
  </mergeCells>
  <pageMargins left="0.25" right="0.25" top="0.75" bottom="0.75" header="0.3" footer="0.3"/>
  <pageSetup paperSize="9" scale="4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4129-C5DE-4356-BAF0-F44CA4307EE4}">
  <dimension ref="A5:U913"/>
  <sheetViews>
    <sheetView topLeftCell="A705" workbookViewId="0">
      <selection activeCell="V11" sqref="V1:AI1048576"/>
    </sheetView>
  </sheetViews>
  <sheetFormatPr baseColWidth="10" defaultRowHeight="15" x14ac:dyDescent="0.25"/>
  <cols>
    <col min="1" max="1" width="3.42578125" customWidth="1"/>
    <col min="2" max="2" width="6.7109375" customWidth="1"/>
    <col min="3" max="3" width="33.140625" customWidth="1"/>
    <col min="4" max="4" width="6.5703125" customWidth="1"/>
    <col min="5" max="6" width="7.28515625" customWidth="1"/>
    <col min="7" max="7" width="5.28515625" customWidth="1"/>
    <col min="8" max="8" width="7.140625" customWidth="1"/>
    <col min="9" max="9" width="6.7109375" customWidth="1"/>
    <col min="11" max="11" width="8.140625" customWidth="1"/>
    <col min="12" max="12" width="13.7109375" customWidth="1"/>
    <col min="13" max="13" width="16.28515625" customWidth="1"/>
    <col min="14" max="14" width="6" customWidth="1"/>
    <col min="15" max="15" width="6.28515625" bestFit="1" customWidth="1"/>
    <col min="16" max="16" width="5.5703125" customWidth="1"/>
    <col min="17" max="17" width="4.85546875" customWidth="1"/>
    <col min="18" max="18" width="6.28515625" customWidth="1"/>
    <col min="19" max="19" width="4.85546875" customWidth="1"/>
    <col min="20" max="20" width="5.7109375" customWidth="1"/>
    <col min="21" max="21" width="12.7109375" customWidth="1"/>
  </cols>
  <sheetData>
    <row r="5" spans="1:21" x14ac:dyDescent="0.25">
      <c r="A5" s="12"/>
      <c r="B5" s="12"/>
      <c r="C5" s="328"/>
      <c r="D5" s="328"/>
      <c r="E5" s="328"/>
      <c r="F5" s="12"/>
      <c r="G5" s="12"/>
      <c r="H5" s="12"/>
      <c r="I5" s="12"/>
      <c r="J5" s="335"/>
      <c r="K5" s="12"/>
      <c r="L5" s="333"/>
      <c r="M5" s="139"/>
      <c r="N5" s="289"/>
      <c r="O5" s="290"/>
      <c r="P5" s="290"/>
      <c r="Q5" s="290"/>
      <c r="R5" s="290"/>
      <c r="S5" s="13"/>
      <c r="T5" s="163"/>
      <c r="U5" s="14"/>
    </row>
    <row r="6" spans="1:21" x14ac:dyDescent="0.25">
      <c r="A6" s="706" t="s">
        <v>0</v>
      </c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</row>
    <row r="7" spans="1:21" x14ac:dyDescent="0.25">
      <c r="A7" s="713" t="s">
        <v>1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</row>
    <row r="8" spans="1:21" x14ac:dyDescent="0.25">
      <c r="A8" s="713" t="s">
        <v>2</v>
      </c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</row>
    <row r="9" spans="1:21" x14ac:dyDescent="0.25">
      <c r="A9" s="713" t="s">
        <v>3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</row>
    <row r="10" spans="1:21" x14ac:dyDescent="0.25">
      <c r="A10" s="713" t="s">
        <v>494</v>
      </c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</row>
    <row r="11" spans="1:21" x14ac:dyDescent="0.25">
      <c r="A11" s="726" t="s">
        <v>4</v>
      </c>
      <c r="B11" s="726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</row>
    <row r="12" spans="1:21" x14ac:dyDescent="0.25">
      <c r="A12" s="697" t="s">
        <v>5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</row>
    <row r="13" spans="1:21" ht="18.75" thickBot="1" x14ac:dyDescent="0.3">
      <c r="A13" s="2"/>
      <c r="B13" s="2"/>
      <c r="C13" s="3"/>
      <c r="D13" s="3"/>
      <c r="E13" s="3"/>
      <c r="F13" s="3"/>
      <c r="G13" s="3"/>
      <c r="H13" s="3"/>
      <c r="I13" s="3"/>
      <c r="J13" s="3"/>
      <c r="K13" s="4"/>
      <c r="L13" s="3"/>
      <c r="M13" s="3"/>
      <c r="N13" s="3"/>
      <c r="O13" s="3"/>
      <c r="P13" s="3"/>
      <c r="Q13" s="3"/>
      <c r="R13" s="3"/>
      <c r="S13" s="2"/>
      <c r="T13" s="2"/>
      <c r="U13" s="2"/>
    </row>
    <row r="14" spans="1:21" ht="15.75" thickTop="1" x14ac:dyDescent="0.25">
      <c r="A14" s="698" t="s">
        <v>6</v>
      </c>
      <c r="B14" s="700" t="s">
        <v>7</v>
      </c>
      <c r="C14" s="702" t="s">
        <v>8</v>
      </c>
      <c r="D14" s="702" t="s">
        <v>177</v>
      </c>
      <c r="E14" s="702" t="s">
        <v>178</v>
      </c>
      <c r="F14" s="702" t="s">
        <v>9</v>
      </c>
      <c r="G14" s="702" t="s">
        <v>10</v>
      </c>
      <c r="H14" s="312"/>
      <c r="I14" s="702" t="s">
        <v>179</v>
      </c>
      <c r="J14" s="702" t="s">
        <v>11</v>
      </c>
      <c r="K14" s="700" t="s">
        <v>12</v>
      </c>
      <c r="L14" s="704" t="s">
        <v>13</v>
      </c>
      <c r="M14" s="704" t="s">
        <v>14</v>
      </c>
      <c r="N14" s="704" t="s">
        <v>15</v>
      </c>
      <c r="O14" s="715" t="s">
        <v>16</v>
      </c>
      <c r="P14" s="716"/>
      <c r="Q14" s="716"/>
      <c r="R14" s="717"/>
      <c r="S14" s="721" t="s">
        <v>17</v>
      </c>
      <c r="T14" s="722"/>
      <c r="U14" s="708" t="s">
        <v>18</v>
      </c>
    </row>
    <row r="15" spans="1:21" x14ac:dyDescent="0.25">
      <c r="A15" s="699"/>
      <c r="B15" s="701"/>
      <c r="C15" s="703"/>
      <c r="D15" s="703"/>
      <c r="E15" s="703"/>
      <c r="F15" s="703"/>
      <c r="G15" s="703"/>
      <c r="H15" s="313"/>
      <c r="I15" s="703"/>
      <c r="J15" s="703"/>
      <c r="K15" s="701"/>
      <c r="L15" s="705"/>
      <c r="M15" s="705"/>
      <c r="N15" s="705"/>
      <c r="O15" s="718"/>
      <c r="P15" s="719"/>
      <c r="Q15" s="719"/>
      <c r="R15" s="720"/>
      <c r="S15" s="723"/>
      <c r="T15" s="724"/>
      <c r="U15" s="709"/>
    </row>
    <row r="16" spans="1:21" ht="48" x14ac:dyDescent="0.25">
      <c r="A16" s="699"/>
      <c r="B16" s="701"/>
      <c r="C16" s="703"/>
      <c r="D16" s="703"/>
      <c r="E16" s="703"/>
      <c r="F16" s="703"/>
      <c r="G16" s="703"/>
      <c r="H16" s="313" t="s">
        <v>180</v>
      </c>
      <c r="I16" s="703"/>
      <c r="J16" s="703"/>
      <c r="K16" s="701"/>
      <c r="L16" s="705"/>
      <c r="M16" s="705"/>
      <c r="N16" s="705"/>
      <c r="O16" s="711" t="s">
        <v>19</v>
      </c>
      <c r="P16" s="711" t="s">
        <v>20</v>
      </c>
      <c r="Q16" s="711" t="s">
        <v>21</v>
      </c>
      <c r="R16" s="711" t="s">
        <v>22</v>
      </c>
      <c r="S16" s="695" t="s">
        <v>23</v>
      </c>
      <c r="T16" s="695" t="s">
        <v>24</v>
      </c>
      <c r="U16" s="709"/>
    </row>
    <row r="17" spans="1:21" ht="15.75" thickBot="1" x14ac:dyDescent="0.3">
      <c r="A17" s="727"/>
      <c r="B17" s="725"/>
      <c r="C17" s="707"/>
      <c r="D17" s="707"/>
      <c r="E17" s="707"/>
      <c r="F17" s="707"/>
      <c r="G17" s="707"/>
      <c r="H17" s="314"/>
      <c r="I17" s="707"/>
      <c r="J17" s="707"/>
      <c r="K17" s="725"/>
      <c r="L17" s="696"/>
      <c r="M17" s="705"/>
      <c r="N17" s="830"/>
      <c r="O17" s="712"/>
      <c r="P17" s="712"/>
      <c r="Q17" s="712"/>
      <c r="R17" s="712"/>
      <c r="S17" s="696"/>
      <c r="T17" s="696"/>
      <c r="U17" s="831"/>
    </row>
    <row r="18" spans="1:21" ht="300.75" customHeight="1" x14ac:dyDescent="0.25">
      <c r="A18" s="150">
        <v>28</v>
      </c>
      <c r="B18" s="7">
        <v>21101</v>
      </c>
      <c r="C18" s="472" t="s">
        <v>242</v>
      </c>
      <c r="D18" s="318" t="s">
        <v>489</v>
      </c>
      <c r="E18" s="319" t="s">
        <v>182</v>
      </c>
      <c r="F18" s="5">
        <v>9</v>
      </c>
      <c r="G18" s="7" t="s">
        <v>181</v>
      </c>
      <c r="H18" s="5">
        <v>615</v>
      </c>
      <c r="I18" s="790" t="s">
        <v>553</v>
      </c>
      <c r="J18" s="533">
        <v>31</v>
      </c>
      <c r="K18" s="7" t="s">
        <v>31</v>
      </c>
      <c r="L18" s="132">
        <v>3</v>
      </c>
      <c r="M18" s="154">
        <f t="shared" ref="M18:M20" si="0">L18*J18</f>
        <v>93</v>
      </c>
      <c r="N18" s="788" t="s">
        <v>183</v>
      </c>
      <c r="O18" s="673">
        <v>0.1</v>
      </c>
      <c r="P18" s="19">
        <v>0.4</v>
      </c>
      <c r="Q18" s="19">
        <v>0.1</v>
      </c>
      <c r="R18" s="19">
        <v>0.4</v>
      </c>
      <c r="S18" s="20"/>
      <c r="T18" s="671" t="s">
        <v>514</v>
      </c>
      <c r="U18" s="780" t="s">
        <v>554</v>
      </c>
    </row>
    <row r="19" spans="1:21" x14ac:dyDescent="0.25">
      <c r="A19" s="150">
        <v>29</v>
      </c>
      <c r="B19" s="7">
        <v>21101</v>
      </c>
      <c r="C19" s="472" t="s">
        <v>243</v>
      </c>
      <c r="D19" s="318" t="s">
        <v>489</v>
      </c>
      <c r="E19" s="319" t="s">
        <v>182</v>
      </c>
      <c r="F19" s="5">
        <v>9</v>
      </c>
      <c r="G19" s="7" t="s">
        <v>181</v>
      </c>
      <c r="H19" s="5">
        <v>615</v>
      </c>
      <c r="I19" s="791"/>
      <c r="J19" s="533">
        <v>32</v>
      </c>
      <c r="K19" s="7" t="s">
        <v>31</v>
      </c>
      <c r="L19" s="132">
        <v>3.5</v>
      </c>
      <c r="M19" s="154">
        <f t="shared" si="0"/>
        <v>112</v>
      </c>
      <c r="N19" s="784"/>
      <c r="O19" s="673">
        <v>0.1</v>
      </c>
      <c r="P19" s="19">
        <v>0.4</v>
      </c>
      <c r="Q19" s="19">
        <v>0.1</v>
      </c>
      <c r="R19" s="19">
        <v>0.4</v>
      </c>
      <c r="S19" s="20"/>
      <c r="T19" s="671" t="s">
        <v>514</v>
      </c>
      <c r="U19" s="781"/>
    </row>
    <row r="20" spans="1:21" x14ac:dyDescent="0.25">
      <c r="A20" s="15">
        <v>33</v>
      </c>
      <c r="B20" s="16">
        <v>21101</v>
      </c>
      <c r="C20" s="577" t="s">
        <v>247</v>
      </c>
      <c r="D20" s="318" t="s">
        <v>489</v>
      </c>
      <c r="E20" s="319" t="s">
        <v>182</v>
      </c>
      <c r="F20" s="5">
        <v>9</v>
      </c>
      <c r="G20" s="7" t="s">
        <v>181</v>
      </c>
      <c r="H20" s="5">
        <v>615</v>
      </c>
      <c r="I20" s="791"/>
      <c r="J20" s="533">
        <v>1</v>
      </c>
      <c r="K20" s="7" t="s">
        <v>36</v>
      </c>
      <c r="L20" s="17">
        <v>115</v>
      </c>
      <c r="M20" s="154">
        <f t="shared" si="0"/>
        <v>115</v>
      </c>
      <c r="N20" s="784"/>
      <c r="O20" s="673">
        <v>0.1</v>
      </c>
      <c r="P20" s="19">
        <v>0.4</v>
      </c>
      <c r="Q20" s="19">
        <v>0.1</v>
      </c>
      <c r="R20" s="19">
        <v>0.4</v>
      </c>
      <c r="S20" s="20"/>
      <c r="T20" s="671" t="s">
        <v>514</v>
      </c>
      <c r="U20" s="781"/>
    </row>
    <row r="21" spans="1:21" x14ac:dyDescent="0.25">
      <c r="A21" s="15">
        <v>67</v>
      </c>
      <c r="B21" s="16">
        <v>21101</v>
      </c>
      <c r="C21" s="130" t="s">
        <v>281</v>
      </c>
      <c r="D21" s="318" t="s">
        <v>489</v>
      </c>
      <c r="E21" s="319" t="s">
        <v>182</v>
      </c>
      <c r="F21" s="5">
        <v>9</v>
      </c>
      <c r="G21" s="7" t="s">
        <v>181</v>
      </c>
      <c r="H21" s="5">
        <v>615</v>
      </c>
      <c r="I21" s="792"/>
      <c r="J21" s="533">
        <v>1</v>
      </c>
      <c r="K21" s="7" t="s">
        <v>36</v>
      </c>
      <c r="L21" s="17">
        <v>82</v>
      </c>
      <c r="M21" s="154">
        <v>80</v>
      </c>
      <c r="N21" s="789"/>
      <c r="O21" s="673">
        <v>0.1</v>
      </c>
      <c r="P21" s="19">
        <v>0.4</v>
      </c>
      <c r="Q21" s="19">
        <v>0.1</v>
      </c>
      <c r="R21" s="19">
        <v>0.4</v>
      </c>
      <c r="S21" s="20"/>
      <c r="T21" s="671" t="s">
        <v>514</v>
      </c>
      <c r="U21" s="782"/>
    </row>
    <row r="22" spans="1:21" x14ac:dyDescent="0.25">
      <c r="A22" s="27"/>
      <c r="B22" s="27"/>
      <c r="C22" s="28"/>
      <c r="D22" s="329"/>
      <c r="E22" s="330"/>
      <c r="F22" s="12"/>
      <c r="G22" s="12"/>
      <c r="H22" s="12"/>
      <c r="I22" s="331"/>
      <c r="J22" s="337"/>
      <c r="K22" s="12"/>
      <c r="L22" s="69"/>
      <c r="M22" s="69"/>
      <c r="N22" s="334"/>
      <c r="O22" s="32"/>
      <c r="P22" s="32"/>
      <c r="Q22" s="32"/>
      <c r="R22" s="32"/>
      <c r="S22" s="33"/>
      <c r="T22" s="34"/>
      <c r="U22" s="14"/>
    </row>
    <row r="23" spans="1:21" x14ac:dyDescent="0.25">
      <c r="A23" s="27"/>
      <c r="B23" s="27"/>
      <c r="C23" s="28"/>
      <c r="D23" s="329"/>
      <c r="E23" s="330"/>
      <c r="F23" s="12"/>
      <c r="G23" s="12"/>
      <c r="H23" s="12"/>
      <c r="I23" s="331"/>
      <c r="J23" s="337"/>
      <c r="K23" s="12"/>
      <c r="L23" s="69"/>
      <c r="M23" s="69">
        <f>SUM(M18:M22)</f>
        <v>400</v>
      </c>
      <c r="N23" s="334"/>
      <c r="O23" s="32"/>
      <c r="P23" s="32"/>
      <c r="Q23" s="32"/>
      <c r="R23" s="32"/>
      <c r="S23" s="33"/>
      <c r="T23" s="34"/>
      <c r="U23" s="14"/>
    </row>
    <row r="24" spans="1:21" x14ac:dyDescent="0.25">
      <c r="A24" s="27"/>
      <c r="B24" s="27"/>
      <c r="C24" s="28"/>
      <c r="D24" s="329"/>
      <c r="E24" s="330"/>
      <c r="F24" s="12"/>
      <c r="G24" s="12"/>
      <c r="H24" s="12"/>
      <c r="I24" s="331"/>
      <c r="J24" s="337"/>
      <c r="K24" s="12"/>
      <c r="L24" s="69"/>
      <c r="M24" s="69"/>
      <c r="N24" s="334"/>
      <c r="O24" s="32"/>
      <c r="P24" s="32"/>
      <c r="Q24" s="32"/>
      <c r="R24" s="32"/>
      <c r="S24" s="33"/>
      <c r="T24" s="34"/>
      <c r="U24" s="14"/>
    </row>
    <row r="25" spans="1:21" x14ac:dyDescent="0.25">
      <c r="A25" s="27"/>
      <c r="B25" s="27"/>
      <c r="C25" s="28"/>
      <c r="D25" s="28"/>
      <c r="E25" s="28"/>
      <c r="F25" s="12"/>
      <c r="G25" s="12"/>
      <c r="H25" s="12"/>
      <c r="I25" s="12"/>
      <c r="J25" s="338"/>
      <c r="K25" s="12"/>
      <c r="L25" s="29"/>
      <c r="M25" s="30"/>
      <c r="N25" s="31"/>
      <c r="O25" s="32"/>
      <c r="P25" s="32"/>
      <c r="Q25" s="32"/>
      <c r="R25" s="32"/>
      <c r="S25" s="33"/>
      <c r="T25" s="34"/>
      <c r="U25" s="14"/>
    </row>
    <row r="26" spans="1:21" x14ac:dyDescent="0.25">
      <c r="A26" s="27"/>
      <c r="B26" s="27"/>
      <c r="C26" s="28"/>
      <c r="D26" s="329"/>
      <c r="E26" s="330"/>
      <c r="F26" s="12"/>
      <c r="G26" s="12"/>
      <c r="H26" s="12"/>
      <c r="I26" s="331"/>
      <c r="J26" s="337"/>
      <c r="K26" s="12"/>
      <c r="L26" s="69"/>
      <c r="M26" s="30"/>
      <c r="N26" s="367"/>
      <c r="O26" s="32"/>
      <c r="P26" s="32"/>
      <c r="Q26" s="32"/>
      <c r="R26" s="32"/>
      <c r="S26" s="33"/>
      <c r="T26" s="34"/>
      <c r="U26" s="50"/>
    </row>
    <row r="27" spans="1:21" x14ac:dyDescent="0.25">
      <c r="A27" s="27"/>
      <c r="B27" s="27"/>
      <c r="C27" s="36"/>
      <c r="D27" s="329"/>
      <c r="E27" s="330"/>
      <c r="F27" s="12"/>
      <c r="G27" s="12"/>
      <c r="H27" s="12"/>
      <c r="I27" s="331"/>
      <c r="J27" s="337"/>
      <c r="K27" s="38"/>
      <c r="L27" s="39"/>
      <c r="M27" s="30"/>
      <c r="N27" s="367"/>
      <c r="O27" s="32"/>
      <c r="P27" s="32"/>
      <c r="Q27" s="32"/>
      <c r="R27" s="32"/>
      <c r="S27" s="33"/>
      <c r="T27" s="34"/>
      <c r="U27" s="50"/>
    </row>
    <row r="28" spans="1:21" x14ac:dyDescent="0.25">
      <c r="A28" s="27"/>
      <c r="B28" s="27"/>
      <c r="C28" s="36"/>
      <c r="D28" s="329"/>
      <c r="E28" s="330"/>
      <c r="F28" s="12"/>
      <c r="G28" s="12"/>
      <c r="H28" s="12"/>
      <c r="I28" s="331"/>
      <c r="J28" s="337"/>
      <c r="K28" s="38"/>
      <c r="L28" s="39"/>
      <c r="M28" s="30"/>
      <c r="N28" s="367"/>
      <c r="O28" s="32"/>
      <c r="P28" s="32"/>
      <c r="Q28" s="32"/>
      <c r="R28" s="32"/>
      <c r="S28" s="33"/>
      <c r="T28" s="34"/>
      <c r="U28" s="50"/>
    </row>
    <row r="29" spans="1:21" x14ac:dyDescent="0.25">
      <c r="A29" s="27"/>
      <c r="B29" s="27"/>
      <c r="C29" s="33"/>
      <c r="D29" s="33"/>
      <c r="E29" s="33"/>
      <c r="F29" s="13"/>
      <c r="G29" s="13"/>
      <c r="H29" s="13"/>
      <c r="I29" s="13"/>
      <c r="J29" s="27"/>
      <c r="K29" s="12"/>
      <c r="L29" s="49"/>
      <c r="M29" s="49"/>
      <c r="N29" s="31"/>
      <c r="O29" s="32"/>
      <c r="P29" s="32"/>
      <c r="Q29" s="32"/>
      <c r="R29" s="32"/>
      <c r="S29" s="47"/>
      <c r="T29" s="34"/>
      <c r="U29" s="50"/>
    </row>
    <row r="30" spans="1:21" x14ac:dyDescent="0.25">
      <c r="A30" s="27"/>
      <c r="B30" s="37"/>
      <c r="C30" s="36"/>
      <c r="D30" s="329"/>
      <c r="E30" s="330"/>
      <c r="F30" s="12"/>
      <c r="G30" s="12"/>
      <c r="H30" s="12"/>
      <c r="I30" s="331"/>
      <c r="J30" s="340"/>
      <c r="K30" s="38"/>
      <c r="L30" s="317"/>
      <c r="M30" s="69"/>
      <c r="N30" s="334"/>
      <c r="O30" s="32"/>
      <c r="P30" s="32"/>
      <c r="Q30" s="32"/>
      <c r="R30" s="32"/>
      <c r="S30" s="47"/>
      <c r="T30" s="34"/>
      <c r="U30" s="14"/>
    </row>
    <row r="31" spans="1:21" x14ac:dyDescent="0.25">
      <c r="A31" s="27"/>
      <c r="B31" s="37"/>
      <c r="C31" s="36"/>
      <c r="D31" s="329"/>
      <c r="E31" s="330"/>
      <c r="F31" s="12"/>
      <c r="G31" s="12"/>
      <c r="H31" s="12"/>
      <c r="I31" s="331"/>
      <c r="J31" s="340"/>
      <c r="K31" s="38"/>
      <c r="L31" s="317"/>
      <c r="M31" s="69"/>
      <c r="N31" s="334"/>
      <c r="O31" s="32"/>
      <c r="P31" s="32"/>
      <c r="Q31" s="32"/>
      <c r="R31" s="32"/>
      <c r="S31" s="47"/>
      <c r="T31" s="34"/>
      <c r="U31" s="14"/>
    </row>
    <row r="32" spans="1:21" x14ac:dyDescent="0.25">
      <c r="A32" s="27"/>
      <c r="B32" s="37"/>
      <c r="C32" s="36"/>
      <c r="D32" s="329"/>
      <c r="E32" s="330"/>
      <c r="F32" s="12"/>
      <c r="G32" s="12"/>
      <c r="H32" s="12"/>
      <c r="I32" s="331"/>
      <c r="J32" s="340"/>
      <c r="K32" s="38"/>
      <c r="L32" s="317"/>
      <c r="M32" s="69"/>
      <c r="N32" s="334"/>
      <c r="O32" s="32"/>
      <c r="P32" s="32"/>
      <c r="Q32" s="32"/>
      <c r="R32" s="32"/>
      <c r="S32" s="47"/>
      <c r="T32" s="34"/>
      <c r="U32" s="14"/>
    </row>
    <row r="33" spans="1:21" x14ac:dyDescent="0.25">
      <c r="A33" s="27"/>
      <c r="B33" s="37"/>
      <c r="C33" s="36"/>
      <c r="D33" s="329"/>
      <c r="E33" s="330"/>
      <c r="F33" s="12"/>
      <c r="G33" s="12"/>
      <c r="H33" s="12"/>
      <c r="I33" s="331"/>
      <c r="J33" s="340"/>
      <c r="K33" s="38"/>
      <c r="L33" s="317"/>
      <c r="M33" s="69"/>
      <c r="N33" s="334"/>
      <c r="O33" s="32"/>
      <c r="P33" s="32"/>
      <c r="Q33" s="32"/>
      <c r="R33" s="32"/>
      <c r="S33" s="47"/>
      <c r="T33" s="34"/>
      <c r="U33" s="14"/>
    </row>
    <row r="34" spans="1:21" x14ac:dyDescent="0.25">
      <c r="A34" s="27"/>
      <c r="B34" s="37"/>
      <c r="C34" s="36"/>
      <c r="D34" s="329"/>
      <c r="E34" s="330"/>
      <c r="F34" s="12"/>
      <c r="G34" s="12"/>
      <c r="H34" s="12"/>
      <c r="I34" s="331"/>
      <c r="J34" s="340"/>
      <c r="K34" s="38"/>
      <c r="L34" s="317"/>
      <c r="M34" s="69"/>
      <c r="N34" s="334"/>
      <c r="O34" s="32"/>
      <c r="P34" s="32"/>
      <c r="Q34" s="32"/>
      <c r="R34" s="32"/>
      <c r="S34" s="47"/>
      <c r="T34" s="34"/>
      <c r="U34" s="14"/>
    </row>
    <row r="35" spans="1:21" x14ac:dyDescent="0.25">
      <c r="A35" s="27"/>
      <c r="B35" s="37"/>
      <c r="C35" s="36"/>
      <c r="D35" s="329"/>
      <c r="E35" s="330"/>
      <c r="F35" s="12"/>
      <c r="G35" s="12"/>
      <c r="H35" s="12"/>
      <c r="I35" s="331"/>
      <c r="J35" s="340"/>
      <c r="K35" s="38"/>
      <c r="L35" s="317"/>
      <c r="M35" s="69"/>
      <c r="N35" s="334"/>
      <c r="O35" s="32"/>
      <c r="P35" s="32"/>
      <c r="Q35" s="32"/>
      <c r="R35" s="32"/>
      <c r="S35" s="47"/>
      <c r="T35" s="34"/>
      <c r="U35" s="14"/>
    </row>
    <row r="36" spans="1:21" x14ac:dyDescent="0.25">
      <c r="A36" s="27"/>
      <c r="B36" s="37"/>
      <c r="C36" s="36"/>
      <c r="D36" s="329"/>
      <c r="E36" s="330"/>
      <c r="F36" s="12"/>
      <c r="G36" s="12"/>
      <c r="H36" s="12"/>
      <c r="I36" s="331"/>
      <c r="J36" s="340"/>
      <c r="K36" s="38"/>
      <c r="L36" s="317"/>
      <c r="M36" s="69"/>
      <c r="N36" s="334"/>
      <c r="O36" s="32"/>
      <c r="P36" s="32"/>
      <c r="Q36" s="32"/>
      <c r="R36" s="32"/>
      <c r="S36" s="47"/>
      <c r="T36" s="34"/>
      <c r="U36" s="14"/>
    </row>
    <row r="37" spans="1:21" x14ac:dyDescent="0.25">
      <c r="A37" s="27"/>
      <c r="B37" s="37"/>
      <c r="C37" s="36"/>
      <c r="D37" s="329"/>
      <c r="E37" s="330"/>
      <c r="F37" s="12"/>
      <c r="G37" s="12"/>
      <c r="H37" s="12"/>
      <c r="I37" s="331"/>
      <c r="J37" s="340"/>
      <c r="K37" s="38"/>
      <c r="L37" s="317"/>
      <c r="M37" s="69"/>
      <c r="N37" s="334"/>
      <c r="O37" s="32"/>
      <c r="P37" s="32"/>
      <c r="Q37" s="32"/>
      <c r="R37" s="32"/>
      <c r="S37" s="47"/>
      <c r="T37" s="34"/>
      <c r="U37" s="14"/>
    </row>
    <row r="38" spans="1:21" x14ac:dyDescent="0.25">
      <c r="A38" s="27"/>
      <c r="B38" s="37"/>
      <c r="C38" s="36"/>
      <c r="D38" s="329"/>
      <c r="E38" s="330"/>
      <c r="F38" s="12"/>
      <c r="G38" s="12"/>
      <c r="H38" s="12"/>
      <c r="I38" s="331"/>
      <c r="J38" s="340"/>
      <c r="K38" s="38"/>
      <c r="L38" s="317"/>
      <c r="M38" s="69"/>
      <c r="N38" s="334"/>
      <c r="O38" s="32"/>
      <c r="P38" s="32"/>
      <c r="Q38" s="32"/>
      <c r="R38" s="32"/>
      <c r="S38" s="47"/>
      <c r="T38" s="34"/>
      <c r="U38" s="14"/>
    </row>
    <row r="39" spans="1:21" x14ac:dyDescent="0.25">
      <c r="A39" s="27"/>
      <c r="B39" s="37"/>
      <c r="C39" s="36"/>
      <c r="D39" s="329"/>
      <c r="E39" s="330"/>
      <c r="F39" s="12"/>
      <c r="G39" s="12"/>
      <c r="H39" s="12"/>
      <c r="I39" s="331"/>
      <c r="J39" s="340"/>
      <c r="K39" s="38"/>
      <c r="L39" s="317"/>
      <c r="M39" s="69"/>
      <c r="N39" s="334"/>
      <c r="O39" s="32"/>
      <c r="P39" s="32"/>
      <c r="Q39" s="32"/>
      <c r="R39" s="32"/>
      <c r="S39" s="47"/>
      <c r="T39" s="34"/>
      <c r="U39" s="14"/>
    </row>
    <row r="40" spans="1:21" x14ac:dyDescent="0.25">
      <c r="K40" s="62"/>
    </row>
    <row r="41" spans="1:21" x14ac:dyDescent="0.25">
      <c r="A41" s="706" t="s">
        <v>0</v>
      </c>
      <c r="B41" s="706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5">
      <c r="A42" s="713" t="s">
        <v>1</v>
      </c>
      <c r="B42" s="713"/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</row>
    <row r="43" spans="1:21" x14ac:dyDescent="0.25">
      <c r="A43" s="713" t="s">
        <v>2</v>
      </c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</row>
    <row r="44" spans="1:21" x14ac:dyDescent="0.25">
      <c r="A44" s="713" t="s">
        <v>3</v>
      </c>
      <c r="B44" s="713"/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</row>
    <row r="45" spans="1:21" x14ac:dyDescent="0.25">
      <c r="A45" s="713" t="s">
        <v>494</v>
      </c>
      <c r="B45" s="713"/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</row>
    <row r="46" spans="1:21" x14ac:dyDescent="0.25">
      <c r="A46" s="726" t="s">
        <v>4</v>
      </c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</row>
    <row r="47" spans="1:21" x14ac:dyDescent="0.25">
      <c r="A47" s="697" t="s">
        <v>67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</row>
    <row r="48" spans="1:21" ht="15.75" thickBot="1" x14ac:dyDescent="0.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ht="15.75" thickTop="1" x14ac:dyDescent="0.25">
      <c r="A49" s="698" t="s">
        <v>6</v>
      </c>
      <c r="B49" s="700" t="s">
        <v>7</v>
      </c>
      <c r="C49" s="702" t="s">
        <v>8</v>
      </c>
      <c r="D49" s="702" t="s">
        <v>177</v>
      </c>
      <c r="E49" s="702" t="s">
        <v>178</v>
      </c>
      <c r="F49" s="702" t="s">
        <v>9</v>
      </c>
      <c r="G49" s="702" t="s">
        <v>10</v>
      </c>
      <c r="H49" s="312"/>
      <c r="I49" s="702" t="s">
        <v>179</v>
      </c>
      <c r="J49" s="702" t="s">
        <v>11</v>
      </c>
      <c r="K49" s="700" t="s">
        <v>12</v>
      </c>
      <c r="L49" s="704" t="s">
        <v>13</v>
      </c>
      <c r="M49" s="704" t="s">
        <v>14</v>
      </c>
      <c r="N49" s="704" t="s">
        <v>15</v>
      </c>
      <c r="O49" s="715" t="s">
        <v>16</v>
      </c>
      <c r="P49" s="716"/>
      <c r="Q49" s="716"/>
      <c r="R49" s="717"/>
      <c r="S49" s="721" t="s">
        <v>17</v>
      </c>
      <c r="T49" s="722"/>
      <c r="U49" s="708" t="s">
        <v>18</v>
      </c>
    </row>
    <row r="50" spans="1:21" x14ac:dyDescent="0.25">
      <c r="A50" s="699"/>
      <c r="B50" s="701"/>
      <c r="C50" s="703"/>
      <c r="D50" s="703"/>
      <c r="E50" s="703"/>
      <c r="F50" s="703"/>
      <c r="G50" s="703"/>
      <c r="H50" s="313"/>
      <c r="I50" s="703"/>
      <c r="J50" s="703"/>
      <c r="K50" s="701"/>
      <c r="L50" s="705"/>
      <c r="M50" s="705"/>
      <c r="N50" s="705"/>
      <c r="O50" s="718"/>
      <c r="P50" s="719"/>
      <c r="Q50" s="719"/>
      <c r="R50" s="720"/>
      <c r="S50" s="723"/>
      <c r="T50" s="724"/>
      <c r="U50" s="709"/>
    </row>
    <row r="51" spans="1:21" ht="48" x14ac:dyDescent="0.25">
      <c r="A51" s="699"/>
      <c r="B51" s="701"/>
      <c r="C51" s="703"/>
      <c r="D51" s="703"/>
      <c r="E51" s="703"/>
      <c r="F51" s="703"/>
      <c r="G51" s="703"/>
      <c r="H51" s="313" t="s">
        <v>180</v>
      </c>
      <c r="I51" s="703"/>
      <c r="J51" s="703"/>
      <c r="K51" s="701"/>
      <c r="L51" s="705"/>
      <c r="M51" s="705"/>
      <c r="N51" s="705"/>
      <c r="O51" s="711" t="s">
        <v>19</v>
      </c>
      <c r="P51" s="711" t="s">
        <v>20</v>
      </c>
      <c r="Q51" s="711" t="s">
        <v>21</v>
      </c>
      <c r="R51" s="711" t="s">
        <v>22</v>
      </c>
      <c r="S51" s="695" t="s">
        <v>23</v>
      </c>
      <c r="T51" s="695" t="s">
        <v>24</v>
      </c>
      <c r="U51" s="709"/>
    </row>
    <row r="52" spans="1:21" ht="15.75" thickBot="1" x14ac:dyDescent="0.3">
      <c r="A52" s="727"/>
      <c r="B52" s="725"/>
      <c r="C52" s="707"/>
      <c r="D52" s="707"/>
      <c r="E52" s="707"/>
      <c r="F52" s="707"/>
      <c r="G52" s="707"/>
      <c r="H52" s="314"/>
      <c r="I52" s="707"/>
      <c r="J52" s="707"/>
      <c r="K52" s="725"/>
      <c r="L52" s="696"/>
      <c r="M52" s="696"/>
      <c r="N52" s="696"/>
      <c r="O52" s="712"/>
      <c r="P52" s="712"/>
      <c r="Q52" s="712"/>
      <c r="R52" s="712"/>
      <c r="S52" s="696"/>
      <c r="T52" s="696"/>
      <c r="U52" s="710"/>
    </row>
    <row r="53" spans="1:21" ht="300.75" thickBot="1" x14ac:dyDescent="0.3">
      <c r="A53" s="15">
        <v>17</v>
      </c>
      <c r="B53" s="16">
        <v>21601</v>
      </c>
      <c r="C53" s="130" t="s">
        <v>348</v>
      </c>
      <c r="D53" s="318" t="s">
        <v>489</v>
      </c>
      <c r="E53" s="319" t="s">
        <v>182</v>
      </c>
      <c r="F53" s="5">
        <v>9</v>
      </c>
      <c r="G53" s="7" t="s">
        <v>181</v>
      </c>
      <c r="H53" s="5">
        <v>615</v>
      </c>
      <c r="I53" s="438" t="s">
        <v>553</v>
      </c>
      <c r="J53" s="16">
        <v>46</v>
      </c>
      <c r="K53" s="65" t="s">
        <v>39</v>
      </c>
      <c r="L53" s="66">
        <v>7.5</v>
      </c>
      <c r="M53" s="17">
        <v>346.67</v>
      </c>
      <c r="N53" s="783" t="s">
        <v>183</v>
      </c>
      <c r="O53" s="19">
        <v>0.1</v>
      </c>
      <c r="P53" s="19">
        <v>0.4</v>
      </c>
      <c r="Q53" s="19">
        <v>0.1</v>
      </c>
      <c r="R53" s="19">
        <v>0.4</v>
      </c>
      <c r="S53" s="45"/>
      <c r="T53" s="21" t="s">
        <v>514</v>
      </c>
      <c r="U53" s="773" t="s">
        <v>554</v>
      </c>
    </row>
    <row r="54" spans="1:21" ht="15.75" thickTop="1" x14ac:dyDescent="0.25">
      <c r="A54" s="15"/>
      <c r="B54" s="16"/>
      <c r="C54" s="130"/>
      <c r="D54" s="318"/>
      <c r="E54" s="319"/>
      <c r="F54" s="5"/>
      <c r="G54" s="7"/>
      <c r="H54" s="5"/>
      <c r="I54" s="323"/>
      <c r="J54" s="16"/>
      <c r="K54" s="65"/>
      <c r="L54" s="66"/>
      <c r="M54" s="17"/>
      <c r="N54" s="784"/>
      <c r="O54" s="19"/>
      <c r="P54" s="19"/>
      <c r="Q54" s="19"/>
      <c r="R54" s="19"/>
      <c r="S54" s="45"/>
      <c r="T54" s="21"/>
      <c r="U54" s="774"/>
    </row>
    <row r="55" spans="1:21" x14ac:dyDescent="0.25">
      <c r="A55" s="15"/>
      <c r="B55" s="16"/>
      <c r="C55" s="130"/>
      <c r="D55" s="318"/>
      <c r="E55" s="319"/>
      <c r="F55" s="5"/>
      <c r="G55" s="7"/>
      <c r="H55" s="5"/>
      <c r="I55" s="323"/>
      <c r="J55" s="16"/>
      <c r="K55" s="65"/>
      <c r="L55" s="66"/>
      <c r="M55" s="17"/>
      <c r="N55" s="784"/>
      <c r="O55" s="19"/>
      <c r="P55" s="19"/>
      <c r="Q55" s="19"/>
      <c r="R55" s="19"/>
      <c r="S55" s="45"/>
      <c r="T55" s="21"/>
      <c r="U55" s="774"/>
    </row>
    <row r="56" spans="1:21" x14ac:dyDescent="0.25">
      <c r="A56" s="15"/>
      <c r="B56" s="16"/>
      <c r="C56" s="130"/>
      <c r="D56" s="318"/>
      <c r="E56" s="319"/>
      <c r="F56" s="5"/>
      <c r="G56" s="346"/>
      <c r="H56" s="5"/>
      <c r="I56" s="346"/>
      <c r="J56" s="16"/>
      <c r="K56" s="65"/>
      <c r="L56" s="66"/>
      <c r="M56" s="17"/>
      <c r="N56" s="784"/>
      <c r="O56" s="19"/>
      <c r="P56" s="19"/>
      <c r="Q56" s="19"/>
      <c r="R56" s="19"/>
      <c r="S56" s="45"/>
      <c r="T56" s="21"/>
      <c r="U56" s="774"/>
    </row>
    <row r="57" spans="1:21" ht="15.75" thickBot="1" x14ac:dyDescent="0.3">
      <c r="A57" s="22"/>
      <c r="B57" s="23"/>
      <c r="C57" s="148"/>
      <c r="D57" s="318"/>
      <c r="E57" s="319"/>
      <c r="F57" s="5"/>
      <c r="G57" s="174"/>
      <c r="H57" s="174"/>
      <c r="I57" s="174"/>
      <c r="J57" s="23"/>
      <c r="K57" s="194"/>
      <c r="L57" s="175"/>
      <c r="M57" s="17"/>
      <c r="N57" s="785"/>
      <c r="O57" s="25"/>
      <c r="P57" s="25"/>
      <c r="Q57" s="25"/>
      <c r="R57" s="25"/>
      <c r="S57" s="46"/>
      <c r="T57" s="26"/>
      <c r="U57" s="786"/>
    </row>
    <row r="58" spans="1:21" ht="15.75" thickTop="1" x14ac:dyDescent="0.25">
      <c r="A58" s="27"/>
      <c r="B58" s="27"/>
      <c r="C58" s="28"/>
      <c r="D58" s="28"/>
      <c r="E58" s="28"/>
      <c r="F58" s="12"/>
      <c r="G58" s="12"/>
      <c r="H58" s="12"/>
      <c r="I58" s="12"/>
      <c r="J58" s="27"/>
      <c r="K58" s="67"/>
      <c r="L58" s="68"/>
      <c r="M58" s="69"/>
      <c r="N58" s="31"/>
      <c r="O58" s="32"/>
      <c r="P58" s="32"/>
      <c r="Q58" s="32"/>
      <c r="R58" s="32"/>
      <c r="S58" s="47"/>
      <c r="T58" s="34" t="s">
        <v>99</v>
      </c>
      <c r="U58" s="14"/>
    </row>
    <row r="59" spans="1:21" x14ac:dyDescent="0.25">
      <c r="A59" s="27"/>
      <c r="B59" s="27"/>
      <c r="C59" s="28"/>
      <c r="D59" s="28"/>
      <c r="E59" s="28"/>
      <c r="F59" s="12"/>
      <c r="G59" s="12"/>
      <c r="H59" s="12"/>
      <c r="I59" s="12"/>
      <c r="J59" s="27"/>
      <c r="K59" s="67"/>
      <c r="L59" s="68"/>
      <c r="M59" s="69">
        <f>SUM(M53:M58)</f>
        <v>346.67</v>
      </c>
      <c r="N59" s="31"/>
      <c r="O59" s="32"/>
      <c r="P59" s="32"/>
      <c r="Q59" s="32"/>
      <c r="R59" s="32"/>
      <c r="S59" s="47"/>
      <c r="T59" s="34"/>
      <c r="U59" s="14"/>
    </row>
    <row r="60" spans="1:21" x14ac:dyDescent="0.25">
      <c r="A60" s="27"/>
      <c r="B60" s="27"/>
      <c r="C60" s="28"/>
      <c r="D60" s="28"/>
      <c r="E60" s="28"/>
      <c r="F60" s="12"/>
      <c r="G60" s="12"/>
      <c r="H60" s="12"/>
      <c r="I60" s="12"/>
      <c r="J60" s="27"/>
      <c r="K60" s="67"/>
      <c r="L60" s="68"/>
      <c r="M60" s="69"/>
      <c r="N60" s="31"/>
      <c r="O60" s="32"/>
      <c r="P60" s="32"/>
      <c r="Q60" s="32"/>
      <c r="R60" s="32"/>
      <c r="S60" s="47"/>
      <c r="T60" s="34"/>
      <c r="U60" s="14"/>
    </row>
    <row r="61" spans="1:21" x14ac:dyDescent="0.25">
      <c r="A61" s="27"/>
      <c r="B61" s="27"/>
      <c r="C61" s="28"/>
      <c r="D61" s="28"/>
      <c r="E61" s="28"/>
      <c r="F61" s="12"/>
      <c r="G61" s="12"/>
      <c r="H61" s="12"/>
      <c r="I61" s="12"/>
      <c r="J61" s="27"/>
      <c r="K61" s="67"/>
      <c r="L61" s="68"/>
      <c r="M61" s="69"/>
      <c r="N61" s="31"/>
      <c r="O61" s="32"/>
      <c r="P61" s="32"/>
      <c r="Q61" s="32"/>
      <c r="R61" s="32"/>
      <c r="S61" s="47"/>
      <c r="T61" s="34"/>
      <c r="U61" s="14"/>
    </row>
    <row r="62" spans="1:21" x14ac:dyDescent="0.25">
      <c r="A62" s="27"/>
      <c r="B62" s="27"/>
      <c r="C62" s="28"/>
      <c r="D62" s="28"/>
      <c r="E62" s="28"/>
      <c r="F62" s="12"/>
      <c r="G62" s="12"/>
      <c r="H62" s="12"/>
      <c r="I62" s="12"/>
      <c r="J62" s="27"/>
      <c r="K62" s="67"/>
      <c r="L62" s="68"/>
      <c r="M62" s="69"/>
      <c r="N62" s="31"/>
      <c r="O62" s="32"/>
      <c r="P62" s="32"/>
      <c r="Q62" s="32"/>
      <c r="R62" s="32"/>
      <c r="S62" s="47"/>
      <c r="T62" s="34"/>
      <c r="U62" s="14"/>
    </row>
    <row r="63" spans="1:21" x14ac:dyDescent="0.25">
      <c r="A63" s="27"/>
      <c r="B63" s="27"/>
      <c r="C63" s="28"/>
      <c r="D63" s="28"/>
      <c r="E63" s="28"/>
      <c r="F63" s="12"/>
      <c r="G63" s="12"/>
      <c r="H63" s="12"/>
      <c r="I63" s="12"/>
      <c r="J63" s="27"/>
      <c r="K63" s="67"/>
      <c r="L63" s="68"/>
      <c r="M63" s="69"/>
      <c r="N63" s="31"/>
      <c r="O63" s="32"/>
      <c r="P63" s="32"/>
      <c r="Q63" s="32"/>
      <c r="R63" s="32"/>
      <c r="S63" s="47"/>
      <c r="T63" s="34"/>
      <c r="U63" s="14"/>
    </row>
    <row r="64" spans="1:21" x14ac:dyDescent="0.25">
      <c r="A64" s="27"/>
      <c r="B64" s="27"/>
      <c r="C64" s="28"/>
      <c r="D64" s="28"/>
      <c r="E64" s="28"/>
      <c r="F64" s="12"/>
      <c r="G64" s="12"/>
      <c r="H64" s="12"/>
      <c r="I64" s="12"/>
      <c r="J64" s="27"/>
      <c r="K64" s="67"/>
      <c r="L64" s="68"/>
      <c r="M64" s="69"/>
      <c r="N64" s="31"/>
      <c r="O64" s="32"/>
      <c r="P64" s="32"/>
      <c r="Q64" s="32"/>
      <c r="R64" s="32"/>
      <c r="S64" s="47"/>
      <c r="T64" s="34"/>
      <c r="U64" s="14"/>
    </row>
    <row r="65" spans="1:21" x14ac:dyDescent="0.25">
      <c r="A65" s="27"/>
      <c r="B65" s="27"/>
      <c r="C65" s="28"/>
      <c r="D65" s="28"/>
      <c r="E65" s="28"/>
      <c r="F65" s="12"/>
      <c r="G65" s="12"/>
      <c r="H65" s="12"/>
      <c r="I65" s="12"/>
      <c r="J65" s="27"/>
      <c r="K65" s="67"/>
      <c r="L65" s="68"/>
      <c r="M65" s="69"/>
      <c r="N65" s="31"/>
      <c r="O65" s="32"/>
      <c r="P65" s="32"/>
      <c r="Q65" s="32"/>
      <c r="R65" s="32"/>
      <c r="S65" s="47"/>
      <c r="T65" s="34"/>
      <c r="U65" s="14"/>
    </row>
    <row r="66" spans="1:21" x14ac:dyDescent="0.25">
      <c r="A66" s="27"/>
      <c r="B66" s="27"/>
      <c r="C66" s="28"/>
      <c r="D66" s="28"/>
      <c r="E66" s="28"/>
      <c r="F66" s="12"/>
      <c r="G66" s="12"/>
      <c r="H66" s="12"/>
      <c r="I66" s="12"/>
      <c r="J66" s="27"/>
      <c r="K66" s="67"/>
      <c r="L66" s="68"/>
      <c r="M66" s="69"/>
      <c r="N66" s="31"/>
      <c r="O66" s="32"/>
      <c r="P66" s="32"/>
      <c r="Q66" s="32"/>
      <c r="R66" s="32"/>
      <c r="S66" s="47"/>
      <c r="T66" s="34"/>
      <c r="U66" s="14"/>
    </row>
    <row r="67" spans="1:21" x14ac:dyDescent="0.25">
      <c r="A67" s="27"/>
      <c r="B67" s="27"/>
      <c r="C67" s="28"/>
      <c r="D67" s="28"/>
      <c r="E67" s="28"/>
      <c r="F67" s="12"/>
      <c r="G67" s="12"/>
      <c r="H67" s="12"/>
      <c r="I67" s="12"/>
      <c r="J67" s="27"/>
      <c r="K67" s="67"/>
      <c r="L67" s="68"/>
      <c r="M67" s="69"/>
      <c r="N67" s="31"/>
      <c r="O67" s="32"/>
      <c r="P67" s="32"/>
      <c r="Q67" s="32"/>
      <c r="R67" s="32"/>
      <c r="S67" s="47"/>
      <c r="T67" s="34"/>
      <c r="U67" s="14"/>
    </row>
    <row r="68" spans="1:21" x14ac:dyDescent="0.25">
      <c r="A68" s="27"/>
      <c r="B68" s="27"/>
      <c r="C68" s="28"/>
      <c r="D68" s="28"/>
      <c r="E68" s="28"/>
      <c r="F68" s="12"/>
      <c r="G68" s="12"/>
      <c r="H68" s="12"/>
      <c r="I68" s="12"/>
      <c r="J68" s="27"/>
      <c r="K68" s="67"/>
      <c r="L68" s="68"/>
      <c r="M68" s="69"/>
      <c r="N68" s="31"/>
      <c r="O68" s="32"/>
      <c r="P68" s="32"/>
      <c r="Q68" s="32"/>
      <c r="R68" s="32"/>
      <c r="S68" s="47"/>
      <c r="T68" s="34"/>
      <c r="U68" s="14"/>
    </row>
    <row r="69" spans="1:21" x14ac:dyDescent="0.25">
      <c r="A69" s="706" t="s">
        <v>0</v>
      </c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</row>
    <row r="70" spans="1:21" x14ac:dyDescent="0.25">
      <c r="A70" s="713" t="s">
        <v>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</row>
    <row r="71" spans="1:21" x14ac:dyDescent="0.25">
      <c r="A71" s="713" t="s">
        <v>2</v>
      </c>
      <c r="B71" s="713"/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</row>
    <row r="72" spans="1:21" x14ac:dyDescent="0.25">
      <c r="A72" s="713" t="s">
        <v>3</v>
      </c>
      <c r="B72" s="713"/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</row>
    <row r="73" spans="1:21" x14ac:dyDescent="0.25">
      <c r="A73" s="713" t="s">
        <v>494</v>
      </c>
      <c r="B73" s="713"/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</row>
    <row r="74" spans="1:21" x14ac:dyDescent="0.25">
      <c r="A74" s="714" t="s">
        <v>4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</row>
    <row r="75" spans="1:21" x14ac:dyDescent="0.25">
      <c r="A75" s="706" t="s">
        <v>76</v>
      </c>
      <c r="B75" s="706"/>
      <c r="C75" s="706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</row>
    <row r="76" spans="1:21" ht="18.75" thickBot="1" x14ac:dyDescent="0.3">
      <c r="A76" s="2"/>
      <c r="B76" s="2"/>
      <c r="C76" s="3"/>
      <c r="D76" s="3"/>
      <c r="E76" s="3"/>
      <c r="F76" s="3"/>
      <c r="G76" s="3"/>
      <c r="H76" s="3"/>
      <c r="I76" s="3"/>
      <c r="J76" s="3"/>
      <c r="K76" s="4"/>
      <c r="L76" s="3"/>
      <c r="M76" s="3"/>
      <c r="N76" s="3"/>
      <c r="O76" s="3"/>
      <c r="P76" s="3"/>
      <c r="Q76" s="3"/>
      <c r="R76" s="3"/>
      <c r="S76" s="2"/>
      <c r="T76" s="2"/>
      <c r="U76" s="2"/>
    </row>
    <row r="77" spans="1:21" ht="15.75" thickTop="1" x14ac:dyDescent="0.25">
      <c r="A77" s="698" t="s">
        <v>6</v>
      </c>
      <c r="B77" s="700" t="s">
        <v>7</v>
      </c>
      <c r="C77" s="702" t="s">
        <v>8</v>
      </c>
      <c r="D77" s="702" t="s">
        <v>177</v>
      </c>
      <c r="E77" s="702" t="s">
        <v>178</v>
      </c>
      <c r="F77" s="702" t="s">
        <v>9</v>
      </c>
      <c r="G77" s="702" t="s">
        <v>10</v>
      </c>
      <c r="H77" s="312"/>
      <c r="I77" s="702" t="s">
        <v>179</v>
      </c>
      <c r="J77" s="702" t="s">
        <v>11</v>
      </c>
      <c r="K77" s="700" t="s">
        <v>12</v>
      </c>
      <c r="L77" s="704" t="s">
        <v>13</v>
      </c>
      <c r="M77" s="704" t="s">
        <v>14</v>
      </c>
      <c r="N77" s="704" t="s">
        <v>15</v>
      </c>
      <c r="O77" s="715" t="s">
        <v>16</v>
      </c>
      <c r="P77" s="716"/>
      <c r="Q77" s="716"/>
      <c r="R77" s="717"/>
      <c r="S77" s="721" t="s">
        <v>17</v>
      </c>
      <c r="T77" s="722"/>
      <c r="U77" s="708" t="s">
        <v>18</v>
      </c>
    </row>
    <row r="78" spans="1:21" x14ac:dyDescent="0.25">
      <c r="A78" s="699"/>
      <c r="B78" s="701"/>
      <c r="C78" s="703"/>
      <c r="D78" s="703"/>
      <c r="E78" s="703"/>
      <c r="F78" s="703"/>
      <c r="G78" s="703"/>
      <c r="H78" s="313"/>
      <c r="I78" s="703"/>
      <c r="J78" s="703"/>
      <c r="K78" s="701"/>
      <c r="L78" s="705"/>
      <c r="M78" s="705"/>
      <c r="N78" s="705"/>
      <c r="O78" s="718"/>
      <c r="P78" s="719"/>
      <c r="Q78" s="719"/>
      <c r="R78" s="720"/>
      <c r="S78" s="723"/>
      <c r="T78" s="724"/>
      <c r="U78" s="709"/>
    </row>
    <row r="79" spans="1:21" ht="48" x14ac:dyDescent="0.25">
      <c r="A79" s="699"/>
      <c r="B79" s="701"/>
      <c r="C79" s="703"/>
      <c r="D79" s="703"/>
      <c r="E79" s="703"/>
      <c r="F79" s="703"/>
      <c r="G79" s="703"/>
      <c r="H79" s="313" t="s">
        <v>180</v>
      </c>
      <c r="I79" s="703"/>
      <c r="J79" s="703"/>
      <c r="K79" s="701"/>
      <c r="L79" s="705"/>
      <c r="M79" s="705"/>
      <c r="N79" s="705"/>
      <c r="O79" s="711" t="s">
        <v>19</v>
      </c>
      <c r="P79" s="711" t="s">
        <v>20</v>
      </c>
      <c r="Q79" s="711" t="s">
        <v>21</v>
      </c>
      <c r="R79" s="711" t="s">
        <v>22</v>
      </c>
      <c r="S79" s="695" t="s">
        <v>23</v>
      </c>
      <c r="T79" s="695" t="s">
        <v>24</v>
      </c>
      <c r="U79" s="709"/>
    </row>
    <row r="80" spans="1:21" ht="15.75" thickBot="1" x14ac:dyDescent="0.3">
      <c r="A80" s="727"/>
      <c r="B80" s="725"/>
      <c r="C80" s="707"/>
      <c r="D80" s="707"/>
      <c r="E80" s="707"/>
      <c r="F80" s="707"/>
      <c r="G80" s="707"/>
      <c r="H80" s="314"/>
      <c r="I80" s="707"/>
      <c r="J80" s="707"/>
      <c r="K80" s="725"/>
      <c r="L80" s="696"/>
      <c r="M80" s="696"/>
      <c r="N80" s="696"/>
      <c r="O80" s="712"/>
      <c r="P80" s="712"/>
      <c r="Q80" s="712"/>
      <c r="R80" s="712"/>
      <c r="S80" s="696"/>
      <c r="T80" s="696"/>
      <c r="U80" s="710"/>
    </row>
    <row r="81" spans="1:21" ht="300.75" thickBot="1" x14ac:dyDescent="0.3">
      <c r="A81" s="22">
        <v>1</v>
      </c>
      <c r="B81" s="23">
        <v>22101</v>
      </c>
      <c r="C81" s="174" t="s">
        <v>378</v>
      </c>
      <c r="D81" s="318" t="s">
        <v>489</v>
      </c>
      <c r="E81" s="319" t="s">
        <v>182</v>
      </c>
      <c r="F81" s="5">
        <v>9</v>
      </c>
      <c r="G81" s="164" t="s">
        <v>181</v>
      </c>
      <c r="H81" s="5">
        <v>615</v>
      </c>
      <c r="I81" s="438" t="s">
        <v>553</v>
      </c>
      <c r="J81" s="185">
        <f>SUM(M81/L81)</f>
        <v>1.9810815480304078</v>
      </c>
      <c r="K81" s="174" t="s">
        <v>75</v>
      </c>
      <c r="L81" s="149">
        <v>115.76</v>
      </c>
      <c r="M81" s="149">
        <v>229.33</v>
      </c>
      <c r="N81" s="345" t="s">
        <v>183</v>
      </c>
      <c r="O81" s="58">
        <v>0.25</v>
      </c>
      <c r="P81" s="58">
        <v>0.25</v>
      </c>
      <c r="Q81" s="58">
        <v>0.25</v>
      </c>
      <c r="R81" s="58">
        <v>0.25</v>
      </c>
      <c r="S81" s="59" t="s">
        <v>514</v>
      </c>
      <c r="T81" s="60"/>
      <c r="U81" s="287" t="s">
        <v>554</v>
      </c>
    </row>
    <row r="82" spans="1:21" ht="15.75" thickTop="1" x14ac:dyDescent="0.25">
      <c r="A82" s="76"/>
      <c r="B82" s="76"/>
      <c r="C82" s="12"/>
      <c r="D82" s="12"/>
      <c r="E82" s="12"/>
      <c r="F82" s="13"/>
      <c r="G82" s="13"/>
      <c r="H82" s="13"/>
      <c r="I82" s="13"/>
      <c r="J82" s="27"/>
      <c r="K82" s="12"/>
      <c r="L82" s="29"/>
      <c r="M82" s="82"/>
      <c r="N82" s="78"/>
      <c r="O82" s="79"/>
      <c r="P82" s="79"/>
      <c r="Q82" s="79"/>
      <c r="R82" s="79"/>
      <c r="S82" s="80"/>
      <c r="U82" s="81"/>
    </row>
    <row r="83" spans="1:21" x14ac:dyDescent="0.25">
      <c r="A83" s="76"/>
      <c r="B83" s="76"/>
      <c r="C83" s="12"/>
      <c r="D83" s="12"/>
      <c r="E83" s="12"/>
      <c r="F83" s="13"/>
      <c r="G83" s="13"/>
      <c r="H83" s="13"/>
      <c r="I83" s="13"/>
      <c r="J83" s="27"/>
      <c r="K83" s="12"/>
      <c r="L83" s="29"/>
      <c r="M83" s="82"/>
      <c r="N83" s="78"/>
      <c r="O83" s="79"/>
      <c r="P83" s="79"/>
      <c r="Q83" s="79"/>
      <c r="R83" s="79"/>
      <c r="S83" s="80"/>
      <c r="U83" s="81"/>
    </row>
    <row r="84" spans="1:21" x14ac:dyDescent="0.25">
      <c r="A84" s="76"/>
      <c r="B84" s="76"/>
      <c r="C84" s="12"/>
      <c r="D84" s="12"/>
      <c r="E84" s="12"/>
      <c r="F84" s="13"/>
      <c r="G84" s="13"/>
      <c r="H84" s="13"/>
      <c r="I84" s="13"/>
      <c r="J84" s="27"/>
      <c r="K84" s="12"/>
      <c r="L84" s="29"/>
      <c r="M84" s="82"/>
      <c r="N84" s="78"/>
      <c r="O84" s="79"/>
      <c r="P84" s="79"/>
      <c r="Q84" s="79"/>
      <c r="R84" s="79"/>
      <c r="S84" s="80"/>
      <c r="U84" s="81"/>
    </row>
    <row r="85" spans="1:21" x14ac:dyDescent="0.25">
      <c r="A85" s="76"/>
      <c r="B85" s="76"/>
      <c r="C85" s="12"/>
      <c r="D85" s="12"/>
      <c r="E85" s="12"/>
      <c r="F85" s="13"/>
      <c r="G85" s="13"/>
      <c r="H85" s="13"/>
      <c r="I85" s="13"/>
      <c r="J85" s="27"/>
      <c r="K85" s="12"/>
      <c r="L85" s="29"/>
      <c r="M85" s="82">
        <f>SUM(M81:M84)</f>
        <v>229.33</v>
      </c>
      <c r="N85" s="78"/>
      <c r="O85" s="79"/>
      <c r="P85" s="79"/>
      <c r="Q85" s="79"/>
      <c r="R85" s="79"/>
      <c r="S85" s="80"/>
      <c r="U85" s="81"/>
    </row>
    <row r="86" spans="1:21" x14ac:dyDescent="0.25">
      <c r="A86" s="76"/>
      <c r="B86" s="76"/>
      <c r="C86" s="12"/>
      <c r="D86" s="12"/>
      <c r="E86" s="12"/>
      <c r="F86" s="13"/>
      <c r="G86" s="13"/>
      <c r="H86" s="13"/>
      <c r="I86" s="13"/>
      <c r="J86" s="27"/>
      <c r="K86" s="12"/>
      <c r="L86" s="29"/>
      <c r="M86" s="82"/>
      <c r="N86" s="78"/>
      <c r="O86" s="79"/>
      <c r="P86" s="79"/>
      <c r="Q86" s="79"/>
      <c r="R86" s="79"/>
      <c r="S86" s="80"/>
      <c r="U86" s="81"/>
    </row>
    <row r="87" spans="1:21" x14ac:dyDescent="0.25">
      <c r="A87" s="76"/>
      <c r="B87" s="76"/>
      <c r="C87" s="12"/>
      <c r="D87" s="12"/>
      <c r="E87" s="12"/>
      <c r="F87" s="13"/>
      <c r="G87" s="13"/>
      <c r="H87" s="13"/>
      <c r="I87" s="13"/>
      <c r="J87" s="27"/>
      <c r="K87" s="12"/>
      <c r="L87" s="29"/>
      <c r="M87" s="82"/>
      <c r="N87" s="78"/>
      <c r="O87" s="79"/>
      <c r="P87" s="79"/>
      <c r="Q87" s="79"/>
      <c r="R87" s="79"/>
      <c r="S87" s="80"/>
      <c r="U87" s="81"/>
    </row>
    <row r="88" spans="1:21" x14ac:dyDescent="0.25">
      <c r="A88" s="76"/>
      <c r="B88" s="76"/>
      <c r="C88" s="12"/>
      <c r="D88" s="12"/>
      <c r="E88" s="12"/>
      <c r="F88" s="13"/>
      <c r="G88" s="13"/>
      <c r="H88" s="13"/>
      <c r="I88" s="13"/>
      <c r="J88" s="27"/>
      <c r="K88" s="12"/>
      <c r="L88" s="29"/>
      <c r="M88" s="82"/>
      <c r="N88" s="78"/>
      <c r="O88" s="79"/>
      <c r="P88" s="79"/>
      <c r="Q88" s="79"/>
      <c r="R88" s="79"/>
      <c r="S88" s="80"/>
      <c r="U88" s="81"/>
    </row>
    <row r="89" spans="1:21" x14ac:dyDescent="0.25">
      <c r="A89" s="76"/>
      <c r="B89" s="76"/>
      <c r="C89" s="12"/>
      <c r="D89" s="12"/>
      <c r="E89" s="12"/>
      <c r="F89" s="13"/>
      <c r="G89" s="13"/>
      <c r="H89" s="13"/>
      <c r="I89" s="13"/>
      <c r="J89" s="27"/>
      <c r="K89" s="12"/>
      <c r="L89" s="29"/>
      <c r="M89" s="82"/>
      <c r="N89" s="78"/>
      <c r="O89" s="79"/>
      <c r="P89" s="79"/>
      <c r="Q89" s="79"/>
      <c r="R89" s="79"/>
      <c r="S89" s="80"/>
      <c r="U89" s="81"/>
    </row>
    <row r="90" spans="1:21" x14ac:dyDescent="0.25">
      <c r="A90" s="76"/>
      <c r="B90" s="76"/>
      <c r="C90" s="12"/>
      <c r="D90" s="12"/>
      <c r="E90" s="12"/>
      <c r="F90" s="13"/>
      <c r="G90" s="13"/>
      <c r="H90" s="13"/>
      <c r="I90" s="13"/>
      <c r="J90" s="27"/>
      <c r="K90" s="12"/>
      <c r="L90" s="29"/>
      <c r="M90" s="82"/>
      <c r="N90" s="78"/>
      <c r="O90" s="79"/>
      <c r="P90" s="79"/>
      <c r="Q90" s="79"/>
      <c r="R90" s="79"/>
      <c r="S90" s="80"/>
      <c r="U90" s="81"/>
    </row>
    <row r="91" spans="1:21" x14ac:dyDescent="0.25">
      <c r="A91" s="76"/>
      <c r="B91" s="76"/>
      <c r="C91" s="12"/>
      <c r="D91" s="12"/>
      <c r="E91" s="12"/>
      <c r="F91" s="13"/>
      <c r="G91" s="13"/>
      <c r="H91" s="13"/>
      <c r="I91" s="13"/>
      <c r="J91" s="27"/>
      <c r="K91" s="12"/>
      <c r="L91" s="29"/>
      <c r="M91" s="82"/>
      <c r="N91" s="78"/>
      <c r="O91" s="79"/>
      <c r="P91" s="79"/>
      <c r="Q91" s="79"/>
      <c r="R91" s="79"/>
      <c r="S91" s="80"/>
      <c r="U91" s="81"/>
    </row>
    <row r="92" spans="1:21" x14ac:dyDescent="0.25">
      <c r="A92" s="706" t="s">
        <v>0</v>
      </c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</row>
    <row r="93" spans="1:21" x14ac:dyDescent="0.25">
      <c r="A93" s="713" t="s">
        <v>1</v>
      </c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</row>
    <row r="94" spans="1:21" x14ac:dyDescent="0.25">
      <c r="A94" s="713" t="s">
        <v>2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</row>
    <row r="95" spans="1:21" x14ac:dyDescent="0.25">
      <c r="A95" s="713" t="s">
        <v>3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</row>
    <row r="96" spans="1:21" x14ac:dyDescent="0.25">
      <c r="A96" s="713" t="s">
        <v>494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</row>
    <row r="97" spans="1:21" x14ac:dyDescent="0.25">
      <c r="A97" s="714" t="s">
        <v>4</v>
      </c>
      <c r="B97" s="714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  <c r="S97" s="714"/>
      <c r="T97" s="714"/>
      <c r="U97" s="714"/>
    </row>
    <row r="98" spans="1:21" x14ac:dyDescent="0.25">
      <c r="A98" s="706" t="s">
        <v>188</v>
      </c>
      <c r="B98" s="706"/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</row>
    <row r="99" spans="1:21" ht="18.75" thickBot="1" x14ac:dyDescent="0.3">
      <c r="A99" s="2"/>
      <c r="B99" s="2"/>
      <c r="C99" s="3"/>
      <c r="D99" s="3"/>
      <c r="E99" s="3"/>
      <c r="F99" s="3"/>
      <c r="G99" s="3"/>
      <c r="H99" s="3"/>
      <c r="I99" s="3"/>
      <c r="J99" s="3"/>
      <c r="K99" s="4"/>
      <c r="L99" s="3"/>
      <c r="M99" s="3"/>
      <c r="N99" s="3"/>
      <c r="O99" s="3"/>
      <c r="P99" s="3"/>
      <c r="Q99" s="3"/>
      <c r="R99" s="3"/>
      <c r="S99" s="2"/>
      <c r="T99" s="2"/>
      <c r="U99" s="2"/>
    </row>
    <row r="100" spans="1:21" ht="15.75" thickTop="1" x14ac:dyDescent="0.25">
      <c r="A100" s="698" t="s">
        <v>6</v>
      </c>
      <c r="B100" s="700" t="s">
        <v>7</v>
      </c>
      <c r="C100" s="702" t="s">
        <v>8</v>
      </c>
      <c r="D100" s="702" t="s">
        <v>177</v>
      </c>
      <c r="E100" s="702" t="s">
        <v>178</v>
      </c>
      <c r="F100" s="702" t="s">
        <v>9</v>
      </c>
      <c r="G100" s="702" t="s">
        <v>10</v>
      </c>
      <c r="H100" s="312"/>
      <c r="I100" s="702" t="s">
        <v>179</v>
      </c>
      <c r="J100" s="702" t="s">
        <v>11</v>
      </c>
      <c r="K100" s="700" t="s">
        <v>12</v>
      </c>
      <c r="L100" s="704" t="s">
        <v>13</v>
      </c>
      <c r="M100" s="704" t="s">
        <v>14</v>
      </c>
      <c r="N100" s="704" t="s">
        <v>15</v>
      </c>
      <c r="O100" s="715" t="s">
        <v>16</v>
      </c>
      <c r="P100" s="716"/>
      <c r="Q100" s="716"/>
      <c r="R100" s="717"/>
      <c r="S100" s="721" t="s">
        <v>17</v>
      </c>
      <c r="T100" s="722"/>
      <c r="U100" s="708" t="s">
        <v>18</v>
      </c>
    </row>
    <row r="101" spans="1:21" x14ac:dyDescent="0.25">
      <c r="A101" s="699"/>
      <c r="B101" s="701"/>
      <c r="C101" s="703"/>
      <c r="D101" s="703"/>
      <c r="E101" s="703"/>
      <c r="F101" s="703"/>
      <c r="G101" s="703"/>
      <c r="H101" s="313"/>
      <c r="I101" s="703"/>
      <c r="J101" s="703"/>
      <c r="K101" s="701"/>
      <c r="L101" s="705"/>
      <c r="M101" s="705"/>
      <c r="N101" s="705"/>
      <c r="O101" s="718"/>
      <c r="P101" s="719"/>
      <c r="Q101" s="719"/>
      <c r="R101" s="720"/>
      <c r="S101" s="723"/>
      <c r="T101" s="724"/>
      <c r="U101" s="709"/>
    </row>
    <row r="102" spans="1:21" ht="48" x14ac:dyDescent="0.25">
      <c r="A102" s="699"/>
      <c r="B102" s="701"/>
      <c r="C102" s="703"/>
      <c r="D102" s="703"/>
      <c r="E102" s="703"/>
      <c r="F102" s="703"/>
      <c r="G102" s="703"/>
      <c r="H102" s="313" t="s">
        <v>180</v>
      </c>
      <c r="I102" s="703"/>
      <c r="J102" s="703"/>
      <c r="K102" s="701"/>
      <c r="L102" s="705"/>
      <c r="M102" s="705"/>
      <c r="N102" s="705"/>
      <c r="O102" s="711" t="s">
        <v>19</v>
      </c>
      <c r="P102" s="711" t="s">
        <v>20</v>
      </c>
      <c r="Q102" s="711" t="s">
        <v>21</v>
      </c>
      <c r="R102" s="711" t="s">
        <v>22</v>
      </c>
      <c r="S102" s="695" t="s">
        <v>23</v>
      </c>
      <c r="T102" s="695" t="s">
        <v>24</v>
      </c>
      <c r="U102" s="709"/>
    </row>
    <row r="103" spans="1:21" ht="15.75" thickBot="1" x14ac:dyDescent="0.3">
      <c r="A103" s="727"/>
      <c r="B103" s="725"/>
      <c r="C103" s="707"/>
      <c r="D103" s="707"/>
      <c r="E103" s="707"/>
      <c r="F103" s="707"/>
      <c r="G103" s="707"/>
      <c r="H103" s="314"/>
      <c r="I103" s="707"/>
      <c r="J103" s="707"/>
      <c r="K103" s="725"/>
      <c r="L103" s="696"/>
      <c r="M103" s="696"/>
      <c r="N103" s="696"/>
      <c r="O103" s="712"/>
      <c r="P103" s="712"/>
      <c r="Q103" s="712"/>
      <c r="R103" s="712"/>
      <c r="S103" s="696"/>
      <c r="T103" s="696"/>
      <c r="U103" s="710"/>
    </row>
    <row r="104" spans="1:21" ht="300.75" thickBot="1" x14ac:dyDescent="0.3">
      <c r="A104" s="55">
        <v>1</v>
      </c>
      <c r="B104" s="56">
        <v>22106</v>
      </c>
      <c r="C104" s="174" t="s">
        <v>379</v>
      </c>
      <c r="D104" s="318" t="s">
        <v>489</v>
      </c>
      <c r="E104" s="319" t="s">
        <v>182</v>
      </c>
      <c r="F104" s="5">
        <v>9</v>
      </c>
      <c r="G104" s="164" t="s">
        <v>181</v>
      </c>
      <c r="H104" s="5">
        <v>615</v>
      </c>
      <c r="I104" s="438" t="s">
        <v>553</v>
      </c>
      <c r="J104" s="184">
        <f>M104/L104</f>
        <v>6.1867999999999999</v>
      </c>
      <c r="K104" s="174" t="s">
        <v>31</v>
      </c>
      <c r="L104" s="149">
        <v>25</v>
      </c>
      <c r="M104" s="179">
        <v>154.66999999999999</v>
      </c>
      <c r="N104" s="345" t="s">
        <v>183</v>
      </c>
      <c r="O104" s="58">
        <v>0.25</v>
      </c>
      <c r="P104" s="58">
        <v>0.25</v>
      </c>
      <c r="Q104" s="58">
        <v>0.25</v>
      </c>
      <c r="R104" s="58">
        <v>0.25</v>
      </c>
      <c r="S104" s="59" t="s">
        <v>514</v>
      </c>
      <c r="T104" s="60"/>
      <c r="U104" s="287" t="s">
        <v>554</v>
      </c>
    </row>
    <row r="105" spans="1:21" ht="15.75" thickTop="1" x14ac:dyDescent="0.25">
      <c r="A105" s="76"/>
      <c r="B105" s="76"/>
      <c r="C105" s="12"/>
      <c r="D105" s="12"/>
      <c r="E105" s="12"/>
      <c r="F105" s="13"/>
      <c r="G105" s="13"/>
      <c r="H105" s="13"/>
      <c r="I105" s="13"/>
      <c r="J105" s="27"/>
      <c r="K105" s="12"/>
      <c r="L105" s="29"/>
      <c r="M105" s="82"/>
      <c r="N105" s="78"/>
      <c r="O105" s="79"/>
      <c r="P105" s="79"/>
      <c r="Q105" s="79"/>
      <c r="R105" s="79"/>
      <c r="S105" s="80"/>
      <c r="U105" s="81"/>
    </row>
    <row r="106" spans="1:21" x14ac:dyDescent="0.25">
      <c r="A106" s="76"/>
      <c r="B106" s="76"/>
      <c r="C106" s="12"/>
      <c r="D106" s="12"/>
      <c r="E106" s="12"/>
      <c r="F106" s="13"/>
      <c r="G106" s="13"/>
      <c r="H106" s="13"/>
      <c r="I106" s="13"/>
      <c r="J106" s="27"/>
      <c r="K106" s="12"/>
      <c r="L106" s="29"/>
      <c r="M106" s="82"/>
      <c r="N106" s="78"/>
      <c r="O106" s="79"/>
      <c r="P106" s="79"/>
      <c r="Q106" s="79"/>
      <c r="R106" s="79"/>
      <c r="S106" s="80"/>
      <c r="U106" s="81"/>
    </row>
    <row r="107" spans="1:21" x14ac:dyDescent="0.25">
      <c r="A107" s="76"/>
      <c r="B107" s="76"/>
      <c r="C107" s="12"/>
      <c r="D107" s="12"/>
      <c r="E107" s="12"/>
      <c r="F107" s="13"/>
      <c r="G107" s="13"/>
      <c r="H107" s="13"/>
      <c r="I107" s="13"/>
      <c r="J107" s="27"/>
      <c r="K107" s="12"/>
      <c r="L107" s="29"/>
      <c r="M107" s="82"/>
      <c r="N107" s="78"/>
      <c r="O107" s="79"/>
      <c r="P107" s="79"/>
      <c r="Q107" s="79"/>
      <c r="R107" s="79"/>
      <c r="S107" s="80"/>
      <c r="U107" s="81"/>
    </row>
    <row r="108" spans="1:21" x14ac:dyDescent="0.25">
      <c r="A108" s="76"/>
      <c r="B108" s="76"/>
      <c r="C108" s="12"/>
      <c r="D108" s="12"/>
      <c r="E108" s="12"/>
      <c r="F108" s="13"/>
      <c r="G108" s="13"/>
      <c r="H108" s="13"/>
      <c r="I108" s="13"/>
      <c r="J108" s="536"/>
      <c r="K108" s="12"/>
      <c r="L108" s="29"/>
      <c r="M108" s="82">
        <f>SUM(M104:M107)</f>
        <v>154.66999999999999</v>
      </c>
      <c r="N108" s="78"/>
      <c r="O108" s="79"/>
      <c r="P108" s="79"/>
      <c r="Q108" s="79"/>
      <c r="R108" s="79"/>
      <c r="S108" s="80"/>
      <c r="U108" s="81"/>
    </row>
    <row r="109" spans="1:21" x14ac:dyDescent="0.25">
      <c r="A109" s="76"/>
      <c r="B109" s="76"/>
      <c r="C109" s="12"/>
      <c r="D109" s="12"/>
      <c r="E109" s="12"/>
      <c r="F109" s="13"/>
      <c r="G109" s="13"/>
      <c r="H109" s="13"/>
      <c r="I109" s="13"/>
      <c r="J109" s="27"/>
      <c r="K109" s="12"/>
      <c r="L109" s="29"/>
      <c r="M109" s="82"/>
      <c r="N109" s="78"/>
      <c r="O109" s="79"/>
      <c r="P109" s="79"/>
      <c r="Q109" s="79"/>
      <c r="R109" s="79"/>
      <c r="S109" s="80"/>
      <c r="U109" s="81"/>
    </row>
    <row r="110" spans="1:21" x14ac:dyDescent="0.25">
      <c r="A110" s="76"/>
      <c r="B110" s="76"/>
      <c r="C110" s="12"/>
      <c r="D110" s="12"/>
      <c r="E110" s="12"/>
      <c r="F110" s="13"/>
      <c r="G110" s="13"/>
      <c r="H110" s="13"/>
      <c r="I110" s="13"/>
      <c r="J110" s="27"/>
      <c r="K110" s="12"/>
      <c r="L110" s="29"/>
      <c r="M110" s="82"/>
      <c r="N110" s="78"/>
      <c r="O110" s="79"/>
      <c r="P110" s="79"/>
      <c r="Q110" s="79"/>
      <c r="R110" s="79"/>
      <c r="S110" s="80"/>
      <c r="U110" s="81"/>
    </row>
    <row r="111" spans="1:21" x14ac:dyDescent="0.25">
      <c r="A111" s="76"/>
      <c r="B111" s="76"/>
      <c r="C111" s="12"/>
      <c r="D111" s="12"/>
      <c r="E111" s="12"/>
      <c r="F111" s="13"/>
      <c r="G111" s="13"/>
      <c r="H111" s="13"/>
      <c r="I111" s="13"/>
      <c r="J111" s="27"/>
      <c r="K111" s="12"/>
      <c r="L111" s="29"/>
      <c r="M111" s="82"/>
      <c r="N111" s="78"/>
      <c r="O111" s="79"/>
      <c r="P111" s="79"/>
      <c r="Q111" s="79"/>
      <c r="R111" s="79"/>
      <c r="S111" s="80"/>
      <c r="U111" s="81"/>
    </row>
    <row r="112" spans="1:21" x14ac:dyDescent="0.25">
      <c r="A112" s="76"/>
      <c r="B112" s="76"/>
      <c r="C112" s="12"/>
      <c r="D112" s="12"/>
      <c r="E112" s="12"/>
      <c r="F112" s="13"/>
      <c r="G112" s="13"/>
      <c r="H112" s="13"/>
      <c r="I112" s="13"/>
      <c r="J112" s="27"/>
      <c r="K112" s="12"/>
      <c r="L112" s="29"/>
      <c r="M112" s="82"/>
      <c r="N112" s="78"/>
      <c r="O112" s="79"/>
      <c r="P112" s="79"/>
      <c r="Q112" s="79"/>
      <c r="R112" s="79"/>
      <c r="S112" s="80"/>
      <c r="U112" s="81"/>
    </row>
    <row r="113" spans="1:21" x14ac:dyDescent="0.25">
      <c r="A113" s="76"/>
      <c r="B113" s="76"/>
      <c r="C113" s="12"/>
      <c r="D113" s="12"/>
      <c r="E113" s="12"/>
      <c r="F113" s="13"/>
      <c r="G113" s="13"/>
      <c r="H113" s="13"/>
      <c r="I113" s="13"/>
      <c r="J113" s="27"/>
      <c r="K113" s="12"/>
      <c r="L113" s="29"/>
      <c r="M113" s="82"/>
      <c r="N113" s="78"/>
      <c r="O113" s="79"/>
      <c r="P113" s="79"/>
      <c r="Q113" s="79"/>
      <c r="R113" s="79"/>
      <c r="S113" s="80"/>
      <c r="U113" s="81"/>
    </row>
    <row r="114" spans="1:21" x14ac:dyDescent="0.25">
      <c r="A114" s="76"/>
      <c r="B114" s="76"/>
      <c r="C114" s="12"/>
      <c r="D114" s="12"/>
      <c r="E114" s="12"/>
      <c r="F114" s="13"/>
      <c r="G114" s="13"/>
      <c r="H114" s="13"/>
      <c r="I114" s="13"/>
      <c r="J114" s="27"/>
      <c r="K114" s="12"/>
      <c r="L114" s="29"/>
      <c r="M114" s="82"/>
      <c r="N114" s="78"/>
      <c r="O114" s="79"/>
      <c r="P114" s="79"/>
      <c r="Q114" s="79"/>
      <c r="R114" s="79"/>
      <c r="S114" s="80"/>
      <c r="U114" s="81"/>
    </row>
    <row r="115" spans="1:21" x14ac:dyDescent="0.25">
      <c r="A115" s="76"/>
      <c r="B115" s="76"/>
      <c r="C115" s="12"/>
      <c r="D115" s="12"/>
      <c r="E115" s="12"/>
      <c r="F115" s="13"/>
      <c r="G115" s="13"/>
      <c r="H115" s="13"/>
      <c r="I115" s="13"/>
      <c r="J115" s="27"/>
      <c r="K115" s="12"/>
      <c r="L115" s="29"/>
      <c r="M115" s="82"/>
      <c r="N115" s="78"/>
      <c r="O115" s="79"/>
      <c r="P115" s="79"/>
      <c r="Q115" s="79"/>
      <c r="R115" s="79"/>
      <c r="S115" s="80"/>
      <c r="U115" s="81"/>
    </row>
    <row r="116" spans="1:21" x14ac:dyDescent="0.25">
      <c r="A116" s="76"/>
      <c r="B116" s="76"/>
      <c r="C116" s="12"/>
      <c r="D116" s="12"/>
      <c r="E116" s="12"/>
      <c r="F116" s="13"/>
      <c r="G116" s="13"/>
      <c r="H116" s="13"/>
      <c r="I116" s="13"/>
      <c r="J116" s="27"/>
      <c r="K116" s="12"/>
      <c r="L116" s="29"/>
      <c r="M116" s="82"/>
      <c r="N116" s="78"/>
      <c r="O116" s="79"/>
      <c r="P116" s="79"/>
      <c r="Q116" s="79"/>
      <c r="R116" s="79"/>
      <c r="S116" s="80"/>
      <c r="U116" s="81"/>
    </row>
    <row r="117" spans="1:21" x14ac:dyDescent="0.25">
      <c r="A117" s="76"/>
      <c r="B117" s="76"/>
      <c r="C117" s="12"/>
      <c r="D117" s="12"/>
      <c r="E117" s="12"/>
      <c r="F117" s="13"/>
      <c r="G117" s="13"/>
      <c r="H117" s="13"/>
      <c r="I117" s="13"/>
      <c r="J117" s="27"/>
      <c r="K117" s="12"/>
      <c r="L117" s="29"/>
      <c r="M117" s="82"/>
      <c r="N117" s="78"/>
      <c r="O117" s="79"/>
      <c r="P117" s="79"/>
      <c r="Q117" s="79"/>
      <c r="R117" s="79"/>
      <c r="S117" s="80"/>
      <c r="U117" s="81"/>
    </row>
    <row r="118" spans="1:21" x14ac:dyDescent="0.25">
      <c r="A118" s="76"/>
      <c r="B118" s="76"/>
      <c r="C118" s="12"/>
      <c r="D118" s="12"/>
      <c r="E118" s="12"/>
      <c r="F118" s="13"/>
      <c r="G118" s="13"/>
      <c r="H118" s="13"/>
      <c r="I118" s="13"/>
      <c r="J118" s="27"/>
      <c r="K118" s="12"/>
      <c r="L118" s="29"/>
      <c r="M118" s="82"/>
      <c r="N118" s="78"/>
      <c r="O118" s="79"/>
      <c r="P118" s="79"/>
      <c r="Q118" s="79"/>
      <c r="R118" s="79"/>
      <c r="S118" s="80"/>
      <c r="U118" s="81"/>
    </row>
    <row r="119" spans="1:21" x14ac:dyDescent="0.25">
      <c r="A119" s="76"/>
      <c r="B119" s="76"/>
      <c r="C119" s="12"/>
      <c r="D119" s="12"/>
      <c r="E119" s="12"/>
      <c r="F119" s="13"/>
      <c r="G119" s="13"/>
      <c r="H119" s="13"/>
      <c r="I119" s="13"/>
      <c r="J119" s="27"/>
      <c r="K119" s="12"/>
      <c r="L119" s="29"/>
      <c r="M119" s="82"/>
      <c r="N119" s="78"/>
      <c r="O119" s="79"/>
      <c r="P119" s="79"/>
      <c r="Q119" s="79"/>
      <c r="R119" s="79"/>
      <c r="S119" s="80"/>
      <c r="U119" s="81"/>
    </row>
    <row r="120" spans="1:21" x14ac:dyDescent="0.25">
      <c r="A120" s="76"/>
      <c r="B120" s="76"/>
      <c r="C120" s="12"/>
      <c r="D120" s="12"/>
      <c r="E120" s="12"/>
      <c r="F120" s="13"/>
      <c r="G120" s="13"/>
      <c r="H120" s="13"/>
      <c r="I120" s="13"/>
      <c r="J120" s="27"/>
      <c r="K120" s="12"/>
      <c r="L120" s="29"/>
      <c r="M120" s="82"/>
      <c r="N120" s="78"/>
      <c r="O120" s="79"/>
      <c r="P120" s="79"/>
      <c r="Q120" s="79"/>
      <c r="R120" s="79"/>
      <c r="S120" s="80"/>
      <c r="U120" s="81"/>
    </row>
    <row r="121" spans="1:21" x14ac:dyDescent="0.25">
      <c r="A121" s="76"/>
      <c r="B121" s="76"/>
      <c r="C121" s="12"/>
      <c r="D121" s="12"/>
      <c r="E121" s="12"/>
      <c r="F121" s="13"/>
      <c r="G121" s="13"/>
      <c r="H121" s="13"/>
      <c r="I121" s="13"/>
      <c r="J121" s="27"/>
      <c r="K121" s="12"/>
      <c r="L121" s="29"/>
      <c r="M121" s="82"/>
      <c r="N121" s="78"/>
      <c r="O121" s="79"/>
      <c r="P121" s="79"/>
      <c r="Q121" s="79"/>
      <c r="R121" s="79"/>
      <c r="S121" s="80"/>
      <c r="U121" s="81"/>
    </row>
    <row r="122" spans="1:21" x14ac:dyDescent="0.25">
      <c r="A122" s="706" t="s">
        <v>0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</row>
    <row r="123" spans="1:21" x14ac:dyDescent="0.25">
      <c r="A123" s="713" t="s">
        <v>1</v>
      </c>
      <c r="B123" s="713"/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T123" s="713"/>
      <c r="U123" s="713"/>
    </row>
    <row r="124" spans="1:21" x14ac:dyDescent="0.25">
      <c r="A124" s="713" t="s">
        <v>2</v>
      </c>
      <c r="B124" s="713"/>
      <c r="C124" s="713"/>
      <c r="D124" s="713"/>
      <c r="E124" s="713"/>
      <c r="F124" s="713"/>
      <c r="G124" s="713"/>
      <c r="H124" s="713"/>
      <c r="I124" s="713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T124" s="713"/>
      <c r="U124" s="713"/>
    </row>
    <row r="125" spans="1:21" x14ac:dyDescent="0.25">
      <c r="A125" s="713" t="s">
        <v>3</v>
      </c>
      <c r="B125" s="713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</row>
    <row r="126" spans="1:21" x14ac:dyDescent="0.25">
      <c r="A126" s="713" t="s">
        <v>494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</row>
    <row r="127" spans="1:21" x14ac:dyDescent="0.25">
      <c r="A127" s="714" t="s">
        <v>4</v>
      </c>
      <c r="B127" s="714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4"/>
      <c r="N127" s="714"/>
      <c r="O127" s="714"/>
      <c r="P127" s="714"/>
      <c r="Q127" s="714"/>
      <c r="R127" s="714"/>
      <c r="S127" s="714"/>
      <c r="T127" s="714"/>
      <c r="U127" s="714"/>
    </row>
    <row r="128" spans="1:21" x14ac:dyDescent="0.25">
      <c r="A128" s="706" t="s">
        <v>80</v>
      </c>
      <c r="B128" s="706"/>
      <c r="C128" s="706"/>
      <c r="D128" s="706"/>
      <c r="E128" s="706"/>
      <c r="F128" s="706"/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</row>
    <row r="129" spans="1:21" ht="18.75" thickBot="1" x14ac:dyDescent="0.3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3"/>
      <c r="N129" s="3"/>
      <c r="O129" s="3"/>
      <c r="P129" s="3"/>
      <c r="Q129" s="3"/>
      <c r="R129" s="3"/>
      <c r="S129" s="2"/>
      <c r="T129" s="2"/>
      <c r="U129" s="2"/>
    </row>
    <row r="130" spans="1:21" ht="15.75" thickTop="1" x14ac:dyDescent="0.25">
      <c r="A130" s="698" t="s">
        <v>6</v>
      </c>
      <c r="B130" s="700" t="s">
        <v>7</v>
      </c>
      <c r="C130" s="702" t="s">
        <v>8</v>
      </c>
      <c r="D130" s="702" t="s">
        <v>177</v>
      </c>
      <c r="E130" s="702" t="s">
        <v>178</v>
      </c>
      <c r="F130" s="702" t="s">
        <v>9</v>
      </c>
      <c r="G130" s="702" t="s">
        <v>10</v>
      </c>
      <c r="H130" s="312"/>
      <c r="I130" s="702" t="s">
        <v>179</v>
      </c>
      <c r="J130" s="702" t="s">
        <v>11</v>
      </c>
      <c r="K130" s="700" t="s">
        <v>12</v>
      </c>
      <c r="L130" s="704" t="s">
        <v>13</v>
      </c>
      <c r="M130" s="704" t="s">
        <v>14</v>
      </c>
      <c r="N130" s="704" t="s">
        <v>15</v>
      </c>
      <c r="O130" s="715" t="s">
        <v>16</v>
      </c>
      <c r="P130" s="716"/>
      <c r="Q130" s="716"/>
      <c r="R130" s="717"/>
      <c r="S130" s="721" t="s">
        <v>17</v>
      </c>
      <c r="T130" s="722"/>
      <c r="U130" s="708" t="s">
        <v>18</v>
      </c>
    </row>
    <row r="131" spans="1:21" x14ac:dyDescent="0.25">
      <c r="A131" s="699"/>
      <c r="B131" s="701"/>
      <c r="C131" s="703"/>
      <c r="D131" s="703"/>
      <c r="E131" s="703"/>
      <c r="F131" s="703"/>
      <c r="G131" s="703"/>
      <c r="H131" s="313"/>
      <c r="I131" s="703"/>
      <c r="J131" s="703"/>
      <c r="K131" s="701"/>
      <c r="L131" s="705"/>
      <c r="M131" s="705"/>
      <c r="N131" s="705"/>
      <c r="O131" s="718"/>
      <c r="P131" s="719"/>
      <c r="Q131" s="719"/>
      <c r="R131" s="720"/>
      <c r="S131" s="723"/>
      <c r="T131" s="724"/>
      <c r="U131" s="709"/>
    </row>
    <row r="132" spans="1:21" ht="48" x14ac:dyDescent="0.25">
      <c r="A132" s="699"/>
      <c r="B132" s="701"/>
      <c r="C132" s="703"/>
      <c r="D132" s="703"/>
      <c r="E132" s="703"/>
      <c r="F132" s="703"/>
      <c r="G132" s="703"/>
      <c r="H132" s="313" t="s">
        <v>180</v>
      </c>
      <c r="I132" s="703"/>
      <c r="J132" s="703"/>
      <c r="K132" s="701"/>
      <c r="L132" s="705"/>
      <c r="M132" s="705"/>
      <c r="N132" s="705"/>
      <c r="O132" s="711" t="s">
        <v>19</v>
      </c>
      <c r="P132" s="711" t="s">
        <v>20</v>
      </c>
      <c r="Q132" s="711" t="s">
        <v>21</v>
      </c>
      <c r="R132" s="711" t="s">
        <v>22</v>
      </c>
      <c r="S132" s="695" t="s">
        <v>23</v>
      </c>
      <c r="T132" s="695" t="s">
        <v>24</v>
      </c>
      <c r="U132" s="709"/>
    </row>
    <row r="133" spans="1:21" ht="15.75" thickBot="1" x14ac:dyDescent="0.3">
      <c r="A133" s="727"/>
      <c r="B133" s="725"/>
      <c r="C133" s="707"/>
      <c r="D133" s="707"/>
      <c r="E133" s="707"/>
      <c r="F133" s="707"/>
      <c r="G133" s="707"/>
      <c r="H133" s="314"/>
      <c r="I133" s="707"/>
      <c r="J133" s="707"/>
      <c r="K133" s="725"/>
      <c r="L133" s="696"/>
      <c r="M133" s="696"/>
      <c r="N133" s="696"/>
      <c r="O133" s="712"/>
      <c r="P133" s="712"/>
      <c r="Q133" s="712"/>
      <c r="R133" s="712"/>
      <c r="S133" s="696"/>
      <c r="T133" s="696"/>
      <c r="U133" s="710"/>
    </row>
    <row r="134" spans="1:21" ht="300.75" thickBot="1" x14ac:dyDescent="0.3">
      <c r="A134" s="55">
        <v>1</v>
      </c>
      <c r="B134" s="56">
        <v>26101</v>
      </c>
      <c r="C134" s="174" t="s">
        <v>380</v>
      </c>
      <c r="D134" s="318" t="s">
        <v>489</v>
      </c>
      <c r="E134" s="319" t="s">
        <v>182</v>
      </c>
      <c r="F134" s="5">
        <v>9</v>
      </c>
      <c r="G134" s="164" t="s">
        <v>181</v>
      </c>
      <c r="H134" s="5">
        <v>615</v>
      </c>
      <c r="I134" s="438" t="s">
        <v>553</v>
      </c>
      <c r="J134" s="584">
        <v>1473</v>
      </c>
      <c r="K134" s="174" t="s">
        <v>81</v>
      </c>
      <c r="L134" s="149">
        <v>22</v>
      </c>
      <c r="M134" s="179">
        <v>21600</v>
      </c>
      <c r="N134" s="345" t="s">
        <v>183</v>
      </c>
      <c r="O134" s="58">
        <v>0.25</v>
      </c>
      <c r="P134" s="58">
        <v>0.25</v>
      </c>
      <c r="Q134" s="58">
        <v>0.25</v>
      </c>
      <c r="R134" s="58">
        <v>0.25</v>
      </c>
      <c r="S134" s="59" t="s">
        <v>514</v>
      </c>
      <c r="T134" s="60"/>
      <c r="U134" s="287" t="s">
        <v>554</v>
      </c>
    </row>
    <row r="135" spans="1:21" ht="15.75" thickTop="1" x14ac:dyDescent="0.25">
      <c r="K135" s="62"/>
    </row>
    <row r="136" spans="1:21" x14ac:dyDescent="0.25">
      <c r="K136" s="62"/>
      <c r="M136" s="61"/>
    </row>
    <row r="137" spans="1:21" x14ac:dyDescent="0.25">
      <c r="K137" s="62"/>
      <c r="M137" s="61">
        <f>SUM(M134:M136)</f>
        <v>21600</v>
      </c>
    </row>
    <row r="138" spans="1:21" x14ac:dyDescent="0.25">
      <c r="K138" s="62"/>
    </row>
    <row r="139" spans="1:21" x14ac:dyDescent="0.25">
      <c r="K139" s="62"/>
    </row>
    <row r="140" spans="1:21" x14ac:dyDescent="0.25">
      <c r="J140" s="61"/>
      <c r="K140" s="62"/>
    </row>
    <row r="141" spans="1:21" x14ac:dyDescent="0.25">
      <c r="K141" s="62"/>
    </row>
    <row r="142" spans="1:21" x14ac:dyDescent="0.25">
      <c r="K142" s="62"/>
    </row>
    <row r="143" spans="1:21" x14ac:dyDescent="0.25">
      <c r="K143" s="62"/>
    </row>
    <row r="144" spans="1:2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:21" x14ac:dyDescent="0.25">
      <c r="K161" s="62"/>
    </row>
    <row r="162" spans="1:21" x14ac:dyDescent="0.25">
      <c r="A162" s="706" t="s">
        <v>0</v>
      </c>
      <c r="B162" s="706"/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</row>
    <row r="163" spans="1:21" x14ac:dyDescent="0.25">
      <c r="A163" s="713" t="s">
        <v>1</v>
      </c>
      <c r="B163" s="713"/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</row>
    <row r="164" spans="1:21" x14ac:dyDescent="0.25">
      <c r="A164" s="713" t="s">
        <v>2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</row>
    <row r="165" spans="1:21" x14ac:dyDescent="0.25">
      <c r="A165" s="713" t="s">
        <v>3</v>
      </c>
      <c r="B165" s="713"/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</row>
    <row r="166" spans="1:21" x14ac:dyDescent="0.25">
      <c r="A166" s="713" t="s">
        <v>494</v>
      </c>
      <c r="B166" s="713"/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</row>
    <row r="167" spans="1:21" x14ac:dyDescent="0.25">
      <c r="A167" s="726" t="s">
        <v>4</v>
      </c>
      <c r="B167" s="726"/>
      <c r="C167" s="726"/>
      <c r="D167" s="726"/>
      <c r="E167" s="726"/>
      <c r="F167" s="726"/>
      <c r="G167" s="726"/>
      <c r="H167" s="726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</row>
    <row r="168" spans="1:21" x14ac:dyDescent="0.25">
      <c r="A168" s="697" t="s">
        <v>185</v>
      </c>
      <c r="B168" s="697"/>
      <c r="C168" s="697"/>
      <c r="D168" s="697"/>
      <c r="E168" s="697"/>
      <c r="F168" s="697"/>
      <c r="G168" s="697"/>
      <c r="H168" s="697"/>
      <c r="I168" s="697"/>
      <c r="J168" s="697"/>
      <c r="K168" s="697"/>
      <c r="L168" s="697"/>
      <c r="M168" s="697"/>
      <c r="N168" s="697"/>
      <c r="O168" s="697"/>
      <c r="P168" s="697"/>
      <c r="Q168" s="697"/>
      <c r="R168" s="697"/>
      <c r="S168" s="697"/>
      <c r="T168" s="697"/>
      <c r="U168" s="697"/>
    </row>
    <row r="169" spans="1:21" ht="18.75" thickBot="1" x14ac:dyDescent="0.3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3"/>
      <c r="O169" s="3"/>
      <c r="P169" s="3"/>
      <c r="Q169" s="3"/>
      <c r="R169" s="3"/>
      <c r="S169" s="2"/>
      <c r="T169" s="2"/>
      <c r="U169" s="2"/>
    </row>
    <row r="170" spans="1:21" ht="15.75" thickTop="1" x14ac:dyDescent="0.25">
      <c r="A170" s="698" t="s">
        <v>6</v>
      </c>
      <c r="B170" s="700" t="s">
        <v>7</v>
      </c>
      <c r="C170" s="702" t="s">
        <v>8</v>
      </c>
      <c r="D170" s="702" t="s">
        <v>177</v>
      </c>
      <c r="E170" s="702" t="s">
        <v>178</v>
      </c>
      <c r="F170" s="702" t="s">
        <v>9</v>
      </c>
      <c r="G170" s="702" t="s">
        <v>10</v>
      </c>
      <c r="H170" s="312"/>
      <c r="I170" s="702" t="s">
        <v>179</v>
      </c>
      <c r="J170" s="702" t="s">
        <v>11</v>
      </c>
      <c r="K170" s="700" t="s">
        <v>12</v>
      </c>
      <c r="L170" s="704" t="s">
        <v>13</v>
      </c>
      <c r="M170" s="704" t="s">
        <v>14</v>
      </c>
      <c r="N170" s="704" t="s">
        <v>15</v>
      </c>
      <c r="O170" s="715" t="s">
        <v>16</v>
      </c>
      <c r="P170" s="716"/>
      <c r="Q170" s="716"/>
      <c r="R170" s="717"/>
      <c r="S170" s="721" t="s">
        <v>17</v>
      </c>
      <c r="T170" s="722"/>
      <c r="U170" s="708" t="s">
        <v>18</v>
      </c>
    </row>
    <row r="171" spans="1:21" x14ac:dyDescent="0.25">
      <c r="A171" s="699"/>
      <c r="B171" s="701"/>
      <c r="C171" s="703"/>
      <c r="D171" s="703"/>
      <c r="E171" s="703"/>
      <c r="F171" s="703"/>
      <c r="G171" s="703"/>
      <c r="H171" s="313"/>
      <c r="I171" s="703"/>
      <c r="J171" s="703"/>
      <c r="K171" s="701"/>
      <c r="L171" s="705"/>
      <c r="M171" s="705"/>
      <c r="N171" s="705"/>
      <c r="O171" s="718"/>
      <c r="P171" s="719"/>
      <c r="Q171" s="719"/>
      <c r="R171" s="720"/>
      <c r="S171" s="723"/>
      <c r="T171" s="724"/>
      <c r="U171" s="709"/>
    </row>
    <row r="172" spans="1:21" ht="48" x14ac:dyDescent="0.25">
      <c r="A172" s="699"/>
      <c r="B172" s="701"/>
      <c r="C172" s="703"/>
      <c r="D172" s="703"/>
      <c r="E172" s="703"/>
      <c r="F172" s="703"/>
      <c r="G172" s="703"/>
      <c r="H172" s="313" t="s">
        <v>180</v>
      </c>
      <c r="I172" s="703"/>
      <c r="J172" s="703"/>
      <c r="K172" s="701"/>
      <c r="L172" s="705"/>
      <c r="M172" s="705"/>
      <c r="N172" s="705"/>
      <c r="O172" s="711" t="s">
        <v>19</v>
      </c>
      <c r="P172" s="711" t="s">
        <v>20</v>
      </c>
      <c r="Q172" s="711" t="s">
        <v>21</v>
      </c>
      <c r="R172" s="711" t="s">
        <v>22</v>
      </c>
      <c r="S172" s="695" t="s">
        <v>23</v>
      </c>
      <c r="T172" s="695" t="s">
        <v>24</v>
      </c>
      <c r="U172" s="709"/>
    </row>
    <row r="173" spans="1:21" ht="15.75" thickBot="1" x14ac:dyDescent="0.3">
      <c r="A173" s="727"/>
      <c r="B173" s="701"/>
      <c r="C173" s="707"/>
      <c r="D173" s="703"/>
      <c r="E173" s="703"/>
      <c r="F173" s="703"/>
      <c r="G173" s="703"/>
      <c r="H173" s="313"/>
      <c r="I173" s="703"/>
      <c r="J173" s="764"/>
      <c r="K173" s="725"/>
      <c r="L173" s="696"/>
      <c r="M173" s="696"/>
      <c r="N173" s="830"/>
      <c r="O173" s="832"/>
      <c r="P173" s="832"/>
      <c r="Q173" s="832"/>
      <c r="R173" s="832"/>
      <c r="S173" s="830"/>
      <c r="T173" s="830"/>
      <c r="U173" s="831"/>
    </row>
    <row r="174" spans="1:21" ht="300.75" customHeight="1" x14ac:dyDescent="0.25">
      <c r="A174" s="211">
        <v>1</v>
      </c>
      <c r="B174" s="212">
        <v>27201</v>
      </c>
      <c r="C174" s="479" t="s">
        <v>501</v>
      </c>
      <c r="D174" s="318" t="s">
        <v>489</v>
      </c>
      <c r="E174" s="319" t="s">
        <v>182</v>
      </c>
      <c r="F174" s="5">
        <v>9</v>
      </c>
      <c r="G174" s="5" t="s">
        <v>181</v>
      </c>
      <c r="H174" s="5">
        <v>615</v>
      </c>
      <c r="I174" s="791" t="s">
        <v>553</v>
      </c>
      <c r="J174" s="109">
        <v>0</v>
      </c>
      <c r="K174" s="166" t="s">
        <v>39</v>
      </c>
      <c r="L174" s="279">
        <v>55</v>
      </c>
      <c r="M174" s="394">
        <f>L174*J174</f>
        <v>0</v>
      </c>
      <c r="N174" s="788"/>
      <c r="O174" s="19">
        <v>0</v>
      </c>
      <c r="P174" s="19">
        <v>0</v>
      </c>
      <c r="Q174" s="19">
        <v>0</v>
      </c>
      <c r="R174" s="19">
        <v>1</v>
      </c>
      <c r="S174" s="45" t="s">
        <v>514</v>
      </c>
      <c r="T174" s="21" t="s">
        <v>99</v>
      </c>
      <c r="U174" s="780"/>
    </row>
    <row r="175" spans="1:21" x14ac:dyDescent="0.25">
      <c r="A175" s="198">
        <v>2</v>
      </c>
      <c r="B175" s="212">
        <v>27201</v>
      </c>
      <c r="C175" s="186" t="s">
        <v>502</v>
      </c>
      <c r="D175" s="318" t="s">
        <v>489</v>
      </c>
      <c r="E175" s="319" t="s">
        <v>182</v>
      </c>
      <c r="F175" s="5">
        <v>9</v>
      </c>
      <c r="G175" s="7" t="s">
        <v>181</v>
      </c>
      <c r="H175" s="5">
        <v>615</v>
      </c>
      <c r="I175" s="791"/>
      <c r="J175" s="109">
        <v>0</v>
      </c>
      <c r="K175" s="176" t="s">
        <v>31</v>
      </c>
      <c r="L175" s="121">
        <v>90</v>
      </c>
      <c r="M175" s="125">
        <f>L175*J175</f>
        <v>0</v>
      </c>
      <c r="N175" s="784"/>
      <c r="O175" s="19">
        <v>0</v>
      </c>
      <c r="P175" s="19">
        <v>0</v>
      </c>
      <c r="Q175" s="19">
        <v>0</v>
      </c>
      <c r="R175" s="19">
        <v>1</v>
      </c>
      <c r="S175" s="45" t="s">
        <v>514</v>
      </c>
      <c r="T175" s="21" t="s">
        <v>99</v>
      </c>
      <c r="U175" s="781"/>
    </row>
    <row r="176" spans="1:21" x14ac:dyDescent="0.25">
      <c r="A176" s="198">
        <v>3</v>
      </c>
      <c r="B176" s="212">
        <v>27201</v>
      </c>
      <c r="C176" s="186" t="s">
        <v>503</v>
      </c>
      <c r="D176" s="318" t="s">
        <v>489</v>
      </c>
      <c r="E176" s="319" t="s">
        <v>182</v>
      </c>
      <c r="F176" s="5">
        <v>9</v>
      </c>
      <c r="G176" s="7" t="s">
        <v>181</v>
      </c>
      <c r="H176" s="5">
        <v>615</v>
      </c>
      <c r="I176" s="791"/>
      <c r="J176" s="109">
        <v>1</v>
      </c>
      <c r="K176" s="176" t="s">
        <v>31</v>
      </c>
      <c r="L176" s="121">
        <v>80</v>
      </c>
      <c r="M176" s="125">
        <f t="shared" ref="M176:M183" si="1">L176*J176</f>
        <v>80</v>
      </c>
      <c r="N176" s="784"/>
      <c r="O176" s="19">
        <v>0</v>
      </c>
      <c r="P176" s="19">
        <v>0</v>
      </c>
      <c r="Q176" s="19">
        <v>0</v>
      </c>
      <c r="R176" s="19">
        <v>1</v>
      </c>
      <c r="S176" s="45" t="s">
        <v>514</v>
      </c>
      <c r="T176" s="21" t="s">
        <v>99</v>
      </c>
      <c r="U176" s="781"/>
    </row>
    <row r="177" spans="1:21" x14ac:dyDescent="0.25">
      <c r="A177" s="198">
        <v>4</v>
      </c>
      <c r="B177" s="212">
        <v>27201</v>
      </c>
      <c r="C177" s="186" t="s">
        <v>382</v>
      </c>
      <c r="D177" s="318" t="s">
        <v>489</v>
      </c>
      <c r="E177" s="319" t="s">
        <v>182</v>
      </c>
      <c r="F177" s="5">
        <v>9</v>
      </c>
      <c r="G177" s="7" t="s">
        <v>181</v>
      </c>
      <c r="H177" s="5">
        <v>615</v>
      </c>
      <c r="I177" s="791"/>
      <c r="J177" s="109">
        <v>1</v>
      </c>
      <c r="K177" s="176" t="s">
        <v>31</v>
      </c>
      <c r="L177" s="121">
        <v>1500</v>
      </c>
      <c r="M177" s="125">
        <f t="shared" si="1"/>
        <v>1500</v>
      </c>
      <c r="N177" s="784"/>
      <c r="O177" s="19">
        <v>0</v>
      </c>
      <c r="P177" s="19">
        <v>0</v>
      </c>
      <c r="Q177" s="19">
        <v>0</v>
      </c>
      <c r="R177" s="19">
        <v>1</v>
      </c>
      <c r="S177" s="45" t="s">
        <v>514</v>
      </c>
      <c r="T177" s="109"/>
      <c r="U177" s="781"/>
    </row>
    <row r="178" spans="1:21" x14ac:dyDescent="0.25">
      <c r="A178" s="198">
        <v>5</v>
      </c>
      <c r="B178" s="212">
        <v>27201</v>
      </c>
      <c r="C178" s="186" t="s">
        <v>383</v>
      </c>
      <c r="D178" s="318" t="s">
        <v>489</v>
      </c>
      <c r="E178" s="319" t="s">
        <v>182</v>
      </c>
      <c r="F178" s="5">
        <v>9</v>
      </c>
      <c r="G178" s="7" t="s">
        <v>181</v>
      </c>
      <c r="H178" s="5">
        <v>615</v>
      </c>
      <c r="I178" s="791"/>
      <c r="J178" s="109">
        <v>1</v>
      </c>
      <c r="K178" s="176" t="s">
        <v>31</v>
      </c>
      <c r="L178" s="121">
        <v>380</v>
      </c>
      <c r="M178" s="125">
        <f t="shared" si="1"/>
        <v>380</v>
      </c>
      <c r="N178" s="784"/>
      <c r="O178" s="19">
        <v>0</v>
      </c>
      <c r="P178" s="19">
        <v>0</v>
      </c>
      <c r="Q178" s="19">
        <v>0</v>
      </c>
      <c r="R178" s="19">
        <v>1</v>
      </c>
      <c r="S178" s="45" t="s">
        <v>514</v>
      </c>
      <c r="T178" s="109"/>
      <c r="U178" s="781"/>
    </row>
    <row r="179" spans="1:21" x14ac:dyDescent="0.25">
      <c r="A179" s="198">
        <v>6</v>
      </c>
      <c r="B179" s="212">
        <v>27201</v>
      </c>
      <c r="C179" s="186" t="s">
        <v>384</v>
      </c>
      <c r="D179" s="318" t="s">
        <v>489</v>
      </c>
      <c r="E179" s="319" t="s">
        <v>182</v>
      </c>
      <c r="F179" s="5">
        <v>9</v>
      </c>
      <c r="G179" s="7" t="s">
        <v>181</v>
      </c>
      <c r="H179" s="5">
        <v>615</v>
      </c>
      <c r="I179" s="791"/>
      <c r="J179" s="109">
        <v>0</v>
      </c>
      <c r="K179" s="176" t="s">
        <v>31</v>
      </c>
      <c r="L179" s="121">
        <v>560</v>
      </c>
      <c r="M179" s="125">
        <f t="shared" si="1"/>
        <v>0</v>
      </c>
      <c r="N179" s="784"/>
      <c r="O179" s="19">
        <v>0</v>
      </c>
      <c r="P179" s="19">
        <v>0</v>
      </c>
      <c r="Q179" s="19">
        <v>0</v>
      </c>
      <c r="R179" s="19">
        <v>1</v>
      </c>
      <c r="S179" s="45" t="s">
        <v>514</v>
      </c>
      <c r="T179" s="109"/>
      <c r="U179" s="781"/>
    </row>
    <row r="180" spans="1:21" x14ac:dyDescent="0.25">
      <c r="A180" s="198">
        <v>7</v>
      </c>
      <c r="B180" s="212">
        <v>27201</v>
      </c>
      <c r="C180" s="186" t="s">
        <v>507</v>
      </c>
      <c r="D180" s="318" t="s">
        <v>489</v>
      </c>
      <c r="E180" s="319" t="s">
        <v>182</v>
      </c>
      <c r="F180" s="5">
        <v>9</v>
      </c>
      <c r="G180" s="7" t="s">
        <v>181</v>
      </c>
      <c r="H180" s="5">
        <v>615</v>
      </c>
      <c r="I180" s="791"/>
      <c r="J180" s="109">
        <v>0</v>
      </c>
      <c r="K180" s="176" t="s">
        <v>31</v>
      </c>
      <c r="L180" s="121">
        <v>1500</v>
      </c>
      <c r="M180" s="125">
        <f t="shared" si="1"/>
        <v>0</v>
      </c>
      <c r="N180" s="784"/>
      <c r="O180" s="19">
        <v>0</v>
      </c>
      <c r="P180" s="19">
        <v>0</v>
      </c>
      <c r="Q180" s="19">
        <v>0</v>
      </c>
      <c r="R180" s="19">
        <v>1</v>
      </c>
      <c r="S180" s="45" t="s">
        <v>514</v>
      </c>
      <c r="T180" s="109"/>
      <c r="U180" s="781"/>
    </row>
    <row r="181" spans="1:21" x14ac:dyDescent="0.25">
      <c r="A181" s="592">
        <v>8</v>
      </c>
      <c r="B181" s="212">
        <v>27201</v>
      </c>
      <c r="C181" s="593" t="s">
        <v>506</v>
      </c>
      <c r="D181" s="318" t="s">
        <v>489</v>
      </c>
      <c r="E181" s="319" t="s">
        <v>182</v>
      </c>
      <c r="F181" s="5">
        <v>9</v>
      </c>
      <c r="G181" s="7" t="s">
        <v>181</v>
      </c>
      <c r="H181" s="5">
        <v>615</v>
      </c>
      <c r="I181" s="791"/>
      <c r="J181" s="109">
        <v>1</v>
      </c>
      <c r="K181" s="595" t="s">
        <v>39</v>
      </c>
      <c r="L181" s="596">
        <v>30</v>
      </c>
      <c r="M181" s="597">
        <f t="shared" si="1"/>
        <v>30</v>
      </c>
      <c r="N181" s="784"/>
      <c r="O181" s="19">
        <v>0</v>
      </c>
      <c r="P181" s="19">
        <v>0</v>
      </c>
      <c r="Q181" s="19">
        <v>0</v>
      </c>
      <c r="R181" s="19">
        <v>1</v>
      </c>
      <c r="S181" s="45" t="s">
        <v>514</v>
      </c>
      <c r="T181" s="109"/>
      <c r="U181" s="781"/>
    </row>
    <row r="182" spans="1:21" x14ac:dyDescent="0.25">
      <c r="A182" s="592">
        <v>9</v>
      </c>
      <c r="B182" s="212">
        <v>27201</v>
      </c>
      <c r="C182" s="593" t="s">
        <v>505</v>
      </c>
      <c r="D182" s="318" t="s">
        <v>489</v>
      </c>
      <c r="E182" s="319" t="s">
        <v>182</v>
      </c>
      <c r="F182" s="5">
        <v>9</v>
      </c>
      <c r="G182" s="7" t="s">
        <v>181</v>
      </c>
      <c r="H182" s="5">
        <v>615</v>
      </c>
      <c r="I182" s="791"/>
      <c r="J182" s="109">
        <v>1</v>
      </c>
      <c r="K182" s="595" t="s">
        <v>39</v>
      </c>
      <c r="L182" s="596">
        <v>45</v>
      </c>
      <c r="M182" s="597">
        <f t="shared" si="1"/>
        <v>45</v>
      </c>
      <c r="N182" s="784"/>
      <c r="O182" s="19">
        <v>0</v>
      </c>
      <c r="P182" s="19">
        <v>0</v>
      </c>
      <c r="Q182" s="19">
        <v>0</v>
      </c>
      <c r="R182" s="19">
        <v>1</v>
      </c>
      <c r="S182" s="45" t="s">
        <v>514</v>
      </c>
      <c r="T182" s="109"/>
      <c r="U182" s="781"/>
    </row>
    <row r="183" spans="1:21" x14ac:dyDescent="0.25">
      <c r="A183" s="592">
        <v>10</v>
      </c>
      <c r="B183" s="212">
        <v>27201</v>
      </c>
      <c r="C183" s="593" t="s">
        <v>508</v>
      </c>
      <c r="D183" s="318" t="s">
        <v>489</v>
      </c>
      <c r="E183" s="319" t="s">
        <v>182</v>
      </c>
      <c r="F183" s="5">
        <v>9</v>
      </c>
      <c r="G183" s="346" t="s">
        <v>181</v>
      </c>
      <c r="H183" s="5">
        <v>615</v>
      </c>
      <c r="I183" s="791"/>
      <c r="J183" s="109">
        <v>1</v>
      </c>
      <c r="K183" s="595" t="s">
        <v>39</v>
      </c>
      <c r="L183" s="596">
        <v>450</v>
      </c>
      <c r="M183" s="597">
        <f t="shared" si="1"/>
        <v>450</v>
      </c>
      <c r="N183" s="784"/>
      <c r="O183" s="19">
        <v>0</v>
      </c>
      <c r="P183" s="19">
        <v>0</v>
      </c>
      <c r="Q183" s="19">
        <v>0</v>
      </c>
      <c r="R183" s="19">
        <v>1</v>
      </c>
      <c r="S183" s="45" t="s">
        <v>514</v>
      </c>
      <c r="T183" s="109"/>
      <c r="U183" s="781"/>
    </row>
    <row r="184" spans="1:21" ht="15.75" thickBot="1" x14ac:dyDescent="0.3">
      <c r="A184" s="199">
        <v>11</v>
      </c>
      <c r="B184" s="212">
        <v>27201</v>
      </c>
      <c r="C184" s="195" t="s">
        <v>504</v>
      </c>
      <c r="D184" s="318" t="s">
        <v>489</v>
      </c>
      <c r="E184" s="319" t="s">
        <v>182</v>
      </c>
      <c r="F184" s="5">
        <v>9</v>
      </c>
      <c r="G184" s="174" t="s">
        <v>181</v>
      </c>
      <c r="H184" s="5">
        <v>615</v>
      </c>
      <c r="I184" s="793"/>
      <c r="J184" s="109">
        <v>1</v>
      </c>
      <c r="K184" s="200" t="s">
        <v>27</v>
      </c>
      <c r="L184" s="268">
        <v>850</v>
      </c>
      <c r="M184" s="597">
        <v>848.33</v>
      </c>
      <c r="N184" s="789"/>
      <c r="O184" s="19">
        <v>0</v>
      </c>
      <c r="P184" s="19">
        <v>0</v>
      </c>
      <c r="Q184" s="19">
        <v>0</v>
      </c>
      <c r="R184" s="19">
        <v>1</v>
      </c>
      <c r="S184" s="45" t="s">
        <v>514</v>
      </c>
      <c r="T184" s="109"/>
      <c r="U184" s="782"/>
    </row>
    <row r="185" spans="1:21" ht="15.75" thickTop="1" x14ac:dyDescent="0.25">
      <c r="K185" s="62"/>
      <c r="M185" s="114"/>
    </row>
    <row r="186" spans="1:21" x14ac:dyDescent="0.25">
      <c r="K186" s="62"/>
      <c r="M186" s="114"/>
    </row>
    <row r="187" spans="1:21" x14ac:dyDescent="0.25">
      <c r="K187" s="62"/>
      <c r="M187" s="114"/>
    </row>
    <row r="188" spans="1:21" x14ac:dyDescent="0.25">
      <c r="K188" s="62"/>
    </row>
    <row r="189" spans="1:21" x14ac:dyDescent="0.25">
      <c r="K189" s="62"/>
      <c r="M189" s="61">
        <f>SUM(M174:M188)</f>
        <v>3333.33</v>
      </c>
    </row>
    <row r="190" spans="1:21" x14ac:dyDescent="0.25">
      <c r="K190" s="62"/>
    </row>
    <row r="191" spans="1:21" x14ac:dyDescent="0.25">
      <c r="K191" s="62"/>
    </row>
    <row r="192" spans="1:21" x14ac:dyDescent="0.25">
      <c r="K192" s="62"/>
    </row>
    <row r="193" spans="1:21" x14ac:dyDescent="0.25">
      <c r="K193" s="62"/>
    </row>
    <row r="194" spans="1:21" x14ac:dyDescent="0.25">
      <c r="K194" s="62"/>
    </row>
    <row r="195" spans="1:21" x14ac:dyDescent="0.25">
      <c r="K195" s="62"/>
    </row>
    <row r="196" spans="1:21" x14ac:dyDescent="0.25">
      <c r="K196" s="62"/>
    </row>
    <row r="197" spans="1:21" x14ac:dyDescent="0.25">
      <c r="K197" s="62"/>
    </row>
    <row r="198" spans="1:21" x14ac:dyDescent="0.25">
      <c r="K198" s="62"/>
    </row>
    <row r="199" spans="1:21" x14ac:dyDescent="0.25">
      <c r="K199" s="62"/>
    </row>
    <row r="200" spans="1:21" x14ac:dyDescent="0.25">
      <c r="K200" s="62"/>
    </row>
    <row r="201" spans="1:21" x14ac:dyDescent="0.25">
      <c r="K201" s="62"/>
    </row>
    <row r="202" spans="1:21" x14ac:dyDescent="0.25">
      <c r="K202" s="62"/>
    </row>
    <row r="203" spans="1:21" x14ac:dyDescent="0.25">
      <c r="A203" s="706" t="s">
        <v>0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</row>
    <row r="204" spans="1:21" x14ac:dyDescent="0.25">
      <c r="A204" s="713" t="s">
        <v>1</v>
      </c>
      <c r="B204" s="713"/>
      <c r="C204" s="713"/>
      <c r="D204" s="713"/>
      <c r="E204" s="713"/>
      <c r="F204" s="713"/>
      <c r="G204" s="713"/>
      <c r="H204" s="713"/>
      <c r="I204" s="713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T204" s="713"/>
      <c r="U204" s="713"/>
    </row>
    <row r="205" spans="1:21" x14ac:dyDescent="0.25">
      <c r="A205" s="713" t="s">
        <v>2</v>
      </c>
      <c r="B205" s="713"/>
      <c r="C205" s="713"/>
      <c r="D205" s="713"/>
      <c r="E205" s="713"/>
      <c r="F205" s="713"/>
      <c r="G205" s="713"/>
      <c r="H205" s="713"/>
      <c r="I205" s="713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T205" s="713"/>
      <c r="U205" s="713"/>
    </row>
    <row r="206" spans="1:21" x14ac:dyDescent="0.25">
      <c r="A206" s="713" t="s">
        <v>3</v>
      </c>
      <c r="B206" s="713"/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</row>
    <row r="207" spans="1:21" x14ac:dyDescent="0.25">
      <c r="A207" s="713" t="s">
        <v>494</v>
      </c>
      <c r="B207" s="713"/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</row>
    <row r="208" spans="1:21" x14ac:dyDescent="0.25">
      <c r="A208" s="714" t="s">
        <v>4</v>
      </c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</row>
    <row r="209" spans="1:21" x14ac:dyDescent="0.25">
      <c r="A209" s="737" t="s">
        <v>86</v>
      </c>
      <c r="B209" s="737"/>
      <c r="C209" s="737"/>
      <c r="D209" s="737"/>
      <c r="E209" s="737"/>
      <c r="F209" s="737"/>
      <c r="G209" s="737"/>
      <c r="H209" s="737"/>
      <c r="I209" s="737"/>
      <c r="J209" s="737"/>
      <c r="K209" s="737"/>
      <c r="L209" s="737"/>
      <c r="M209" s="737"/>
      <c r="N209" s="737"/>
      <c r="O209" s="737"/>
      <c r="P209" s="737"/>
      <c r="Q209" s="737"/>
      <c r="R209" s="737"/>
      <c r="S209" s="737"/>
      <c r="T209" s="737"/>
      <c r="U209" s="737"/>
    </row>
    <row r="210" spans="1:21" ht="18.75" thickBot="1" x14ac:dyDescent="0.3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3"/>
      <c r="O210" s="3"/>
      <c r="P210" s="3"/>
      <c r="Q210" s="3"/>
      <c r="R210" s="3"/>
      <c r="S210" s="2"/>
      <c r="T210" s="2"/>
      <c r="U210" s="2"/>
    </row>
    <row r="211" spans="1:21" ht="15.75" thickTop="1" x14ac:dyDescent="0.25">
      <c r="A211" s="698" t="s">
        <v>6</v>
      </c>
      <c r="B211" s="700" t="s">
        <v>7</v>
      </c>
      <c r="C211" s="702" t="s">
        <v>8</v>
      </c>
      <c r="D211" s="702" t="s">
        <v>177</v>
      </c>
      <c r="E211" s="702" t="s">
        <v>178</v>
      </c>
      <c r="F211" s="702" t="s">
        <v>9</v>
      </c>
      <c r="G211" s="702" t="s">
        <v>10</v>
      </c>
      <c r="H211" s="312"/>
      <c r="I211" s="702" t="s">
        <v>179</v>
      </c>
      <c r="J211" s="702" t="s">
        <v>11</v>
      </c>
      <c r="K211" s="700" t="s">
        <v>12</v>
      </c>
      <c r="L211" s="704" t="s">
        <v>13</v>
      </c>
      <c r="M211" s="704" t="s">
        <v>14</v>
      </c>
      <c r="N211" s="704" t="s">
        <v>15</v>
      </c>
      <c r="O211" s="715" t="s">
        <v>16</v>
      </c>
      <c r="P211" s="716"/>
      <c r="Q211" s="716"/>
      <c r="R211" s="717"/>
      <c r="S211" s="721" t="s">
        <v>17</v>
      </c>
      <c r="T211" s="722"/>
      <c r="U211" s="708" t="s">
        <v>18</v>
      </c>
    </row>
    <row r="212" spans="1:21" x14ac:dyDescent="0.25">
      <c r="A212" s="699"/>
      <c r="B212" s="701"/>
      <c r="C212" s="703"/>
      <c r="D212" s="703"/>
      <c r="E212" s="703"/>
      <c r="F212" s="703"/>
      <c r="G212" s="703"/>
      <c r="H212" s="313"/>
      <c r="I212" s="703"/>
      <c r="J212" s="703"/>
      <c r="K212" s="701"/>
      <c r="L212" s="705"/>
      <c r="M212" s="705"/>
      <c r="N212" s="705"/>
      <c r="O212" s="718"/>
      <c r="P212" s="719"/>
      <c r="Q212" s="719"/>
      <c r="R212" s="720"/>
      <c r="S212" s="723"/>
      <c r="T212" s="724"/>
      <c r="U212" s="709"/>
    </row>
    <row r="213" spans="1:21" ht="48" x14ac:dyDescent="0.25">
      <c r="A213" s="699"/>
      <c r="B213" s="701"/>
      <c r="C213" s="703"/>
      <c r="D213" s="703"/>
      <c r="E213" s="703"/>
      <c r="F213" s="703"/>
      <c r="G213" s="703"/>
      <c r="H213" s="313" t="s">
        <v>180</v>
      </c>
      <c r="I213" s="703"/>
      <c r="J213" s="703"/>
      <c r="K213" s="701"/>
      <c r="L213" s="705"/>
      <c r="M213" s="705"/>
      <c r="N213" s="705"/>
      <c r="O213" s="711" t="s">
        <v>19</v>
      </c>
      <c r="P213" s="711" t="s">
        <v>20</v>
      </c>
      <c r="Q213" s="711" t="s">
        <v>21</v>
      </c>
      <c r="R213" s="711" t="s">
        <v>22</v>
      </c>
      <c r="S213" s="695" t="s">
        <v>23</v>
      </c>
      <c r="T213" s="695" t="s">
        <v>24</v>
      </c>
      <c r="U213" s="709"/>
    </row>
    <row r="214" spans="1:21" ht="15.75" thickBot="1" x14ac:dyDescent="0.3">
      <c r="A214" s="727"/>
      <c r="B214" s="725"/>
      <c r="C214" s="707"/>
      <c r="D214" s="707"/>
      <c r="E214" s="707"/>
      <c r="F214" s="707"/>
      <c r="G214" s="707"/>
      <c r="H214" s="314"/>
      <c r="I214" s="707"/>
      <c r="J214" s="707"/>
      <c r="K214" s="725"/>
      <c r="L214" s="696"/>
      <c r="M214" s="696"/>
      <c r="N214" s="696"/>
      <c r="O214" s="712"/>
      <c r="P214" s="712"/>
      <c r="Q214" s="712"/>
      <c r="R214" s="712"/>
      <c r="S214" s="696"/>
      <c r="T214" s="696"/>
      <c r="U214" s="710"/>
    </row>
    <row r="215" spans="1:21" ht="300.75" customHeight="1" x14ac:dyDescent="0.25">
      <c r="A215" s="292">
        <v>1</v>
      </c>
      <c r="B215" s="230">
        <v>31101</v>
      </c>
      <c r="C215" s="176" t="s">
        <v>402</v>
      </c>
      <c r="D215" s="318" t="s">
        <v>489</v>
      </c>
      <c r="E215" s="319" t="s">
        <v>182</v>
      </c>
      <c r="F215" s="5">
        <v>9</v>
      </c>
      <c r="G215" s="166" t="s">
        <v>181</v>
      </c>
      <c r="H215" s="5">
        <v>615</v>
      </c>
      <c r="I215" s="790" t="s">
        <v>553</v>
      </c>
      <c r="J215" s="230">
        <v>12</v>
      </c>
      <c r="K215" s="166" t="s">
        <v>75</v>
      </c>
      <c r="L215" s="600">
        <f>SUM(M215/J215)</f>
        <v>1300</v>
      </c>
      <c r="M215" s="600">
        <v>15600</v>
      </c>
      <c r="N215" s="802" t="s">
        <v>183</v>
      </c>
      <c r="O215" s="85">
        <v>0.25</v>
      </c>
      <c r="P215" s="85">
        <v>0.25</v>
      </c>
      <c r="Q215" s="85">
        <v>0.25</v>
      </c>
      <c r="R215" s="85">
        <v>0.25</v>
      </c>
      <c r="S215" s="274" t="s">
        <v>514</v>
      </c>
      <c r="T215" s="274"/>
      <c r="U215" s="773" t="s">
        <v>554</v>
      </c>
    </row>
    <row r="216" spans="1:21" ht="36.75" thickBot="1" x14ac:dyDescent="0.3">
      <c r="A216" s="244">
        <v>2</v>
      </c>
      <c r="B216" s="230">
        <v>31101</v>
      </c>
      <c r="C216" s="176" t="s">
        <v>403</v>
      </c>
      <c r="D216" s="318" t="s">
        <v>489</v>
      </c>
      <c r="E216" s="319" t="s">
        <v>182</v>
      </c>
      <c r="F216" s="5">
        <v>9</v>
      </c>
      <c r="G216" s="164" t="s">
        <v>181</v>
      </c>
      <c r="H216" s="5">
        <v>615</v>
      </c>
      <c r="I216" s="793"/>
      <c r="J216" s="230">
        <v>12</v>
      </c>
      <c r="K216" s="5" t="s">
        <v>75</v>
      </c>
      <c r="L216" s="133">
        <f>SUM(M216/J216)</f>
        <v>0</v>
      </c>
      <c r="M216" s="133">
        <v>0</v>
      </c>
      <c r="N216" s="799"/>
      <c r="O216" s="74">
        <v>0.25</v>
      </c>
      <c r="P216" s="74">
        <v>0.25</v>
      </c>
      <c r="Q216" s="74">
        <v>0.25</v>
      </c>
      <c r="R216" s="74">
        <v>0.25</v>
      </c>
      <c r="S216" s="75" t="s">
        <v>514</v>
      </c>
      <c r="T216" s="59"/>
      <c r="U216" s="786"/>
    </row>
    <row r="217" spans="1:21" ht="15.75" thickTop="1" x14ac:dyDescent="0.25">
      <c r="K217" s="62"/>
      <c r="M217" s="112"/>
    </row>
    <row r="218" spans="1:21" x14ac:dyDescent="0.25">
      <c r="K218" s="62"/>
      <c r="M218" s="112"/>
    </row>
    <row r="219" spans="1:21" x14ac:dyDescent="0.25">
      <c r="K219" s="62"/>
    </row>
    <row r="220" spans="1:21" x14ac:dyDescent="0.25">
      <c r="K220" s="62"/>
      <c r="M220" s="61">
        <f>SUM(M215:M219)</f>
        <v>15600</v>
      </c>
    </row>
    <row r="221" spans="1:21" x14ac:dyDescent="0.25">
      <c r="K221" s="62"/>
    </row>
    <row r="222" spans="1:21" x14ac:dyDescent="0.25">
      <c r="K222" s="62"/>
    </row>
    <row r="223" spans="1:21" x14ac:dyDescent="0.25">
      <c r="K223" s="62"/>
    </row>
    <row r="224" spans="1:21" x14ac:dyDescent="0.25">
      <c r="K224" s="62"/>
    </row>
    <row r="225" spans="11:13" x14ac:dyDescent="0.25">
      <c r="K225" s="62"/>
    </row>
    <row r="226" spans="11:13" x14ac:dyDescent="0.25">
      <c r="K226" s="62"/>
    </row>
    <row r="227" spans="11:13" x14ac:dyDescent="0.25">
      <c r="K227" s="62"/>
    </row>
    <row r="228" spans="11:13" x14ac:dyDescent="0.25">
      <c r="K228" s="62"/>
    </row>
    <row r="229" spans="11:13" x14ac:dyDescent="0.25">
      <c r="K229" s="62"/>
    </row>
    <row r="230" spans="11:13" x14ac:dyDescent="0.25">
      <c r="K230" s="62"/>
    </row>
    <row r="231" spans="11:13" x14ac:dyDescent="0.25">
      <c r="K231" s="62"/>
    </row>
    <row r="232" spans="11:13" x14ac:dyDescent="0.25">
      <c r="K232" s="62"/>
    </row>
    <row r="233" spans="11:13" x14ac:dyDescent="0.25">
      <c r="K233" s="62"/>
    </row>
    <row r="234" spans="11:13" x14ac:dyDescent="0.25">
      <c r="K234" s="62"/>
      <c r="M234" s="63"/>
    </row>
    <row r="235" spans="11:13" x14ac:dyDescent="0.25">
      <c r="K235" s="62"/>
      <c r="M235" s="63"/>
    </row>
    <row r="236" spans="11:13" x14ac:dyDescent="0.25">
      <c r="K236" s="62"/>
      <c r="M236" s="63"/>
    </row>
    <row r="237" spans="11:13" x14ac:dyDescent="0.25">
      <c r="K237" s="62"/>
      <c r="M237" s="63"/>
    </row>
    <row r="238" spans="11:13" x14ac:dyDescent="0.25">
      <c r="K238" s="62"/>
    </row>
    <row r="239" spans="11:13" x14ac:dyDescent="0.25">
      <c r="K239" s="62"/>
    </row>
    <row r="240" spans="11:13" x14ac:dyDescent="0.25">
      <c r="K240" s="62"/>
    </row>
    <row r="241" spans="1:21" x14ac:dyDescent="0.25">
      <c r="K241" s="62"/>
    </row>
    <row r="242" spans="1:21" x14ac:dyDescent="0.25">
      <c r="K242" s="62"/>
    </row>
    <row r="243" spans="1:21" x14ac:dyDescent="0.25">
      <c r="A243" s="706" t="s">
        <v>0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</row>
    <row r="244" spans="1:21" x14ac:dyDescent="0.25">
      <c r="A244" s="713" t="s">
        <v>1</v>
      </c>
      <c r="B244" s="713"/>
      <c r="C244" s="713"/>
      <c r="D244" s="713"/>
      <c r="E244" s="713"/>
      <c r="F244" s="713"/>
      <c r="G244" s="713"/>
      <c r="H244" s="713"/>
      <c r="I244" s="713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T244" s="713"/>
      <c r="U244" s="713"/>
    </row>
    <row r="245" spans="1:21" x14ac:dyDescent="0.25">
      <c r="A245" s="713" t="s">
        <v>2</v>
      </c>
      <c r="B245" s="713"/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</row>
    <row r="246" spans="1:21" x14ac:dyDescent="0.25">
      <c r="A246" s="713" t="s">
        <v>3</v>
      </c>
      <c r="B246" s="713"/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</row>
    <row r="247" spans="1:21" x14ac:dyDescent="0.25">
      <c r="A247" s="713" t="s">
        <v>494</v>
      </c>
      <c r="B247" s="713"/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</row>
    <row r="248" spans="1:21" x14ac:dyDescent="0.25">
      <c r="A248" s="714" t="s">
        <v>4</v>
      </c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</row>
    <row r="249" spans="1:21" x14ac:dyDescent="0.25">
      <c r="A249" s="737" t="s">
        <v>87</v>
      </c>
      <c r="B249" s="737"/>
      <c r="C249" s="737"/>
      <c r="D249" s="737"/>
      <c r="E249" s="737"/>
      <c r="F249" s="737"/>
      <c r="G249" s="737"/>
      <c r="H249" s="737"/>
      <c r="I249" s="737"/>
      <c r="J249" s="737"/>
      <c r="K249" s="737"/>
      <c r="L249" s="737"/>
      <c r="M249" s="737"/>
      <c r="N249" s="737"/>
      <c r="O249" s="737"/>
      <c r="P249" s="737"/>
      <c r="Q249" s="737"/>
      <c r="R249" s="737"/>
      <c r="S249" s="737"/>
      <c r="T249" s="737"/>
      <c r="U249" s="737"/>
    </row>
    <row r="250" spans="1:21" ht="18.75" thickBot="1" x14ac:dyDescent="0.3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3"/>
      <c r="N250" s="3"/>
      <c r="O250" s="3"/>
      <c r="P250" s="3"/>
      <c r="Q250" s="3"/>
      <c r="R250" s="3"/>
      <c r="S250" s="2"/>
      <c r="T250" s="2"/>
      <c r="U250" s="2"/>
    </row>
    <row r="251" spans="1:21" ht="15.75" thickTop="1" x14ac:dyDescent="0.25">
      <c r="A251" s="698" t="s">
        <v>6</v>
      </c>
      <c r="B251" s="700" t="s">
        <v>7</v>
      </c>
      <c r="C251" s="702" t="s">
        <v>8</v>
      </c>
      <c r="D251" s="702" t="s">
        <v>177</v>
      </c>
      <c r="E251" s="702" t="s">
        <v>178</v>
      </c>
      <c r="F251" s="702" t="s">
        <v>9</v>
      </c>
      <c r="G251" s="702" t="s">
        <v>10</v>
      </c>
      <c r="H251" s="312"/>
      <c r="I251" s="702" t="s">
        <v>179</v>
      </c>
      <c r="J251" s="702" t="s">
        <v>11</v>
      </c>
      <c r="K251" s="700" t="s">
        <v>12</v>
      </c>
      <c r="L251" s="704" t="s">
        <v>13</v>
      </c>
      <c r="M251" s="704" t="s">
        <v>14</v>
      </c>
      <c r="N251" s="704" t="s">
        <v>15</v>
      </c>
      <c r="O251" s="715" t="s">
        <v>16</v>
      </c>
      <c r="P251" s="716"/>
      <c r="Q251" s="716"/>
      <c r="R251" s="717"/>
      <c r="S251" s="721" t="s">
        <v>17</v>
      </c>
      <c r="T251" s="722"/>
      <c r="U251" s="708" t="s">
        <v>18</v>
      </c>
    </row>
    <row r="252" spans="1:21" x14ac:dyDescent="0.25">
      <c r="A252" s="699"/>
      <c r="B252" s="701"/>
      <c r="C252" s="703"/>
      <c r="D252" s="703"/>
      <c r="E252" s="703"/>
      <c r="F252" s="703"/>
      <c r="G252" s="703"/>
      <c r="H252" s="313"/>
      <c r="I252" s="703"/>
      <c r="J252" s="703"/>
      <c r="K252" s="701"/>
      <c r="L252" s="705"/>
      <c r="M252" s="705"/>
      <c r="N252" s="705"/>
      <c r="O252" s="718"/>
      <c r="P252" s="719"/>
      <c r="Q252" s="719"/>
      <c r="R252" s="720"/>
      <c r="S252" s="723"/>
      <c r="T252" s="724"/>
      <c r="U252" s="709"/>
    </row>
    <row r="253" spans="1:21" ht="48" x14ac:dyDescent="0.25">
      <c r="A253" s="699"/>
      <c r="B253" s="701"/>
      <c r="C253" s="703"/>
      <c r="D253" s="703"/>
      <c r="E253" s="703"/>
      <c r="F253" s="703"/>
      <c r="G253" s="703"/>
      <c r="H253" s="313" t="s">
        <v>180</v>
      </c>
      <c r="I253" s="703"/>
      <c r="J253" s="703"/>
      <c r="K253" s="701"/>
      <c r="L253" s="705"/>
      <c r="M253" s="705"/>
      <c r="N253" s="705"/>
      <c r="O253" s="711" t="s">
        <v>19</v>
      </c>
      <c r="P253" s="711" t="s">
        <v>20</v>
      </c>
      <c r="Q253" s="711" t="s">
        <v>21</v>
      </c>
      <c r="R253" s="711" t="s">
        <v>22</v>
      </c>
      <c r="S253" s="695" t="s">
        <v>23</v>
      </c>
      <c r="T253" s="695" t="s">
        <v>24</v>
      </c>
      <c r="U253" s="709"/>
    </row>
    <row r="254" spans="1:21" ht="15.75" thickBot="1" x14ac:dyDescent="0.3">
      <c r="A254" s="727"/>
      <c r="B254" s="725"/>
      <c r="C254" s="707"/>
      <c r="D254" s="707"/>
      <c r="E254" s="707"/>
      <c r="F254" s="707"/>
      <c r="G254" s="707"/>
      <c r="H254" s="314"/>
      <c r="I254" s="707"/>
      <c r="J254" s="707"/>
      <c r="K254" s="725"/>
      <c r="L254" s="696"/>
      <c r="M254" s="696"/>
      <c r="N254" s="696"/>
      <c r="O254" s="712"/>
      <c r="P254" s="712"/>
      <c r="Q254" s="712"/>
      <c r="R254" s="712"/>
      <c r="S254" s="696"/>
      <c r="T254" s="696"/>
      <c r="U254" s="710"/>
    </row>
    <row r="255" spans="1:21" ht="300.75" thickBot="1" x14ac:dyDescent="0.3">
      <c r="A255" s="7">
        <v>1</v>
      </c>
      <c r="B255" s="7">
        <v>31301</v>
      </c>
      <c r="C255" s="7" t="s">
        <v>405</v>
      </c>
      <c r="D255" s="318" t="s">
        <v>489</v>
      </c>
      <c r="E255" s="319" t="s">
        <v>182</v>
      </c>
      <c r="F255" s="5">
        <v>9</v>
      </c>
      <c r="G255" s="166" t="s">
        <v>181</v>
      </c>
      <c r="H255" s="5">
        <v>615</v>
      </c>
      <c r="I255" s="438" t="s">
        <v>553</v>
      </c>
      <c r="J255" s="16">
        <v>12</v>
      </c>
      <c r="K255" s="7" t="s">
        <v>75</v>
      </c>
      <c r="L255" s="17">
        <f>SUM(M255/J255)</f>
        <v>234.66666666666666</v>
      </c>
      <c r="M255" s="17">
        <v>2816</v>
      </c>
      <c r="N255" s="802" t="s">
        <v>183</v>
      </c>
      <c r="O255" s="85">
        <v>0.25</v>
      </c>
      <c r="P255" s="85">
        <v>0.25</v>
      </c>
      <c r="Q255" s="85">
        <v>0.25</v>
      </c>
      <c r="R255" s="85">
        <v>0.25</v>
      </c>
      <c r="S255" s="274" t="s">
        <v>514</v>
      </c>
      <c r="T255" s="396"/>
      <c r="U255" s="773" t="s">
        <v>554</v>
      </c>
    </row>
    <row r="256" spans="1:21" ht="15.75" thickTop="1" x14ac:dyDescent="0.25">
      <c r="A256" s="230"/>
      <c r="B256" s="7"/>
      <c r="C256" s="176"/>
      <c r="D256" s="318"/>
      <c r="E256" s="319"/>
      <c r="F256" s="5"/>
      <c r="G256" s="5"/>
      <c r="H256" s="5"/>
      <c r="I256" s="320"/>
      <c r="J256" s="16"/>
      <c r="K256" s="7"/>
      <c r="L256" s="133"/>
      <c r="M256" s="17"/>
      <c r="N256" s="798"/>
      <c r="O256" s="86"/>
      <c r="P256" s="86"/>
      <c r="Q256" s="86"/>
      <c r="R256" s="86"/>
      <c r="S256" s="270"/>
      <c r="T256" s="215"/>
      <c r="U256" s="774"/>
    </row>
    <row r="257" spans="1:21" ht="15.75" thickBot="1" x14ac:dyDescent="0.3">
      <c r="A257" s="230"/>
      <c r="B257" s="7"/>
      <c r="C257" s="176"/>
      <c r="D257" s="318"/>
      <c r="E257" s="319"/>
      <c r="F257" s="5"/>
      <c r="G257" s="164"/>
      <c r="H257" s="5"/>
      <c r="I257" s="438"/>
      <c r="J257" s="16"/>
      <c r="K257" s="7"/>
      <c r="L257" s="133"/>
      <c r="M257" s="17"/>
      <c r="N257" s="799"/>
      <c r="O257" s="74"/>
      <c r="P257" s="74"/>
      <c r="Q257" s="74"/>
      <c r="R257" s="74"/>
      <c r="S257" s="75"/>
      <c r="T257" s="111"/>
      <c r="U257" s="786"/>
    </row>
    <row r="258" spans="1:21" ht="15.75" thickTop="1" x14ac:dyDescent="0.25">
      <c r="K258" s="62"/>
      <c r="M258" s="102"/>
    </row>
    <row r="259" spans="1:21" x14ac:dyDescent="0.25">
      <c r="K259" s="62"/>
      <c r="M259" s="102"/>
    </row>
    <row r="260" spans="1:21" x14ac:dyDescent="0.25">
      <c r="K260" s="62"/>
      <c r="M260" s="350"/>
    </row>
    <row r="261" spans="1:21" x14ac:dyDescent="0.25">
      <c r="K261" s="62"/>
      <c r="M261" s="350">
        <f>SUM(M255:M260)</f>
        <v>2816</v>
      </c>
    </row>
    <row r="262" spans="1:21" x14ac:dyDescent="0.25">
      <c r="K262" s="62"/>
      <c r="M262" s="350"/>
    </row>
    <row r="263" spans="1:21" x14ac:dyDescent="0.25">
      <c r="K263" s="62"/>
      <c r="M263" s="350"/>
    </row>
    <row r="264" spans="1:21" x14ac:dyDescent="0.25">
      <c r="K264" s="62"/>
      <c r="M264" s="350"/>
    </row>
    <row r="265" spans="1:21" x14ac:dyDescent="0.25">
      <c r="K265" s="62"/>
      <c r="M265" s="350"/>
    </row>
    <row r="266" spans="1:21" x14ac:dyDescent="0.25">
      <c r="K266" s="62"/>
      <c r="M266" s="350"/>
    </row>
    <row r="267" spans="1:21" x14ac:dyDescent="0.25">
      <c r="K267" s="62"/>
      <c r="M267" s="350"/>
    </row>
    <row r="268" spans="1:21" x14ac:dyDescent="0.25">
      <c r="K268" s="62"/>
      <c r="M268" s="350"/>
    </row>
    <row r="269" spans="1:21" x14ac:dyDescent="0.25">
      <c r="K269" s="62"/>
      <c r="M269" s="350"/>
    </row>
    <row r="270" spans="1:21" x14ac:dyDescent="0.25">
      <c r="K270" s="62"/>
      <c r="M270" s="350"/>
    </row>
    <row r="271" spans="1:21" x14ac:dyDescent="0.25">
      <c r="K271" s="62"/>
      <c r="M271" s="350"/>
    </row>
    <row r="272" spans="1:21" x14ac:dyDescent="0.25">
      <c r="K272" s="62"/>
      <c r="M272" s="350"/>
    </row>
    <row r="273" spans="1:21" x14ac:dyDescent="0.25">
      <c r="K273" s="62"/>
      <c r="M273" s="350"/>
    </row>
    <row r="274" spans="1:21" x14ac:dyDescent="0.25">
      <c r="K274" s="62"/>
      <c r="M274" s="350"/>
    </row>
    <row r="275" spans="1:21" x14ac:dyDescent="0.25">
      <c r="K275" s="62"/>
      <c r="M275" s="350"/>
    </row>
    <row r="276" spans="1:21" x14ac:dyDescent="0.25">
      <c r="K276" s="62"/>
      <c r="M276" s="350"/>
    </row>
    <row r="277" spans="1:21" x14ac:dyDescent="0.25">
      <c r="K277" s="62"/>
      <c r="M277" s="350"/>
    </row>
    <row r="278" spans="1:21" x14ac:dyDescent="0.25">
      <c r="K278" s="62"/>
      <c r="M278" s="349"/>
    </row>
    <row r="279" spans="1:21" x14ac:dyDescent="0.25">
      <c r="K279" s="62"/>
      <c r="M279" s="349"/>
    </row>
    <row r="280" spans="1:21" x14ac:dyDescent="0.25">
      <c r="K280" s="62"/>
      <c r="M280" s="349"/>
    </row>
    <row r="281" spans="1:21" x14ac:dyDescent="0.25">
      <c r="K281" s="62"/>
      <c r="M281" s="349"/>
    </row>
    <row r="282" spans="1:21" x14ac:dyDescent="0.25">
      <c r="K282" s="62"/>
    </row>
    <row r="283" spans="1:21" x14ac:dyDescent="0.25">
      <c r="K283" s="62"/>
    </row>
    <row r="284" spans="1:21" x14ac:dyDescent="0.25">
      <c r="A284" s="706" t="s">
        <v>0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</row>
    <row r="285" spans="1:21" x14ac:dyDescent="0.25">
      <c r="A285" s="713" t="s">
        <v>1</v>
      </c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</row>
    <row r="286" spans="1:21" x14ac:dyDescent="0.25">
      <c r="A286" s="713" t="s">
        <v>2</v>
      </c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</row>
    <row r="287" spans="1:21" x14ac:dyDescent="0.25">
      <c r="A287" s="713" t="s">
        <v>3</v>
      </c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</row>
    <row r="288" spans="1:21" x14ac:dyDescent="0.25">
      <c r="A288" s="713" t="s">
        <v>494</v>
      </c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</row>
    <row r="289" spans="1:21" x14ac:dyDescent="0.25">
      <c r="A289" s="714" t="s">
        <v>4</v>
      </c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</row>
    <row r="290" spans="1:21" x14ac:dyDescent="0.25">
      <c r="A290" s="737" t="s">
        <v>88</v>
      </c>
      <c r="B290" s="737"/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</row>
    <row r="291" spans="1:21" ht="18.75" thickBot="1" x14ac:dyDescent="0.3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3"/>
      <c r="N291" s="3"/>
      <c r="O291" s="3"/>
      <c r="P291" s="3"/>
      <c r="Q291" s="3"/>
      <c r="R291" s="3"/>
      <c r="S291" s="2"/>
      <c r="T291" s="2"/>
      <c r="U291" s="2"/>
    </row>
    <row r="292" spans="1:21" ht="15.75" thickTop="1" x14ac:dyDescent="0.25">
      <c r="A292" s="698" t="s">
        <v>6</v>
      </c>
      <c r="B292" s="700" t="s">
        <v>7</v>
      </c>
      <c r="C292" s="702" t="s">
        <v>8</v>
      </c>
      <c r="D292" s="702" t="s">
        <v>177</v>
      </c>
      <c r="E292" s="702" t="s">
        <v>178</v>
      </c>
      <c r="F292" s="702" t="s">
        <v>9</v>
      </c>
      <c r="G292" s="702" t="s">
        <v>10</v>
      </c>
      <c r="H292" s="312"/>
      <c r="I292" s="702" t="s">
        <v>179</v>
      </c>
      <c r="J292" s="702" t="s">
        <v>11</v>
      </c>
      <c r="K292" s="700" t="s">
        <v>12</v>
      </c>
      <c r="L292" s="704" t="s">
        <v>13</v>
      </c>
      <c r="M292" s="704" t="s">
        <v>14</v>
      </c>
      <c r="N292" s="704" t="s">
        <v>15</v>
      </c>
      <c r="O292" s="715" t="s">
        <v>16</v>
      </c>
      <c r="P292" s="716"/>
      <c r="Q292" s="716"/>
      <c r="R292" s="717"/>
      <c r="S292" s="721" t="s">
        <v>17</v>
      </c>
      <c r="T292" s="722"/>
      <c r="U292" s="708" t="s">
        <v>18</v>
      </c>
    </row>
    <row r="293" spans="1:21" x14ac:dyDescent="0.25">
      <c r="A293" s="699"/>
      <c r="B293" s="701"/>
      <c r="C293" s="703"/>
      <c r="D293" s="703"/>
      <c r="E293" s="703"/>
      <c r="F293" s="703"/>
      <c r="G293" s="703"/>
      <c r="H293" s="313"/>
      <c r="I293" s="703"/>
      <c r="J293" s="703"/>
      <c r="K293" s="701"/>
      <c r="L293" s="705"/>
      <c r="M293" s="705"/>
      <c r="N293" s="705"/>
      <c r="O293" s="718"/>
      <c r="P293" s="719"/>
      <c r="Q293" s="719"/>
      <c r="R293" s="720"/>
      <c r="S293" s="723"/>
      <c r="T293" s="724"/>
      <c r="U293" s="709"/>
    </row>
    <row r="294" spans="1:21" ht="48" x14ac:dyDescent="0.25">
      <c r="A294" s="699"/>
      <c r="B294" s="701"/>
      <c r="C294" s="703"/>
      <c r="D294" s="703"/>
      <c r="E294" s="703"/>
      <c r="F294" s="703"/>
      <c r="G294" s="703"/>
      <c r="H294" s="313" t="s">
        <v>180</v>
      </c>
      <c r="I294" s="703"/>
      <c r="J294" s="703"/>
      <c r="K294" s="701"/>
      <c r="L294" s="705"/>
      <c r="M294" s="705"/>
      <c r="N294" s="705"/>
      <c r="O294" s="711" t="s">
        <v>19</v>
      </c>
      <c r="P294" s="711" t="s">
        <v>20</v>
      </c>
      <c r="Q294" s="711" t="s">
        <v>21</v>
      </c>
      <c r="R294" s="711" t="s">
        <v>22</v>
      </c>
      <c r="S294" s="695" t="s">
        <v>23</v>
      </c>
      <c r="T294" s="695" t="s">
        <v>24</v>
      </c>
      <c r="U294" s="709"/>
    </row>
    <row r="295" spans="1:21" ht="15.75" thickBot="1" x14ac:dyDescent="0.3">
      <c r="A295" s="727"/>
      <c r="B295" s="725"/>
      <c r="C295" s="707"/>
      <c r="D295" s="707"/>
      <c r="E295" s="707"/>
      <c r="F295" s="707"/>
      <c r="G295" s="707"/>
      <c r="H295" s="314"/>
      <c r="I295" s="707"/>
      <c r="J295" s="707"/>
      <c r="K295" s="725"/>
      <c r="L295" s="696"/>
      <c r="M295" s="696"/>
      <c r="N295" s="696"/>
      <c r="O295" s="712"/>
      <c r="P295" s="712"/>
      <c r="Q295" s="712"/>
      <c r="R295" s="712"/>
      <c r="S295" s="696"/>
      <c r="T295" s="696"/>
      <c r="U295" s="710"/>
    </row>
    <row r="296" spans="1:21" ht="300.75" customHeight="1" x14ac:dyDescent="0.25">
      <c r="A296" s="7">
        <v>1</v>
      </c>
      <c r="B296" s="7">
        <v>31401</v>
      </c>
      <c r="C296" s="7" t="s">
        <v>409</v>
      </c>
      <c r="D296" s="318" t="s">
        <v>489</v>
      </c>
      <c r="E296" s="319" t="s">
        <v>182</v>
      </c>
      <c r="F296" s="5">
        <v>9</v>
      </c>
      <c r="G296" s="166" t="s">
        <v>181</v>
      </c>
      <c r="H296" s="5">
        <v>615</v>
      </c>
      <c r="I296" s="790" t="s">
        <v>553</v>
      </c>
      <c r="J296" s="16">
        <v>12</v>
      </c>
      <c r="K296" s="7" t="s">
        <v>75</v>
      </c>
      <c r="L296" s="606">
        <f>SUM(M296/J296)</f>
        <v>13.333333333333334</v>
      </c>
      <c r="M296" s="606">
        <v>160</v>
      </c>
      <c r="N296" s="395" t="s">
        <v>183</v>
      </c>
      <c r="O296" s="85">
        <v>0.25</v>
      </c>
      <c r="P296" s="85">
        <v>0.25</v>
      </c>
      <c r="Q296" s="85">
        <v>0.25</v>
      </c>
      <c r="R296" s="85">
        <v>0.25</v>
      </c>
      <c r="S296" s="274" t="s">
        <v>514</v>
      </c>
      <c r="T296" s="396"/>
      <c r="U296" s="773" t="s">
        <v>554</v>
      </c>
    </row>
    <row r="297" spans="1:21" ht="144.75" thickBot="1" x14ac:dyDescent="0.3">
      <c r="A297" s="232">
        <v>2</v>
      </c>
      <c r="B297" s="7">
        <v>31401</v>
      </c>
      <c r="C297" s="249" t="s">
        <v>410</v>
      </c>
      <c r="D297" s="318" t="s">
        <v>489</v>
      </c>
      <c r="E297" s="319" t="s">
        <v>182</v>
      </c>
      <c r="F297" s="5">
        <v>9</v>
      </c>
      <c r="G297" s="164" t="s">
        <v>181</v>
      </c>
      <c r="H297" s="5">
        <v>615</v>
      </c>
      <c r="I297" s="793"/>
      <c r="J297" s="232">
        <v>12</v>
      </c>
      <c r="K297" s="249" t="s">
        <v>75</v>
      </c>
      <c r="L297" s="400">
        <f>SUM(M297/J297)</f>
        <v>833.33333333333337</v>
      </c>
      <c r="M297" s="499">
        <v>10000</v>
      </c>
      <c r="N297" s="344" t="s">
        <v>183</v>
      </c>
      <c r="O297" s="74">
        <v>0.25</v>
      </c>
      <c r="P297" s="74">
        <v>0.25</v>
      </c>
      <c r="Q297" s="74">
        <v>0.25</v>
      </c>
      <c r="R297" s="74">
        <v>0.25</v>
      </c>
      <c r="S297" s="75" t="s">
        <v>514</v>
      </c>
      <c r="T297" s="111"/>
      <c r="U297" s="786"/>
    </row>
    <row r="298" spans="1:21" ht="15.75" thickTop="1" x14ac:dyDescent="0.25">
      <c r="K298" s="62"/>
      <c r="M298" s="112"/>
    </row>
    <row r="299" spans="1:21" x14ac:dyDescent="0.25">
      <c r="K299" s="62"/>
      <c r="M299" s="112"/>
    </row>
    <row r="300" spans="1:21" x14ac:dyDescent="0.25">
      <c r="K300" s="62"/>
    </row>
    <row r="301" spans="1:21" x14ac:dyDescent="0.25">
      <c r="K301" s="62"/>
      <c r="M301" s="61">
        <f>SUM(M296:M300)</f>
        <v>10160</v>
      </c>
    </row>
    <row r="302" spans="1:21" x14ac:dyDescent="0.25">
      <c r="K302" s="62"/>
      <c r="M302" s="63"/>
    </row>
    <row r="303" spans="1:21" x14ac:dyDescent="0.25">
      <c r="K303" s="62"/>
      <c r="M303" s="63"/>
    </row>
    <row r="304" spans="1:21" x14ac:dyDescent="0.25">
      <c r="K304" s="62"/>
      <c r="M304" s="63"/>
    </row>
    <row r="305" spans="11:13" x14ac:dyDescent="0.25">
      <c r="K305" s="62"/>
      <c r="M305" s="63"/>
    </row>
    <row r="306" spans="11:13" x14ac:dyDescent="0.25">
      <c r="K306" s="62"/>
      <c r="M306" s="63"/>
    </row>
    <row r="307" spans="11:13" x14ac:dyDescent="0.25">
      <c r="K307" s="62"/>
      <c r="M307" s="63"/>
    </row>
    <row r="308" spans="11:13" x14ac:dyDescent="0.25">
      <c r="K308" s="62"/>
      <c r="M308" s="63"/>
    </row>
    <row r="309" spans="11:13" x14ac:dyDescent="0.25">
      <c r="K309" s="62"/>
      <c r="M309" s="63"/>
    </row>
    <row r="310" spans="11:13" x14ac:dyDescent="0.25">
      <c r="K310" s="62"/>
      <c r="M310" s="63"/>
    </row>
    <row r="311" spans="11:13" x14ac:dyDescent="0.25">
      <c r="K311" s="62"/>
    </row>
    <row r="312" spans="11:13" x14ac:dyDescent="0.25">
      <c r="K312" s="62"/>
    </row>
    <row r="313" spans="11:13" x14ac:dyDescent="0.25">
      <c r="K313" s="62"/>
    </row>
    <row r="314" spans="11:13" x14ac:dyDescent="0.25">
      <c r="K314" s="62"/>
    </row>
    <row r="315" spans="11:13" x14ac:dyDescent="0.25">
      <c r="K315" s="62"/>
    </row>
    <row r="316" spans="11:13" x14ac:dyDescent="0.25">
      <c r="K316" s="62"/>
    </row>
    <row r="317" spans="11:13" x14ac:dyDescent="0.25">
      <c r="K317" s="62"/>
    </row>
    <row r="318" spans="11:13" x14ac:dyDescent="0.25">
      <c r="K318" s="62"/>
    </row>
    <row r="319" spans="11:13" x14ac:dyDescent="0.25">
      <c r="K319" s="62"/>
    </row>
    <row r="320" spans="11:13" x14ac:dyDescent="0.25">
      <c r="K320" s="62"/>
    </row>
    <row r="321" spans="1:21" x14ac:dyDescent="0.25">
      <c r="K321" s="62"/>
    </row>
    <row r="322" spans="1:21" x14ac:dyDescent="0.25">
      <c r="K322" s="62"/>
    </row>
    <row r="323" spans="1:21" x14ac:dyDescent="0.25">
      <c r="K323" s="62"/>
    </row>
    <row r="324" spans="1:21" x14ac:dyDescent="0.25">
      <c r="K324" s="62"/>
    </row>
    <row r="325" spans="1:21" x14ac:dyDescent="0.25">
      <c r="K325" s="62"/>
    </row>
    <row r="326" spans="1:21" x14ac:dyDescent="0.25">
      <c r="K326" s="62"/>
    </row>
    <row r="327" spans="1:21" x14ac:dyDescent="0.25">
      <c r="K327" s="62"/>
    </row>
    <row r="328" spans="1:21" x14ac:dyDescent="0.25">
      <c r="K328" s="62"/>
    </row>
    <row r="329" spans="1:21" x14ac:dyDescent="0.25">
      <c r="A329" s="706" t="s">
        <v>0</v>
      </c>
      <c r="B329" s="706"/>
      <c r="C329" s="706"/>
      <c r="D329" s="706"/>
      <c r="E329" s="706"/>
      <c r="F329" s="706"/>
      <c r="G329" s="706"/>
      <c r="H329" s="706"/>
      <c r="I329" s="706"/>
      <c r="J329" s="706"/>
      <c r="K329" s="706"/>
      <c r="L329" s="706"/>
      <c r="M329" s="706"/>
      <c r="N329" s="706"/>
      <c r="O329" s="706"/>
      <c r="P329" s="706"/>
      <c r="Q329" s="706"/>
      <c r="R329" s="706"/>
      <c r="S329" s="706"/>
      <c r="T329" s="706"/>
      <c r="U329" s="706"/>
    </row>
    <row r="330" spans="1:21" x14ac:dyDescent="0.25">
      <c r="A330" s="713" t="s">
        <v>1</v>
      </c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</row>
    <row r="331" spans="1:21" x14ac:dyDescent="0.25">
      <c r="A331" s="713" t="s">
        <v>2</v>
      </c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</row>
    <row r="332" spans="1:21" x14ac:dyDescent="0.25">
      <c r="A332" s="713" t="s">
        <v>3</v>
      </c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</row>
    <row r="333" spans="1:21" x14ac:dyDescent="0.25">
      <c r="A333" s="713" t="s">
        <v>494</v>
      </c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</row>
    <row r="334" spans="1:21" x14ac:dyDescent="0.25">
      <c r="A334" s="714" t="s">
        <v>4</v>
      </c>
      <c r="B334" s="714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</row>
    <row r="335" spans="1:21" x14ac:dyDescent="0.25">
      <c r="A335" s="737" t="s">
        <v>90</v>
      </c>
      <c r="B335" s="737"/>
      <c r="C335" s="737"/>
      <c r="D335" s="737"/>
      <c r="E335" s="737"/>
      <c r="F335" s="737"/>
      <c r="G335" s="737"/>
      <c r="H335" s="737"/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</row>
    <row r="336" spans="1:21" ht="18.75" thickBot="1" x14ac:dyDescent="0.3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3"/>
      <c r="O336" s="3"/>
      <c r="P336" s="3"/>
      <c r="Q336" s="3"/>
      <c r="R336" s="3"/>
      <c r="S336" s="2"/>
      <c r="T336" s="2"/>
      <c r="U336" s="2"/>
    </row>
    <row r="337" spans="1:21" ht="15.75" thickTop="1" x14ac:dyDescent="0.25">
      <c r="A337" s="698" t="s">
        <v>6</v>
      </c>
      <c r="B337" s="700" t="s">
        <v>7</v>
      </c>
      <c r="C337" s="702" t="s">
        <v>8</v>
      </c>
      <c r="D337" s="702" t="s">
        <v>177</v>
      </c>
      <c r="E337" s="702" t="s">
        <v>178</v>
      </c>
      <c r="F337" s="702" t="s">
        <v>9</v>
      </c>
      <c r="G337" s="702" t="s">
        <v>10</v>
      </c>
      <c r="H337" s="312"/>
      <c r="I337" s="702" t="s">
        <v>179</v>
      </c>
      <c r="J337" s="702" t="s">
        <v>11</v>
      </c>
      <c r="K337" s="700" t="s">
        <v>12</v>
      </c>
      <c r="L337" s="704" t="s">
        <v>13</v>
      </c>
      <c r="M337" s="704" t="s">
        <v>14</v>
      </c>
      <c r="N337" s="704" t="s">
        <v>15</v>
      </c>
      <c r="O337" s="715" t="s">
        <v>16</v>
      </c>
      <c r="P337" s="716"/>
      <c r="Q337" s="716"/>
      <c r="R337" s="717"/>
      <c r="S337" s="721" t="s">
        <v>17</v>
      </c>
      <c r="T337" s="722"/>
      <c r="U337" s="708" t="s">
        <v>18</v>
      </c>
    </row>
    <row r="338" spans="1:21" x14ac:dyDescent="0.25">
      <c r="A338" s="699"/>
      <c r="B338" s="701"/>
      <c r="C338" s="703"/>
      <c r="D338" s="703"/>
      <c r="E338" s="703"/>
      <c r="F338" s="703"/>
      <c r="G338" s="703"/>
      <c r="H338" s="313"/>
      <c r="I338" s="703"/>
      <c r="J338" s="703"/>
      <c r="K338" s="701"/>
      <c r="L338" s="705"/>
      <c r="M338" s="705"/>
      <c r="N338" s="705"/>
      <c r="O338" s="718"/>
      <c r="P338" s="719"/>
      <c r="Q338" s="719"/>
      <c r="R338" s="720"/>
      <c r="S338" s="723"/>
      <c r="T338" s="724"/>
      <c r="U338" s="709"/>
    </row>
    <row r="339" spans="1:21" ht="48" x14ac:dyDescent="0.25">
      <c r="A339" s="699"/>
      <c r="B339" s="701"/>
      <c r="C339" s="703"/>
      <c r="D339" s="703"/>
      <c r="E339" s="703"/>
      <c r="F339" s="703"/>
      <c r="G339" s="703"/>
      <c r="H339" s="313" t="s">
        <v>180</v>
      </c>
      <c r="I339" s="703"/>
      <c r="J339" s="703"/>
      <c r="K339" s="701"/>
      <c r="L339" s="705"/>
      <c r="M339" s="705"/>
      <c r="N339" s="705"/>
      <c r="O339" s="711" t="s">
        <v>19</v>
      </c>
      <c r="P339" s="711" t="s">
        <v>20</v>
      </c>
      <c r="Q339" s="711" t="s">
        <v>21</v>
      </c>
      <c r="R339" s="711" t="s">
        <v>22</v>
      </c>
      <c r="S339" s="695" t="s">
        <v>23</v>
      </c>
      <c r="T339" s="695" t="s">
        <v>24</v>
      </c>
      <c r="U339" s="709"/>
    </row>
    <row r="340" spans="1:21" ht="15.75" thickBot="1" x14ac:dyDescent="0.3">
      <c r="A340" s="727"/>
      <c r="B340" s="725"/>
      <c r="C340" s="707"/>
      <c r="D340" s="707"/>
      <c r="E340" s="707"/>
      <c r="F340" s="707"/>
      <c r="G340" s="707"/>
      <c r="H340" s="314"/>
      <c r="I340" s="707"/>
      <c r="J340" s="707"/>
      <c r="K340" s="725"/>
      <c r="L340" s="696"/>
      <c r="M340" s="696"/>
      <c r="N340" s="696"/>
      <c r="O340" s="712"/>
      <c r="P340" s="712"/>
      <c r="Q340" s="712"/>
      <c r="R340" s="712"/>
      <c r="S340" s="696"/>
      <c r="T340" s="696"/>
      <c r="U340" s="710"/>
    </row>
    <row r="341" spans="1:21" ht="300.75" thickBot="1" x14ac:dyDescent="0.3">
      <c r="A341" s="285">
        <v>1</v>
      </c>
      <c r="B341" s="286">
        <v>32201</v>
      </c>
      <c r="C341" s="164" t="s">
        <v>414</v>
      </c>
      <c r="D341" s="318" t="s">
        <v>489</v>
      </c>
      <c r="E341" s="319" t="s">
        <v>182</v>
      </c>
      <c r="F341" s="5">
        <v>9</v>
      </c>
      <c r="G341" s="164" t="s">
        <v>181</v>
      </c>
      <c r="H341" s="5">
        <v>615</v>
      </c>
      <c r="I341" s="438" t="s">
        <v>553</v>
      </c>
      <c r="J341" s="71">
        <v>12</v>
      </c>
      <c r="K341" s="164" t="s">
        <v>75</v>
      </c>
      <c r="L341" s="72">
        <f>SUM(M341/J341)</f>
        <v>9371.1108333333341</v>
      </c>
      <c r="M341" s="72">
        <v>112453.33</v>
      </c>
      <c r="N341" s="344" t="s">
        <v>183</v>
      </c>
      <c r="O341" s="74">
        <v>0.25</v>
      </c>
      <c r="P341" s="74">
        <v>0.25</v>
      </c>
      <c r="Q341" s="74">
        <v>0.25</v>
      </c>
      <c r="R341" s="74">
        <v>0.25</v>
      </c>
      <c r="S341" s="75" t="s">
        <v>514</v>
      </c>
      <c r="T341" s="111"/>
      <c r="U341" s="287" t="s">
        <v>554</v>
      </c>
    </row>
    <row r="342" spans="1:21" ht="15.75" thickTop="1" x14ac:dyDescent="0.25">
      <c r="K342" s="62"/>
    </row>
    <row r="343" spans="1:21" x14ac:dyDescent="0.25">
      <c r="K343" s="62"/>
      <c r="M343" s="112"/>
    </row>
    <row r="344" spans="1:21" x14ac:dyDescent="0.25">
      <c r="K344" s="62"/>
      <c r="M344" s="61">
        <f>SUM(M341:M343)</f>
        <v>112453.33</v>
      </c>
    </row>
    <row r="345" spans="1:21" x14ac:dyDescent="0.25">
      <c r="K345" s="62"/>
    </row>
    <row r="346" spans="1:21" x14ac:dyDescent="0.25">
      <c r="K346" s="62"/>
    </row>
    <row r="347" spans="1:21" x14ac:dyDescent="0.25">
      <c r="K347" s="62"/>
    </row>
    <row r="348" spans="1:21" x14ac:dyDescent="0.25">
      <c r="K348" s="62"/>
    </row>
    <row r="349" spans="1:21" x14ac:dyDescent="0.25">
      <c r="K349" s="62"/>
    </row>
    <row r="350" spans="1:21" x14ac:dyDescent="0.25">
      <c r="K350" s="62"/>
    </row>
    <row r="351" spans="1:21" x14ac:dyDescent="0.25">
      <c r="K351" s="62"/>
    </row>
    <row r="352" spans="1:2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:21" x14ac:dyDescent="0.25">
      <c r="K369" s="62"/>
    </row>
    <row r="370" spans="1:21" x14ac:dyDescent="0.25">
      <c r="A370" s="706" t="s">
        <v>0</v>
      </c>
      <c r="B370" s="706"/>
      <c r="C370" s="706"/>
      <c r="D370" s="706"/>
      <c r="E370" s="706"/>
      <c r="F370" s="706"/>
      <c r="G370" s="706"/>
      <c r="H370" s="706"/>
      <c r="I370" s="706"/>
      <c r="J370" s="706"/>
      <c r="K370" s="706"/>
      <c r="L370" s="706"/>
      <c r="M370" s="706"/>
      <c r="N370" s="706"/>
      <c r="O370" s="706"/>
      <c r="P370" s="706"/>
      <c r="Q370" s="706"/>
      <c r="R370" s="706"/>
      <c r="S370" s="706"/>
      <c r="T370" s="706"/>
      <c r="U370" s="706"/>
    </row>
    <row r="371" spans="1:21" x14ac:dyDescent="0.25">
      <c r="A371" s="713" t="s">
        <v>1</v>
      </c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</row>
    <row r="372" spans="1:21" x14ac:dyDescent="0.25">
      <c r="A372" s="713" t="s">
        <v>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</row>
    <row r="373" spans="1:21" x14ac:dyDescent="0.25">
      <c r="A373" s="713" t="s">
        <v>3</v>
      </c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</row>
    <row r="374" spans="1:21" x14ac:dyDescent="0.25">
      <c r="A374" s="713" t="s">
        <v>494</v>
      </c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</row>
    <row r="375" spans="1:21" x14ac:dyDescent="0.25">
      <c r="A375" s="726" t="s">
        <v>4</v>
      </c>
      <c r="B375" s="726"/>
      <c r="C375" s="726"/>
      <c r="D375" s="726"/>
      <c r="E375" s="726"/>
      <c r="F375" s="726"/>
      <c r="G375" s="726"/>
      <c r="H375" s="726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</row>
    <row r="376" spans="1:21" x14ac:dyDescent="0.25">
      <c r="A376" s="697" t="s">
        <v>91</v>
      </c>
      <c r="B376" s="697"/>
      <c r="C376" s="697"/>
      <c r="D376" s="697"/>
      <c r="E376" s="697"/>
      <c r="F376" s="697"/>
      <c r="G376" s="697"/>
      <c r="H376" s="697"/>
      <c r="I376" s="697"/>
      <c r="J376" s="697"/>
      <c r="K376" s="697"/>
      <c r="L376" s="697"/>
      <c r="M376" s="697"/>
      <c r="N376" s="697"/>
      <c r="O376" s="697"/>
      <c r="P376" s="697"/>
      <c r="Q376" s="697"/>
      <c r="R376" s="697"/>
      <c r="S376" s="697"/>
      <c r="T376" s="697"/>
      <c r="U376" s="697"/>
    </row>
    <row r="377" spans="1:21" ht="18.75" thickBot="1" x14ac:dyDescent="0.3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3"/>
      <c r="O377" s="3"/>
      <c r="P377" s="3"/>
      <c r="Q377" s="3"/>
      <c r="R377" s="3"/>
      <c r="S377" s="2"/>
      <c r="T377" s="2"/>
      <c r="U377" s="2"/>
    </row>
    <row r="378" spans="1:21" ht="15.75" thickTop="1" x14ac:dyDescent="0.25">
      <c r="A378" s="698" t="s">
        <v>6</v>
      </c>
      <c r="B378" s="700" t="s">
        <v>7</v>
      </c>
      <c r="C378" s="702" t="s">
        <v>8</v>
      </c>
      <c r="D378" s="702" t="s">
        <v>177</v>
      </c>
      <c r="E378" s="702" t="s">
        <v>178</v>
      </c>
      <c r="F378" s="702" t="s">
        <v>9</v>
      </c>
      <c r="G378" s="702" t="s">
        <v>10</v>
      </c>
      <c r="H378" s="312"/>
      <c r="I378" s="702" t="s">
        <v>179</v>
      </c>
      <c r="J378" s="702" t="s">
        <v>11</v>
      </c>
      <c r="K378" s="700" t="s">
        <v>12</v>
      </c>
      <c r="L378" s="704" t="s">
        <v>13</v>
      </c>
      <c r="M378" s="704" t="s">
        <v>14</v>
      </c>
      <c r="N378" s="704" t="s">
        <v>15</v>
      </c>
      <c r="O378" s="715" t="s">
        <v>16</v>
      </c>
      <c r="P378" s="716"/>
      <c r="Q378" s="716"/>
      <c r="R378" s="717"/>
      <c r="S378" s="721" t="s">
        <v>17</v>
      </c>
      <c r="T378" s="722"/>
      <c r="U378" s="708" t="s">
        <v>18</v>
      </c>
    </row>
    <row r="379" spans="1:21" x14ac:dyDescent="0.25">
      <c r="A379" s="699"/>
      <c r="B379" s="701"/>
      <c r="C379" s="703"/>
      <c r="D379" s="703"/>
      <c r="E379" s="703"/>
      <c r="F379" s="703"/>
      <c r="G379" s="703"/>
      <c r="H379" s="313"/>
      <c r="I379" s="703"/>
      <c r="J379" s="703"/>
      <c r="K379" s="701"/>
      <c r="L379" s="705"/>
      <c r="M379" s="705"/>
      <c r="N379" s="705"/>
      <c r="O379" s="718"/>
      <c r="P379" s="719"/>
      <c r="Q379" s="719"/>
      <c r="R379" s="720"/>
      <c r="S379" s="723"/>
      <c r="T379" s="724"/>
      <c r="U379" s="709"/>
    </row>
    <row r="380" spans="1:21" ht="48" x14ac:dyDescent="0.25">
      <c r="A380" s="699"/>
      <c r="B380" s="701"/>
      <c r="C380" s="703"/>
      <c r="D380" s="703"/>
      <c r="E380" s="703"/>
      <c r="F380" s="703"/>
      <c r="G380" s="703"/>
      <c r="H380" s="313" t="s">
        <v>180</v>
      </c>
      <c r="I380" s="703"/>
      <c r="J380" s="703"/>
      <c r="K380" s="701"/>
      <c r="L380" s="705"/>
      <c r="M380" s="705"/>
      <c r="N380" s="705"/>
      <c r="O380" s="711" t="s">
        <v>19</v>
      </c>
      <c r="P380" s="711" t="s">
        <v>20</v>
      </c>
      <c r="Q380" s="711" t="s">
        <v>21</v>
      </c>
      <c r="R380" s="711" t="s">
        <v>22</v>
      </c>
      <c r="S380" s="695" t="s">
        <v>23</v>
      </c>
      <c r="T380" s="695" t="s">
        <v>24</v>
      </c>
      <c r="U380" s="709"/>
    </row>
    <row r="381" spans="1:21" ht="15.75" thickBot="1" x14ac:dyDescent="0.3">
      <c r="A381" s="727"/>
      <c r="B381" s="725"/>
      <c r="C381" s="707"/>
      <c r="D381" s="707"/>
      <c r="E381" s="707"/>
      <c r="F381" s="707"/>
      <c r="G381" s="707"/>
      <c r="H381" s="314"/>
      <c r="I381" s="707"/>
      <c r="J381" s="707"/>
      <c r="K381" s="725"/>
      <c r="L381" s="696"/>
      <c r="M381" s="696"/>
      <c r="N381" s="696"/>
      <c r="O381" s="712"/>
      <c r="P381" s="712"/>
      <c r="Q381" s="712"/>
      <c r="R381" s="712"/>
      <c r="S381" s="696"/>
      <c r="T381" s="696"/>
      <c r="U381" s="710"/>
    </row>
    <row r="382" spans="1:21" ht="300.75" customHeight="1" x14ac:dyDescent="0.25">
      <c r="A382" s="52">
        <v>1</v>
      </c>
      <c r="B382" s="53">
        <v>32301</v>
      </c>
      <c r="C382" s="138" t="s">
        <v>415</v>
      </c>
      <c r="D382" s="318" t="s">
        <v>489</v>
      </c>
      <c r="E382" s="319" t="s">
        <v>182</v>
      </c>
      <c r="F382" s="5">
        <v>9</v>
      </c>
      <c r="G382" s="315" t="s">
        <v>181</v>
      </c>
      <c r="H382" s="5">
        <v>615</v>
      </c>
      <c r="I382" s="790" t="s">
        <v>553</v>
      </c>
      <c r="J382" s="602">
        <v>145000</v>
      </c>
      <c r="K382" s="5" t="s">
        <v>75</v>
      </c>
      <c r="L382" s="216">
        <v>2</v>
      </c>
      <c r="M382" s="159">
        <v>66.67</v>
      </c>
      <c r="N382" s="802" t="s">
        <v>183</v>
      </c>
      <c r="O382" s="123">
        <v>0.1</v>
      </c>
      <c r="P382" s="123">
        <v>0.4</v>
      </c>
      <c r="Q382" s="123">
        <v>0.1</v>
      </c>
      <c r="R382" s="123">
        <v>0.4</v>
      </c>
      <c r="S382" s="373"/>
      <c r="T382" s="373" t="s">
        <v>514</v>
      </c>
      <c r="U382" s="773" t="s">
        <v>554</v>
      </c>
    </row>
    <row r="383" spans="1:21" ht="72" x14ac:dyDescent="0.25">
      <c r="A383" s="244">
        <v>2</v>
      </c>
      <c r="B383" s="230">
        <v>32301</v>
      </c>
      <c r="C383" s="11" t="s">
        <v>416</v>
      </c>
      <c r="D383" s="318" t="s">
        <v>489</v>
      </c>
      <c r="E383" s="319" t="s">
        <v>182</v>
      </c>
      <c r="F383" s="5">
        <v>9</v>
      </c>
      <c r="G383" s="230" t="s">
        <v>181</v>
      </c>
      <c r="H383" s="5">
        <v>615</v>
      </c>
      <c r="I383" s="791"/>
      <c r="J383" s="586">
        <v>600000</v>
      </c>
      <c r="K383" s="7" t="s">
        <v>75</v>
      </c>
      <c r="L383" s="134">
        <v>0.21</v>
      </c>
      <c r="M383" s="240">
        <v>4000</v>
      </c>
      <c r="N383" s="798"/>
      <c r="O383" s="374">
        <v>0.1</v>
      </c>
      <c r="P383" s="374">
        <v>0.4</v>
      </c>
      <c r="Q383" s="374">
        <v>0.1</v>
      </c>
      <c r="R383" s="374">
        <v>0.4</v>
      </c>
      <c r="S383" s="134"/>
      <c r="T383" s="230" t="s">
        <v>514</v>
      </c>
      <c r="U383" s="774"/>
    </row>
    <row r="384" spans="1:21" ht="15.75" thickBot="1" x14ac:dyDescent="0.3">
      <c r="A384" s="244">
        <v>3</v>
      </c>
      <c r="B384" s="230">
        <v>32301</v>
      </c>
      <c r="C384" s="397" t="s">
        <v>417</v>
      </c>
      <c r="D384" s="318" t="s">
        <v>489</v>
      </c>
      <c r="E384" s="319" t="s">
        <v>182</v>
      </c>
      <c r="F384" s="5">
        <v>9</v>
      </c>
      <c r="G384" s="231" t="s">
        <v>181</v>
      </c>
      <c r="H384" s="5">
        <v>615</v>
      </c>
      <c r="I384" s="793"/>
      <c r="J384" s="230">
        <v>12</v>
      </c>
      <c r="K384" s="7" t="s">
        <v>75</v>
      </c>
      <c r="L384" s="134">
        <v>7000</v>
      </c>
      <c r="M384" s="240">
        <v>1000</v>
      </c>
      <c r="N384" s="799"/>
      <c r="O384" s="469">
        <v>0.1</v>
      </c>
      <c r="P384" s="469">
        <v>0.4</v>
      </c>
      <c r="Q384" s="469">
        <v>0.1</v>
      </c>
      <c r="R384" s="469">
        <v>0.4</v>
      </c>
      <c r="S384" s="141"/>
      <c r="T384" s="231" t="s">
        <v>514</v>
      </c>
      <c r="U384" s="786"/>
    </row>
    <row r="385" spans="11:13" ht="15.75" thickTop="1" x14ac:dyDescent="0.25">
      <c r="K385" s="62"/>
      <c r="M385" s="102"/>
    </row>
    <row r="386" spans="11:13" x14ac:dyDescent="0.25">
      <c r="K386" s="62"/>
      <c r="M386" s="103"/>
    </row>
    <row r="387" spans="11:13" x14ac:dyDescent="0.25">
      <c r="K387" s="62"/>
      <c r="M387" s="103"/>
    </row>
    <row r="388" spans="11:13" x14ac:dyDescent="0.25">
      <c r="K388" s="62"/>
      <c r="M388" s="108">
        <f>SUM(M382:M387)</f>
        <v>5066.67</v>
      </c>
    </row>
    <row r="389" spans="11:13" x14ac:dyDescent="0.25">
      <c r="K389" s="62"/>
      <c r="M389" s="103"/>
    </row>
    <row r="390" spans="11:13" x14ac:dyDescent="0.25">
      <c r="K390" s="62"/>
      <c r="M390" s="103"/>
    </row>
    <row r="391" spans="11:13" x14ac:dyDescent="0.25">
      <c r="K391" s="62"/>
      <c r="M391" s="103"/>
    </row>
    <row r="392" spans="11:13" x14ac:dyDescent="0.25">
      <c r="K392" s="62"/>
      <c r="M392" s="103"/>
    </row>
    <row r="393" spans="11:13" x14ac:dyDescent="0.25">
      <c r="K393" s="62"/>
      <c r="M393" s="103"/>
    </row>
    <row r="394" spans="11:13" x14ac:dyDescent="0.25">
      <c r="K394" s="62"/>
      <c r="M394" s="103"/>
    </row>
    <row r="395" spans="11:13" x14ac:dyDescent="0.25">
      <c r="K395" s="62"/>
      <c r="M395" s="103"/>
    </row>
    <row r="396" spans="11:13" x14ac:dyDescent="0.25">
      <c r="K396" s="62"/>
      <c r="M396" s="103"/>
    </row>
    <row r="397" spans="11:13" x14ac:dyDescent="0.25">
      <c r="K397" s="62"/>
    </row>
    <row r="398" spans="11:13" x14ac:dyDescent="0.25">
      <c r="K398" s="62"/>
      <c r="M398" s="104"/>
    </row>
    <row r="399" spans="11:13" x14ac:dyDescent="0.25">
      <c r="K399" s="62"/>
      <c r="M399" s="104"/>
    </row>
    <row r="400" spans="11:13" x14ac:dyDescent="0.25">
      <c r="K400" s="62"/>
      <c r="M400" s="104"/>
    </row>
    <row r="401" spans="11:13" x14ac:dyDescent="0.25">
      <c r="K401" s="62"/>
      <c r="M401" s="104"/>
    </row>
    <row r="402" spans="11:13" x14ac:dyDescent="0.25">
      <c r="K402" s="62"/>
      <c r="M402" s="104"/>
    </row>
    <row r="403" spans="11:13" x14ac:dyDescent="0.25">
      <c r="K403" s="62"/>
      <c r="M403" s="104"/>
    </row>
    <row r="404" spans="11:13" x14ac:dyDescent="0.25">
      <c r="K404" s="62"/>
      <c r="M404" s="104"/>
    </row>
    <row r="405" spans="11:13" x14ac:dyDescent="0.25">
      <c r="K405" s="62"/>
      <c r="M405" s="104"/>
    </row>
    <row r="406" spans="11:13" x14ac:dyDescent="0.25">
      <c r="K406" s="62"/>
      <c r="M406" s="104"/>
    </row>
    <row r="407" spans="11:13" x14ac:dyDescent="0.25">
      <c r="K407" s="62"/>
      <c r="M407" s="104"/>
    </row>
    <row r="408" spans="11:13" x14ac:dyDescent="0.25">
      <c r="K408" s="62"/>
      <c r="M408" s="104"/>
    </row>
    <row r="409" spans="11:13" x14ac:dyDescent="0.25">
      <c r="K409" s="62"/>
      <c r="M409" s="104"/>
    </row>
    <row r="410" spans="11:13" x14ac:dyDescent="0.25">
      <c r="K410" s="62"/>
      <c r="M410" s="104"/>
    </row>
    <row r="411" spans="11:13" x14ac:dyDescent="0.25">
      <c r="K411" s="62"/>
      <c r="M411" s="104"/>
    </row>
    <row r="412" spans="11:13" x14ac:dyDescent="0.25">
      <c r="K412" s="62"/>
      <c r="M412" s="104"/>
    </row>
    <row r="413" spans="11:13" x14ac:dyDescent="0.25">
      <c r="K413" s="62"/>
    </row>
    <row r="414" spans="11:13" x14ac:dyDescent="0.25">
      <c r="K414" s="62"/>
    </row>
    <row r="415" spans="11:13" x14ac:dyDescent="0.25">
      <c r="K415" s="62"/>
    </row>
    <row r="416" spans="11:13" x14ac:dyDescent="0.25">
      <c r="K416" s="62"/>
    </row>
    <row r="417" spans="1:21" x14ac:dyDescent="0.25">
      <c r="K417" s="62"/>
    </row>
    <row r="418" spans="1:21" x14ac:dyDescent="0.25">
      <c r="A418" s="706" t="s">
        <v>0</v>
      </c>
      <c r="B418" s="706"/>
      <c r="C418" s="706"/>
      <c r="D418" s="706"/>
      <c r="E418" s="706"/>
      <c r="F418" s="706"/>
      <c r="G418" s="706"/>
      <c r="H418" s="706"/>
      <c r="I418" s="706"/>
      <c r="J418" s="706"/>
      <c r="K418" s="706"/>
      <c r="L418" s="706"/>
      <c r="M418" s="706"/>
      <c r="N418" s="706"/>
      <c r="O418" s="706"/>
      <c r="P418" s="706"/>
      <c r="Q418" s="706"/>
      <c r="R418" s="706"/>
      <c r="S418" s="706"/>
      <c r="T418" s="706"/>
      <c r="U418" s="706"/>
    </row>
    <row r="419" spans="1:21" x14ac:dyDescent="0.25">
      <c r="A419" s="713" t="s">
        <v>1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</row>
    <row r="420" spans="1:21" x14ac:dyDescent="0.25">
      <c r="A420" s="713" t="s">
        <v>2</v>
      </c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</row>
    <row r="421" spans="1:21" x14ac:dyDescent="0.25">
      <c r="A421" s="713" t="s">
        <v>3</v>
      </c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</row>
    <row r="422" spans="1:21" x14ac:dyDescent="0.25">
      <c r="A422" s="713" t="s">
        <v>494</v>
      </c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</row>
    <row r="423" spans="1:21" x14ac:dyDescent="0.25">
      <c r="A423" s="714" t="s">
        <v>4</v>
      </c>
      <c r="B423" s="714"/>
      <c r="C423" s="714"/>
      <c r="D423" s="714"/>
      <c r="E423" s="714"/>
      <c r="F423" s="714"/>
      <c r="G423" s="714"/>
      <c r="H423" s="714"/>
      <c r="I423" s="714"/>
      <c r="J423" s="714"/>
      <c r="K423" s="714"/>
      <c r="L423" s="714"/>
      <c r="M423" s="714"/>
      <c r="N423" s="714"/>
      <c r="O423" s="714"/>
      <c r="P423" s="714"/>
      <c r="Q423" s="714"/>
      <c r="R423" s="714"/>
      <c r="S423" s="714"/>
      <c r="T423" s="714"/>
      <c r="U423" s="714"/>
    </row>
    <row r="424" spans="1:21" x14ac:dyDescent="0.25">
      <c r="A424" s="737" t="s">
        <v>94</v>
      </c>
      <c r="B424" s="737"/>
      <c r="C424" s="737"/>
      <c r="D424" s="737"/>
      <c r="E424" s="737"/>
      <c r="F424" s="737"/>
      <c r="G424" s="737"/>
      <c r="H424" s="737"/>
      <c r="I424" s="737"/>
      <c r="J424" s="737"/>
      <c r="K424" s="737"/>
      <c r="L424" s="737"/>
      <c r="M424" s="737"/>
      <c r="N424" s="737"/>
      <c r="O424" s="737"/>
      <c r="P424" s="737"/>
      <c r="Q424" s="737"/>
      <c r="R424" s="737"/>
      <c r="S424" s="737"/>
      <c r="T424" s="737"/>
      <c r="U424" s="737"/>
    </row>
    <row r="425" spans="1:21" ht="18.75" thickBot="1" x14ac:dyDescent="0.3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3"/>
      <c r="N425" s="3"/>
      <c r="O425" s="3"/>
      <c r="P425" s="3"/>
      <c r="Q425" s="3"/>
      <c r="R425" s="3"/>
      <c r="S425" s="2"/>
      <c r="T425" s="2"/>
      <c r="U425" s="2"/>
    </row>
    <row r="426" spans="1:21" ht="15.75" thickTop="1" x14ac:dyDescent="0.25">
      <c r="A426" s="698" t="s">
        <v>6</v>
      </c>
      <c r="B426" s="700" t="s">
        <v>7</v>
      </c>
      <c r="C426" s="702" t="s">
        <v>8</v>
      </c>
      <c r="D426" s="702" t="s">
        <v>177</v>
      </c>
      <c r="E426" s="702" t="s">
        <v>178</v>
      </c>
      <c r="F426" s="702" t="s">
        <v>9</v>
      </c>
      <c r="G426" s="702" t="s">
        <v>10</v>
      </c>
      <c r="H426" s="312"/>
      <c r="I426" s="702" t="s">
        <v>179</v>
      </c>
      <c r="J426" s="702" t="s">
        <v>11</v>
      </c>
      <c r="K426" s="700" t="s">
        <v>12</v>
      </c>
      <c r="L426" s="704" t="s">
        <v>13</v>
      </c>
      <c r="M426" s="704" t="s">
        <v>14</v>
      </c>
      <c r="N426" s="704" t="s">
        <v>15</v>
      </c>
      <c r="O426" s="715" t="s">
        <v>16</v>
      </c>
      <c r="P426" s="716"/>
      <c r="Q426" s="716"/>
      <c r="R426" s="717"/>
      <c r="S426" s="721" t="s">
        <v>17</v>
      </c>
      <c r="T426" s="722"/>
      <c r="U426" s="708" t="s">
        <v>18</v>
      </c>
    </row>
    <row r="427" spans="1:21" x14ac:dyDescent="0.25">
      <c r="A427" s="699"/>
      <c r="B427" s="701"/>
      <c r="C427" s="703"/>
      <c r="D427" s="703"/>
      <c r="E427" s="703"/>
      <c r="F427" s="703"/>
      <c r="G427" s="703"/>
      <c r="H427" s="313"/>
      <c r="I427" s="703"/>
      <c r="J427" s="703"/>
      <c r="K427" s="701"/>
      <c r="L427" s="705"/>
      <c r="M427" s="705"/>
      <c r="N427" s="705"/>
      <c r="O427" s="718"/>
      <c r="P427" s="719"/>
      <c r="Q427" s="719"/>
      <c r="R427" s="720"/>
      <c r="S427" s="723"/>
      <c r="T427" s="724"/>
      <c r="U427" s="709"/>
    </row>
    <row r="428" spans="1:21" ht="48" x14ac:dyDescent="0.25">
      <c r="A428" s="699"/>
      <c r="B428" s="701"/>
      <c r="C428" s="703"/>
      <c r="D428" s="703"/>
      <c r="E428" s="703"/>
      <c r="F428" s="703"/>
      <c r="G428" s="703"/>
      <c r="H428" s="313" t="s">
        <v>180</v>
      </c>
      <c r="I428" s="703"/>
      <c r="J428" s="703"/>
      <c r="K428" s="701"/>
      <c r="L428" s="705"/>
      <c r="M428" s="705"/>
      <c r="N428" s="705"/>
      <c r="O428" s="711" t="s">
        <v>19</v>
      </c>
      <c r="P428" s="711" t="s">
        <v>20</v>
      </c>
      <c r="Q428" s="711" t="s">
        <v>21</v>
      </c>
      <c r="R428" s="711" t="s">
        <v>22</v>
      </c>
      <c r="S428" s="695" t="s">
        <v>23</v>
      </c>
      <c r="T428" s="695" t="s">
        <v>24</v>
      </c>
      <c r="U428" s="709"/>
    </row>
    <row r="429" spans="1:21" ht="15.75" thickBot="1" x14ac:dyDescent="0.3">
      <c r="A429" s="727"/>
      <c r="B429" s="725"/>
      <c r="C429" s="707"/>
      <c r="D429" s="707"/>
      <c r="E429" s="707"/>
      <c r="F429" s="707"/>
      <c r="G429" s="707"/>
      <c r="H429" s="314"/>
      <c r="I429" s="707"/>
      <c r="J429" s="707"/>
      <c r="K429" s="725"/>
      <c r="L429" s="830"/>
      <c r="M429" s="696"/>
      <c r="N429" s="696"/>
      <c r="O429" s="712"/>
      <c r="P429" s="712"/>
      <c r="Q429" s="712"/>
      <c r="R429" s="712"/>
      <c r="S429" s="696"/>
      <c r="T429" s="696"/>
      <c r="U429" s="710"/>
    </row>
    <row r="430" spans="1:21" ht="300" customHeight="1" x14ac:dyDescent="0.25">
      <c r="A430" s="52">
        <v>1</v>
      </c>
      <c r="B430" s="16">
        <v>33801</v>
      </c>
      <c r="C430" s="7" t="s">
        <v>421</v>
      </c>
      <c r="D430" s="318" t="s">
        <v>489</v>
      </c>
      <c r="E430" s="319" t="s">
        <v>182</v>
      </c>
      <c r="F430" s="5">
        <v>9</v>
      </c>
      <c r="G430" s="5" t="s">
        <v>181</v>
      </c>
      <c r="H430" s="5">
        <v>615</v>
      </c>
      <c r="I430" s="790" t="s">
        <v>553</v>
      </c>
      <c r="J430" s="16">
        <v>12</v>
      </c>
      <c r="K430" s="7" t="s">
        <v>75</v>
      </c>
      <c r="L430" s="607">
        <v>10000</v>
      </c>
      <c r="M430" s="606">
        <v>1000</v>
      </c>
      <c r="N430" s="802" t="s">
        <v>183</v>
      </c>
      <c r="O430" s="86">
        <v>0.25</v>
      </c>
      <c r="P430" s="86">
        <v>0.25</v>
      </c>
      <c r="Q430" s="86">
        <v>0.25</v>
      </c>
      <c r="R430" s="86">
        <v>0.25</v>
      </c>
      <c r="S430" s="351" t="s">
        <v>514</v>
      </c>
      <c r="T430" s="351"/>
      <c r="U430" s="773" t="s">
        <v>554</v>
      </c>
    </row>
    <row r="431" spans="1:21" ht="48" x14ac:dyDescent="0.25">
      <c r="A431" s="244">
        <v>2</v>
      </c>
      <c r="B431" s="230">
        <v>33801</v>
      </c>
      <c r="C431" s="176" t="s">
        <v>422</v>
      </c>
      <c r="D431" s="318" t="s">
        <v>489</v>
      </c>
      <c r="E431" s="319" t="s">
        <v>182</v>
      </c>
      <c r="F431" s="5">
        <v>9</v>
      </c>
      <c r="G431" s="7" t="s">
        <v>181</v>
      </c>
      <c r="H431" s="5">
        <v>615</v>
      </c>
      <c r="I431" s="791"/>
      <c r="J431" s="16">
        <v>12</v>
      </c>
      <c r="K431" s="7" t="s">
        <v>75</v>
      </c>
      <c r="L431" s="606">
        <v>10000</v>
      </c>
      <c r="M431" s="606">
        <v>1000</v>
      </c>
      <c r="N431" s="798"/>
      <c r="O431" s="100">
        <v>0.25</v>
      </c>
      <c r="P431" s="100">
        <v>0.25</v>
      </c>
      <c r="Q431" s="100">
        <v>0.25</v>
      </c>
      <c r="R431" s="100">
        <v>0.25</v>
      </c>
      <c r="S431" s="376" t="s">
        <v>514</v>
      </c>
      <c r="T431" s="376"/>
      <c r="U431" s="774"/>
    </row>
    <row r="432" spans="1:21" ht="48.75" thickBot="1" x14ac:dyDescent="0.3">
      <c r="A432" s="244">
        <v>3</v>
      </c>
      <c r="B432" s="230">
        <v>33801</v>
      </c>
      <c r="C432" s="176" t="s">
        <v>423</v>
      </c>
      <c r="D432" s="318" t="s">
        <v>489</v>
      </c>
      <c r="E432" s="319" t="s">
        <v>182</v>
      </c>
      <c r="F432" s="5">
        <v>9</v>
      </c>
      <c r="G432" s="164" t="s">
        <v>181</v>
      </c>
      <c r="H432" s="5">
        <v>615</v>
      </c>
      <c r="I432" s="793"/>
      <c r="J432" s="230">
        <v>12</v>
      </c>
      <c r="K432" s="176" t="s">
        <v>75</v>
      </c>
      <c r="L432" s="607">
        <v>6666.67</v>
      </c>
      <c r="M432" s="606">
        <v>133.33000000000001</v>
      </c>
      <c r="N432" s="799"/>
      <c r="O432" s="74">
        <v>0.25</v>
      </c>
      <c r="P432" s="74">
        <v>0.25</v>
      </c>
      <c r="Q432" s="74">
        <v>0.25</v>
      </c>
      <c r="R432" s="74">
        <v>0.25</v>
      </c>
      <c r="S432" s="375" t="s">
        <v>514</v>
      </c>
      <c r="T432" s="375"/>
      <c r="U432" s="786"/>
    </row>
    <row r="433" spans="11:21" ht="15.75" thickTop="1" x14ac:dyDescent="0.25">
      <c r="K433" s="62"/>
      <c r="M433" s="61"/>
      <c r="U433" s="372"/>
    </row>
    <row r="434" spans="11:21" x14ac:dyDescent="0.25">
      <c r="K434" s="62"/>
      <c r="M434" s="102"/>
    </row>
    <row r="435" spans="11:21" x14ac:dyDescent="0.25">
      <c r="K435" s="62"/>
    </row>
    <row r="436" spans="11:21" x14ac:dyDescent="0.25">
      <c r="K436" s="62"/>
      <c r="M436" s="61">
        <f>SUM(M430:M435)</f>
        <v>2133.33</v>
      </c>
    </row>
    <row r="437" spans="11:21" x14ac:dyDescent="0.25">
      <c r="K437" s="62"/>
    </row>
    <row r="438" spans="11:21" x14ac:dyDescent="0.25">
      <c r="K438" s="62"/>
    </row>
    <row r="439" spans="11:21" x14ac:dyDescent="0.25">
      <c r="K439" s="62"/>
    </row>
    <row r="440" spans="11:21" x14ac:dyDescent="0.25">
      <c r="K440" s="62"/>
    </row>
    <row r="441" spans="11:21" x14ac:dyDescent="0.25">
      <c r="K441" s="62"/>
    </row>
    <row r="442" spans="11:21" x14ac:dyDescent="0.25">
      <c r="K442" s="62"/>
    </row>
    <row r="443" spans="11:21" x14ac:dyDescent="0.25">
      <c r="K443" s="62"/>
    </row>
    <row r="444" spans="11:21" x14ac:dyDescent="0.25">
      <c r="K444" s="62"/>
    </row>
    <row r="445" spans="11:21" x14ac:dyDescent="0.25">
      <c r="K445" s="62"/>
    </row>
    <row r="446" spans="11:21" x14ac:dyDescent="0.25">
      <c r="K446" s="62"/>
    </row>
    <row r="447" spans="11:21" x14ac:dyDescent="0.25">
      <c r="K447" s="62"/>
    </row>
    <row r="448" spans="11:21" x14ac:dyDescent="0.25">
      <c r="K448" s="62"/>
    </row>
    <row r="449" spans="1:21" x14ac:dyDescent="0.25">
      <c r="K449" s="62"/>
    </row>
    <row r="450" spans="1:21" x14ac:dyDescent="0.25">
      <c r="K450" s="62"/>
    </row>
    <row r="451" spans="1:21" x14ac:dyDescent="0.25">
      <c r="K451" s="62"/>
    </row>
    <row r="452" spans="1:21" x14ac:dyDescent="0.25">
      <c r="K452" s="62"/>
    </row>
    <row r="453" spans="1:21" x14ac:dyDescent="0.25">
      <c r="K453" s="62"/>
    </row>
    <row r="454" spans="1:21" x14ac:dyDescent="0.25">
      <c r="K454" s="62"/>
    </row>
    <row r="455" spans="1:21" x14ac:dyDescent="0.25">
      <c r="A455" s="706" t="s">
        <v>0</v>
      </c>
      <c r="B455" s="706"/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</row>
    <row r="456" spans="1:21" x14ac:dyDescent="0.25">
      <c r="A456" s="713" t="s">
        <v>1</v>
      </c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</row>
    <row r="457" spans="1:21" x14ac:dyDescent="0.25">
      <c r="A457" s="713" t="s">
        <v>2</v>
      </c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</row>
    <row r="458" spans="1:21" x14ac:dyDescent="0.25">
      <c r="A458" s="713" t="s">
        <v>3</v>
      </c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</row>
    <row r="459" spans="1:21" x14ac:dyDescent="0.25">
      <c r="A459" s="713" t="s">
        <v>494</v>
      </c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</row>
    <row r="460" spans="1:21" x14ac:dyDescent="0.25">
      <c r="A460" s="714" t="s">
        <v>4</v>
      </c>
      <c r="B460" s="714"/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</row>
    <row r="461" spans="1:21" x14ac:dyDescent="0.25">
      <c r="A461" s="737" t="s">
        <v>95</v>
      </c>
      <c r="B461" s="737"/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</row>
    <row r="462" spans="1:21" ht="18.75" thickBot="1" x14ac:dyDescent="0.3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3"/>
      <c r="N462" s="3"/>
      <c r="O462" s="3"/>
      <c r="P462" s="3"/>
      <c r="Q462" s="3"/>
      <c r="R462" s="3"/>
      <c r="S462" s="2"/>
      <c r="T462" s="2"/>
      <c r="U462" s="2"/>
    </row>
    <row r="463" spans="1:21" ht="15.75" thickTop="1" x14ac:dyDescent="0.25">
      <c r="A463" s="698" t="s">
        <v>6</v>
      </c>
      <c r="B463" s="700" t="s">
        <v>7</v>
      </c>
      <c r="C463" s="702" t="s">
        <v>8</v>
      </c>
      <c r="D463" s="702" t="s">
        <v>177</v>
      </c>
      <c r="E463" s="702" t="s">
        <v>178</v>
      </c>
      <c r="F463" s="702" t="s">
        <v>9</v>
      </c>
      <c r="G463" s="702" t="s">
        <v>10</v>
      </c>
      <c r="H463" s="312"/>
      <c r="I463" s="702" t="s">
        <v>179</v>
      </c>
      <c r="J463" s="702" t="s">
        <v>11</v>
      </c>
      <c r="K463" s="700" t="s">
        <v>12</v>
      </c>
      <c r="L463" s="704" t="s">
        <v>13</v>
      </c>
      <c r="M463" s="704" t="s">
        <v>14</v>
      </c>
      <c r="N463" s="704" t="s">
        <v>15</v>
      </c>
      <c r="O463" s="715" t="s">
        <v>16</v>
      </c>
      <c r="P463" s="716"/>
      <c r="Q463" s="716"/>
      <c r="R463" s="717"/>
      <c r="S463" s="721" t="s">
        <v>17</v>
      </c>
      <c r="T463" s="722"/>
      <c r="U463" s="708" t="s">
        <v>18</v>
      </c>
    </row>
    <row r="464" spans="1:21" x14ac:dyDescent="0.25">
      <c r="A464" s="699"/>
      <c r="B464" s="701"/>
      <c r="C464" s="703"/>
      <c r="D464" s="703"/>
      <c r="E464" s="703"/>
      <c r="F464" s="703"/>
      <c r="G464" s="703"/>
      <c r="H464" s="313"/>
      <c r="I464" s="703"/>
      <c r="J464" s="703"/>
      <c r="K464" s="701"/>
      <c r="L464" s="705"/>
      <c r="M464" s="705"/>
      <c r="N464" s="705"/>
      <c r="O464" s="718"/>
      <c r="P464" s="719"/>
      <c r="Q464" s="719"/>
      <c r="R464" s="720"/>
      <c r="S464" s="723"/>
      <c r="T464" s="724"/>
      <c r="U464" s="709"/>
    </row>
    <row r="465" spans="1:21" ht="48" x14ac:dyDescent="0.25">
      <c r="A465" s="699"/>
      <c r="B465" s="701"/>
      <c r="C465" s="703"/>
      <c r="D465" s="703"/>
      <c r="E465" s="703"/>
      <c r="F465" s="703"/>
      <c r="G465" s="703"/>
      <c r="H465" s="313" t="s">
        <v>180</v>
      </c>
      <c r="I465" s="703"/>
      <c r="J465" s="703"/>
      <c r="K465" s="701"/>
      <c r="L465" s="705"/>
      <c r="M465" s="705"/>
      <c r="N465" s="705"/>
      <c r="O465" s="711" t="s">
        <v>19</v>
      </c>
      <c r="P465" s="711" t="s">
        <v>20</v>
      </c>
      <c r="Q465" s="711" t="s">
        <v>21</v>
      </c>
      <c r="R465" s="711" t="s">
        <v>22</v>
      </c>
      <c r="S465" s="695" t="s">
        <v>23</v>
      </c>
      <c r="T465" s="695" t="s">
        <v>24</v>
      </c>
      <c r="U465" s="709"/>
    </row>
    <row r="466" spans="1:21" ht="15.75" thickBot="1" x14ac:dyDescent="0.3">
      <c r="A466" s="727"/>
      <c r="B466" s="725"/>
      <c r="C466" s="707"/>
      <c r="D466" s="707"/>
      <c r="E466" s="707"/>
      <c r="F466" s="707"/>
      <c r="G466" s="707"/>
      <c r="H466" s="314"/>
      <c r="I466" s="707"/>
      <c r="J466" s="707"/>
      <c r="K466" s="725"/>
      <c r="L466" s="696"/>
      <c r="M466" s="696"/>
      <c r="N466" s="696"/>
      <c r="O466" s="712"/>
      <c r="P466" s="712"/>
      <c r="Q466" s="712"/>
      <c r="R466" s="712"/>
      <c r="S466" s="696"/>
      <c r="T466" s="696"/>
      <c r="U466" s="710"/>
    </row>
    <row r="467" spans="1:21" ht="300.75" thickBot="1" x14ac:dyDescent="0.3">
      <c r="A467" s="285">
        <v>1</v>
      </c>
      <c r="B467" s="286">
        <v>34101</v>
      </c>
      <c r="C467" s="164" t="s">
        <v>426</v>
      </c>
      <c r="D467" s="318" t="s">
        <v>489</v>
      </c>
      <c r="E467" s="319" t="s">
        <v>182</v>
      </c>
      <c r="F467" s="5">
        <v>9</v>
      </c>
      <c r="G467" s="164" t="s">
        <v>181</v>
      </c>
      <c r="H467" s="5">
        <v>615</v>
      </c>
      <c r="I467" s="438" t="s">
        <v>553</v>
      </c>
      <c r="J467" s="71">
        <v>12</v>
      </c>
      <c r="K467" s="164" t="s">
        <v>75</v>
      </c>
      <c r="L467" s="72">
        <f>SUM(M467/J467)</f>
        <v>103.66666666666667</v>
      </c>
      <c r="M467" s="72">
        <v>1244</v>
      </c>
      <c r="N467" s="344" t="s">
        <v>183</v>
      </c>
      <c r="O467" s="74">
        <v>0.25</v>
      </c>
      <c r="P467" s="74">
        <v>0.25</v>
      </c>
      <c r="Q467" s="74">
        <v>0.25</v>
      </c>
      <c r="R467" s="74">
        <v>0.25</v>
      </c>
      <c r="S467" s="75" t="s">
        <v>514</v>
      </c>
      <c r="T467" s="75"/>
      <c r="U467" s="287" t="s">
        <v>554</v>
      </c>
    </row>
    <row r="468" spans="1:21" ht="15.75" thickTop="1" x14ac:dyDescent="0.25">
      <c r="K468" s="62"/>
    </row>
    <row r="469" spans="1:21" x14ac:dyDescent="0.25">
      <c r="K469" s="62"/>
      <c r="M469" s="61"/>
    </row>
    <row r="470" spans="1:21" x14ac:dyDescent="0.25">
      <c r="K470" s="62"/>
      <c r="M470" s="102">
        <f>SUM(M467:M469)</f>
        <v>1244</v>
      </c>
    </row>
    <row r="471" spans="1:21" x14ac:dyDescent="0.25">
      <c r="K471" s="62"/>
      <c r="M471" s="102"/>
    </row>
    <row r="472" spans="1:21" x14ac:dyDescent="0.25">
      <c r="K472" s="62"/>
    </row>
    <row r="473" spans="1:21" x14ac:dyDescent="0.25">
      <c r="K473" s="62"/>
      <c r="M473" s="63"/>
    </row>
    <row r="474" spans="1:21" x14ac:dyDescent="0.25">
      <c r="K474" s="62"/>
    </row>
    <row r="475" spans="1:21" x14ac:dyDescent="0.25">
      <c r="K475" s="62"/>
    </row>
    <row r="476" spans="1:21" x14ac:dyDescent="0.25">
      <c r="K476" s="62"/>
    </row>
    <row r="477" spans="1:21" x14ac:dyDescent="0.25">
      <c r="K477" s="62"/>
    </row>
    <row r="478" spans="1:21" x14ac:dyDescent="0.25">
      <c r="K478" s="62"/>
    </row>
    <row r="479" spans="1:21" x14ac:dyDescent="0.25">
      <c r="K479" s="62"/>
    </row>
    <row r="480" spans="1:21" x14ac:dyDescent="0.25">
      <c r="K480" s="62"/>
    </row>
    <row r="481" spans="11:13" x14ac:dyDescent="0.25">
      <c r="K481" s="62"/>
    </row>
    <row r="482" spans="11:13" x14ac:dyDescent="0.25">
      <c r="K482" s="62"/>
    </row>
    <row r="483" spans="11:13" x14ac:dyDescent="0.25">
      <c r="K483" s="62"/>
    </row>
    <row r="484" spans="11:13" x14ac:dyDescent="0.25">
      <c r="K484" s="62"/>
    </row>
    <row r="485" spans="11:13" x14ac:dyDescent="0.25">
      <c r="K485" s="62"/>
    </row>
    <row r="486" spans="11:13" x14ac:dyDescent="0.25">
      <c r="K486" s="62"/>
    </row>
    <row r="487" spans="11:13" x14ac:dyDescent="0.25">
      <c r="K487" s="62"/>
    </row>
    <row r="488" spans="11:13" x14ac:dyDescent="0.25">
      <c r="K488" s="62"/>
    </row>
    <row r="489" spans="11:13" x14ac:dyDescent="0.25">
      <c r="K489" s="62"/>
    </row>
    <row r="490" spans="11:13" x14ac:dyDescent="0.25">
      <c r="K490" s="62"/>
    </row>
    <row r="491" spans="11:13" x14ac:dyDescent="0.25">
      <c r="K491" s="62"/>
    </row>
    <row r="492" spans="11:13" x14ac:dyDescent="0.25">
      <c r="K492" s="62"/>
    </row>
    <row r="493" spans="11:13" x14ac:dyDescent="0.25">
      <c r="K493" s="62"/>
      <c r="M493" s="103"/>
    </row>
    <row r="494" spans="11:13" x14ac:dyDescent="0.25">
      <c r="K494" s="62"/>
      <c r="M494" s="103"/>
    </row>
    <row r="495" spans="11:13" x14ac:dyDescent="0.25">
      <c r="K495" s="62"/>
      <c r="M495" s="103"/>
    </row>
    <row r="496" spans="11:13" x14ac:dyDescent="0.25">
      <c r="K496" s="62"/>
      <c r="M496" s="103"/>
    </row>
    <row r="497" spans="1:21" x14ac:dyDescent="0.25">
      <c r="K497" s="62"/>
      <c r="M497" s="103"/>
    </row>
    <row r="498" spans="1:21" x14ac:dyDescent="0.25">
      <c r="K498" s="62"/>
      <c r="M498" s="103"/>
    </row>
    <row r="499" spans="1:21" x14ac:dyDescent="0.25">
      <c r="K499" s="62"/>
      <c r="M499" s="103"/>
    </row>
    <row r="500" spans="1:21" x14ac:dyDescent="0.25">
      <c r="K500" s="62"/>
      <c r="M500" s="103"/>
    </row>
    <row r="501" spans="1:21" x14ac:dyDescent="0.25">
      <c r="K501" s="62"/>
    </row>
    <row r="502" spans="1:21" x14ac:dyDescent="0.25">
      <c r="K502" s="62"/>
    </row>
    <row r="503" spans="1:21" x14ac:dyDescent="0.25">
      <c r="K503" s="62"/>
    </row>
    <row r="504" spans="1:21" x14ac:dyDescent="0.25">
      <c r="K504" s="62"/>
    </row>
    <row r="505" spans="1:21" x14ac:dyDescent="0.25">
      <c r="K505" s="62"/>
    </row>
    <row r="506" spans="1:21" x14ac:dyDescent="0.25">
      <c r="K506" s="62"/>
      <c r="U506" s="61"/>
    </row>
    <row r="507" spans="1:21" x14ac:dyDescent="0.25">
      <c r="K507" s="62"/>
    </row>
    <row r="508" spans="1:21" x14ac:dyDescent="0.25">
      <c r="K508" s="62"/>
    </row>
    <row r="509" spans="1:21" x14ac:dyDescent="0.25">
      <c r="K509" s="62"/>
    </row>
    <row r="510" spans="1:21" x14ac:dyDescent="0.25">
      <c r="A510" s="706" t="s">
        <v>0</v>
      </c>
      <c r="B510" s="706"/>
      <c r="C510" s="706"/>
      <c r="D510" s="706"/>
      <c r="E510" s="706"/>
      <c r="F510" s="706"/>
      <c r="G510" s="706"/>
      <c r="H510" s="706"/>
      <c r="I510" s="706"/>
      <c r="J510" s="706"/>
      <c r="K510" s="706"/>
      <c r="L510" s="706"/>
      <c r="M510" s="706"/>
      <c r="N510" s="706"/>
      <c r="O510" s="706"/>
      <c r="P510" s="706"/>
      <c r="Q510" s="706"/>
      <c r="R510" s="706"/>
      <c r="S510" s="706"/>
      <c r="T510" s="706"/>
      <c r="U510" s="706"/>
    </row>
    <row r="511" spans="1:21" x14ac:dyDescent="0.25">
      <c r="A511" s="713" t="s">
        <v>1</v>
      </c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</row>
    <row r="512" spans="1:21" x14ac:dyDescent="0.25">
      <c r="A512" s="713" t="s">
        <v>2</v>
      </c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</row>
    <row r="513" spans="1:21" x14ac:dyDescent="0.25">
      <c r="A513" s="713" t="s">
        <v>3</v>
      </c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</row>
    <row r="514" spans="1:21" x14ac:dyDescent="0.25">
      <c r="A514" s="713" t="s">
        <v>494</v>
      </c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</row>
    <row r="515" spans="1:21" x14ac:dyDescent="0.25">
      <c r="A515" s="714" t="s">
        <v>4</v>
      </c>
      <c r="B515" s="714"/>
      <c r="C515" s="714"/>
      <c r="D515" s="714"/>
      <c r="E515" s="714"/>
      <c r="F515" s="714"/>
      <c r="G515" s="714"/>
      <c r="H515" s="714"/>
      <c r="I515" s="714"/>
      <c r="J515" s="714"/>
      <c r="K515" s="714"/>
      <c r="L515" s="714"/>
      <c r="M515" s="714"/>
      <c r="N515" s="714"/>
      <c r="O515" s="714"/>
      <c r="P515" s="714"/>
      <c r="Q515" s="714"/>
      <c r="R515" s="714"/>
      <c r="S515" s="714"/>
      <c r="T515" s="714"/>
      <c r="U515" s="714"/>
    </row>
    <row r="516" spans="1:21" x14ac:dyDescent="0.25">
      <c r="A516" s="737" t="s">
        <v>100</v>
      </c>
      <c r="B516" s="737"/>
      <c r="C516" s="737"/>
      <c r="D516" s="737"/>
      <c r="E516" s="737"/>
      <c r="F516" s="737"/>
      <c r="G516" s="737"/>
      <c r="H516" s="737"/>
      <c r="I516" s="737"/>
      <c r="J516" s="737"/>
      <c r="K516" s="737"/>
      <c r="L516" s="737"/>
      <c r="M516" s="737"/>
      <c r="N516" s="737"/>
      <c r="O516" s="737"/>
      <c r="P516" s="737"/>
      <c r="Q516" s="737"/>
      <c r="R516" s="737"/>
      <c r="S516" s="737"/>
      <c r="T516" s="737"/>
      <c r="U516" s="737"/>
    </row>
    <row r="517" spans="1:21" ht="18.75" thickBot="1" x14ac:dyDescent="0.3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3"/>
      <c r="N517" s="3"/>
      <c r="O517" s="3"/>
      <c r="P517" s="3"/>
      <c r="Q517" s="3"/>
      <c r="R517" s="3"/>
      <c r="S517" s="2"/>
      <c r="T517" s="2"/>
      <c r="U517" s="2"/>
    </row>
    <row r="518" spans="1:21" ht="15.75" thickTop="1" x14ac:dyDescent="0.25">
      <c r="A518" s="698" t="s">
        <v>6</v>
      </c>
      <c r="B518" s="700" t="s">
        <v>7</v>
      </c>
      <c r="C518" s="702" t="s">
        <v>8</v>
      </c>
      <c r="D518" s="702" t="s">
        <v>177</v>
      </c>
      <c r="E518" s="702" t="s">
        <v>178</v>
      </c>
      <c r="F518" s="702" t="s">
        <v>9</v>
      </c>
      <c r="G518" s="702" t="s">
        <v>10</v>
      </c>
      <c r="H518" s="312"/>
      <c r="I518" s="702" t="s">
        <v>179</v>
      </c>
      <c r="J518" s="702" t="s">
        <v>11</v>
      </c>
      <c r="K518" s="700" t="s">
        <v>12</v>
      </c>
      <c r="L518" s="704" t="s">
        <v>13</v>
      </c>
      <c r="M518" s="704" t="s">
        <v>14</v>
      </c>
      <c r="N518" s="704" t="s">
        <v>15</v>
      </c>
      <c r="O518" s="715" t="s">
        <v>16</v>
      </c>
      <c r="P518" s="716"/>
      <c r="Q518" s="716"/>
      <c r="R518" s="717"/>
      <c r="S518" s="721" t="s">
        <v>17</v>
      </c>
      <c r="T518" s="722"/>
      <c r="U518" s="708" t="s">
        <v>18</v>
      </c>
    </row>
    <row r="519" spans="1:21" x14ac:dyDescent="0.25">
      <c r="A519" s="699"/>
      <c r="B519" s="701"/>
      <c r="C519" s="703"/>
      <c r="D519" s="703"/>
      <c r="E519" s="703"/>
      <c r="F519" s="703"/>
      <c r="G519" s="703"/>
      <c r="H519" s="313"/>
      <c r="I519" s="703"/>
      <c r="J519" s="703"/>
      <c r="K519" s="701"/>
      <c r="L519" s="705"/>
      <c r="M519" s="705"/>
      <c r="N519" s="705"/>
      <c r="O519" s="718"/>
      <c r="P519" s="719"/>
      <c r="Q519" s="719"/>
      <c r="R519" s="720"/>
      <c r="S519" s="723"/>
      <c r="T519" s="724"/>
      <c r="U519" s="709"/>
    </row>
    <row r="520" spans="1:21" ht="48" x14ac:dyDescent="0.25">
      <c r="A520" s="699"/>
      <c r="B520" s="701"/>
      <c r="C520" s="703"/>
      <c r="D520" s="703"/>
      <c r="E520" s="703"/>
      <c r="F520" s="703"/>
      <c r="G520" s="703"/>
      <c r="H520" s="313" t="s">
        <v>180</v>
      </c>
      <c r="I520" s="703"/>
      <c r="J520" s="703"/>
      <c r="K520" s="701"/>
      <c r="L520" s="705"/>
      <c r="M520" s="705"/>
      <c r="N520" s="705"/>
      <c r="O520" s="711" t="s">
        <v>19</v>
      </c>
      <c r="P520" s="711" t="s">
        <v>20</v>
      </c>
      <c r="Q520" s="711" t="s">
        <v>21</v>
      </c>
      <c r="R520" s="711" t="s">
        <v>22</v>
      </c>
      <c r="S520" s="695" t="s">
        <v>23</v>
      </c>
      <c r="T520" s="695" t="s">
        <v>24</v>
      </c>
      <c r="U520" s="709"/>
    </row>
    <row r="521" spans="1:21" ht="15.75" thickBot="1" x14ac:dyDescent="0.3">
      <c r="A521" s="727"/>
      <c r="B521" s="725"/>
      <c r="C521" s="707"/>
      <c r="D521" s="707"/>
      <c r="E521" s="707"/>
      <c r="F521" s="707"/>
      <c r="G521" s="707"/>
      <c r="H521" s="314"/>
      <c r="I521" s="707"/>
      <c r="J521" s="707"/>
      <c r="K521" s="725"/>
      <c r="L521" s="696"/>
      <c r="M521" s="705"/>
      <c r="N521" s="696"/>
      <c r="O521" s="712"/>
      <c r="P521" s="712"/>
      <c r="Q521" s="712"/>
      <c r="R521" s="712"/>
      <c r="S521" s="696"/>
      <c r="T521" s="696"/>
      <c r="U521" s="710"/>
    </row>
    <row r="522" spans="1:21" ht="300.75" customHeight="1" x14ac:dyDescent="0.25">
      <c r="A522" s="52">
        <v>1</v>
      </c>
      <c r="B522" s="53">
        <v>34701</v>
      </c>
      <c r="C522" s="5" t="s">
        <v>429</v>
      </c>
      <c r="D522" s="318" t="s">
        <v>489</v>
      </c>
      <c r="E522" s="319" t="s">
        <v>182</v>
      </c>
      <c r="F522" s="5">
        <v>9</v>
      </c>
      <c r="G522" s="315" t="s">
        <v>181</v>
      </c>
      <c r="H522" s="5">
        <v>615</v>
      </c>
      <c r="I522" s="790" t="s">
        <v>553</v>
      </c>
      <c r="J522" s="538">
        <v>4</v>
      </c>
      <c r="K522" s="5" t="s">
        <v>31</v>
      </c>
      <c r="L522" s="159">
        <v>65</v>
      </c>
      <c r="M522" s="159">
        <v>256.67</v>
      </c>
      <c r="N522" s="802" t="s">
        <v>183</v>
      </c>
      <c r="O522" s="123">
        <v>0.1</v>
      </c>
      <c r="P522" s="123">
        <v>0.4</v>
      </c>
      <c r="Q522" s="123">
        <v>0.1</v>
      </c>
      <c r="R522" s="123">
        <v>0.4</v>
      </c>
      <c r="S522" s="272" t="s">
        <v>514</v>
      </c>
      <c r="T522" s="272"/>
      <c r="U522" s="804" t="s">
        <v>554</v>
      </c>
    </row>
    <row r="523" spans="1:21" x14ac:dyDescent="0.25">
      <c r="A523" s="244">
        <v>2</v>
      </c>
      <c r="B523" s="16">
        <v>34701</v>
      </c>
      <c r="C523" s="176" t="s">
        <v>430</v>
      </c>
      <c r="D523" s="318" t="s">
        <v>489</v>
      </c>
      <c r="E523" s="319" t="s">
        <v>182</v>
      </c>
      <c r="F523" s="5">
        <v>9</v>
      </c>
      <c r="G523" s="7" t="s">
        <v>181</v>
      </c>
      <c r="H523" s="5">
        <v>615</v>
      </c>
      <c r="I523" s="791"/>
      <c r="J523" s="586">
        <v>2</v>
      </c>
      <c r="K523" s="7" t="s">
        <v>75</v>
      </c>
      <c r="L523" s="240">
        <v>138</v>
      </c>
      <c r="M523" s="159">
        <f>SUM(J523*L523)</f>
        <v>276</v>
      </c>
      <c r="N523" s="798"/>
      <c r="O523" s="100">
        <v>0.1</v>
      </c>
      <c r="P523" s="100">
        <v>0.4</v>
      </c>
      <c r="Q523" s="100">
        <v>0.1</v>
      </c>
      <c r="R523" s="100">
        <v>0.4</v>
      </c>
      <c r="S523" s="269" t="s">
        <v>514</v>
      </c>
      <c r="T523" s="269"/>
      <c r="U523" s="805"/>
    </row>
    <row r="524" spans="1:21" ht="24.75" thickBot="1" x14ac:dyDescent="0.3">
      <c r="A524" s="244">
        <v>3</v>
      </c>
      <c r="B524" s="16">
        <v>34701</v>
      </c>
      <c r="C524" s="176" t="s">
        <v>431</v>
      </c>
      <c r="D524" s="318" t="s">
        <v>489</v>
      </c>
      <c r="E524" s="319" t="s">
        <v>182</v>
      </c>
      <c r="F524" s="5">
        <v>9</v>
      </c>
      <c r="G524" s="164" t="s">
        <v>181</v>
      </c>
      <c r="H524" s="5">
        <v>615</v>
      </c>
      <c r="I524" s="791"/>
      <c r="J524" s="586">
        <v>2</v>
      </c>
      <c r="K524" s="7" t="s">
        <v>31</v>
      </c>
      <c r="L524" s="240">
        <v>150</v>
      </c>
      <c r="M524" s="159">
        <f>SUM(J524*L524)</f>
        <v>300</v>
      </c>
      <c r="N524" s="798"/>
      <c r="O524" s="74">
        <v>0.1</v>
      </c>
      <c r="P524" s="74">
        <v>0.4</v>
      </c>
      <c r="Q524" s="74">
        <v>0.1</v>
      </c>
      <c r="R524" s="74">
        <v>0.4</v>
      </c>
      <c r="S524" s="75" t="s">
        <v>514</v>
      </c>
      <c r="T524" s="272"/>
      <c r="U524" s="805"/>
    </row>
    <row r="525" spans="1:21" ht="25.5" thickTop="1" thickBot="1" x14ac:dyDescent="0.3">
      <c r="A525" s="245">
        <v>4</v>
      </c>
      <c r="B525" s="23">
        <v>34701</v>
      </c>
      <c r="C525" s="200" t="s">
        <v>432</v>
      </c>
      <c r="D525" s="318" t="s">
        <v>489</v>
      </c>
      <c r="E525" s="319" t="s">
        <v>182</v>
      </c>
      <c r="F525" s="5">
        <v>9</v>
      </c>
      <c r="G525" s="164" t="s">
        <v>181</v>
      </c>
      <c r="H525" s="5">
        <v>615</v>
      </c>
      <c r="I525" s="793"/>
      <c r="J525" s="587">
        <v>2</v>
      </c>
      <c r="K525" s="174" t="s">
        <v>31</v>
      </c>
      <c r="L525" s="241">
        <v>145</v>
      </c>
      <c r="M525" s="159">
        <v>586</v>
      </c>
      <c r="N525" s="798"/>
      <c r="O525" s="74">
        <v>0.1</v>
      </c>
      <c r="P525" s="74">
        <v>0.4</v>
      </c>
      <c r="Q525" s="74">
        <v>0.1</v>
      </c>
      <c r="R525" s="74">
        <v>0.4</v>
      </c>
      <c r="S525" s="75" t="s">
        <v>514</v>
      </c>
      <c r="T525" s="109"/>
      <c r="U525" s="806"/>
    </row>
    <row r="526" spans="1:21" ht="15.75" thickTop="1" x14ac:dyDescent="0.25">
      <c r="K526" s="62"/>
      <c r="M526" s="102"/>
    </row>
    <row r="527" spans="1:21" x14ac:dyDescent="0.25">
      <c r="K527" s="62"/>
    </row>
    <row r="528" spans="1:21" x14ac:dyDescent="0.25">
      <c r="K528" s="62"/>
      <c r="M528" s="63"/>
    </row>
    <row r="529" spans="11:13" x14ac:dyDescent="0.25">
      <c r="K529" s="62"/>
      <c r="M529" s="63">
        <f>SUM(M522:M528)</f>
        <v>1418.67</v>
      </c>
    </row>
    <row r="530" spans="11:13" x14ac:dyDescent="0.25">
      <c r="K530" s="62"/>
      <c r="M530" s="63"/>
    </row>
    <row r="531" spans="11:13" x14ac:dyDescent="0.25">
      <c r="K531" s="62"/>
      <c r="M531" s="63"/>
    </row>
    <row r="532" spans="11:13" x14ac:dyDescent="0.25">
      <c r="K532" s="62"/>
      <c r="M532" s="63"/>
    </row>
    <row r="533" spans="11:13" x14ac:dyDescent="0.25">
      <c r="K533" s="62"/>
      <c r="M533" s="63"/>
    </row>
    <row r="534" spans="11:13" x14ac:dyDescent="0.25">
      <c r="K534" s="62"/>
      <c r="M534" s="63"/>
    </row>
    <row r="535" spans="11:13" x14ac:dyDescent="0.25">
      <c r="K535" s="62"/>
      <c r="M535" s="63"/>
    </row>
    <row r="536" spans="11:13" x14ac:dyDescent="0.25">
      <c r="K536" s="62"/>
      <c r="M536" s="63"/>
    </row>
    <row r="537" spans="11:13" x14ac:dyDescent="0.25">
      <c r="K537" s="62"/>
      <c r="M537" s="63"/>
    </row>
    <row r="538" spans="11:13" x14ac:dyDescent="0.25">
      <c r="K538" s="62"/>
      <c r="M538" s="63"/>
    </row>
    <row r="539" spans="11:13" x14ac:dyDescent="0.25">
      <c r="K539" s="62"/>
      <c r="M539" s="63"/>
    </row>
    <row r="540" spans="11:13" x14ac:dyDescent="0.25">
      <c r="K540" s="62"/>
      <c r="M540" s="63"/>
    </row>
    <row r="541" spans="11:13" x14ac:dyDescent="0.25">
      <c r="K541" s="62"/>
      <c r="M541" s="63"/>
    </row>
    <row r="542" spans="11:13" x14ac:dyDescent="0.25">
      <c r="K542" s="62"/>
      <c r="M542" s="63"/>
    </row>
    <row r="543" spans="11:13" x14ac:dyDescent="0.25">
      <c r="K543" s="62"/>
      <c r="M543" s="63"/>
    </row>
    <row r="544" spans="11:13" x14ac:dyDescent="0.25">
      <c r="K544" s="62"/>
      <c r="M544" s="63"/>
    </row>
    <row r="545" spans="1:21" x14ac:dyDescent="0.25">
      <c r="K545" s="62"/>
      <c r="M545" s="63"/>
    </row>
    <row r="546" spans="1:21" x14ac:dyDescent="0.25">
      <c r="K546" s="62"/>
      <c r="M546" s="63"/>
    </row>
    <row r="547" spans="1:21" x14ac:dyDescent="0.25">
      <c r="K547" s="62"/>
      <c r="M547" s="63"/>
    </row>
    <row r="548" spans="1:21" x14ac:dyDescent="0.25">
      <c r="K548" s="62"/>
      <c r="M548" s="63"/>
    </row>
    <row r="549" spans="1:21" x14ac:dyDescent="0.25">
      <c r="K549" s="62"/>
      <c r="M549" s="63"/>
    </row>
    <row r="550" spans="1:21" x14ac:dyDescent="0.25">
      <c r="K550" s="62"/>
      <c r="M550" s="63"/>
    </row>
    <row r="551" spans="1:21" x14ac:dyDescent="0.25">
      <c r="K551" s="62"/>
    </row>
    <row r="552" spans="1:21" x14ac:dyDescent="0.25">
      <c r="K552" s="62"/>
    </row>
    <row r="553" spans="1:21" x14ac:dyDescent="0.25">
      <c r="K553" s="62"/>
    </row>
    <row r="554" spans="1:21" x14ac:dyDescent="0.25">
      <c r="K554" s="62"/>
    </row>
    <row r="555" spans="1:21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  <c r="R555" s="706"/>
      <c r="S555" s="706"/>
      <c r="T555" s="706"/>
      <c r="U555" s="706"/>
    </row>
    <row r="556" spans="1:21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  <c r="R556" s="713"/>
      <c r="S556" s="713"/>
      <c r="T556" s="713"/>
      <c r="U556" s="713"/>
    </row>
    <row r="557" spans="1:21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  <c r="R557" s="713"/>
      <c r="S557" s="713"/>
      <c r="T557" s="713"/>
      <c r="U557" s="713"/>
    </row>
    <row r="558" spans="1:21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  <c r="R558" s="713"/>
      <c r="S558" s="713"/>
      <c r="T558" s="713"/>
      <c r="U558" s="713"/>
    </row>
    <row r="559" spans="1:21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  <c r="R559" s="713"/>
      <c r="S559" s="713"/>
      <c r="T559" s="713"/>
      <c r="U559" s="713"/>
    </row>
    <row r="560" spans="1:21" x14ac:dyDescent="0.25">
      <c r="A560" s="726" t="s">
        <v>4</v>
      </c>
      <c r="B560" s="726"/>
      <c r="C560" s="726"/>
      <c r="D560" s="726"/>
      <c r="E560" s="726"/>
      <c r="F560" s="726"/>
      <c r="G560" s="726"/>
      <c r="H560" s="726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</row>
    <row r="561" spans="1:21" x14ac:dyDescent="0.25">
      <c r="A561" s="697" t="s">
        <v>101</v>
      </c>
      <c r="B561" s="697"/>
      <c r="C561" s="697"/>
      <c r="D561" s="697"/>
      <c r="E561" s="697"/>
      <c r="F561" s="697"/>
      <c r="G561" s="697"/>
      <c r="H561" s="697"/>
      <c r="I561" s="697"/>
      <c r="J561" s="697"/>
      <c r="K561" s="697"/>
      <c r="L561" s="697"/>
      <c r="M561" s="697"/>
      <c r="N561" s="697"/>
      <c r="O561" s="697"/>
      <c r="P561" s="697"/>
      <c r="Q561" s="697"/>
      <c r="R561" s="697"/>
      <c r="S561" s="697"/>
      <c r="T561" s="697"/>
      <c r="U561" s="697"/>
    </row>
    <row r="562" spans="1:21" ht="18.75" thickBot="1" x14ac:dyDescent="0.3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3"/>
      <c r="N562" s="3"/>
      <c r="O562" s="3"/>
      <c r="P562" s="3"/>
      <c r="Q562" s="3"/>
      <c r="R562" s="3"/>
      <c r="S562" s="2"/>
      <c r="T562" s="2"/>
      <c r="U562" s="2"/>
    </row>
    <row r="563" spans="1:21" ht="15.75" thickTop="1" x14ac:dyDescent="0.25">
      <c r="A563" s="698" t="s">
        <v>6</v>
      </c>
      <c r="B563" s="700" t="s">
        <v>7</v>
      </c>
      <c r="C563" s="702" t="s">
        <v>8</v>
      </c>
      <c r="D563" s="702" t="s">
        <v>177</v>
      </c>
      <c r="E563" s="702" t="s">
        <v>178</v>
      </c>
      <c r="F563" s="702" t="s">
        <v>9</v>
      </c>
      <c r="G563" s="702" t="s">
        <v>10</v>
      </c>
      <c r="H563" s="312"/>
      <c r="I563" s="702" t="s">
        <v>179</v>
      </c>
      <c r="J563" s="702" t="s">
        <v>11</v>
      </c>
      <c r="K563" s="700" t="s">
        <v>12</v>
      </c>
      <c r="L563" s="704" t="s">
        <v>13</v>
      </c>
      <c r="M563" s="704" t="s">
        <v>14</v>
      </c>
      <c r="N563" s="704" t="s">
        <v>15</v>
      </c>
      <c r="O563" s="715" t="s">
        <v>16</v>
      </c>
      <c r="P563" s="716"/>
      <c r="Q563" s="716"/>
      <c r="R563" s="717"/>
      <c r="S563" s="721" t="s">
        <v>17</v>
      </c>
      <c r="T563" s="722"/>
      <c r="U563" s="708" t="s">
        <v>18</v>
      </c>
    </row>
    <row r="564" spans="1:21" x14ac:dyDescent="0.25">
      <c r="A564" s="699"/>
      <c r="B564" s="701"/>
      <c r="C564" s="703"/>
      <c r="D564" s="703"/>
      <c r="E564" s="703"/>
      <c r="F564" s="703"/>
      <c r="G564" s="703"/>
      <c r="H564" s="313"/>
      <c r="I564" s="703"/>
      <c r="J564" s="703"/>
      <c r="K564" s="701"/>
      <c r="L564" s="705"/>
      <c r="M564" s="705"/>
      <c r="N564" s="705"/>
      <c r="O564" s="718"/>
      <c r="P564" s="719"/>
      <c r="Q564" s="719"/>
      <c r="R564" s="720"/>
      <c r="S564" s="723"/>
      <c r="T564" s="724"/>
      <c r="U564" s="709"/>
    </row>
    <row r="565" spans="1:21" ht="48" x14ac:dyDescent="0.25">
      <c r="A565" s="699"/>
      <c r="B565" s="701"/>
      <c r="C565" s="703"/>
      <c r="D565" s="703"/>
      <c r="E565" s="703"/>
      <c r="F565" s="703"/>
      <c r="G565" s="703"/>
      <c r="H565" s="313" t="s">
        <v>180</v>
      </c>
      <c r="I565" s="703"/>
      <c r="J565" s="703"/>
      <c r="K565" s="701"/>
      <c r="L565" s="705"/>
      <c r="M565" s="705"/>
      <c r="N565" s="705"/>
      <c r="O565" s="711" t="s">
        <v>19</v>
      </c>
      <c r="P565" s="711" t="s">
        <v>20</v>
      </c>
      <c r="Q565" s="711" t="s">
        <v>21</v>
      </c>
      <c r="R565" s="711" t="s">
        <v>22</v>
      </c>
      <c r="S565" s="695" t="s">
        <v>23</v>
      </c>
      <c r="T565" s="695" t="s">
        <v>24</v>
      </c>
      <c r="U565" s="709"/>
    </row>
    <row r="566" spans="1:21" ht="15.75" thickBot="1" x14ac:dyDescent="0.3">
      <c r="A566" s="727"/>
      <c r="B566" s="725"/>
      <c r="C566" s="707"/>
      <c r="D566" s="707"/>
      <c r="E566" s="707"/>
      <c r="F566" s="707"/>
      <c r="G566" s="707"/>
      <c r="H566" s="314"/>
      <c r="I566" s="707"/>
      <c r="J566" s="707"/>
      <c r="K566" s="725"/>
      <c r="L566" s="696"/>
      <c r="M566" s="696"/>
      <c r="N566" s="696"/>
      <c r="O566" s="712"/>
      <c r="P566" s="712"/>
      <c r="Q566" s="712"/>
      <c r="R566" s="712"/>
      <c r="S566" s="696"/>
      <c r="T566" s="696"/>
      <c r="U566" s="710"/>
    </row>
    <row r="567" spans="1:21" ht="300.75" thickBot="1" x14ac:dyDescent="0.3">
      <c r="A567" s="378">
        <v>1</v>
      </c>
      <c r="B567" s="342">
        <v>35101</v>
      </c>
      <c r="C567" s="379" t="s">
        <v>433</v>
      </c>
      <c r="D567" s="318" t="s">
        <v>489</v>
      </c>
      <c r="E567" s="319" t="s">
        <v>182</v>
      </c>
      <c r="F567" s="5">
        <v>9</v>
      </c>
      <c r="G567" s="164" t="s">
        <v>181</v>
      </c>
      <c r="H567" s="5">
        <v>615</v>
      </c>
      <c r="I567" s="438" t="s">
        <v>553</v>
      </c>
      <c r="J567" s="71">
        <v>12</v>
      </c>
      <c r="K567" s="170" t="s">
        <v>75</v>
      </c>
      <c r="L567" s="612">
        <f>M567/J567</f>
        <v>100</v>
      </c>
      <c r="M567" s="613">
        <v>1200</v>
      </c>
      <c r="N567" s="380" t="s">
        <v>183</v>
      </c>
      <c r="O567" s="74">
        <v>0.25</v>
      </c>
      <c r="P567" s="74">
        <v>0.25</v>
      </c>
      <c r="Q567" s="74">
        <v>0.25</v>
      </c>
      <c r="R567" s="74">
        <v>0.25</v>
      </c>
      <c r="S567" s="381" t="s">
        <v>514</v>
      </c>
      <c r="T567" s="382"/>
      <c r="U567" s="287" t="s">
        <v>554</v>
      </c>
    </row>
    <row r="568" spans="1:21" ht="15.75" thickTop="1" x14ac:dyDescent="0.25">
      <c r="A568" s="27"/>
      <c r="B568" s="27"/>
      <c r="C568" s="77"/>
      <c r="D568" s="329"/>
      <c r="E568" s="330"/>
      <c r="F568" s="12"/>
      <c r="G568" s="12"/>
      <c r="H568" s="12"/>
      <c r="I568" s="383"/>
      <c r="J568" s="27"/>
      <c r="K568" s="12"/>
      <c r="L568" s="69"/>
      <c r="M568" s="377"/>
      <c r="N568" s="369"/>
      <c r="O568" s="79"/>
      <c r="P568" s="79"/>
      <c r="Q568" s="79"/>
      <c r="R568" s="79"/>
      <c r="S568" s="34"/>
      <c r="T568" s="27"/>
      <c r="U568" s="50"/>
    </row>
    <row r="569" spans="1:21" x14ac:dyDescent="0.25">
      <c r="K569" s="62"/>
      <c r="M569" s="61"/>
    </row>
    <row r="570" spans="1:21" x14ac:dyDescent="0.25">
      <c r="K570" s="62"/>
      <c r="M570" s="103"/>
    </row>
    <row r="571" spans="1:21" x14ac:dyDescent="0.25">
      <c r="K571" s="62"/>
      <c r="M571" s="102">
        <f>SUM(M567:M570)</f>
        <v>1200</v>
      </c>
    </row>
    <row r="572" spans="1:21" x14ac:dyDescent="0.25">
      <c r="K572" s="62"/>
      <c r="M572" s="102"/>
    </row>
    <row r="573" spans="1:21" x14ac:dyDescent="0.25">
      <c r="K573" s="62"/>
      <c r="M573" s="103"/>
    </row>
    <row r="574" spans="1:21" x14ac:dyDescent="0.25">
      <c r="K574" s="62"/>
      <c r="M574" s="104"/>
    </row>
    <row r="575" spans="1:21" x14ac:dyDescent="0.25">
      <c r="K575" s="62"/>
      <c r="M575" s="103"/>
    </row>
    <row r="576" spans="1:21" x14ac:dyDescent="0.25">
      <c r="K576" s="62"/>
    </row>
    <row r="577" spans="11:11" x14ac:dyDescent="0.25">
      <c r="K577" s="62"/>
    </row>
    <row r="578" spans="11:11" x14ac:dyDescent="0.25">
      <c r="K578" s="62"/>
    </row>
    <row r="579" spans="11:11" x14ac:dyDescent="0.25">
      <c r="K579" s="62"/>
    </row>
    <row r="580" spans="11:11" x14ac:dyDescent="0.25">
      <c r="K580" s="62"/>
    </row>
    <row r="581" spans="11:11" x14ac:dyDescent="0.25">
      <c r="K581" s="62"/>
    </row>
    <row r="582" spans="11:11" x14ac:dyDescent="0.25">
      <c r="K582" s="62"/>
    </row>
    <row r="583" spans="11:11" x14ac:dyDescent="0.25">
      <c r="K583" s="62"/>
    </row>
    <row r="584" spans="11:11" x14ac:dyDescent="0.25">
      <c r="K584" s="62"/>
    </row>
    <row r="585" spans="11:11" x14ac:dyDescent="0.25">
      <c r="K585" s="62"/>
    </row>
    <row r="586" spans="11:11" x14ac:dyDescent="0.25">
      <c r="K586" s="62"/>
    </row>
    <row r="587" spans="11:11" x14ac:dyDescent="0.25">
      <c r="K587" s="62"/>
    </row>
    <row r="588" spans="11:11" x14ac:dyDescent="0.25">
      <c r="K588" s="62"/>
    </row>
    <row r="589" spans="11:11" x14ac:dyDescent="0.25">
      <c r="K589" s="62"/>
    </row>
    <row r="590" spans="11:11" x14ac:dyDescent="0.25">
      <c r="K590" s="62"/>
    </row>
    <row r="591" spans="11:11" x14ac:dyDescent="0.25">
      <c r="K591" s="62"/>
    </row>
    <row r="592" spans="11:11" x14ac:dyDescent="0.25">
      <c r="K592" s="62"/>
    </row>
    <row r="593" spans="1:21" x14ac:dyDescent="0.25">
      <c r="K593" s="62"/>
    </row>
    <row r="594" spans="1:2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706" t="s">
        <v>0</v>
      </c>
      <c r="B595" s="706"/>
      <c r="C595" s="706"/>
      <c r="D595" s="706"/>
      <c r="E595" s="706"/>
      <c r="F595" s="706"/>
      <c r="G595" s="706"/>
      <c r="H595" s="706"/>
      <c r="I595" s="706"/>
      <c r="J595" s="706"/>
      <c r="K595" s="706"/>
      <c r="L595" s="706"/>
      <c r="M595" s="706"/>
      <c r="N595" s="706"/>
      <c r="O595" s="706"/>
      <c r="P595" s="706"/>
      <c r="Q595" s="706"/>
      <c r="R595" s="706"/>
      <c r="S595" s="706"/>
      <c r="T595" s="706"/>
      <c r="U595" s="706"/>
    </row>
    <row r="596" spans="1:21" x14ac:dyDescent="0.25">
      <c r="A596" s="713" t="s">
        <v>1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</row>
    <row r="597" spans="1:21" x14ac:dyDescent="0.25">
      <c r="A597" s="713" t="s">
        <v>2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  <c r="R597" s="713"/>
      <c r="S597" s="713"/>
      <c r="T597" s="713"/>
      <c r="U597" s="713"/>
    </row>
    <row r="598" spans="1:21" x14ac:dyDescent="0.25">
      <c r="A598" s="713" t="s">
        <v>3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  <c r="R598" s="713"/>
      <c r="S598" s="713"/>
      <c r="T598" s="713"/>
      <c r="U598" s="713"/>
    </row>
    <row r="599" spans="1:21" x14ac:dyDescent="0.25">
      <c r="A599" s="713" t="s">
        <v>494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  <c r="R599" s="713"/>
      <c r="S599" s="713"/>
      <c r="T599" s="713"/>
      <c r="U599" s="713"/>
    </row>
    <row r="600" spans="1:21" x14ac:dyDescent="0.25">
      <c r="A600" s="726" t="s">
        <v>4</v>
      </c>
      <c r="B600" s="726"/>
      <c r="C600" s="726"/>
      <c r="D600" s="726"/>
      <c r="E600" s="726"/>
      <c r="F600" s="726"/>
      <c r="G600" s="726"/>
      <c r="H600" s="726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</row>
    <row r="601" spans="1:21" x14ac:dyDescent="0.25">
      <c r="A601" s="697" t="s">
        <v>104</v>
      </c>
      <c r="B601" s="697"/>
      <c r="C601" s="697"/>
      <c r="D601" s="697"/>
      <c r="E601" s="697"/>
      <c r="F601" s="697"/>
      <c r="G601" s="697"/>
      <c r="H601" s="697"/>
      <c r="I601" s="697"/>
      <c r="J601" s="697"/>
      <c r="K601" s="697"/>
      <c r="L601" s="697"/>
      <c r="M601" s="697"/>
      <c r="N601" s="697"/>
      <c r="O601" s="697"/>
      <c r="P601" s="697"/>
      <c r="Q601" s="697"/>
      <c r="R601" s="697"/>
      <c r="S601" s="697"/>
      <c r="T601" s="697"/>
      <c r="U601" s="697"/>
    </row>
    <row r="602" spans="1:21" ht="18.75" thickBot="1" x14ac:dyDescent="0.3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3"/>
      <c r="N602" s="3"/>
      <c r="O602" s="3"/>
      <c r="P602" s="3"/>
      <c r="Q602" s="3"/>
      <c r="R602" s="3"/>
      <c r="S602" s="2"/>
      <c r="T602" s="2"/>
      <c r="U602" s="2"/>
    </row>
    <row r="603" spans="1:21" ht="15.75" thickTop="1" x14ac:dyDescent="0.25">
      <c r="A603" s="698" t="s">
        <v>6</v>
      </c>
      <c r="B603" s="700" t="s">
        <v>7</v>
      </c>
      <c r="C603" s="702" t="s">
        <v>8</v>
      </c>
      <c r="D603" s="702" t="s">
        <v>177</v>
      </c>
      <c r="E603" s="702" t="s">
        <v>178</v>
      </c>
      <c r="F603" s="702" t="s">
        <v>9</v>
      </c>
      <c r="G603" s="702" t="s">
        <v>10</v>
      </c>
      <c r="H603" s="312"/>
      <c r="I603" s="702" t="s">
        <v>179</v>
      </c>
      <c r="J603" s="702" t="s">
        <v>11</v>
      </c>
      <c r="K603" s="700" t="s">
        <v>12</v>
      </c>
      <c r="L603" s="704" t="s">
        <v>13</v>
      </c>
      <c r="M603" s="704" t="s">
        <v>14</v>
      </c>
      <c r="N603" s="704" t="s">
        <v>15</v>
      </c>
      <c r="O603" s="715" t="s">
        <v>16</v>
      </c>
      <c r="P603" s="716"/>
      <c r="Q603" s="716"/>
      <c r="R603" s="717"/>
      <c r="S603" s="721" t="s">
        <v>17</v>
      </c>
      <c r="T603" s="722"/>
      <c r="U603" s="708" t="s">
        <v>18</v>
      </c>
    </row>
    <row r="604" spans="1:21" x14ac:dyDescent="0.25">
      <c r="A604" s="699"/>
      <c r="B604" s="701"/>
      <c r="C604" s="703"/>
      <c r="D604" s="703"/>
      <c r="E604" s="703"/>
      <c r="F604" s="703"/>
      <c r="G604" s="703"/>
      <c r="H604" s="313"/>
      <c r="I604" s="703"/>
      <c r="J604" s="703"/>
      <c r="K604" s="701"/>
      <c r="L604" s="705"/>
      <c r="M604" s="705"/>
      <c r="N604" s="705"/>
      <c r="O604" s="718"/>
      <c r="P604" s="719"/>
      <c r="Q604" s="719"/>
      <c r="R604" s="720"/>
      <c r="S604" s="723"/>
      <c r="T604" s="724"/>
      <c r="U604" s="709"/>
    </row>
    <row r="605" spans="1:21" ht="48" x14ac:dyDescent="0.25">
      <c r="A605" s="699"/>
      <c r="B605" s="701"/>
      <c r="C605" s="703"/>
      <c r="D605" s="703"/>
      <c r="E605" s="703"/>
      <c r="F605" s="703"/>
      <c r="G605" s="703"/>
      <c r="H605" s="313" t="s">
        <v>180</v>
      </c>
      <c r="I605" s="703"/>
      <c r="J605" s="703"/>
      <c r="K605" s="701"/>
      <c r="L605" s="705"/>
      <c r="M605" s="705"/>
      <c r="N605" s="705"/>
      <c r="O605" s="711" t="s">
        <v>19</v>
      </c>
      <c r="P605" s="711" t="s">
        <v>20</v>
      </c>
      <c r="Q605" s="711" t="s">
        <v>21</v>
      </c>
      <c r="R605" s="711" t="s">
        <v>22</v>
      </c>
      <c r="S605" s="695" t="s">
        <v>23</v>
      </c>
      <c r="T605" s="695" t="s">
        <v>24</v>
      </c>
      <c r="U605" s="709"/>
    </row>
    <row r="606" spans="1:21" ht="15.75" thickBot="1" x14ac:dyDescent="0.3">
      <c r="A606" s="727"/>
      <c r="B606" s="725"/>
      <c r="C606" s="707"/>
      <c r="D606" s="707"/>
      <c r="E606" s="707"/>
      <c r="F606" s="707"/>
      <c r="G606" s="707"/>
      <c r="H606" s="314"/>
      <c r="I606" s="707"/>
      <c r="J606" s="707"/>
      <c r="K606" s="725"/>
      <c r="L606" s="696"/>
      <c r="M606" s="696"/>
      <c r="N606" s="696"/>
      <c r="O606" s="712"/>
      <c r="P606" s="712"/>
      <c r="Q606" s="712"/>
      <c r="R606" s="712"/>
      <c r="S606" s="696"/>
      <c r="T606" s="696"/>
      <c r="U606" s="710"/>
    </row>
    <row r="607" spans="1:21" ht="300.75" thickBot="1" x14ac:dyDescent="0.3">
      <c r="A607" s="91">
        <v>1</v>
      </c>
      <c r="B607" s="92">
        <v>35501</v>
      </c>
      <c r="C607" s="169" t="s">
        <v>436</v>
      </c>
      <c r="D607" s="318" t="s">
        <v>489</v>
      </c>
      <c r="E607" s="319" t="s">
        <v>182</v>
      </c>
      <c r="F607" s="5">
        <v>9</v>
      </c>
      <c r="G607" s="164" t="s">
        <v>181</v>
      </c>
      <c r="H607" s="5">
        <v>615</v>
      </c>
      <c r="I607" s="438" t="s">
        <v>553</v>
      </c>
      <c r="J607" s="278">
        <v>12</v>
      </c>
      <c r="K607" s="166" t="s">
        <v>75</v>
      </c>
      <c r="L607" s="296">
        <v>13010</v>
      </c>
      <c r="M607" s="279">
        <v>4453.33</v>
      </c>
      <c r="N607" s="164" t="s">
        <v>183</v>
      </c>
      <c r="O607" s="89">
        <v>0.25</v>
      </c>
      <c r="P607" s="89">
        <v>0.25</v>
      </c>
      <c r="Q607" s="89">
        <v>0.25</v>
      </c>
      <c r="R607" s="89">
        <v>0.25</v>
      </c>
      <c r="S607" s="83" t="s">
        <v>514</v>
      </c>
      <c r="T607" s="93"/>
      <c r="U607" s="287" t="s">
        <v>554</v>
      </c>
    </row>
    <row r="608" spans="1:21" ht="15.75" thickTop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6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357"/>
      <c r="M610" s="6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02">
        <f>SUM(M607:M610)</f>
        <v>4453.33</v>
      </c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0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05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05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06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706" t="s">
        <v>0</v>
      </c>
      <c r="B636" s="706"/>
      <c r="C636" s="706"/>
      <c r="D636" s="706"/>
      <c r="E636" s="706"/>
      <c r="F636" s="706"/>
      <c r="G636" s="706"/>
      <c r="H636" s="706"/>
      <c r="I636" s="706"/>
      <c r="J636" s="706"/>
      <c r="K636" s="706"/>
      <c r="L636" s="706"/>
      <c r="M636" s="706"/>
      <c r="N636" s="706"/>
      <c r="O636" s="706"/>
      <c r="P636" s="706"/>
      <c r="Q636" s="706"/>
      <c r="R636" s="706"/>
      <c r="S636" s="706"/>
      <c r="T636" s="706"/>
      <c r="U636" s="706"/>
    </row>
    <row r="637" spans="1:21" x14ac:dyDescent="0.25">
      <c r="A637" s="713" t="s">
        <v>1</v>
      </c>
      <c r="B637" s="713"/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</row>
    <row r="638" spans="1:21" x14ac:dyDescent="0.25">
      <c r="A638" s="713" t="s">
        <v>2</v>
      </c>
      <c r="B638" s="713"/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</row>
    <row r="639" spans="1:21" x14ac:dyDescent="0.25">
      <c r="A639" s="713" t="s">
        <v>3</v>
      </c>
      <c r="B639" s="713"/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</row>
    <row r="640" spans="1:21" x14ac:dyDescent="0.25">
      <c r="A640" s="713" t="s">
        <v>494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</row>
    <row r="641" spans="1:21" x14ac:dyDescent="0.25">
      <c r="A641" s="726" t="s">
        <v>4</v>
      </c>
      <c r="B641" s="726"/>
      <c r="C641" s="726"/>
      <c r="D641" s="726"/>
      <c r="E641" s="726"/>
      <c r="F641" s="726"/>
      <c r="G641" s="726"/>
      <c r="H641" s="726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</row>
    <row r="642" spans="1:21" x14ac:dyDescent="0.25">
      <c r="A642" s="697" t="s">
        <v>105</v>
      </c>
      <c r="B642" s="697"/>
      <c r="C642" s="697"/>
      <c r="D642" s="697"/>
      <c r="E642" s="697"/>
      <c r="F642" s="697"/>
      <c r="G642" s="697"/>
      <c r="H642" s="697"/>
      <c r="I642" s="697"/>
      <c r="J642" s="697"/>
      <c r="K642" s="697"/>
      <c r="L642" s="697"/>
      <c r="M642" s="697"/>
      <c r="N642" s="697"/>
      <c r="O642" s="697"/>
      <c r="P642" s="697"/>
      <c r="Q642" s="697"/>
      <c r="R642" s="697"/>
      <c r="S642" s="697"/>
      <c r="T642" s="697"/>
      <c r="U642" s="697"/>
    </row>
    <row r="643" spans="1:21" ht="18.75" thickBot="1" x14ac:dyDescent="0.3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3"/>
      <c r="N643" s="3"/>
      <c r="O643" s="3"/>
      <c r="P643" s="3"/>
      <c r="Q643" s="3"/>
      <c r="R643" s="3"/>
      <c r="S643" s="2"/>
      <c r="T643" s="2"/>
      <c r="U643" s="2"/>
    </row>
    <row r="644" spans="1:21" ht="15.75" thickTop="1" x14ac:dyDescent="0.25">
      <c r="A644" s="698" t="s">
        <v>6</v>
      </c>
      <c r="B644" s="700" t="s">
        <v>7</v>
      </c>
      <c r="C644" s="702" t="s">
        <v>8</v>
      </c>
      <c r="D644" s="702" t="s">
        <v>177</v>
      </c>
      <c r="E644" s="702" t="s">
        <v>178</v>
      </c>
      <c r="F644" s="702" t="s">
        <v>9</v>
      </c>
      <c r="G644" s="702" t="s">
        <v>10</v>
      </c>
      <c r="H644" s="312"/>
      <c r="I644" s="702" t="s">
        <v>179</v>
      </c>
      <c r="J644" s="702" t="s">
        <v>11</v>
      </c>
      <c r="K644" s="700" t="s">
        <v>12</v>
      </c>
      <c r="L644" s="704" t="s">
        <v>13</v>
      </c>
      <c r="M644" s="704" t="s">
        <v>14</v>
      </c>
      <c r="N644" s="704" t="s">
        <v>15</v>
      </c>
      <c r="O644" s="715" t="s">
        <v>16</v>
      </c>
      <c r="P644" s="716"/>
      <c r="Q644" s="716"/>
      <c r="R644" s="717"/>
      <c r="S644" s="721" t="s">
        <v>17</v>
      </c>
      <c r="T644" s="722"/>
      <c r="U644" s="708" t="s">
        <v>18</v>
      </c>
    </row>
    <row r="645" spans="1:21" x14ac:dyDescent="0.25">
      <c r="A645" s="699"/>
      <c r="B645" s="701"/>
      <c r="C645" s="703"/>
      <c r="D645" s="703"/>
      <c r="E645" s="703"/>
      <c r="F645" s="703"/>
      <c r="G645" s="703"/>
      <c r="H645" s="313"/>
      <c r="I645" s="703"/>
      <c r="J645" s="703"/>
      <c r="K645" s="701"/>
      <c r="L645" s="705"/>
      <c r="M645" s="705"/>
      <c r="N645" s="705"/>
      <c r="O645" s="718"/>
      <c r="P645" s="719"/>
      <c r="Q645" s="719"/>
      <c r="R645" s="720"/>
      <c r="S645" s="723"/>
      <c r="T645" s="724"/>
      <c r="U645" s="709"/>
    </row>
    <row r="646" spans="1:21" ht="48" x14ac:dyDescent="0.25">
      <c r="A646" s="699"/>
      <c r="B646" s="701"/>
      <c r="C646" s="703"/>
      <c r="D646" s="703"/>
      <c r="E646" s="703"/>
      <c r="F646" s="703"/>
      <c r="G646" s="703"/>
      <c r="H646" s="313" t="s">
        <v>180</v>
      </c>
      <c r="I646" s="703"/>
      <c r="J646" s="703"/>
      <c r="K646" s="701"/>
      <c r="L646" s="705"/>
      <c r="M646" s="705"/>
      <c r="N646" s="705"/>
      <c r="O646" s="711" t="s">
        <v>19</v>
      </c>
      <c r="P646" s="711" t="s">
        <v>20</v>
      </c>
      <c r="Q646" s="711" t="s">
        <v>21</v>
      </c>
      <c r="R646" s="711" t="s">
        <v>22</v>
      </c>
      <c r="S646" s="695" t="s">
        <v>23</v>
      </c>
      <c r="T646" s="695" t="s">
        <v>24</v>
      </c>
      <c r="U646" s="709"/>
    </row>
    <row r="647" spans="1:21" ht="15.75" thickBot="1" x14ac:dyDescent="0.3">
      <c r="A647" s="727"/>
      <c r="B647" s="725"/>
      <c r="C647" s="707"/>
      <c r="D647" s="707"/>
      <c r="E647" s="707"/>
      <c r="F647" s="707"/>
      <c r="G647" s="707"/>
      <c r="H647" s="314"/>
      <c r="I647" s="707"/>
      <c r="J647" s="707"/>
      <c r="K647" s="725"/>
      <c r="L647" s="696"/>
      <c r="M647" s="696"/>
      <c r="N647" s="696"/>
      <c r="O647" s="712"/>
      <c r="P647" s="712"/>
      <c r="Q647" s="712"/>
      <c r="R647" s="712"/>
      <c r="S647" s="696"/>
      <c r="T647" s="696"/>
      <c r="U647" s="710"/>
    </row>
    <row r="648" spans="1:21" ht="300.75" customHeight="1" x14ac:dyDescent="0.25">
      <c r="A648" s="218">
        <v>1</v>
      </c>
      <c r="B648" s="205">
        <v>35701</v>
      </c>
      <c r="C648" s="636" t="s">
        <v>438</v>
      </c>
      <c r="D648" s="318" t="s">
        <v>489</v>
      </c>
      <c r="E648" s="319" t="s">
        <v>182</v>
      </c>
      <c r="F648" s="5">
        <v>9</v>
      </c>
      <c r="G648" s="5" t="s">
        <v>181</v>
      </c>
      <c r="H648" s="5">
        <v>615</v>
      </c>
      <c r="I648" s="790" t="s">
        <v>553</v>
      </c>
      <c r="J648" s="538">
        <v>3</v>
      </c>
      <c r="K648" s="539" t="s">
        <v>106</v>
      </c>
      <c r="L648" s="614">
        <v>3478.26</v>
      </c>
      <c r="M648" s="615">
        <v>1000</v>
      </c>
      <c r="N648" s="731" t="s">
        <v>183</v>
      </c>
      <c r="O648" s="221">
        <v>0.1</v>
      </c>
      <c r="P648" s="221">
        <v>0.4</v>
      </c>
      <c r="Q648" s="221">
        <v>0.4</v>
      </c>
      <c r="R648" s="221">
        <v>0.1</v>
      </c>
      <c r="S648" s="54" t="s">
        <v>514</v>
      </c>
      <c r="T648" s="43"/>
      <c r="U648" s="773" t="s">
        <v>554</v>
      </c>
    </row>
    <row r="649" spans="1:21" ht="60.75" thickBot="1" x14ac:dyDescent="0.3">
      <c r="A649" s="637">
        <v>2</v>
      </c>
      <c r="B649" s="35">
        <v>35701</v>
      </c>
      <c r="C649" s="638" t="s">
        <v>439</v>
      </c>
      <c r="D649" s="318" t="s">
        <v>489</v>
      </c>
      <c r="E649" s="319" t="s">
        <v>182</v>
      </c>
      <c r="F649" s="5">
        <v>9</v>
      </c>
      <c r="G649" s="174" t="s">
        <v>181</v>
      </c>
      <c r="H649" s="5">
        <v>615</v>
      </c>
      <c r="I649" s="793"/>
      <c r="J649" s="639">
        <v>2</v>
      </c>
      <c r="K649" s="616" t="s">
        <v>106</v>
      </c>
      <c r="L649" s="617">
        <v>2784.81</v>
      </c>
      <c r="M649" s="618">
        <v>493.33</v>
      </c>
      <c r="N649" s="733"/>
      <c r="O649" s="203">
        <v>0.1</v>
      </c>
      <c r="P649" s="203">
        <v>0.4</v>
      </c>
      <c r="Q649" s="203">
        <v>0.4</v>
      </c>
      <c r="R649" s="203">
        <v>0.1</v>
      </c>
      <c r="S649" s="26" t="s">
        <v>514</v>
      </c>
      <c r="T649" s="46"/>
      <c r="U649" s="786"/>
    </row>
    <row r="650" spans="1:21" ht="15.75" thickTop="1" x14ac:dyDescent="0.25">
      <c r="A650" s="94"/>
      <c r="B650" s="37"/>
      <c r="C650" s="95"/>
      <c r="D650" s="95"/>
      <c r="E650" s="95"/>
      <c r="F650" s="12"/>
      <c r="G650" s="12"/>
      <c r="H650" s="12"/>
      <c r="I650" s="12"/>
      <c r="J650" s="96"/>
      <c r="K650" s="12"/>
      <c r="L650" s="97"/>
      <c r="M650" s="98"/>
      <c r="N650" s="27"/>
      <c r="O650" s="99"/>
      <c r="P650" s="99"/>
      <c r="Q650" s="99"/>
      <c r="R650" s="99"/>
      <c r="S650" s="34"/>
      <c r="T650" s="47"/>
      <c r="U650" s="14"/>
    </row>
    <row r="651" spans="1:21" x14ac:dyDescent="0.25">
      <c r="A651" s="94"/>
      <c r="B651" s="37"/>
      <c r="C651" s="95"/>
      <c r="D651" s="95"/>
      <c r="E651" s="95"/>
      <c r="F651" s="12"/>
      <c r="G651" s="12"/>
      <c r="H651" s="12"/>
      <c r="I651" s="12"/>
      <c r="J651" s="96"/>
      <c r="K651" s="12"/>
      <c r="L651" s="97"/>
      <c r="M651" s="98"/>
      <c r="N651" s="27"/>
      <c r="O651" s="99"/>
      <c r="P651" s="99"/>
      <c r="Q651" s="99"/>
      <c r="R651" s="99"/>
      <c r="S651" s="34"/>
      <c r="T651" s="47"/>
      <c r="U651" s="14"/>
    </row>
    <row r="652" spans="1:21" x14ac:dyDescent="0.25">
      <c r="A652" s="94"/>
      <c r="B652" s="37"/>
      <c r="C652" s="95"/>
      <c r="D652" s="95"/>
      <c r="E652" s="95"/>
      <c r="F652" s="12"/>
      <c r="G652" s="12"/>
      <c r="H652" s="12"/>
      <c r="I652" s="12"/>
      <c r="J652" s="96"/>
      <c r="K652" s="12"/>
      <c r="L652" s="97"/>
      <c r="M652" s="98"/>
      <c r="N652" s="27"/>
      <c r="O652" s="99"/>
      <c r="P652" s="99"/>
      <c r="Q652" s="99"/>
      <c r="R652" s="99"/>
      <c r="S652" s="34"/>
      <c r="T652" s="47"/>
      <c r="U652" s="14"/>
    </row>
    <row r="653" spans="1:21" x14ac:dyDescent="0.25">
      <c r="A653" s="94"/>
      <c r="B653" s="37"/>
      <c r="C653" s="95"/>
      <c r="D653" s="95"/>
      <c r="E653" s="95"/>
      <c r="F653" s="12"/>
      <c r="G653" s="12"/>
      <c r="H653" s="12"/>
      <c r="I653" s="12"/>
      <c r="J653" s="96"/>
      <c r="K653" s="12"/>
      <c r="L653" s="97"/>
      <c r="M653" s="98"/>
      <c r="N653" s="27"/>
      <c r="O653" s="99"/>
      <c r="P653" s="99"/>
      <c r="Q653" s="99"/>
      <c r="R653" s="99"/>
      <c r="S653" s="34"/>
      <c r="T653" s="47"/>
      <c r="U653" s="14"/>
    </row>
    <row r="654" spans="1:21" x14ac:dyDescent="0.25">
      <c r="A654" s="94"/>
      <c r="B654" s="37"/>
      <c r="C654" s="95"/>
      <c r="D654" s="95"/>
      <c r="E654" s="95"/>
      <c r="F654" s="12"/>
      <c r="G654" s="12"/>
      <c r="H654" s="12"/>
      <c r="I654" s="12"/>
      <c r="J654" s="96"/>
      <c r="K654" s="12"/>
      <c r="L654" s="97"/>
      <c r="M654" s="98"/>
      <c r="N654" s="27"/>
      <c r="O654" s="99"/>
      <c r="P654" s="99"/>
      <c r="Q654" s="99"/>
      <c r="R654" s="99"/>
      <c r="S654" s="34"/>
      <c r="T654" s="47"/>
      <c r="U654" s="14"/>
    </row>
    <row r="655" spans="1:21" x14ac:dyDescent="0.25">
      <c r="A655" s="94"/>
      <c r="B655" s="37"/>
      <c r="C655" s="95"/>
      <c r="D655" s="95"/>
      <c r="E655" s="95"/>
      <c r="F655" s="12"/>
      <c r="G655" s="12"/>
      <c r="H655" s="12"/>
      <c r="I655" s="12"/>
      <c r="J655" s="96"/>
      <c r="K655" s="12"/>
      <c r="L655" s="97"/>
      <c r="M655" s="98"/>
      <c r="N655" s="27"/>
      <c r="O655" s="99"/>
      <c r="P655" s="99"/>
      <c r="Q655" s="99"/>
      <c r="R655" s="99"/>
      <c r="S655" s="34"/>
      <c r="T655" s="47"/>
      <c r="U655" s="14"/>
    </row>
    <row r="656" spans="1:21" x14ac:dyDescent="0.25">
      <c r="A656" s="94"/>
      <c r="B656" s="37"/>
      <c r="C656" s="95"/>
      <c r="D656" s="95"/>
      <c r="E656" s="95"/>
      <c r="F656" s="12"/>
      <c r="G656" s="12"/>
      <c r="H656" s="12"/>
      <c r="I656" s="12"/>
      <c r="J656" s="96"/>
      <c r="K656" s="12"/>
      <c r="L656" s="97"/>
      <c r="M656" s="98">
        <f>SUM(M648:M655)</f>
        <v>1493.33</v>
      </c>
      <c r="N656" s="27"/>
      <c r="O656" s="99"/>
      <c r="P656" s="99"/>
      <c r="Q656" s="99"/>
      <c r="R656" s="99"/>
      <c r="S656" s="34"/>
      <c r="T656" s="47"/>
      <c r="U656" s="14"/>
    </row>
    <row r="657" spans="1:21" x14ac:dyDescent="0.25">
      <c r="A657" s="94"/>
      <c r="B657" s="37"/>
      <c r="C657" s="95"/>
      <c r="D657" s="95"/>
      <c r="E657" s="95"/>
      <c r="F657" s="12"/>
      <c r="G657" s="12"/>
      <c r="H657" s="12"/>
      <c r="I657" s="12"/>
      <c r="J657" s="96"/>
      <c r="K657" s="12"/>
      <c r="L657" s="97"/>
      <c r="M657" s="98"/>
      <c r="N657" s="27"/>
      <c r="O657" s="99"/>
      <c r="P657" s="99"/>
      <c r="Q657" s="99"/>
      <c r="R657" s="99"/>
      <c r="S657" s="34"/>
      <c r="T657" s="47"/>
      <c r="U657" s="14"/>
    </row>
    <row r="658" spans="1:21" x14ac:dyDescent="0.25">
      <c r="A658" s="94"/>
      <c r="B658" s="37"/>
      <c r="C658" s="95"/>
      <c r="D658" s="95"/>
      <c r="E658" s="95"/>
      <c r="F658" s="12"/>
      <c r="G658" s="12"/>
      <c r="H658" s="12"/>
      <c r="I658" s="12"/>
      <c r="J658" s="96"/>
      <c r="K658" s="12"/>
      <c r="L658" s="97"/>
      <c r="M658" s="98"/>
      <c r="N658" s="27"/>
      <c r="O658" s="99"/>
      <c r="P658" s="99"/>
      <c r="Q658" s="99"/>
      <c r="R658" s="99"/>
      <c r="S658" s="34"/>
      <c r="T658" s="47"/>
      <c r="U658" s="14"/>
    </row>
    <row r="659" spans="1:21" x14ac:dyDescent="0.25">
      <c r="A659" s="94"/>
      <c r="B659" s="37"/>
      <c r="C659" s="95"/>
      <c r="D659" s="95"/>
      <c r="E659" s="95"/>
      <c r="F659" s="12"/>
      <c r="G659" s="12"/>
      <c r="H659" s="12"/>
      <c r="I659" s="12"/>
      <c r="J659" s="96"/>
      <c r="K659" s="12"/>
      <c r="L659" s="97"/>
      <c r="M659" s="98"/>
      <c r="N659" s="27"/>
      <c r="O659" s="99"/>
      <c r="P659" s="99"/>
      <c r="Q659" s="99"/>
      <c r="R659" s="99"/>
      <c r="S659" s="34"/>
      <c r="T659" s="47"/>
      <c r="U659" s="14"/>
    </row>
    <row r="660" spans="1:21" x14ac:dyDescent="0.25">
      <c r="A660" s="94"/>
      <c r="B660" s="37"/>
      <c r="C660" s="95"/>
      <c r="D660" s="95"/>
      <c r="E660" s="95"/>
      <c r="F660" s="12"/>
      <c r="G660" s="12"/>
      <c r="H660" s="12"/>
      <c r="I660" s="12"/>
      <c r="J660" s="96"/>
      <c r="K660" s="12"/>
      <c r="L660" s="97"/>
      <c r="M660" s="98"/>
      <c r="N660" s="27"/>
      <c r="O660" s="99"/>
      <c r="P660" s="99"/>
      <c r="Q660" s="99"/>
      <c r="R660" s="99"/>
      <c r="S660" s="34"/>
      <c r="T660" s="47"/>
      <c r="U660" s="14"/>
    </row>
    <row r="661" spans="1:21" x14ac:dyDescent="0.25">
      <c r="A661" s="94"/>
      <c r="B661" s="37"/>
      <c r="C661" s="95"/>
      <c r="D661" s="95"/>
      <c r="E661" s="95"/>
      <c r="F661" s="12"/>
      <c r="G661" s="12"/>
      <c r="H661" s="12"/>
      <c r="I661" s="12"/>
      <c r="J661" s="96"/>
      <c r="K661" s="12"/>
      <c r="L661" s="97"/>
      <c r="M661" s="98"/>
      <c r="N661" s="27"/>
      <c r="O661" s="99"/>
      <c r="P661" s="99"/>
      <c r="Q661" s="99"/>
      <c r="R661" s="99"/>
      <c r="S661" s="34"/>
      <c r="T661" s="47"/>
      <c r="U661" s="14"/>
    </row>
    <row r="662" spans="1:21" x14ac:dyDescent="0.25">
      <c r="A662" s="94"/>
      <c r="B662" s="37"/>
      <c r="C662" s="95"/>
      <c r="D662" s="95"/>
      <c r="E662" s="95"/>
      <c r="F662" s="12"/>
      <c r="G662" s="12"/>
      <c r="H662" s="12"/>
      <c r="I662" s="12"/>
      <c r="J662" s="96"/>
      <c r="K662" s="12"/>
      <c r="L662" s="97"/>
      <c r="M662" s="98"/>
      <c r="N662" s="27"/>
      <c r="O662" s="99"/>
      <c r="P662" s="99"/>
      <c r="Q662" s="99"/>
      <c r="R662" s="99"/>
      <c r="S662" s="34"/>
      <c r="T662" s="47"/>
      <c r="U662" s="14"/>
    </row>
    <row r="663" spans="1:21" x14ac:dyDescent="0.25">
      <c r="A663" s="94"/>
      <c r="B663" s="37"/>
      <c r="C663" s="95"/>
      <c r="D663" s="95"/>
      <c r="E663" s="95"/>
      <c r="F663" s="12"/>
      <c r="G663" s="12"/>
      <c r="H663" s="12"/>
      <c r="I663" s="12"/>
      <c r="J663" s="96"/>
      <c r="K663" s="12"/>
      <c r="L663" s="97"/>
      <c r="M663" s="98"/>
      <c r="N663" s="27"/>
      <c r="O663" s="99"/>
      <c r="P663" s="99"/>
      <c r="Q663" s="99"/>
      <c r="R663" s="99"/>
      <c r="S663" s="34"/>
      <c r="T663" s="47"/>
      <c r="U663" s="14"/>
    </row>
    <row r="664" spans="1:21" x14ac:dyDescent="0.25">
      <c r="A664" s="94"/>
      <c r="B664" s="37"/>
      <c r="C664" s="95"/>
      <c r="D664" s="95"/>
      <c r="E664" s="95"/>
      <c r="F664" s="12"/>
      <c r="G664" s="12"/>
      <c r="H664" s="12"/>
      <c r="I664" s="12"/>
      <c r="J664" s="96"/>
      <c r="K664" s="12"/>
      <c r="L664" s="97"/>
      <c r="M664" s="98"/>
      <c r="N664" s="27"/>
      <c r="O664" s="99"/>
      <c r="P664" s="99"/>
      <c r="Q664" s="99"/>
      <c r="R664" s="99"/>
      <c r="S664" s="34"/>
      <c r="T664" s="47"/>
      <c r="U664" s="14"/>
    </row>
    <row r="665" spans="1:21" x14ac:dyDescent="0.25">
      <c r="A665" s="94"/>
      <c r="B665" s="37"/>
      <c r="C665" s="95"/>
      <c r="D665" s="95"/>
      <c r="E665" s="95"/>
      <c r="F665" s="12"/>
      <c r="G665" s="12"/>
      <c r="H665" s="12"/>
      <c r="I665" s="12"/>
      <c r="J665" s="96"/>
      <c r="K665" s="12"/>
      <c r="L665" s="97"/>
      <c r="M665" s="98"/>
      <c r="N665" s="27"/>
      <c r="O665" s="99"/>
      <c r="P665" s="99"/>
      <c r="Q665" s="99"/>
      <c r="R665" s="99"/>
      <c r="S665" s="34"/>
      <c r="T665" s="47"/>
      <c r="U665" s="14"/>
    </row>
    <row r="666" spans="1:21" x14ac:dyDescent="0.25">
      <c r="A666" s="94"/>
      <c r="B666" s="37"/>
      <c r="C666" s="95"/>
      <c r="D666" s="95"/>
      <c r="E666" s="95"/>
      <c r="F666" s="12"/>
      <c r="G666" s="12"/>
      <c r="H666" s="12"/>
      <c r="I666" s="12"/>
      <c r="J666" s="96"/>
      <c r="K666" s="12"/>
      <c r="L666" s="97"/>
      <c r="M666" s="98"/>
      <c r="N666" s="27"/>
      <c r="O666" s="99"/>
      <c r="P666" s="99"/>
      <c r="Q666" s="99"/>
      <c r="R666" s="99"/>
      <c r="S666" s="34"/>
      <c r="T666" s="47"/>
      <c r="U666" s="14"/>
    </row>
    <row r="667" spans="1:21" x14ac:dyDescent="0.25">
      <c r="A667" s="94"/>
      <c r="B667" s="37"/>
      <c r="C667" s="95"/>
      <c r="D667" s="95"/>
      <c r="E667" s="95"/>
      <c r="F667" s="12"/>
      <c r="G667" s="12"/>
      <c r="H667" s="12"/>
      <c r="I667" s="12"/>
      <c r="J667" s="96"/>
      <c r="K667" s="12"/>
      <c r="L667" s="97"/>
      <c r="M667" s="98"/>
      <c r="N667" s="27"/>
      <c r="O667" s="99"/>
      <c r="P667" s="99"/>
      <c r="Q667" s="99"/>
      <c r="R667" s="99"/>
      <c r="S667" s="34"/>
      <c r="T667" s="47"/>
      <c r="U667" s="14"/>
    </row>
    <row r="668" spans="1:21" x14ac:dyDescent="0.25">
      <c r="A668" s="94"/>
      <c r="B668" s="37"/>
      <c r="C668" s="95"/>
      <c r="D668" s="95"/>
      <c r="E668" s="95"/>
      <c r="F668" s="12"/>
      <c r="G668" s="12"/>
      <c r="H668" s="12"/>
      <c r="I668" s="12"/>
      <c r="J668" s="96"/>
      <c r="K668" s="12"/>
      <c r="L668" s="97"/>
      <c r="M668" s="98"/>
      <c r="N668" s="27"/>
      <c r="O668" s="99"/>
      <c r="P668" s="99"/>
      <c r="Q668" s="99"/>
      <c r="R668" s="99"/>
      <c r="S668" s="34"/>
      <c r="T668" s="47"/>
      <c r="U668" s="14"/>
    </row>
    <row r="669" spans="1:21" x14ac:dyDescent="0.25">
      <c r="A669" s="94"/>
      <c r="B669" s="37"/>
      <c r="C669" s="95"/>
      <c r="D669" s="95"/>
      <c r="E669" s="95"/>
      <c r="F669" s="12"/>
      <c r="G669" s="12"/>
      <c r="H669" s="12"/>
      <c r="I669" s="12"/>
      <c r="J669" s="96"/>
      <c r="K669" s="12"/>
      <c r="L669" s="97"/>
      <c r="M669" s="98"/>
      <c r="N669" s="27"/>
      <c r="O669" s="99"/>
      <c r="P669" s="99"/>
      <c r="Q669" s="99"/>
      <c r="R669" s="99"/>
      <c r="S669" s="34"/>
      <c r="T669" s="47"/>
      <c r="U669" s="14"/>
    </row>
    <row r="670" spans="1:21" x14ac:dyDescent="0.25">
      <c r="A670" s="94"/>
      <c r="B670" s="37"/>
      <c r="C670" s="95"/>
      <c r="D670" s="95"/>
      <c r="E670" s="95"/>
      <c r="F670" s="12"/>
      <c r="G670" s="12"/>
      <c r="H670" s="12"/>
      <c r="I670" s="12"/>
      <c r="J670" s="96"/>
      <c r="K670" s="12"/>
      <c r="L670" s="97"/>
      <c r="M670" s="98"/>
      <c r="N670" s="27"/>
      <c r="O670" s="99"/>
      <c r="P670" s="99"/>
      <c r="Q670" s="99"/>
      <c r="R670" s="99"/>
      <c r="S670" s="34"/>
      <c r="T670" s="47"/>
      <c r="U670" s="14"/>
    </row>
    <row r="671" spans="1:21" x14ac:dyDescent="0.25">
      <c r="A671" s="94"/>
      <c r="B671" s="37"/>
      <c r="C671" s="95"/>
      <c r="D671" s="95"/>
      <c r="E671" s="95"/>
      <c r="F671" s="12"/>
      <c r="G671" s="12"/>
      <c r="H671" s="12"/>
      <c r="I671" s="12"/>
      <c r="J671" s="96"/>
      <c r="K671" s="12"/>
      <c r="L671" s="97"/>
      <c r="M671" s="98"/>
      <c r="N671" s="27"/>
      <c r="O671" s="99"/>
      <c r="P671" s="99"/>
      <c r="Q671" s="99"/>
      <c r="R671" s="99"/>
      <c r="S671" s="34"/>
      <c r="T671" s="47"/>
      <c r="U671" s="14"/>
    </row>
    <row r="672" spans="1:21" x14ac:dyDescent="0.25">
      <c r="A672" s="94"/>
      <c r="B672" s="37"/>
      <c r="C672" s="95"/>
      <c r="D672" s="95"/>
      <c r="E672" s="95"/>
      <c r="F672" s="12"/>
      <c r="G672" s="12"/>
      <c r="H672" s="12"/>
      <c r="I672" s="12"/>
      <c r="J672" s="96"/>
      <c r="K672" s="12"/>
      <c r="L672" s="97"/>
      <c r="M672" s="98"/>
      <c r="N672" s="27"/>
      <c r="O672" s="99"/>
      <c r="P672" s="99"/>
      <c r="Q672" s="99"/>
      <c r="R672" s="99"/>
      <c r="S672" s="34"/>
      <c r="T672" s="47"/>
      <c r="U672" s="14"/>
    </row>
    <row r="673" spans="1:21" x14ac:dyDescent="0.25">
      <c r="A673" s="94"/>
      <c r="B673" s="37"/>
      <c r="C673" s="95"/>
      <c r="D673" s="95"/>
      <c r="E673" s="95"/>
      <c r="F673" s="12"/>
      <c r="G673" s="12"/>
      <c r="H673" s="12"/>
      <c r="I673" s="12"/>
      <c r="J673" s="96"/>
      <c r="K673" s="12"/>
      <c r="L673" s="97"/>
      <c r="M673" s="98"/>
      <c r="N673" s="27"/>
      <c r="O673" s="99"/>
      <c r="P673" s="99"/>
      <c r="Q673" s="99"/>
      <c r="R673" s="99"/>
      <c r="S673" s="34"/>
      <c r="T673" s="47"/>
      <c r="U673" s="14"/>
    </row>
    <row r="674" spans="1:21" x14ac:dyDescent="0.25">
      <c r="A674" s="94"/>
      <c r="B674" s="37"/>
      <c r="C674" s="95"/>
      <c r="D674" s="95"/>
      <c r="E674" s="95"/>
      <c r="F674" s="12"/>
      <c r="G674" s="12"/>
      <c r="H674" s="12"/>
      <c r="I674" s="12"/>
      <c r="J674" s="96"/>
      <c r="K674" s="12"/>
      <c r="L674" s="97"/>
      <c r="M674" s="98"/>
      <c r="N674" s="27"/>
      <c r="O674" s="99"/>
      <c r="P674" s="99"/>
      <c r="Q674" s="99"/>
      <c r="R674" s="99"/>
      <c r="S674" s="34"/>
      <c r="T674" s="47"/>
      <c r="U674" s="14"/>
    </row>
    <row r="675" spans="1:21" x14ac:dyDescent="0.25">
      <c r="A675" s="94"/>
      <c r="B675" s="37"/>
      <c r="C675" s="95"/>
      <c r="D675" s="95"/>
      <c r="E675" s="95"/>
      <c r="F675" s="12"/>
      <c r="G675" s="12"/>
      <c r="H675" s="12"/>
      <c r="I675" s="12"/>
      <c r="J675" s="96"/>
      <c r="K675" s="12"/>
      <c r="L675" s="97"/>
      <c r="M675" s="98"/>
      <c r="N675" s="27"/>
      <c r="O675" s="99"/>
      <c r="P675" s="99"/>
      <c r="Q675" s="99"/>
      <c r="R675" s="99"/>
      <c r="S675" s="34"/>
      <c r="T675" s="47"/>
      <c r="U675" s="14"/>
    </row>
    <row r="676" spans="1:21" x14ac:dyDescent="0.25">
      <c r="A676" s="706" t="s">
        <v>0</v>
      </c>
      <c r="B676" s="706"/>
      <c r="C676" s="706"/>
      <c r="D676" s="706"/>
      <c r="E676" s="706"/>
      <c r="F676" s="706"/>
      <c r="G676" s="706"/>
      <c r="H676" s="706"/>
      <c r="I676" s="706"/>
      <c r="J676" s="706"/>
      <c r="K676" s="706"/>
      <c r="L676" s="706"/>
      <c r="M676" s="706"/>
      <c r="N676" s="706"/>
      <c r="O676" s="706"/>
      <c r="P676" s="706"/>
      <c r="Q676" s="706"/>
      <c r="R676" s="706"/>
      <c r="S676" s="706"/>
      <c r="T676" s="706"/>
      <c r="U676" s="706"/>
    </row>
    <row r="677" spans="1:21" x14ac:dyDescent="0.25">
      <c r="A677" s="713" t="s">
        <v>1</v>
      </c>
      <c r="B677" s="713"/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</row>
    <row r="678" spans="1:21" x14ac:dyDescent="0.25">
      <c r="A678" s="713" t="s">
        <v>2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</row>
    <row r="679" spans="1:21" x14ac:dyDescent="0.25">
      <c r="A679" s="713" t="s">
        <v>3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</row>
    <row r="680" spans="1:21" x14ac:dyDescent="0.25">
      <c r="A680" s="713" t="s">
        <v>494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</row>
    <row r="681" spans="1:21" x14ac:dyDescent="0.25">
      <c r="A681" s="726" t="s">
        <v>4</v>
      </c>
      <c r="B681" s="726"/>
      <c r="C681" s="726"/>
      <c r="D681" s="726"/>
      <c r="E681" s="726"/>
      <c r="F681" s="726"/>
      <c r="G681" s="726"/>
      <c r="H681" s="726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</row>
    <row r="682" spans="1:21" x14ac:dyDescent="0.25">
      <c r="A682" s="697" t="s">
        <v>186</v>
      </c>
      <c r="B682" s="697"/>
      <c r="C682" s="697"/>
      <c r="D682" s="697"/>
      <c r="E682" s="697"/>
      <c r="F682" s="697"/>
      <c r="G682" s="697"/>
      <c r="H682" s="697"/>
      <c r="I682" s="697"/>
      <c r="J682" s="697"/>
      <c r="K682" s="697"/>
      <c r="L682" s="697"/>
      <c r="M682" s="697"/>
      <c r="N682" s="697"/>
      <c r="O682" s="697"/>
      <c r="P682" s="697"/>
      <c r="Q682" s="697"/>
      <c r="R682" s="697"/>
      <c r="S682" s="697"/>
      <c r="T682" s="697"/>
      <c r="U682" s="697"/>
    </row>
    <row r="683" spans="1:21" ht="18.75" thickBot="1" x14ac:dyDescent="0.3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3"/>
      <c r="O683" s="3"/>
      <c r="P683" s="3"/>
      <c r="Q683" s="3"/>
      <c r="R683" s="3"/>
      <c r="S683" s="2"/>
      <c r="T683" s="2"/>
      <c r="U683" s="2"/>
    </row>
    <row r="684" spans="1:21" ht="15.75" thickTop="1" x14ac:dyDescent="0.25">
      <c r="A684" s="698" t="s">
        <v>6</v>
      </c>
      <c r="B684" s="700" t="s">
        <v>7</v>
      </c>
      <c r="C684" s="702" t="s">
        <v>8</v>
      </c>
      <c r="D684" s="702" t="s">
        <v>177</v>
      </c>
      <c r="E684" s="702" t="s">
        <v>178</v>
      </c>
      <c r="F684" s="702" t="s">
        <v>9</v>
      </c>
      <c r="G684" s="702" t="s">
        <v>10</v>
      </c>
      <c r="H684" s="312"/>
      <c r="I684" s="702" t="s">
        <v>179</v>
      </c>
      <c r="J684" s="702" t="s">
        <v>11</v>
      </c>
      <c r="K684" s="700" t="s">
        <v>12</v>
      </c>
      <c r="L684" s="704" t="s">
        <v>13</v>
      </c>
      <c r="M684" s="704" t="s">
        <v>14</v>
      </c>
      <c r="N684" s="704" t="s">
        <v>15</v>
      </c>
      <c r="O684" s="715" t="s">
        <v>16</v>
      </c>
      <c r="P684" s="716"/>
      <c r="Q684" s="716"/>
      <c r="R684" s="717"/>
      <c r="S684" s="721" t="s">
        <v>17</v>
      </c>
      <c r="T684" s="722"/>
      <c r="U684" s="708" t="s">
        <v>18</v>
      </c>
    </row>
    <row r="685" spans="1:21" x14ac:dyDescent="0.25">
      <c r="A685" s="699"/>
      <c r="B685" s="701"/>
      <c r="C685" s="703"/>
      <c r="D685" s="703"/>
      <c r="E685" s="703"/>
      <c r="F685" s="703"/>
      <c r="G685" s="703"/>
      <c r="H685" s="313"/>
      <c r="I685" s="703"/>
      <c r="J685" s="703"/>
      <c r="K685" s="701"/>
      <c r="L685" s="705"/>
      <c r="M685" s="705"/>
      <c r="N685" s="705"/>
      <c r="O685" s="718"/>
      <c r="P685" s="719"/>
      <c r="Q685" s="719"/>
      <c r="R685" s="720"/>
      <c r="S685" s="723"/>
      <c r="T685" s="724"/>
      <c r="U685" s="709"/>
    </row>
    <row r="686" spans="1:21" ht="48" x14ac:dyDescent="0.25">
      <c r="A686" s="699"/>
      <c r="B686" s="701"/>
      <c r="C686" s="703"/>
      <c r="D686" s="703"/>
      <c r="E686" s="703"/>
      <c r="F686" s="703"/>
      <c r="G686" s="703"/>
      <c r="H686" s="313" t="s">
        <v>180</v>
      </c>
      <c r="I686" s="703"/>
      <c r="J686" s="703"/>
      <c r="K686" s="701"/>
      <c r="L686" s="705"/>
      <c r="M686" s="705"/>
      <c r="N686" s="705"/>
      <c r="O686" s="711" t="s">
        <v>19</v>
      </c>
      <c r="P686" s="711" t="s">
        <v>20</v>
      </c>
      <c r="Q686" s="711" t="s">
        <v>21</v>
      </c>
      <c r="R686" s="711" t="s">
        <v>22</v>
      </c>
      <c r="S686" s="695" t="s">
        <v>23</v>
      </c>
      <c r="T686" s="695" t="s">
        <v>24</v>
      </c>
      <c r="U686" s="709"/>
    </row>
    <row r="687" spans="1:21" ht="15.75" thickBot="1" x14ac:dyDescent="0.3">
      <c r="A687" s="727"/>
      <c r="B687" s="725"/>
      <c r="C687" s="707"/>
      <c r="D687" s="707"/>
      <c r="E687" s="707"/>
      <c r="F687" s="707"/>
      <c r="G687" s="707"/>
      <c r="H687" s="314"/>
      <c r="I687" s="707"/>
      <c r="J687" s="707"/>
      <c r="K687" s="725"/>
      <c r="L687" s="696"/>
      <c r="M687" s="696"/>
      <c r="N687" s="696"/>
      <c r="O687" s="712"/>
      <c r="P687" s="712"/>
      <c r="Q687" s="712"/>
      <c r="R687" s="712"/>
      <c r="S687" s="696"/>
      <c r="T687" s="696"/>
      <c r="U687" s="710"/>
    </row>
    <row r="688" spans="1:21" ht="300.75" thickBot="1" x14ac:dyDescent="0.3">
      <c r="A688" s="52">
        <v>1</v>
      </c>
      <c r="B688" s="53">
        <v>35801</v>
      </c>
      <c r="C688" s="5" t="s">
        <v>441</v>
      </c>
      <c r="D688" s="318" t="s">
        <v>489</v>
      </c>
      <c r="E688" s="319" t="s">
        <v>182</v>
      </c>
      <c r="F688" s="5">
        <v>9</v>
      </c>
      <c r="G688" s="5" t="s">
        <v>181</v>
      </c>
      <c r="H688" s="5">
        <v>615</v>
      </c>
      <c r="I688" s="438" t="s">
        <v>553</v>
      </c>
      <c r="J688" s="212">
        <v>1</v>
      </c>
      <c r="K688" s="5" t="s">
        <v>97</v>
      </c>
      <c r="L688" s="219">
        <v>15000</v>
      </c>
      <c r="M688" s="220">
        <v>600</v>
      </c>
      <c r="N688" s="138" t="s">
        <v>183</v>
      </c>
      <c r="O688" s="221">
        <v>0.25</v>
      </c>
      <c r="P688" s="221">
        <v>0.25</v>
      </c>
      <c r="Q688" s="221">
        <v>0.25</v>
      </c>
      <c r="R688" s="221">
        <v>0.25</v>
      </c>
      <c r="S688" s="54"/>
      <c r="T688" s="54" t="s">
        <v>514</v>
      </c>
      <c r="U688" s="664" t="s">
        <v>554</v>
      </c>
    </row>
    <row r="689" spans="1:21" ht="15.75" thickTop="1" x14ac:dyDescent="0.25">
      <c r="A689" s="94"/>
      <c r="B689" s="37"/>
      <c r="C689" s="95"/>
      <c r="D689" s="95"/>
      <c r="E689" s="95"/>
      <c r="F689" s="12"/>
      <c r="G689" s="12"/>
      <c r="H689" s="12"/>
      <c r="I689" s="12"/>
      <c r="J689" s="96"/>
      <c r="K689" s="12"/>
      <c r="L689" s="97"/>
      <c r="M689" s="98"/>
      <c r="N689" s="27"/>
      <c r="O689" s="99"/>
      <c r="P689" s="99"/>
      <c r="Q689" s="99"/>
      <c r="R689" s="99"/>
      <c r="S689" s="34"/>
      <c r="T689" s="47"/>
      <c r="U689" s="14"/>
    </row>
    <row r="690" spans="1:21" x14ac:dyDescent="0.25">
      <c r="A690" s="94"/>
      <c r="B690" s="37"/>
      <c r="C690" s="95"/>
      <c r="D690" s="95"/>
      <c r="E690" s="95"/>
      <c r="F690" s="12"/>
      <c r="G690" s="12"/>
      <c r="H690" s="12"/>
      <c r="I690" s="12"/>
      <c r="J690" s="96"/>
      <c r="K690" s="12"/>
      <c r="L690" s="97"/>
      <c r="M690" s="98"/>
      <c r="N690" s="27"/>
      <c r="O690" s="99"/>
      <c r="P690" s="99"/>
      <c r="Q690" s="99"/>
      <c r="R690" s="99"/>
      <c r="S690" s="34"/>
      <c r="T690" s="47"/>
      <c r="U690" s="14"/>
    </row>
    <row r="691" spans="1:21" x14ac:dyDescent="0.25">
      <c r="A691" s="94"/>
      <c r="B691" s="37"/>
      <c r="C691" s="95"/>
      <c r="D691" s="95"/>
      <c r="E691" s="95"/>
      <c r="F691" s="12"/>
      <c r="G691" s="12"/>
      <c r="H691" s="12"/>
      <c r="I691" s="12"/>
      <c r="J691" s="96"/>
      <c r="K691" s="12"/>
      <c r="L691" s="97"/>
      <c r="M691" s="98"/>
      <c r="N691" s="27"/>
      <c r="O691" s="99"/>
      <c r="P691" s="99"/>
      <c r="Q691" s="99"/>
      <c r="R691" s="99"/>
      <c r="S691" s="34"/>
      <c r="T691" s="47"/>
      <c r="U691" s="14"/>
    </row>
    <row r="692" spans="1:21" x14ac:dyDescent="0.25">
      <c r="A692" s="94"/>
      <c r="B692" s="37"/>
      <c r="C692" s="95"/>
      <c r="D692" s="95"/>
      <c r="E692" s="95"/>
      <c r="F692" s="12"/>
      <c r="G692" s="12"/>
      <c r="H692" s="12"/>
      <c r="I692" s="12"/>
      <c r="J692" s="96"/>
      <c r="K692" s="12"/>
      <c r="L692" s="97"/>
      <c r="M692" s="98"/>
      <c r="N692" s="27"/>
      <c r="O692" s="99"/>
      <c r="P692" s="99"/>
      <c r="Q692" s="99"/>
      <c r="R692" s="99"/>
      <c r="S692" s="34"/>
      <c r="T692" s="47"/>
      <c r="U692" s="14"/>
    </row>
    <row r="693" spans="1:21" x14ac:dyDescent="0.25">
      <c r="A693" s="94"/>
      <c r="B693" s="37"/>
      <c r="C693" s="95"/>
      <c r="D693" s="95"/>
      <c r="E693" s="95"/>
      <c r="F693" s="12"/>
      <c r="G693" s="12"/>
      <c r="H693" s="12"/>
      <c r="I693" s="12"/>
      <c r="J693" s="96"/>
      <c r="K693" s="12"/>
      <c r="L693" s="97"/>
      <c r="M693" s="98">
        <f>SUM(M688:M692)</f>
        <v>600</v>
      </c>
      <c r="N693" s="27"/>
      <c r="O693" s="99"/>
      <c r="P693" s="99"/>
      <c r="Q693" s="99"/>
      <c r="R693" s="99"/>
      <c r="S693" s="34"/>
      <c r="T693" s="47"/>
      <c r="U693" s="14"/>
    </row>
    <row r="694" spans="1:21" x14ac:dyDescent="0.25">
      <c r="A694" s="94"/>
      <c r="B694" s="37"/>
      <c r="C694" s="95"/>
      <c r="D694" s="95"/>
      <c r="E694" s="95"/>
      <c r="F694" s="12"/>
      <c r="G694" s="12"/>
      <c r="H694" s="12"/>
      <c r="I694" s="12"/>
      <c r="J694" s="96"/>
      <c r="K694" s="12"/>
      <c r="L694" s="97"/>
      <c r="M694" s="98"/>
      <c r="N694" s="27"/>
      <c r="O694" s="99"/>
      <c r="P694" s="99"/>
      <c r="Q694" s="99"/>
      <c r="R694" s="99"/>
      <c r="S694" s="34"/>
      <c r="T694" s="47"/>
      <c r="U694" s="14"/>
    </row>
    <row r="695" spans="1:21" x14ac:dyDescent="0.25">
      <c r="A695" s="94"/>
      <c r="B695" s="37"/>
      <c r="C695" s="95"/>
      <c r="D695" s="95"/>
      <c r="E695" s="95"/>
      <c r="F695" s="12"/>
      <c r="G695" s="12"/>
      <c r="H695" s="12"/>
      <c r="I695" s="12"/>
      <c r="J695" s="96"/>
      <c r="K695" s="12"/>
      <c r="L695" s="97"/>
      <c r="M695" s="98"/>
      <c r="N695" s="27"/>
      <c r="O695" s="99"/>
      <c r="P695" s="99"/>
      <c r="Q695" s="99"/>
      <c r="R695" s="99"/>
      <c r="S695" s="34"/>
      <c r="T695" s="47"/>
      <c r="U695" s="14"/>
    </row>
    <row r="696" spans="1:21" x14ac:dyDescent="0.25">
      <c r="A696" s="94"/>
      <c r="B696" s="37"/>
      <c r="C696" s="95"/>
      <c r="D696" s="95"/>
      <c r="E696" s="95"/>
      <c r="F696" s="12"/>
      <c r="G696" s="12"/>
      <c r="H696" s="12"/>
      <c r="I696" s="12"/>
      <c r="J696" s="96"/>
      <c r="K696" s="12"/>
      <c r="L696" s="97"/>
      <c r="M696" s="98"/>
      <c r="N696" s="27"/>
      <c r="O696" s="99"/>
      <c r="P696" s="99"/>
      <c r="Q696" s="99"/>
      <c r="R696" s="99"/>
      <c r="S696" s="34"/>
      <c r="T696" s="47"/>
      <c r="U696" s="14"/>
    </row>
    <row r="697" spans="1:21" x14ac:dyDescent="0.25">
      <c r="A697" s="94"/>
      <c r="B697" s="37"/>
      <c r="C697" s="95"/>
      <c r="D697" s="95"/>
      <c r="E697" s="95"/>
      <c r="F697" s="12"/>
      <c r="G697" s="12"/>
      <c r="H697" s="12"/>
      <c r="I697" s="12"/>
      <c r="J697" s="96"/>
      <c r="K697" s="12"/>
      <c r="L697" s="97"/>
      <c r="M697" s="98"/>
      <c r="N697" s="27"/>
      <c r="O697" s="99"/>
      <c r="P697" s="99"/>
      <c r="Q697" s="99"/>
      <c r="R697" s="99"/>
      <c r="S697" s="34"/>
      <c r="T697" s="47"/>
      <c r="U697" s="14"/>
    </row>
    <row r="698" spans="1:21" x14ac:dyDescent="0.25">
      <c r="A698" s="94"/>
      <c r="B698" s="37"/>
      <c r="C698" s="95"/>
      <c r="D698" s="95"/>
      <c r="E698" s="95"/>
      <c r="F698" s="12"/>
      <c r="G698" s="12"/>
      <c r="H698" s="12"/>
      <c r="I698" s="12"/>
      <c r="J698" s="96"/>
      <c r="K698" s="12"/>
      <c r="L698" s="97"/>
      <c r="M698" s="98"/>
      <c r="N698" s="27"/>
      <c r="O698" s="99"/>
      <c r="P698" s="99"/>
      <c r="Q698" s="99"/>
      <c r="R698" s="99"/>
      <c r="S698" s="34"/>
      <c r="T698" s="47"/>
      <c r="U698" s="14"/>
    </row>
    <row r="699" spans="1:21" x14ac:dyDescent="0.25">
      <c r="A699" s="94"/>
      <c r="B699" s="37"/>
      <c r="C699" s="95"/>
      <c r="D699" s="95"/>
      <c r="E699" s="95"/>
      <c r="F699" s="12"/>
      <c r="G699" s="12"/>
      <c r="H699" s="12"/>
      <c r="I699" s="12"/>
      <c r="J699" s="96"/>
      <c r="K699" s="12"/>
      <c r="L699" s="97"/>
      <c r="M699" s="98"/>
      <c r="N699" s="27"/>
      <c r="O699" s="99"/>
      <c r="P699" s="99"/>
      <c r="Q699" s="99"/>
      <c r="R699" s="99"/>
      <c r="S699" s="34"/>
      <c r="T699" s="47"/>
      <c r="U699" s="14"/>
    </row>
    <row r="700" spans="1:21" x14ac:dyDescent="0.25">
      <c r="A700" s="94"/>
      <c r="B700" s="37"/>
      <c r="C700" s="95"/>
      <c r="D700" s="95"/>
      <c r="E700" s="95"/>
      <c r="F700" s="12"/>
      <c r="G700" s="12"/>
      <c r="H700" s="12"/>
      <c r="I700" s="12"/>
      <c r="J700" s="96"/>
      <c r="K700" s="12"/>
      <c r="L700" s="97"/>
      <c r="M700" s="98"/>
      <c r="N700" s="27"/>
      <c r="O700" s="99"/>
      <c r="P700" s="99"/>
      <c r="Q700" s="99"/>
      <c r="R700" s="99"/>
      <c r="S700" s="34"/>
      <c r="T700" s="47"/>
      <c r="U700" s="14"/>
    </row>
    <row r="701" spans="1:21" x14ac:dyDescent="0.25">
      <c r="A701" s="94"/>
      <c r="B701" s="37"/>
      <c r="C701" s="95"/>
      <c r="D701" s="95"/>
      <c r="E701" s="95"/>
      <c r="F701" s="12"/>
      <c r="G701" s="12"/>
      <c r="H701" s="12"/>
      <c r="I701" s="12"/>
      <c r="J701" s="96"/>
      <c r="K701" s="12"/>
      <c r="L701" s="97"/>
      <c r="M701" s="98"/>
      <c r="N701" s="27"/>
      <c r="O701" s="99"/>
      <c r="P701" s="99"/>
      <c r="Q701" s="99"/>
      <c r="R701" s="99"/>
      <c r="S701" s="34"/>
      <c r="T701" s="47"/>
      <c r="U701" s="14"/>
    </row>
    <row r="702" spans="1:21" x14ac:dyDescent="0.25">
      <c r="A702" s="94"/>
      <c r="B702" s="37"/>
      <c r="C702" s="95"/>
      <c r="D702" s="95"/>
      <c r="E702" s="95"/>
      <c r="F702" s="12"/>
      <c r="G702" s="12"/>
      <c r="H702" s="12"/>
      <c r="I702" s="12"/>
      <c r="J702" s="96"/>
      <c r="K702" s="12"/>
      <c r="L702" s="97"/>
      <c r="M702" s="98"/>
      <c r="N702" s="27"/>
      <c r="O702" s="99"/>
      <c r="P702" s="99"/>
      <c r="Q702" s="99"/>
      <c r="R702" s="99"/>
      <c r="S702" s="34"/>
      <c r="T702" s="47"/>
      <c r="U702" s="14"/>
    </row>
    <row r="703" spans="1:21" x14ac:dyDescent="0.25">
      <c r="A703" s="94"/>
      <c r="B703" s="37"/>
      <c r="C703" s="95"/>
      <c r="D703" s="95"/>
      <c r="E703" s="95"/>
      <c r="F703" s="12"/>
      <c r="G703" s="12"/>
      <c r="H703" s="12"/>
      <c r="I703" s="12"/>
      <c r="J703" s="96"/>
      <c r="K703" s="12"/>
      <c r="L703" s="97"/>
      <c r="M703" s="98"/>
      <c r="N703" s="27"/>
      <c r="O703" s="99"/>
      <c r="P703" s="99"/>
      <c r="Q703" s="99"/>
      <c r="R703" s="99"/>
      <c r="S703" s="34"/>
      <c r="T703" s="47"/>
      <c r="U703" s="14"/>
    </row>
    <row r="704" spans="1:21" x14ac:dyDescent="0.25">
      <c r="A704" s="94"/>
      <c r="B704" s="37"/>
      <c r="C704" s="95"/>
      <c r="D704" s="95"/>
      <c r="E704" s="95"/>
      <c r="F704" s="12"/>
      <c r="G704" s="12"/>
      <c r="H704" s="12"/>
      <c r="I704" s="12"/>
      <c r="J704" s="96"/>
      <c r="K704" s="12"/>
      <c r="L704" s="97"/>
      <c r="M704" s="98"/>
      <c r="N704" s="27"/>
      <c r="O704" s="99"/>
      <c r="P704" s="99"/>
      <c r="Q704" s="99"/>
      <c r="R704" s="99"/>
      <c r="S704" s="34"/>
      <c r="T704" s="47"/>
      <c r="U704" s="14"/>
    </row>
    <row r="705" spans="1:21" x14ac:dyDescent="0.25">
      <c r="A705" s="94"/>
      <c r="B705" s="37"/>
      <c r="C705" s="95"/>
      <c r="D705" s="95"/>
      <c r="E705" s="95"/>
      <c r="F705" s="12"/>
      <c r="G705" s="12"/>
      <c r="H705" s="12"/>
      <c r="I705" s="12"/>
      <c r="J705" s="96"/>
      <c r="K705" s="12"/>
      <c r="L705" s="97"/>
      <c r="M705" s="107"/>
      <c r="N705" s="27"/>
      <c r="O705" s="99"/>
      <c r="P705" s="99"/>
      <c r="Q705" s="99"/>
      <c r="R705" s="99"/>
      <c r="S705" s="34"/>
      <c r="T705" s="47"/>
      <c r="U705" s="14"/>
    </row>
    <row r="706" spans="1:21" x14ac:dyDescent="0.25">
      <c r="A706" s="94"/>
      <c r="B706" s="37"/>
      <c r="C706" s="95"/>
      <c r="D706" s="95"/>
      <c r="E706" s="95"/>
      <c r="F706" s="12"/>
      <c r="G706" s="12"/>
      <c r="H706" s="12"/>
      <c r="I706" s="12"/>
      <c r="J706" s="96"/>
      <c r="K706" s="12"/>
      <c r="L706" s="97"/>
      <c r="M706" s="107"/>
      <c r="N706" s="27"/>
      <c r="O706" s="99"/>
      <c r="P706" s="99"/>
      <c r="Q706" s="99"/>
      <c r="R706" s="99"/>
      <c r="S706" s="34"/>
      <c r="T706" s="47"/>
      <c r="U706" s="14"/>
    </row>
    <row r="707" spans="1:21" x14ac:dyDescent="0.25">
      <c r="A707" s="94"/>
      <c r="B707" s="37"/>
      <c r="C707" s="95"/>
      <c r="D707" s="95"/>
      <c r="E707" s="95"/>
      <c r="F707" s="12"/>
      <c r="G707" s="12"/>
      <c r="H707" s="12"/>
      <c r="I707" s="12"/>
      <c r="J707" s="96"/>
      <c r="K707" s="12"/>
      <c r="L707" s="97"/>
      <c r="M707" s="107"/>
      <c r="N707" s="27"/>
      <c r="O707" s="99"/>
      <c r="P707" s="99"/>
      <c r="Q707" s="99"/>
      <c r="R707" s="99"/>
      <c r="S707" s="34"/>
      <c r="T707" s="47"/>
      <c r="U707" s="14"/>
    </row>
    <row r="708" spans="1:21" x14ac:dyDescent="0.25">
      <c r="A708" s="94"/>
      <c r="B708" s="37"/>
      <c r="C708" s="95"/>
      <c r="D708" s="95"/>
      <c r="E708" s="95"/>
      <c r="F708" s="12"/>
      <c r="G708" s="12"/>
      <c r="H708" s="12"/>
      <c r="I708" s="12"/>
      <c r="J708" s="96"/>
      <c r="K708" s="12"/>
      <c r="L708" s="97"/>
      <c r="M708" s="107"/>
      <c r="N708" s="27"/>
      <c r="O708" s="99"/>
      <c r="P708" s="99"/>
      <c r="Q708" s="99"/>
      <c r="R708" s="99"/>
      <c r="S708" s="34"/>
      <c r="T708" s="47"/>
      <c r="U708" s="14"/>
    </row>
    <row r="709" spans="1:21" x14ac:dyDescent="0.25">
      <c r="A709" s="94"/>
      <c r="B709" s="37"/>
      <c r="C709" s="95"/>
      <c r="D709" s="95"/>
      <c r="E709" s="95"/>
      <c r="F709" s="12"/>
      <c r="G709" s="12"/>
      <c r="H709" s="12"/>
      <c r="I709" s="12"/>
      <c r="J709" s="96"/>
      <c r="K709" s="12"/>
      <c r="L709" s="97"/>
      <c r="M709" s="107"/>
      <c r="N709" s="27"/>
      <c r="O709" s="99"/>
      <c r="P709" s="99"/>
      <c r="Q709" s="99"/>
      <c r="R709" s="99"/>
      <c r="S709" s="34"/>
      <c r="T709" s="47"/>
      <c r="U709" s="14"/>
    </row>
    <row r="710" spans="1:21" x14ac:dyDescent="0.25">
      <c r="A710" s="94"/>
      <c r="B710" s="37"/>
      <c r="C710" s="95"/>
      <c r="D710" s="95"/>
      <c r="E710" s="95"/>
      <c r="F710" s="12"/>
      <c r="G710" s="12"/>
      <c r="H710" s="12"/>
      <c r="I710" s="12"/>
      <c r="J710" s="96"/>
      <c r="K710" s="12"/>
      <c r="L710" s="97"/>
      <c r="M710" s="107"/>
      <c r="N710" s="27"/>
      <c r="O710" s="99"/>
      <c r="P710" s="99"/>
      <c r="Q710" s="99"/>
      <c r="R710" s="99"/>
      <c r="S710" s="34"/>
      <c r="T710" s="47"/>
      <c r="U710" s="14"/>
    </row>
    <row r="711" spans="1:21" x14ac:dyDescent="0.25">
      <c r="A711" s="94"/>
      <c r="B711" s="37"/>
      <c r="C711" s="95"/>
      <c r="D711" s="95"/>
      <c r="E711" s="95"/>
      <c r="F711" s="12"/>
      <c r="G711" s="12"/>
      <c r="H711" s="12"/>
      <c r="I711" s="12"/>
      <c r="J711" s="96"/>
      <c r="K711" s="12"/>
      <c r="L711" s="97"/>
      <c r="M711" s="107"/>
      <c r="N711" s="27"/>
      <c r="O711" s="99"/>
      <c r="P711" s="99"/>
      <c r="Q711" s="99"/>
      <c r="R711" s="99"/>
      <c r="S711" s="34"/>
      <c r="T711" s="47"/>
      <c r="U711" s="14"/>
    </row>
    <row r="712" spans="1:21" x14ac:dyDescent="0.25">
      <c r="A712" s="94"/>
      <c r="B712" s="37"/>
      <c r="C712" s="95"/>
      <c r="D712" s="95"/>
      <c r="E712" s="95"/>
      <c r="F712" s="12"/>
      <c r="G712" s="12"/>
      <c r="H712" s="12"/>
      <c r="I712" s="12"/>
      <c r="J712" s="96"/>
      <c r="K712" s="12"/>
      <c r="L712" s="97"/>
      <c r="M712" s="107"/>
      <c r="N712" s="27"/>
      <c r="O712" s="99"/>
      <c r="P712" s="99"/>
      <c r="Q712" s="99"/>
      <c r="R712" s="99"/>
      <c r="S712" s="34"/>
      <c r="T712" s="47"/>
      <c r="U712" s="14"/>
    </row>
    <row r="713" spans="1:21" x14ac:dyDescent="0.25">
      <c r="A713" s="94"/>
      <c r="B713" s="37"/>
      <c r="C713" s="95"/>
      <c r="D713" s="95"/>
      <c r="E713" s="95"/>
      <c r="F713" s="12"/>
      <c r="G713" s="12"/>
      <c r="H713" s="12"/>
      <c r="I713" s="12"/>
      <c r="J713" s="96"/>
      <c r="K713" s="12"/>
      <c r="L713" s="97"/>
      <c r="M713" s="107"/>
      <c r="N713" s="27"/>
      <c r="O713" s="99"/>
      <c r="P713" s="99"/>
      <c r="Q713" s="99"/>
      <c r="R713" s="99"/>
      <c r="S713" s="34"/>
      <c r="T713" s="47"/>
      <c r="U713" s="14"/>
    </row>
    <row r="714" spans="1:21" x14ac:dyDescent="0.25">
      <c r="A714" s="94"/>
      <c r="B714" s="37"/>
      <c r="C714" s="95"/>
      <c r="D714" s="95"/>
      <c r="E714" s="95"/>
      <c r="F714" s="12"/>
      <c r="G714" s="12"/>
      <c r="H714" s="12"/>
      <c r="I714" s="12"/>
      <c r="J714" s="96"/>
      <c r="K714" s="12"/>
      <c r="L714" s="97"/>
      <c r="M714" s="107"/>
      <c r="N714" s="27"/>
      <c r="O714" s="99"/>
      <c r="P714" s="99"/>
      <c r="Q714" s="99"/>
      <c r="R714" s="99"/>
      <c r="S714" s="34"/>
      <c r="T714" s="47"/>
      <c r="U714" s="14"/>
    </row>
    <row r="715" spans="1:21" x14ac:dyDescent="0.25">
      <c r="A715" s="94"/>
      <c r="B715" s="37"/>
      <c r="C715" s="95"/>
      <c r="D715" s="95"/>
      <c r="E715" s="95"/>
      <c r="F715" s="12"/>
      <c r="G715" s="12"/>
      <c r="H715" s="12"/>
      <c r="I715" s="12"/>
      <c r="J715" s="96"/>
      <c r="K715" s="12"/>
      <c r="L715" s="97"/>
      <c r="M715" s="107"/>
      <c r="N715" s="27"/>
      <c r="O715" s="99"/>
      <c r="P715" s="99"/>
      <c r="Q715" s="99"/>
      <c r="R715" s="99"/>
      <c r="S715" s="34"/>
      <c r="T715" s="47"/>
      <c r="U715" s="14"/>
    </row>
    <row r="716" spans="1:21" x14ac:dyDescent="0.25">
      <c r="A716" s="94"/>
      <c r="B716" s="37"/>
      <c r="C716" s="95"/>
      <c r="D716" s="95"/>
      <c r="E716" s="95"/>
      <c r="F716" s="12"/>
      <c r="G716" s="12"/>
      <c r="H716" s="12"/>
      <c r="I716" s="12"/>
      <c r="J716" s="96"/>
      <c r="K716" s="12"/>
      <c r="L716" s="97"/>
      <c r="M716" s="107"/>
      <c r="N716" s="27"/>
      <c r="O716" s="99"/>
      <c r="P716" s="99"/>
      <c r="Q716" s="99"/>
      <c r="R716" s="99"/>
      <c r="S716" s="34"/>
      <c r="T716" s="47"/>
      <c r="U716" s="14"/>
    </row>
    <row r="717" spans="1:21" x14ac:dyDescent="0.25">
      <c r="A717" s="94"/>
      <c r="B717" s="37"/>
      <c r="C717" s="95"/>
      <c r="D717" s="95"/>
      <c r="E717" s="95"/>
      <c r="F717" s="12"/>
      <c r="G717" s="12"/>
      <c r="H717" s="12"/>
      <c r="I717" s="12"/>
      <c r="J717" s="96"/>
      <c r="K717" s="12"/>
      <c r="L717" s="97"/>
      <c r="M717" s="107"/>
      <c r="N717" s="27"/>
      <c r="O717" s="99"/>
      <c r="P717" s="99"/>
      <c r="Q717" s="99"/>
      <c r="R717" s="99"/>
      <c r="S717" s="34"/>
      <c r="T717" s="47"/>
      <c r="U717" s="14"/>
    </row>
    <row r="718" spans="1:21" x14ac:dyDescent="0.25">
      <c r="A718" s="94"/>
      <c r="B718" s="37"/>
      <c r="C718" s="95"/>
      <c r="D718" s="95"/>
      <c r="E718" s="95"/>
      <c r="F718" s="12"/>
      <c r="G718" s="12"/>
      <c r="H718" s="12"/>
      <c r="I718" s="12"/>
      <c r="J718" s="96"/>
      <c r="K718" s="12"/>
      <c r="L718" s="97"/>
      <c r="M718" s="107"/>
      <c r="N718" s="27"/>
      <c r="O718" s="99"/>
      <c r="P718" s="99"/>
      <c r="Q718" s="99"/>
      <c r="R718" s="99"/>
      <c r="S718" s="34"/>
      <c r="T718" s="47"/>
      <c r="U718" s="14"/>
    </row>
    <row r="719" spans="1:21" x14ac:dyDescent="0.25">
      <c r="A719" s="94"/>
      <c r="B719" s="37"/>
      <c r="C719" s="95"/>
      <c r="D719" s="95"/>
      <c r="E719" s="95"/>
      <c r="F719" s="12"/>
      <c r="G719" s="12"/>
      <c r="H719" s="12"/>
      <c r="I719" s="12"/>
      <c r="J719" s="96"/>
      <c r="K719" s="12"/>
      <c r="L719" s="97"/>
      <c r="M719" s="107"/>
      <c r="N719" s="27"/>
      <c r="O719" s="99"/>
      <c r="P719" s="99"/>
      <c r="Q719" s="99"/>
      <c r="R719" s="99"/>
      <c r="S719" s="34"/>
      <c r="T719" s="47"/>
      <c r="U719" s="14"/>
    </row>
    <row r="720" spans="1:21" x14ac:dyDescent="0.25">
      <c r="K720" s="62"/>
    </row>
    <row r="721" spans="1:21" x14ac:dyDescent="0.25">
      <c r="A721" s="706" t="s">
        <v>0</v>
      </c>
      <c r="B721" s="706"/>
      <c r="C721" s="706"/>
      <c r="D721" s="706"/>
      <c r="E721" s="706"/>
      <c r="F721" s="706"/>
      <c r="G721" s="706"/>
      <c r="H721" s="706"/>
      <c r="I721" s="706"/>
      <c r="J721" s="706"/>
      <c r="K721" s="706"/>
      <c r="L721" s="706"/>
      <c r="M721" s="706"/>
      <c r="N721" s="706"/>
      <c r="O721" s="706"/>
      <c r="P721" s="706"/>
      <c r="Q721" s="706"/>
      <c r="R721" s="706"/>
      <c r="S721" s="706"/>
      <c r="T721" s="706"/>
      <c r="U721" s="706"/>
    </row>
    <row r="722" spans="1:21" x14ac:dyDescent="0.25">
      <c r="A722" s="713" t="s">
        <v>1</v>
      </c>
      <c r="B722" s="713"/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</row>
    <row r="723" spans="1:21" x14ac:dyDescent="0.25">
      <c r="A723" s="713" t="s">
        <v>2</v>
      </c>
      <c r="B723" s="713"/>
      <c r="C723" s="713"/>
      <c r="D723" s="713"/>
      <c r="E723" s="713"/>
      <c r="F723" s="713"/>
      <c r="G723" s="713"/>
      <c r="H723" s="713"/>
      <c r="I723" s="713"/>
      <c r="J723" s="713"/>
      <c r="K723" s="713"/>
      <c r="L723" s="713"/>
      <c r="M723" s="713"/>
      <c r="N723" s="713"/>
      <c r="O723" s="713"/>
      <c r="P723" s="713"/>
      <c r="Q723" s="713"/>
      <c r="R723" s="713"/>
      <c r="S723" s="713"/>
      <c r="T723" s="713"/>
      <c r="U723" s="713"/>
    </row>
    <row r="724" spans="1:21" x14ac:dyDescent="0.25">
      <c r="A724" s="713" t="s">
        <v>3</v>
      </c>
      <c r="B724" s="713"/>
      <c r="C724" s="713"/>
      <c r="D724" s="713"/>
      <c r="E724" s="713"/>
      <c r="F724" s="713"/>
      <c r="G724" s="713"/>
      <c r="H724" s="713"/>
      <c r="I724" s="713"/>
      <c r="J724" s="713"/>
      <c r="K724" s="713"/>
      <c r="L724" s="713"/>
      <c r="M724" s="713"/>
      <c r="N724" s="713"/>
      <c r="O724" s="713"/>
      <c r="P724" s="713"/>
      <c r="Q724" s="713"/>
      <c r="R724" s="713"/>
      <c r="S724" s="713"/>
      <c r="T724" s="713"/>
      <c r="U724" s="713"/>
    </row>
    <row r="725" spans="1:21" x14ac:dyDescent="0.25">
      <c r="A725" s="713" t="s">
        <v>494</v>
      </c>
      <c r="B725" s="713"/>
      <c r="C725" s="713"/>
      <c r="D725" s="713"/>
      <c r="E725" s="713"/>
      <c r="F725" s="713"/>
      <c r="G725" s="713"/>
      <c r="H725" s="713"/>
      <c r="I725" s="713"/>
      <c r="J725" s="713"/>
      <c r="K725" s="713"/>
      <c r="L725" s="713"/>
      <c r="M725" s="713"/>
      <c r="N725" s="713"/>
      <c r="O725" s="713"/>
      <c r="P725" s="713"/>
      <c r="Q725" s="713"/>
      <c r="R725" s="713"/>
      <c r="S725" s="713"/>
      <c r="T725" s="713"/>
      <c r="U725" s="713"/>
    </row>
    <row r="726" spans="1:21" x14ac:dyDescent="0.25">
      <c r="A726" s="714" t="s">
        <v>4</v>
      </c>
      <c r="B726" s="714"/>
      <c r="C726" s="714"/>
      <c r="D726" s="714"/>
      <c r="E726" s="714"/>
      <c r="F726" s="714"/>
      <c r="G726" s="714"/>
      <c r="H726" s="714"/>
      <c r="I726" s="714"/>
      <c r="J726" s="714"/>
      <c r="K726" s="714"/>
      <c r="L726" s="714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x14ac:dyDescent="0.25">
      <c r="A727" s="737" t="s">
        <v>108</v>
      </c>
      <c r="B727" s="737"/>
      <c r="C727" s="737"/>
      <c r="D727" s="737"/>
      <c r="E727" s="737"/>
      <c r="F727" s="737"/>
      <c r="G727" s="737"/>
      <c r="H727" s="737"/>
      <c r="I727" s="737"/>
      <c r="J727" s="737"/>
      <c r="K727" s="737"/>
      <c r="L727" s="737"/>
      <c r="M727" s="737"/>
      <c r="N727" s="737"/>
      <c r="O727" s="737"/>
      <c r="P727" s="737"/>
      <c r="Q727" s="737"/>
      <c r="R727" s="737"/>
      <c r="S727" s="737"/>
      <c r="T727" s="737"/>
      <c r="U727" s="737"/>
    </row>
    <row r="728" spans="1:21" ht="18.75" thickBot="1" x14ac:dyDescent="0.3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3"/>
      <c r="N728" s="3"/>
      <c r="O728" s="3"/>
      <c r="P728" s="3"/>
      <c r="Q728" s="3"/>
      <c r="R728" s="3"/>
      <c r="S728" s="2"/>
      <c r="T728" s="2"/>
      <c r="U728" s="2"/>
    </row>
    <row r="729" spans="1:21" ht="15.75" thickTop="1" x14ac:dyDescent="0.25">
      <c r="A729" s="827" t="s">
        <v>6</v>
      </c>
      <c r="B729" s="770" t="s">
        <v>7</v>
      </c>
      <c r="C729" s="702" t="s">
        <v>8</v>
      </c>
      <c r="D729" s="702" t="s">
        <v>177</v>
      </c>
      <c r="E729" s="702" t="s">
        <v>178</v>
      </c>
      <c r="F729" s="702" t="s">
        <v>9</v>
      </c>
      <c r="G729" s="702" t="s">
        <v>10</v>
      </c>
      <c r="H729" s="312"/>
      <c r="I729" s="702" t="s">
        <v>179</v>
      </c>
      <c r="J729" s="702" t="s">
        <v>11</v>
      </c>
      <c r="K729" s="700" t="s">
        <v>12</v>
      </c>
      <c r="L729" s="704" t="s">
        <v>13</v>
      </c>
      <c r="M729" s="704" t="s">
        <v>14</v>
      </c>
      <c r="N729" s="704" t="s">
        <v>15</v>
      </c>
      <c r="O729" s="715" t="s">
        <v>16</v>
      </c>
      <c r="P729" s="716"/>
      <c r="Q729" s="716"/>
      <c r="R729" s="717"/>
      <c r="S729" s="721" t="s">
        <v>17</v>
      </c>
      <c r="T729" s="722"/>
      <c r="U729" s="708" t="s">
        <v>18</v>
      </c>
    </row>
    <row r="730" spans="1:21" x14ac:dyDescent="0.25">
      <c r="A730" s="828"/>
      <c r="B730" s="771"/>
      <c r="C730" s="703"/>
      <c r="D730" s="703"/>
      <c r="E730" s="703"/>
      <c r="F730" s="703"/>
      <c r="G730" s="703"/>
      <c r="H730" s="313"/>
      <c r="I730" s="703"/>
      <c r="J730" s="703"/>
      <c r="K730" s="701"/>
      <c r="L730" s="705"/>
      <c r="M730" s="705"/>
      <c r="N730" s="705"/>
      <c r="O730" s="718"/>
      <c r="P730" s="719"/>
      <c r="Q730" s="719"/>
      <c r="R730" s="720"/>
      <c r="S730" s="723"/>
      <c r="T730" s="724"/>
      <c r="U730" s="709"/>
    </row>
    <row r="731" spans="1:21" ht="48" x14ac:dyDescent="0.25">
      <c r="A731" s="828"/>
      <c r="B731" s="771"/>
      <c r="C731" s="703"/>
      <c r="D731" s="703"/>
      <c r="E731" s="703"/>
      <c r="F731" s="703"/>
      <c r="G731" s="703"/>
      <c r="H731" s="313" t="s">
        <v>180</v>
      </c>
      <c r="I731" s="703"/>
      <c r="J731" s="703"/>
      <c r="K731" s="701"/>
      <c r="L731" s="705"/>
      <c r="M731" s="705"/>
      <c r="N731" s="705"/>
      <c r="O731" s="711" t="s">
        <v>19</v>
      </c>
      <c r="P731" s="711" t="s">
        <v>20</v>
      </c>
      <c r="Q731" s="711" t="s">
        <v>21</v>
      </c>
      <c r="R731" s="711" t="s">
        <v>22</v>
      </c>
      <c r="S731" s="695" t="s">
        <v>23</v>
      </c>
      <c r="T731" s="695" t="s">
        <v>24</v>
      </c>
      <c r="U731" s="709"/>
    </row>
    <row r="732" spans="1:21" ht="15.75" thickBot="1" x14ac:dyDescent="0.3">
      <c r="A732" s="829"/>
      <c r="B732" s="772"/>
      <c r="C732" s="707"/>
      <c r="D732" s="707"/>
      <c r="E732" s="707"/>
      <c r="F732" s="707"/>
      <c r="G732" s="707"/>
      <c r="H732" s="314"/>
      <c r="I732" s="707"/>
      <c r="J732" s="707"/>
      <c r="K732" s="725"/>
      <c r="L732" s="696"/>
      <c r="M732" s="696"/>
      <c r="N732" s="696"/>
      <c r="O732" s="712"/>
      <c r="P732" s="712"/>
      <c r="Q732" s="712"/>
      <c r="R732" s="712"/>
      <c r="S732" s="696"/>
      <c r="T732" s="696"/>
      <c r="U732" s="710"/>
    </row>
    <row r="733" spans="1:21" ht="300.75" thickBot="1" x14ac:dyDescent="0.3">
      <c r="A733" s="52">
        <v>1</v>
      </c>
      <c r="B733" s="53">
        <v>35901</v>
      </c>
      <c r="C733" s="172" t="s">
        <v>443</v>
      </c>
      <c r="D733" s="318" t="s">
        <v>489</v>
      </c>
      <c r="E733" s="319" t="s">
        <v>182</v>
      </c>
      <c r="F733" s="5">
        <v>9</v>
      </c>
      <c r="G733" s="5" t="s">
        <v>181</v>
      </c>
      <c r="H733" s="5">
        <v>615</v>
      </c>
      <c r="I733" s="438" t="s">
        <v>553</v>
      </c>
      <c r="J733" s="538">
        <v>1</v>
      </c>
      <c r="K733" s="539" t="s">
        <v>97</v>
      </c>
      <c r="L733" s="601">
        <v>1550</v>
      </c>
      <c r="M733" s="608">
        <v>40</v>
      </c>
      <c r="N733" s="802" t="s">
        <v>183</v>
      </c>
      <c r="O733" s="86">
        <v>0.25</v>
      </c>
      <c r="P733" s="86">
        <v>0.25</v>
      </c>
      <c r="Q733" s="86">
        <v>0.25</v>
      </c>
      <c r="R733" s="86">
        <v>0.25</v>
      </c>
      <c r="S733" s="270" t="s">
        <v>514</v>
      </c>
      <c r="T733" s="270"/>
      <c r="U733" s="773" t="s">
        <v>554</v>
      </c>
    </row>
    <row r="734" spans="1:21" ht="15.75" thickTop="1" x14ac:dyDescent="0.25">
      <c r="A734" s="236"/>
      <c r="B734" s="232"/>
      <c r="C734" s="644"/>
      <c r="D734" s="318"/>
      <c r="E734" s="319"/>
      <c r="F734" s="5"/>
      <c r="G734" s="7"/>
      <c r="H734" s="5"/>
      <c r="I734" s="323"/>
      <c r="J734" s="619"/>
      <c r="K734" s="616"/>
      <c r="L734" s="620"/>
      <c r="M734" s="608"/>
      <c r="N734" s="798"/>
      <c r="O734" s="100"/>
      <c r="P734" s="100"/>
      <c r="Q734" s="100"/>
      <c r="R734" s="100"/>
      <c r="S734" s="269"/>
      <c r="T734" s="269"/>
      <c r="U734" s="774"/>
    </row>
    <row r="735" spans="1:21" x14ac:dyDescent="0.25">
      <c r="A735" s="236"/>
      <c r="B735" s="232"/>
      <c r="C735" s="644"/>
      <c r="D735" s="318"/>
      <c r="E735" s="319"/>
      <c r="F735" s="5"/>
      <c r="G735" s="7"/>
      <c r="H735" s="5"/>
      <c r="I735" s="323"/>
      <c r="J735" s="619"/>
      <c r="K735" s="621"/>
      <c r="L735" s="622"/>
      <c r="M735" s="608"/>
      <c r="N735" s="798"/>
      <c r="O735" s="100"/>
      <c r="P735" s="100"/>
      <c r="Q735" s="100"/>
      <c r="R735" s="100"/>
      <c r="S735" s="269"/>
      <c r="T735" s="269"/>
      <c r="U735" s="774"/>
    </row>
    <row r="736" spans="1:21" ht="15.75" thickBot="1" x14ac:dyDescent="0.3">
      <c r="A736" s="399"/>
      <c r="B736" s="223"/>
      <c r="C736" s="250"/>
      <c r="D736" s="318"/>
      <c r="E736" s="319"/>
      <c r="F736" s="5"/>
      <c r="G736" s="174"/>
      <c r="H736" s="174"/>
      <c r="I736" s="327"/>
      <c r="J736" s="224"/>
      <c r="K736" s="174"/>
      <c r="L736" s="159"/>
      <c r="M736" s="149"/>
      <c r="N736" s="799"/>
      <c r="O736" s="58"/>
      <c r="P736" s="58"/>
      <c r="Q736" s="58"/>
      <c r="R736" s="58"/>
      <c r="S736" s="59"/>
      <c r="T736" s="59"/>
      <c r="U736" s="786"/>
    </row>
    <row r="737" spans="11:21" ht="15.75" thickTop="1" x14ac:dyDescent="0.25">
      <c r="K737" s="62"/>
      <c r="M737" s="102"/>
      <c r="N737" s="103"/>
      <c r="O737" s="103"/>
      <c r="P737" s="103"/>
      <c r="Q737" s="103"/>
      <c r="R737" s="103"/>
      <c r="S737" s="103"/>
      <c r="T737" s="103"/>
      <c r="U737" s="103"/>
    </row>
    <row r="738" spans="11:21" x14ac:dyDescent="0.25">
      <c r="K738" s="62"/>
      <c r="M738" s="103"/>
      <c r="N738" s="103"/>
      <c r="O738" s="103"/>
      <c r="P738" s="103"/>
      <c r="Q738" s="103"/>
      <c r="R738" s="103"/>
      <c r="S738" s="103"/>
      <c r="T738" s="103"/>
      <c r="U738" s="108"/>
    </row>
    <row r="739" spans="11:21" x14ac:dyDescent="0.25">
      <c r="K739" s="62"/>
      <c r="M739" s="103"/>
      <c r="N739" s="103"/>
      <c r="O739" s="103"/>
      <c r="P739" s="103"/>
      <c r="Q739" s="103"/>
      <c r="R739" s="103"/>
      <c r="S739" s="103"/>
      <c r="T739" s="103"/>
      <c r="U739" s="108"/>
    </row>
    <row r="740" spans="11:21" x14ac:dyDescent="0.25">
      <c r="K740" s="62"/>
      <c r="M740" s="108">
        <f>SUM(M733:M739)</f>
        <v>40</v>
      </c>
      <c r="N740" s="103"/>
      <c r="O740" s="103"/>
      <c r="P740" s="103"/>
      <c r="Q740" s="103"/>
      <c r="R740" s="103"/>
      <c r="S740" s="103"/>
      <c r="T740" s="103"/>
      <c r="U740" s="108"/>
    </row>
    <row r="741" spans="11:21" x14ac:dyDescent="0.25">
      <c r="K741" s="62"/>
      <c r="M741" s="103"/>
      <c r="N741" s="103"/>
      <c r="O741" s="103"/>
      <c r="P741" s="103"/>
      <c r="Q741" s="103"/>
      <c r="R741" s="103"/>
      <c r="S741" s="103"/>
      <c r="T741" s="103"/>
      <c r="U741" s="108"/>
    </row>
    <row r="742" spans="11:21" x14ac:dyDescent="0.25">
      <c r="K742" s="62"/>
      <c r="M742" s="103"/>
      <c r="N742" s="103"/>
      <c r="O742" s="103"/>
      <c r="P742" s="103"/>
      <c r="Q742" s="103"/>
      <c r="R742" s="103"/>
      <c r="S742" s="103"/>
      <c r="T742" s="103"/>
      <c r="U742" s="108"/>
    </row>
    <row r="743" spans="11:21" x14ac:dyDescent="0.25">
      <c r="K743" s="62"/>
      <c r="M743" s="103"/>
      <c r="N743" s="103"/>
      <c r="O743" s="103"/>
      <c r="P743" s="103"/>
      <c r="Q743" s="103"/>
      <c r="R743" s="103"/>
      <c r="S743" s="103"/>
      <c r="T743" s="103"/>
      <c r="U743" s="108"/>
    </row>
    <row r="744" spans="11:21" x14ac:dyDescent="0.25">
      <c r="K744" s="62"/>
      <c r="M744" s="103"/>
      <c r="N744" s="103"/>
      <c r="O744" s="103"/>
      <c r="P744" s="103"/>
      <c r="Q744" s="103"/>
      <c r="R744" s="103"/>
      <c r="S744" s="103"/>
      <c r="T744" s="103"/>
      <c r="U744" s="108"/>
    </row>
    <row r="745" spans="11:21" x14ac:dyDescent="0.25">
      <c r="K745" s="62"/>
      <c r="M745" s="103"/>
      <c r="N745" s="103"/>
      <c r="O745" s="103"/>
      <c r="P745" s="103"/>
      <c r="Q745" s="103"/>
      <c r="R745" s="103"/>
      <c r="S745" s="103"/>
      <c r="T745" s="103"/>
      <c r="U745" s="108"/>
    </row>
    <row r="746" spans="11:21" x14ac:dyDescent="0.25">
      <c r="K746" s="62"/>
      <c r="M746" s="103"/>
      <c r="N746" s="103"/>
      <c r="O746" s="103"/>
      <c r="P746" s="103"/>
      <c r="Q746" s="103"/>
      <c r="R746" s="103"/>
      <c r="S746" s="103"/>
      <c r="T746" s="103"/>
      <c r="U746" s="108"/>
    </row>
    <row r="747" spans="11:21" x14ac:dyDescent="0.25">
      <c r="K747" s="62"/>
      <c r="M747" s="104"/>
      <c r="N747" s="103"/>
      <c r="O747" s="103"/>
      <c r="P747" s="103"/>
      <c r="Q747" s="103"/>
      <c r="R747" s="103"/>
      <c r="S747" s="103"/>
      <c r="T747" s="103"/>
      <c r="U747" s="103"/>
    </row>
    <row r="748" spans="11:21" x14ac:dyDescent="0.25">
      <c r="K748" s="62"/>
      <c r="M748" s="103"/>
      <c r="N748" s="103"/>
      <c r="O748" s="103"/>
      <c r="P748" s="103"/>
      <c r="Q748" s="103"/>
      <c r="R748" s="103"/>
      <c r="S748" s="103"/>
      <c r="T748" s="103"/>
      <c r="U748" s="103"/>
    </row>
    <row r="749" spans="11:21" x14ac:dyDescent="0.25">
      <c r="K749" s="62"/>
      <c r="M749" s="103"/>
      <c r="N749" s="103"/>
      <c r="O749" s="103"/>
      <c r="P749" s="103"/>
      <c r="Q749" s="103"/>
      <c r="R749" s="103"/>
      <c r="S749" s="103"/>
      <c r="T749" s="103"/>
      <c r="U749" s="103"/>
    </row>
    <row r="750" spans="11:21" x14ac:dyDescent="0.25">
      <c r="K750" s="62"/>
      <c r="M750" s="103"/>
      <c r="N750" s="103"/>
      <c r="O750" s="103"/>
      <c r="P750" s="103"/>
      <c r="Q750" s="103"/>
      <c r="R750" s="103"/>
      <c r="S750" s="103"/>
      <c r="T750" s="103"/>
      <c r="U750" s="103"/>
    </row>
    <row r="751" spans="11:21" x14ac:dyDescent="0.25">
      <c r="K751" s="62"/>
      <c r="M751" s="103"/>
      <c r="N751" s="103"/>
      <c r="O751" s="103"/>
      <c r="P751" s="103"/>
      <c r="Q751" s="103"/>
      <c r="R751" s="103"/>
      <c r="S751" s="103"/>
      <c r="T751" s="103"/>
      <c r="U751" s="103"/>
    </row>
    <row r="752" spans="11:21" x14ac:dyDescent="0.25">
      <c r="K752" s="62"/>
      <c r="M752" s="103"/>
      <c r="N752" s="103"/>
      <c r="O752" s="103"/>
      <c r="P752" s="103"/>
      <c r="Q752" s="103"/>
      <c r="R752" s="103"/>
      <c r="S752" s="103"/>
      <c r="T752" s="103"/>
      <c r="U752" s="103"/>
    </row>
    <row r="753" spans="11:21" x14ac:dyDescent="0.25">
      <c r="K753" s="62"/>
      <c r="M753" s="103"/>
      <c r="N753" s="103"/>
      <c r="O753" s="103"/>
      <c r="P753" s="103"/>
      <c r="Q753" s="103"/>
      <c r="R753" s="103"/>
      <c r="S753" s="103"/>
      <c r="T753" s="103"/>
      <c r="U753" s="103"/>
    </row>
    <row r="754" spans="11:21" x14ac:dyDescent="0.25">
      <c r="K754" s="62"/>
      <c r="M754" s="103"/>
      <c r="N754" s="103"/>
      <c r="O754" s="103"/>
      <c r="P754" s="103"/>
      <c r="Q754" s="103"/>
      <c r="R754" s="103"/>
      <c r="S754" s="103"/>
      <c r="T754" s="103"/>
      <c r="U754" s="103"/>
    </row>
    <row r="755" spans="11:21" x14ac:dyDescent="0.25">
      <c r="K755" s="62"/>
      <c r="M755" s="103"/>
      <c r="N755" s="103"/>
      <c r="O755" s="103"/>
      <c r="P755" s="103"/>
      <c r="Q755" s="103"/>
      <c r="R755" s="103"/>
      <c r="S755" s="103"/>
      <c r="T755" s="103"/>
      <c r="U755" s="103"/>
    </row>
    <row r="756" spans="11:21" x14ac:dyDescent="0.25">
      <c r="K756" s="62"/>
    </row>
    <row r="757" spans="11:21" x14ac:dyDescent="0.25">
      <c r="K757" s="62"/>
    </row>
    <row r="758" spans="11:21" x14ac:dyDescent="0.25">
      <c r="K758" s="62"/>
    </row>
    <row r="759" spans="11:21" x14ac:dyDescent="0.25">
      <c r="K759" s="62"/>
    </row>
    <row r="760" spans="11:21" x14ac:dyDescent="0.25">
      <c r="K760" s="62"/>
    </row>
    <row r="761" spans="11:21" x14ac:dyDescent="0.25">
      <c r="K761" s="62"/>
    </row>
    <row r="762" spans="11:21" x14ac:dyDescent="0.25">
      <c r="K762" s="62"/>
    </row>
    <row r="763" spans="11:21" x14ac:dyDescent="0.25">
      <c r="K763" s="62"/>
    </row>
    <row r="764" spans="11:21" x14ac:dyDescent="0.25">
      <c r="K764" s="62"/>
    </row>
    <row r="765" spans="11:21" x14ac:dyDescent="0.25">
      <c r="K765" s="62"/>
    </row>
    <row r="766" spans="11:21" x14ac:dyDescent="0.25">
      <c r="K766" s="62"/>
    </row>
    <row r="767" spans="11:21" x14ac:dyDescent="0.25">
      <c r="K767" s="62"/>
    </row>
    <row r="768" spans="11:21" x14ac:dyDescent="0.25">
      <c r="K768" s="62"/>
    </row>
    <row r="769" spans="1:21" x14ac:dyDescent="0.25">
      <c r="A769" s="706" t="s">
        <v>0</v>
      </c>
      <c r="B769" s="706"/>
      <c r="C769" s="706"/>
      <c r="D769" s="706"/>
      <c r="E769" s="706"/>
      <c r="F769" s="706"/>
      <c r="G769" s="706"/>
      <c r="H769" s="706"/>
      <c r="I769" s="706"/>
      <c r="J769" s="706"/>
      <c r="K769" s="706"/>
      <c r="L769" s="706"/>
      <c r="M769" s="706"/>
      <c r="N769" s="706"/>
      <c r="O769" s="706"/>
      <c r="P769" s="706"/>
      <c r="Q769" s="706"/>
      <c r="R769" s="706"/>
      <c r="S769" s="706"/>
      <c r="T769" s="706"/>
      <c r="U769" s="706"/>
    </row>
    <row r="770" spans="1:21" x14ac:dyDescent="0.25">
      <c r="A770" s="713" t="s">
        <v>1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  <c r="R770" s="713"/>
      <c r="S770" s="713"/>
      <c r="T770" s="713"/>
      <c r="U770" s="713"/>
    </row>
    <row r="771" spans="1:21" x14ac:dyDescent="0.25">
      <c r="A771" s="713" t="s">
        <v>2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</row>
    <row r="772" spans="1:21" x14ac:dyDescent="0.25">
      <c r="A772" s="713" t="s">
        <v>3</v>
      </c>
      <c r="B772" s="713"/>
      <c r="C772" s="713"/>
      <c r="D772" s="713"/>
      <c r="E772" s="713"/>
      <c r="F772" s="713"/>
      <c r="G772" s="713"/>
      <c r="H772" s="713"/>
      <c r="I772" s="713"/>
      <c r="J772" s="713"/>
      <c r="K772" s="713"/>
      <c r="L772" s="713"/>
      <c r="M772" s="713"/>
      <c r="N772" s="713"/>
      <c r="O772" s="713"/>
      <c r="P772" s="713"/>
      <c r="Q772" s="713"/>
      <c r="R772" s="713"/>
      <c r="S772" s="713"/>
      <c r="T772" s="713"/>
      <c r="U772" s="713"/>
    </row>
    <row r="773" spans="1:21" x14ac:dyDescent="0.25">
      <c r="A773" s="713" t="s">
        <v>494</v>
      </c>
      <c r="B773" s="713"/>
      <c r="C773" s="713"/>
      <c r="D773" s="713"/>
      <c r="E773" s="713"/>
      <c r="F773" s="713"/>
      <c r="G773" s="713"/>
      <c r="H773" s="713"/>
      <c r="I773" s="713"/>
      <c r="J773" s="713"/>
      <c r="K773" s="713"/>
      <c r="L773" s="713"/>
      <c r="M773" s="713"/>
      <c r="N773" s="713"/>
      <c r="O773" s="713"/>
      <c r="P773" s="713"/>
      <c r="Q773" s="713"/>
      <c r="R773" s="713"/>
      <c r="S773" s="713"/>
      <c r="T773" s="713"/>
      <c r="U773" s="713"/>
    </row>
    <row r="774" spans="1:21" x14ac:dyDescent="0.25">
      <c r="A774" s="714" t="s">
        <v>4</v>
      </c>
      <c r="B774" s="714"/>
      <c r="C774" s="714"/>
      <c r="D774" s="714"/>
      <c r="E774" s="714"/>
      <c r="F774" s="714"/>
      <c r="G774" s="714"/>
      <c r="H774" s="714"/>
      <c r="I774" s="714"/>
      <c r="J774" s="714"/>
      <c r="K774" s="714"/>
      <c r="L774" s="714"/>
      <c r="M774" s="714"/>
      <c r="N774" s="714"/>
      <c r="O774" s="714"/>
      <c r="P774" s="714"/>
      <c r="Q774" s="714"/>
      <c r="R774" s="714"/>
      <c r="S774" s="714"/>
      <c r="T774" s="714"/>
      <c r="U774" s="714"/>
    </row>
    <row r="775" spans="1:21" x14ac:dyDescent="0.25">
      <c r="A775" s="737" t="s">
        <v>111</v>
      </c>
      <c r="B775" s="737"/>
      <c r="C775" s="737"/>
      <c r="D775" s="737"/>
      <c r="E775" s="737"/>
      <c r="F775" s="737"/>
      <c r="G775" s="737"/>
      <c r="H775" s="737"/>
      <c r="I775" s="737"/>
      <c r="J775" s="737"/>
      <c r="K775" s="737"/>
      <c r="L775" s="737"/>
      <c r="M775" s="737"/>
      <c r="N775" s="737"/>
      <c r="O775" s="737"/>
      <c r="P775" s="737"/>
      <c r="Q775" s="737"/>
      <c r="R775" s="737"/>
      <c r="S775" s="737"/>
      <c r="T775" s="737"/>
      <c r="U775" s="737"/>
    </row>
    <row r="776" spans="1:21" ht="18.75" thickBot="1" x14ac:dyDescent="0.3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3"/>
      <c r="N776" s="3"/>
      <c r="O776" s="3"/>
      <c r="P776" s="3"/>
      <c r="Q776" s="3"/>
      <c r="R776" s="3"/>
      <c r="S776" s="2"/>
      <c r="T776" s="2"/>
      <c r="U776" s="2"/>
    </row>
    <row r="777" spans="1:21" ht="15.75" thickTop="1" x14ac:dyDescent="0.25">
      <c r="A777" s="698" t="s">
        <v>6</v>
      </c>
      <c r="B777" s="700" t="s">
        <v>7</v>
      </c>
      <c r="C777" s="702" t="s">
        <v>8</v>
      </c>
      <c r="D777" s="702" t="s">
        <v>177</v>
      </c>
      <c r="E777" s="702" t="s">
        <v>178</v>
      </c>
      <c r="F777" s="702" t="s">
        <v>9</v>
      </c>
      <c r="G777" s="702" t="s">
        <v>10</v>
      </c>
      <c r="H777" s="312"/>
      <c r="I777" s="702" t="s">
        <v>179</v>
      </c>
      <c r="J777" s="702" t="s">
        <v>11</v>
      </c>
      <c r="K777" s="700" t="s">
        <v>12</v>
      </c>
      <c r="L777" s="704" t="s">
        <v>13</v>
      </c>
      <c r="M777" s="704" t="s">
        <v>14</v>
      </c>
      <c r="N777" s="704" t="s">
        <v>15</v>
      </c>
      <c r="O777" s="715" t="s">
        <v>16</v>
      </c>
      <c r="P777" s="716"/>
      <c r="Q777" s="716"/>
      <c r="R777" s="717"/>
      <c r="S777" s="721" t="s">
        <v>17</v>
      </c>
      <c r="T777" s="722"/>
      <c r="U777" s="708" t="s">
        <v>18</v>
      </c>
    </row>
    <row r="778" spans="1:21" x14ac:dyDescent="0.25">
      <c r="A778" s="699"/>
      <c r="B778" s="701"/>
      <c r="C778" s="703"/>
      <c r="D778" s="703"/>
      <c r="E778" s="703"/>
      <c r="F778" s="703"/>
      <c r="G778" s="703"/>
      <c r="H778" s="313"/>
      <c r="I778" s="703"/>
      <c r="J778" s="703"/>
      <c r="K778" s="701"/>
      <c r="L778" s="705"/>
      <c r="M778" s="705"/>
      <c r="N778" s="705"/>
      <c r="O778" s="718"/>
      <c r="P778" s="719"/>
      <c r="Q778" s="719"/>
      <c r="R778" s="720"/>
      <c r="S778" s="723"/>
      <c r="T778" s="724"/>
      <c r="U778" s="709"/>
    </row>
    <row r="779" spans="1:21" ht="48" x14ac:dyDescent="0.25">
      <c r="A779" s="699"/>
      <c r="B779" s="701"/>
      <c r="C779" s="703"/>
      <c r="D779" s="703"/>
      <c r="E779" s="703"/>
      <c r="F779" s="703"/>
      <c r="G779" s="703"/>
      <c r="H779" s="313" t="s">
        <v>180</v>
      </c>
      <c r="I779" s="703"/>
      <c r="J779" s="703"/>
      <c r="K779" s="701"/>
      <c r="L779" s="705"/>
      <c r="M779" s="705"/>
      <c r="N779" s="705"/>
      <c r="O779" s="711" t="s">
        <v>19</v>
      </c>
      <c r="P779" s="711" t="s">
        <v>20</v>
      </c>
      <c r="Q779" s="711" t="s">
        <v>21</v>
      </c>
      <c r="R779" s="711" t="s">
        <v>22</v>
      </c>
      <c r="S779" s="695" t="s">
        <v>23</v>
      </c>
      <c r="T779" s="695" t="s">
        <v>24</v>
      </c>
      <c r="U779" s="709"/>
    </row>
    <row r="780" spans="1:21" ht="15.75" thickBot="1" x14ac:dyDescent="0.3">
      <c r="A780" s="727"/>
      <c r="B780" s="725"/>
      <c r="C780" s="707"/>
      <c r="D780" s="707"/>
      <c r="E780" s="707"/>
      <c r="F780" s="707"/>
      <c r="G780" s="707"/>
      <c r="H780" s="314"/>
      <c r="I780" s="707"/>
      <c r="J780" s="707"/>
      <c r="K780" s="725"/>
      <c r="L780" s="696"/>
      <c r="M780" s="696"/>
      <c r="N780" s="696"/>
      <c r="O780" s="712"/>
      <c r="P780" s="712"/>
      <c r="Q780" s="712"/>
      <c r="R780" s="712"/>
      <c r="S780" s="696"/>
      <c r="T780" s="696"/>
      <c r="U780" s="710"/>
    </row>
    <row r="781" spans="1:21" ht="300.75" thickBot="1" x14ac:dyDescent="0.3">
      <c r="A781" s="285">
        <v>1</v>
      </c>
      <c r="B781" s="286">
        <v>37201</v>
      </c>
      <c r="C781" s="164" t="s">
        <v>145</v>
      </c>
      <c r="D781" s="318" t="s">
        <v>489</v>
      </c>
      <c r="E781" s="319" t="s">
        <v>182</v>
      </c>
      <c r="F781" s="5">
        <v>9</v>
      </c>
      <c r="G781" s="164" t="s">
        <v>181</v>
      </c>
      <c r="H781" s="5">
        <v>615</v>
      </c>
      <c r="I781" s="438" t="s">
        <v>553</v>
      </c>
      <c r="J781" s="71">
        <v>1</v>
      </c>
      <c r="K781" s="164" t="s">
        <v>75</v>
      </c>
      <c r="L781" s="72">
        <v>1023.6666666666666</v>
      </c>
      <c r="M781" s="72">
        <v>40</v>
      </c>
      <c r="N781" s="344" t="s">
        <v>183</v>
      </c>
      <c r="O781" s="74">
        <v>0.25</v>
      </c>
      <c r="P781" s="74">
        <v>0.25</v>
      </c>
      <c r="Q781" s="74">
        <v>0.25</v>
      </c>
      <c r="R781" s="74">
        <v>0.25</v>
      </c>
      <c r="S781" s="75" t="s">
        <v>514</v>
      </c>
      <c r="T781" s="75"/>
      <c r="U781" s="287" t="s">
        <v>554</v>
      </c>
    </row>
    <row r="782" spans="1:21" ht="15.75" thickTop="1" x14ac:dyDescent="0.25">
      <c r="K782" s="62"/>
    </row>
    <row r="783" spans="1:21" x14ac:dyDescent="0.25">
      <c r="K783" s="62"/>
      <c r="M783" s="61"/>
    </row>
    <row r="784" spans="1:21" x14ac:dyDescent="0.25">
      <c r="K784" s="62"/>
    </row>
    <row r="785" spans="11:21" x14ac:dyDescent="0.25">
      <c r="K785" s="62"/>
      <c r="M785" s="102"/>
    </row>
    <row r="786" spans="11:21" x14ac:dyDescent="0.25">
      <c r="K786" s="62"/>
      <c r="M786" s="102">
        <f>SUM(M781:M785)</f>
        <v>40</v>
      </c>
      <c r="U786" s="61"/>
    </row>
    <row r="787" spans="11:21" x14ac:dyDescent="0.25">
      <c r="K787" s="62"/>
      <c r="M787" s="103"/>
    </row>
    <row r="788" spans="11:21" x14ac:dyDescent="0.25">
      <c r="K788" s="62"/>
      <c r="M788" s="104"/>
    </row>
    <row r="789" spans="11:21" x14ac:dyDescent="0.25">
      <c r="K789" s="62"/>
      <c r="M789" s="103"/>
    </row>
    <row r="790" spans="11:21" x14ac:dyDescent="0.25">
      <c r="K790" s="62"/>
    </row>
    <row r="791" spans="11:21" x14ac:dyDescent="0.25">
      <c r="K791" s="62"/>
    </row>
    <row r="792" spans="11:21" x14ac:dyDescent="0.25">
      <c r="K792" s="62"/>
    </row>
    <row r="793" spans="11:21" x14ac:dyDescent="0.25">
      <c r="K793" s="62"/>
    </row>
    <row r="794" spans="11:21" x14ac:dyDescent="0.25">
      <c r="K794" s="62"/>
    </row>
    <row r="795" spans="11:21" x14ac:dyDescent="0.25">
      <c r="K795" s="62"/>
    </row>
    <row r="796" spans="11:21" x14ac:dyDescent="0.25">
      <c r="K796" s="62"/>
    </row>
    <row r="797" spans="11:21" x14ac:dyDescent="0.25">
      <c r="K797" s="62"/>
    </row>
    <row r="798" spans="11:21" x14ac:dyDescent="0.25">
      <c r="K798" s="62"/>
    </row>
    <row r="799" spans="11:21" x14ac:dyDescent="0.25">
      <c r="K799" s="62"/>
    </row>
    <row r="800" spans="11:21" x14ac:dyDescent="0.25">
      <c r="K800" s="62"/>
    </row>
    <row r="801" spans="1:21" x14ac:dyDescent="0.25">
      <c r="K801" s="62"/>
    </row>
    <row r="802" spans="1:21" x14ac:dyDescent="0.25">
      <c r="K802" s="62"/>
    </row>
    <row r="803" spans="1:21" x14ac:dyDescent="0.25">
      <c r="K803" s="62"/>
    </row>
    <row r="804" spans="1:21" x14ac:dyDescent="0.25">
      <c r="K804" s="62"/>
    </row>
    <row r="805" spans="1:21" x14ac:dyDescent="0.25">
      <c r="K805" s="62"/>
    </row>
    <row r="806" spans="1:21" x14ac:dyDescent="0.25">
      <c r="K806" s="62"/>
    </row>
    <row r="807" spans="1:21" x14ac:dyDescent="0.25">
      <c r="K807" s="62"/>
    </row>
    <row r="808" spans="1:21" x14ac:dyDescent="0.25">
      <c r="K808" s="62"/>
    </row>
    <row r="809" spans="1:21" x14ac:dyDescent="0.25">
      <c r="K809" s="62"/>
    </row>
    <row r="810" spans="1:21" x14ac:dyDescent="0.25">
      <c r="A810" s="706" t="s">
        <v>0</v>
      </c>
      <c r="B810" s="706"/>
      <c r="C810" s="706"/>
      <c r="D810" s="706"/>
      <c r="E810" s="706"/>
      <c r="F810" s="706"/>
      <c r="G810" s="706"/>
      <c r="H810" s="706"/>
      <c r="I810" s="706"/>
      <c r="J810" s="706"/>
      <c r="K810" s="706"/>
      <c r="L810" s="706"/>
      <c r="M810" s="706"/>
      <c r="N810" s="706"/>
      <c r="O810" s="706"/>
      <c r="P810" s="706"/>
      <c r="Q810" s="706"/>
      <c r="R810" s="706"/>
      <c r="S810" s="706"/>
      <c r="T810" s="706"/>
      <c r="U810" s="706"/>
    </row>
    <row r="811" spans="1:21" x14ac:dyDescent="0.25">
      <c r="A811" s="713" t="s">
        <v>1</v>
      </c>
      <c r="B811" s="713"/>
      <c r="C811" s="713"/>
      <c r="D811" s="713"/>
      <c r="E811" s="713"/>
      <c r="F811" s="713"/>
      <c r="G811" s="713"/>
      <c r="H811" s="713"/>
      <c r="I811" s="713"/>
      <c r="J811" s="713"/>
      <c r="K811" s="713"/>
      <c r="L811" s="713"/>
      <c r="M811" s="713"/>
      <c r="N811" s="713"/>
      <c r="O811" s="713"/>
      <c r="P811" s="713"/>
      <c r="Q811" s="713"/>
      <c r="R811" s="713"/>
      <c r="S811" s="713"/>
      <c r="T811" s="713"/>
      <c r="U811" s="713"/>
    </row>
    <row r="812" spans="1:21" x14ac:dyDescent="0.25">
      <c r="A812" s="713" t="s">
        <v>2</v>
      </c>
      <c r="B812" s="713"/>
      <c r="C812" s="713"/>
      <c r="D812" s="713"/>
      <c r="E812" s="713"/>
      <c r="F812" s="713"/>
      <c r="G812" s="713"/>
      <c r="H812" s="713"/>
      <c r="I812" s="713"/>
      <c r="J812" s="713"/>
      <c r="K812" s="713"/>
      <c r="L812" s="713"/>
      <c r="M812" s="713"/>
      <c r="N812" s="713"/>
      <c r="O812" s="713"/>
      <c r="P812" s="713"/>
      <c r="Q812" s="713"/>
      <c r="R812" s="713"/>
      <c r="S812" s="713"/>
      <c r="T812" s="713"/>
      <c r="U812" s="713"/>
    </row>
    <row r="813" spans="1:21" x14ac:dyDescent="0.25">
      <c r="A813" s="713" t="s">
        <v>3</v>
      </c>
      <c r="B813" s="713"/>
      <c r="C813" s="713"/>
      <c r="D813" s="713"/>
      <c r="E813" s="713"/>
      <c r="F813" s="713"/>
      <c r="G813" s="713"/>
      <c r="H813" s="713"/>
      <c r="I813" s="713"/>
      <c r="J813" s="713"/>
      <c r="K813" s="713"/>
      <c r="L813" s="713"/>
      <c r="M813" s="713"/>
      <c r="N813" s="713"/>
      <c r="O813" s="713"/>
      <c r="P813" s="713"/>
      <c r="Q813" s="713"/>
      <c r="R813" s="713"/>
      <c r="S813" s="713"/>
      <c r="T813" s="713"/>
      <c r="U813" s="713"/>
    </row>
    <row r="814" spans="1:21" x14ac:dyDescent="0.25">
      <c r="A814" s="713" t="s">
        <v>494</v>
      </c>
      <c r="B814" s="713"/>
      <c r="C814" s="713"/>
      <c r="D814" s="713"/>
      <c r="E814" s="713"/>
      <c r="F814" s="713"/>
      <c r="G814" s="713"/>
      <c r="H814" s="713"/>
      <c r="I814" s="713"/>
      <c r="J814" s="713"/>
      <c r="K814" s="713"/>
      <c r="L814" s="713"/>
      <c r="M814" s="713"/>
      <c r="N814" s="713"/>
      <c r="O814" s="713"/>
      <c r="P814" s="713"/>
      <c r="Q814" s="713"/>
      <c r="R814" s="713"/>
      <c r="S814" s="713"/>
      <c r="T814" s="713"/>
      <c r="U814" s="713"/>
    </row>
    <row r="815" spans="1:21" x14ac:dyDescent="0.25">
      <c r="A815" s="714" t="s">
        <v>4</v>
      </c>
      <c r="B815" s="714"/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  <c r="N815" s="714"/>
      <c r="O815" s="714"/>
      <c r="P815" s="714"/>
      <c r="Q815" s="714"/>
      <c r="R815" s="714"/>
      <c r="S815" s="714"/>
      <c r="T815" s="714"/>
      <c r="U815" s="714"/>
    </row>
    <row r="816" spans="1:21" x14ac:dyDescent="0.25">
      <c r="A816" s="737" t="s">
        <v>112</v>
      </c>
      <c r="B816" s="737"/>
      <c r="C816" s="737"/>
      <c r="D816" s="737"/>
      <c r="E816" s="737"/>
      <c r="F816" s="737"/>
      <c r="G816" s="737"/>
      <c r="H816" s="737"/>
      <c r="I816" s="737"/>
      <c r="J816" s="737"/>
      <c r="K816" s="737"/>
      <c r="L816" s="737"/>
      <c r="M816" s="737"/>
      <c r="N816" s="737"/>
      <c r="O816" s="737"/>
      <c r="P816" s="737"/>
      <c r="Q816" s="737"/>
      <c r="R816" s="737"/>
      <c r="S816" s="737"/>
      <c r="T816" s="737"/>
      <c r="U816" s="737"/>
    </row>
    <row r="817" spans="1:21" ht="18.75" thickBot="1" x14ac:dyDescent="0.3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3"/>
      <c r="N817" s="3"/>
      <c r="O817" s="3"/>
      <c r="P817" s="3"/>
      <c r="Q817" s="3"/>
      <c r="R817" s="3"/>
      <c r="S817" s="2"/>
      <c r="T817" s="2"/>
      <c r="U817" s="2"/>
    </row>
    <row r="818" spans="1:21" ht="15.75" thickTop="1" x14ac:dyDescent="0.25">
      <c r="A818" s="698" t="s">
        <v>6</v>
      </c>
      <c r="B818" s="700" t="s">
        <v>7</v>
      </c>
      <c r="C818" s="702" t="s">
        <v>8</v>
      </c>
      <c r="D818" s="702" t="s">
        <v>177</v>
      </c>
      <c r="E818" s="702" t="s">
        <v>178</v>
      </c>
      <c r="F818" s="702" t="s">
        <v>9</v>
      </c>
      <c r="G818" s="702" t="s">
        <v>10</v>
      </c>
      <c r="H818" s="312"/>
      <c r="I818" s="702" t="s">
        <v>179</v>
      </c>
      <c r="J818" s="702" t="s">
        <v>11</v>
      </c>
      <c r="K818" s="700" t="s">
        <v>12</v>
      </c>
      <c r="L818" s="704" t="s">
        <v>13</v>
      </c>
      <c r="M818" s="704" t="s">
        <v>14</v>
      </c>
      <c r="N818" s="704" t="s">
        <v>15</v>
      </c>
      <c r="O818" s="715" t="s">
        <v>16</v>
      </c>
      <c r="P818" s="716"/>
      <c r="Q818" s="716"/>
      <c r="R818" s="717"/>
      <c r="S818" s="721" t="s">
        <v>17</v>
      </c>
      <c r="T818" s="722"/>
      <c r="U818" s="708" t="s">
        <v>18</v>
      </c>
    </row>
    <row r="819" spans="1:21" x14ac:dyDescent="0.25">
      <c r="A819" s="699"/>
      <c r="B819" s="701"/>
      <c r="C819" s="703"/>
      <c r="D819" s="703"/>
      <c r="E819" s="703"/>
      <c r="F819" s="703"/>
      <c r="G819" s="703"/>
      <c r="H819" s="313"/>
      <c r="I819" s="703"/>
      <c r="J819" s="703"/>
      <c r="K819" s="701"/>
      <c r="L819" s="705"/>
      <c r="M819" s="705"/>
      <c r="N819" s="705"/>
      <c r="O819" s="718"/>
      <c r="P819" s="719"/>
      <c r="Q819" s="719"/>
      <c r="R819" s="720"/>
      <c r="S819" s="723"/>
      <c r="T819" s="724"/>
      <c r="U819" s="709"/>
    </row>
    <row r="820" spans="1:21" ht="48" x14ac:dyDescent="0.25">
      <c r="A820" s="699"/>
      <c r="B820" s="701"/>
      <c r="C820" s="703"/>
      <c r="D820" s="703"/>
      <c r="E820" s="703"/>
      <c r="F820" s="703"/>
      <c r="G820" s="703"/>
      <c r="H820" s="313" t="s">
        <v>180</v>
      </c>
      <c r="I820" s="703"/>
      <c r="J820" s="703"/>
      <c r="K820" s="701"/>
      <c r="L820" s="705"/>
      <c r="M820" s="705"/>
      <c r="N820" s="705"/>
      <c r="O820" s="711" t="s">
        <v>19</v>
      </c>
      <c r="P820" s="711" t="s">
        <v>20</v>
      </c>
      <c r="Q820" s="711" t="s">
        <v>21</v>
      </c>
      <c r="R820" s="711" t="s">
        <v>22</v>
      </c>
      <c r="S820" s="695" t="s">
        <v>23</v>
      </c>
      <c r="T820" s="695" t="s">
        <v>24</v>
      </c>
      <c r="U820" s="709"/>
    </row>
    <row r="821" spans="1:21" ht="15.75" thickBot="1" x14ac:dyDescent="0.3">
      <c r="A821" s="727"/>
      <c r="B821" s="725"/>
      <c r="C821" s="707"/>
      <c r="D821" s="707"/>
      <c r="E821" s="707"/>
      <c r="F821" s="707"/>
      <c r="G821" s="707"/>
      <c r="H821" s="314"/>
      <c r="I821" s="707"/>
      <c r="J821" s="707"/>
      <c r="K821" s="725"/>
      <c r="L821" s="696"/>
      <c r="M821" s="696"/>
      <c r="N821" s="696"/>
      <c r="O821" s="712"/>
      <c r="P821" s="712"/>
      <c r="Q821" s="712"/>
      <c r="R821" s="712"/>
      <c r="S821" s="696"/>
      <c r="T821" s="696"/>
      <c r="U821" s="710"/>
    </row>
    <row r="822" spans="1:21" ht="300.75" thickBot="1" x14ac:dyDescent="0.3">
      <c r="A822" s="129">
        <v>1</v>
      </c>
      <c r="B822" s="71">
        <v>37501</v>
      </c>
      <c r="C822" s="164" t="s">
        <v>449</v>
      </c>
      <c r="D822" s="318" t="s">
        <v>489</v>
      </c>
      <c r="E822" s="319" t="s">
        <v>182</v>
      </c>
      <c r="F822" s="5">
        <v>9</v>
      </c>
      <c r="G822" s="164" t="s">
        <v>181</v>
      </c>
      <c r="H822" s="5">
        <v>615</v>
      </c>
      <c r="I822" s="438" t="s">
        <v>553</v>
      </c>
      <c r="J822" s="71">
        <v>21</v>
      </c>
      <c r="K822" s="164" t="s">
        <v>75</v>
      </c>
      <c r="L822" s="72">
        <v>1000</v>
      </c>
      <c r="M822" s="72">
        <v>21333.33</v>
      </c>
      <c r="N822" s="344" t="s">
        <v>183</v>
      </c>
      <c r="O822" s="74">
        <v>0.25</v>
      </c>
      <c r="P822" s="74">
        <v>0.25</v>
      </c>
      <c r="Q822" s="74">
        <v>0.25</v>
      </c>
      <c r="R822" s="74">
        <v>0.25</v>
      </c>
      <c r="S822" s="75" t="s">
        <v>514</v>
      </c>
      <c r="T822" s="75"/>
      <c r="U822" s="287" t="s">
        <v>554</v>
      </c>
    </row>
    <row r="823" spans="1:21" ht="15.75" thickTop="1" x14ac:dyDescent="0.25">
      <c r="K823" s="62"/>
    </row>
    <row r="824" spans="1:21" x14ac:dyDescent="0.25">
      <c r="K824" s="62"/>
      <c r="M824" s="61"/>
    </row>
    <row r="825" spans="1:21" x14ac:dyDescent="0.25">
      <c r="K825" s="62"/>
      <c r="M825" s="102"/>
    </row>
    <row r="826" spans="1:21" x14ac:dyDescent="0.25">
      <c r="K826" s="62"/>
      <c r="M826" s="102"/>
    </row>
    <row r="827" spans="1:21" x14ac:dyDescent="0.25">
      <c r="K827" s="62"/>
      <c r="M827" s="108">
        <f>SUM(M822:M826)</f>
        <v>21333.33</v>
      </c>
    </row>
    <row r="828" spans="1:21" x14ac:dyDescent="0.25">
      <c r="K828" s="62"/>
    </row>
    <row r="829" spans="1:21" x14ac:dyDescent="0.25">
      <c r="K829" s="62"/>
      <c r="M829" s="63"/>
    </row>
    <row r="830" spans="1:21" x14ac:dyDescent="0.25">
      <c r="K830" s="62"/>
    </row>
    <row r="831" spans="1:21" x14ac:dyDescent="0.25">
      <c r="K831" s="62"/>
    </row>
    <row r="832" spans="1:21" x14ac:dyDescent="0.25">
      <c r="K832" s="62"/>
    </row>
    <row r="833" spans="11:13" x14ac:dyDescent="0.25">
      <c r="K833" s="62"/>
    </row>
    <row r="834" spans="11:13" x14ac:dyDescent="0.25">
      <c r="K834" s="62"/>
      <c r="M834" s="61"/>
    </row>
    <row r="835" spans="11:13" x14ac:dyDescent="0.25">
      <c r="K835" s="62"/>
    </row>
    <row r="836" spans="11:13" x14ac:dyDescent="0.25">
      <c r="K836" s="62"/>
    </row>
    <row r="837" spans="11:13" x14ac:dyDescent="0.25">
      <c r="K837" s="62"/>
    </row>
    <row r="838" spans="11:13" x14ac:dyDescent="0.25">
      <c r="K838" s="62"/>
    </row>
    <row r="839" spans="11:13" x14ac:dyDescent="0.25">
      <c r="K839" s="62"/>
    </row>
    <row r="840" spans="11:13" x14ac:dyDescent="0.25">
      <c r="K840" s="62"/>
    </row>
    <row r="841" spans="11:13" x14ac:dyDescent="0.25">
      <c r="K841" s="62"/>
    </row>
    <row r="842" spans="11:13" x14ac:dyDescent="0.25">
      <c r="K842" s="62"/>
    </row>
    <row r="843" spans="11:13" x14ac:dyDescent="0.25">
      <c r="K843" s="62"/>
    </row>
    <row r="844" spans="11:13" x14ac:dyDescent="0.25">
      <c r="K844" s="62"/>
    </row>
    <row r="845" spans="11:13" x14ac:dyDescent="0.25">
      <c r="K845" s="62"/>
    </row>
    <row r="846" spans="11:13" x14ac:dyDescent="0.25">
      <c r="K846" s="62"/>
    </row>
    <row r="847" spans="11:13" x14ac:dyDescent="0.25">
      <c r="K847" s="62"/>
    </row>
    <row r="848" spans="11:13" x14ac:dyDescent="0.25">
      <c r="K848" s="62"/>
    </row>
    <row r="849" spans="1:21" x14ac:dyDescent="0.25">
      <c r="K849" s="62"/>
    </row>
    <row r="850" spans="1:21" x14ac:dyDescent="0.25">
      <c r="K850" s="62"/>
    </row>
    <row r="851" spans="1:21" x14ac:dyDescent="0.25">
      <c r="A851" s="706" t="s">
        <v>0</v>
      </c>
      <c r="B851" s="706"/>
      <c r="C851" s="706"/>
      <c r="D851" s="706"/>
      <c r="E851" s="706"/>
      <c r="F851" s="706"/>
      <c r="G851" s="706"/>
      <c r="H851" s="706"/>
      <c r="I851" s="706"/>
      <c r="J851" s="706"/>
      <c r="K851" s="706"/>
      <c r="L851" s="706"/>
      <c r="M851" s="706"/>
      <c r="N851" s="706"/>
      <c r="O851" s="706"/>
      <c r="P851" s="706"/>
      <c r="Q851" s="706"/>
      <c r="R851" s="706"/>
      <c r="S851" s="706"/>
      <c r="T851" s="706"/>
      <c r="U851" s="706"/>
    </row>
    <row r="852" spans="1:21" x14ac:dyDescent="0.25">
      <c r="A852" s="713" t="s">
        <v>1</v>
      </c>
      <c r="B852" s="713"/>
      <c r="C852" s="713"/>
      <c r="D852" s="713"/>
      <c r="E852" s="713"/>
      <c r="F852" s="713"/>
      <c r="G852" s="713"/>
      <c r="H852" s="713"/>
      <c r="I852" s="713"/>
      <c r="J852" s="713"/>
      <c r="K852" s="713"/>
      <c r="L852" s="713"/>
      <c r="M852" s="713"/>
      <c r="N852" s="713"/>
      <c r="O852" s="713"/>
      <c r="P852" s="713"/>
      <c r="Q852" s="713"/>
      <c r="R852" s="713"/>
      <c r="S852" s="713"/>
      <c r="T852" s="713"/>
      <c r="U852" s="713"/>
    </row>
    <row r="853" spans="1:21" x14ac:dyDescent="0.25">
      <c r="A853" s="713" t="s">
        <v>2</v>
      </c>
      <c r="B853" s="713"/>
      <c r="C853" s="713"/>
      <c r="D853" s="713"/>
      <c r="E853" s="713"/>
      <c r="F853" s="713"/>
      <c r="G853" s="713"/>
      <c r="H853" s="713"/>
      <c r="I853" s="713"/>
      <c r="J853" s="713"/>
      <c r="K853" s="713"/>
      <c r="L853" s="713"/>
      <c r="M853" s="713"/>
      <c r="N853" s="713"/>
      <c r="O853" s="713"/>
      <c r="P853" s="713"/>
      <c r="Q853" s="713"/>
      <c r="R853" s="713"/>
      <c r="S853" s="713"/>
      <c r="T853" s="713"/>
      <c r="U853" s="713"/>
    </row>
    <row r="854" spans="1:21" x14ac:dyDescent="0.25">
      <c r="A854" s="713" t="s">
        <v>3</v>
      </c>
      <c r="B854" s="713"/>
      <c r="C854" s="713"/>
      <c r="D854" s="713"/>
      <c r="E854" s="713"/>
      <c r="F854" s="713"/>
      <c r="G854" s="713"/>
      <c r="H854" s="713"/>
      <c r="I854" s="713"/>
      <c r="J854" s="713"/>
      <c r="K854" s="713"/>
      <c r="L854" s="713"/>
      <c r="M854" s="713"/>
      <c r="N854" s="713"/>
      <c r="O854" s="713"/>
      <c r="P854" s="713"/>
      <c r="Q854" s="713"/>
      <c r="R854" s="713"/>
      <c r="S854" s="713"/>
      <c r="T854" s="713"/>
      <c r="U854" s="713"/>
    </row>
    <row r="855" spans="1:21" x14ac:dyDescent="0.25">
      <c r="A855" s="713" t="s">
        <v>494</v>
      </c>
      <c r="B855" s="713"/>
      <c r="C855" s="713"/>
      <c r="D855" s="713"/>
      <c r="E855" s="713"/>
      <c r="F855" s="713"/>
      <c r="G855" s="713"/>
      <c r="H855" s="713"/>
      <c r="I855" s="713"/>
      <c r="J855" s="713"/>
      <c r="K855" s="713"/>
      <c r="L855" s="713"/>
      <c r="M855" s="713"/>
      <c r="N855" s="713"/>
      <c r="O855" s="713"/>
      <c r="P855" s="713"/>
      <c r="Q855" s="713"/>
      <c r="R855" s="713"/>
      <c r="S855" s="713"/>
      <c r="T855" s="713"/>
      <c r="U855" s="713"/>
    </row>
    <row r="856" spans="1:21" x14ac:dyDescent="0.25">
      <c r="A856" s="714" t="s">
        <v>4</v>
      </c>
      <c r="B856" s="714"/>
      <c r="C856" s="714"/>
      <c r="D856" s="714"/>
      <c r="E856" s="714"/>
      <c r="F856" s="714"/>
      <c r="G856" s="714"/>
      <c r="H856" s="714"/>
      <c r="I856" s="714"/>
      <c r="J856" s="714"/>
      <c r="K856" s="714"/>
      <c r="L856" s="714"/>
      <c r="M856" s="714"/>
      <c r="N856" s="714"/>
      <c r="O856" s="714"/>
      <c r="P856" s="714"/>
      <c r="Q856" s="714"/>
      <c r="R856" s="714"/>
      <c r="S856" s="714"/>
      <c r="T856" s="714"/>
      <c r="U856" s="714"/>
    </row>
    <row r="857" spans="1:21" x14ac:dyDescent="0.25">
      <c r="A857" s="737" t="s">
        <v>113</v>
      </c>
      <c r="B857" s="737"/>
      <c r="C857" s="737"/>
      <c r="D857" s="737"/>
      <c r="E857" s="737"/>
      <c r="F857" s="737"/>
      <c r="G857" s="737"/>
      <c r="H857" s="737"/>
      <c r="I857" s="737"/>
      <c r="J857" s="737"/>
      <c r="K857" s="737"/>
      <c r="L857" s="737"/>
      <c r="M857" s="737"/>
      <c r="N857" s="737"/>
      <c r="O857" s="737"/>
      <c r="P857" s="737"/>
      <c r="Q857" s="737"/>
      <c r="R857" s="737"/>
      <c r="S857" s="737"/>
      <c r="T857" s="737"/>
      <c r="U857" s="737"/>
    </row>
    <row r="858" spans="1:21" ht="18.75" thickBot="1" x14ac:dyDescent="0.3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3"/>
      <c r="N858" s="3"/>
      <c r="O858" s="3"/>
      <c r="P858" s="3"/>
      <c r="Q858" s="3"/>
      <c r="R858" s="3"/>
      <c r="S858" s="2"/>
      <c r="T858" s="2"/>
      <c r="U858" s="2"/>
    </row>
    <row r="859" spans="1:21" ht="15.75" thickTop="1" x14ac:dyDescent="0.25">
      <c r="A859" s="698" t="s">
        <v>6</v>
      </c>
      <c r="B859" s="700" t="s">
        <v>7</v>
      </c>
      <c r="C859" s="702" t="s">
        <v>8</v>
      </c>
      <c r="D859" s="702" t="s">
        <v>177</v>
      </c>
      <c r="E859" s="702" t="s">
        <v>178</v>
      </c>
      <c r="F859" s="702" t="s">
        <v>9</v>
      </c>
      <c r="G859" s="702" t="s">
        <v>10</v>
      </c>
      <c r="H859" s="312"/>
      <c r="I859" s="702" t="s">
        <v>179</v>
      </c>
      <c r="J859" s="702" t="s">
        <v>11</v>
      </c>
      <c r="K859" s="700" t="s">
        <v>12</v>
      </c>
      <c r="L859" s="704" t="s">
        <v>13</v>
      </c>
      <c r="M859" s="704" t="s">
        <v>14</v>
      </c>
      <c r="N859" s="704" t="s">
        <v>15</v>
      </c>
      <c r="O859" s="715" t="s">
        <v>16</v>
      </c>
      <c r="P859" s="716"/>
      <c r="Q859" s="716"/>
      <c r="R859" s="717"/>
      <c r="S859" s="721" t="s">
        <v>17</v>
      </c>
      <c r="T859" s="722"/>
      <c r="U859" s="708" t="s">
        <v>18</v>
      </c>
    </row>
    <row r="860" spans="1:21" x14ac:dyDescent="0.25">
      <c r="A860" s="699"/>
      <c r="B860" s="701"/>
      <c r="C860" s="703"/>
      <c r="D860" s="703"/>
      <c r="E860" s="703"/>
      <c r="F860" s="703"/>
      <c r="G860" s="703"/>
      <c r="H860" s="313"/>
      <c r="I860" s="703"/>
      <c r="J860" s="703"/>
      <c r="K860" s="701"/>
      <c r="L860" s="705"/>
      <c r="M860" s="705"/>
      <c r="N860" s="705"/>
      <c r="O860" s="718"/>
      <c r="P860" s="719"/>
      <c r="Q860" s="719"/>
      <c r="R860" s="720"/>
      <c r="S860" s="723"/>
      <c r="T860" s="724"/>
      <c r="U860" s="709"/>
    </row>
    <row r="861" spans="1:21" ht="48" x14ac:dyDescent="0.25">
      <c r="A861" s="699"/>
      <c r="B861" s="701"/>
      <c r="C861" s="703"/>
      <c r="D861" s="703"/>
      <c r="E861" s="703"/>
      <c r="F861" s="703"/>
      <c r="G861" s="703"/>
      <c r="H861" s="313" t="s">
        <v>180</v>
      </c>
      <c r="I861" s="703"/>
      <c r="J861" s="703"/>
      <c r="K861" s="701"/>
      <c r="L861" s="705"/>
      <c r="M861" s="705"/>
      <c r="N861" s="705"/>
      <c r="O861" s="711" t="s">
        <v>19</v>
      </c>
      <c r="P861" s="711" t="s">
        <v>20</v>
      </c>
      <c r="Q861" s="711" t="s">
        <v>21</v>
      </c>
      <c r="R861" s="711" t="s">
        <v>22</v>
      </c>
      <c r="S861" s="695" t="s">
        <v>23</v>
      </c>
      <c r="T861" s="695" t="s">
        <v>24</v>
      </c>
      <c r="U861" s="709"/>
    </row>
    <row r="862" spans="1:21" ht="15.75" thickBot="1" x14ac:dyDescent="0.3">
      <c r="A862" s="727"/>
      <c r="B862" s="725"/>
      <c r="C862" s="707"/>
      <c r="D862" s="707"/>
      <c r="E862" s="707"/>
      <c r="F862" s="707"/>
      <c r="G862" s="707"/>
      <c r="H862" s="314"/>
      <c r="I862" s="707"/>
      <c r="J862" s="707"/>
      <c r="K862" s="725"/>
      <c r="L862" s="696"/>
      <c r="M862" s="696"/>
      <c r="N862" s="696"/>
      <c r="O862" s="712"/>
      <c r="P862" s="712"/>
      <c r="Q862" s="712"/>
      <c r="R862" s="712"/>
      <c r="S862" s="696"/>
      <c r="T862" s="696"/>
      <c r="U862" s="710"/>
    </row>
    <row r="863" spans="1:21" ht="300.75" thickBot="1" x14ac:dyDescent="0.3">
      <c r="A863" s="285">
        <v>1</v>
      </c>
      <c r="B863" s="286">
        <v>37502</v>
      </c>
      <c r="C863" s="164" t="s">
        <v>450</v>
      </c>
      <c r="D863" s="318" t="s">
        <v>489</v>
      </c>
      <c r="E863" s="319" t="s">
        <v>182</v>
      </c>
      <c r="F863" s="5">
        <v>9</v>
      </c>
      <c r="G863" s="164" t="s">
        <v>181</v>
      </c>
      <c r="H863" s="5">
        <v>615</v>
      </c>
      <c r="I863" s="438" t="s">
        <v>553</v>
      </c>
      <c r="J863" s="71">
        <v>1</v>
      </c>
      <c r="K863" s="164" t="s">
        <v>75</v>
      </c>
      <c r="L863" s="72">
        <v>450</v>
      </c>
      <c r="M863" s="72">
        <v>26.67</v>
      </c>
      <c r="N863" s="344" t="s">
        <v>183</v>
      </c>
      <c r="O863" s="74">
        <v>0.25</v>
      </c>
      <c r="P863" s="74">
        <v>0.25</v>
      </c>
      <c r="Q863" s="74">
        <v>0.25</v>
      </c>
      <c r="R863" s="74">
        <v>0.25</v>
      </c>
      <c r="S863" s="75" t="s">
        <v>514</v>
      </c>
      <c r="T863" s="75"/>
      <c r="U863" s="287" t="s">
        <v>554</v>
      </c>
    </row>
    <row r="864" spans="1:21" ht="15.75" thickTop="1" x14ac:dyDescent="0.25">
      <c r="K864" s="62"/>
    </row>
    <row r="865" spans="11:13" x14ac:dyDescent="0.25">
      <c r="K865" s="62"/>
      <c r="M865" s="61"/>
    </row>
    <row r="866" spans="11:13" x14ac:dyDescent="0.25">
      <c r="K866" s="62"/>
      <c r="M866" s="102"/>
    </row>
    <row r="867" spans="11:13" x14ac:dyDescent="0.25">
      <c r="K867" s="62"/>
      <c r="M867" s="102"/>
    </row>
    <row r="868" spans="11:13" x14ac:dyDescent="0.25">
      <c r="K868" s="62"/>
      <c r="M868" s="108">
        <f>SUM(M863:M867)</f>
        <v>26.67</v>
      </c>
    </row>
    <row r="869" spans="11:13" x14ac:dyDescent="0.25">
      <c r="K869" s="62"/>
      <c r="M869" s="103"/>
    </row>
    <row r="870" spans="11:13" x14ac:dyDescent="0.25">
      <c r="K870" s="62"/>
      <c r="M870" s="104"/>
    </row>
    <row r="871" spans="11:13" x14ac:dyDescent="0.25">
      <c r="K871" s="62"/>
      <c r="M871" s="103"/>
    </row>
    <row r="872" spans="11:13" x14ac:dyDescent="0.25">
      <c r="K872" s="62"/>
    </row>
    <row r="873" spans="11:13" x14ac:dyDescent="0.25">
      <c r="K873" s="62"/>
    </row>
    <row r="874" spans="11:13" x14ac:dyDescent="0.25">
      <c r="K874" s="62"/>
    </row>
    <row r="875" spans="11:13" x14ac:dyDescent="0.25">
      <c r="K875" s="62"/>
    </row>
    <row r="876" spans="11:13" x14ac:dyDescent="0.25">
      <c r="K876" s="62"/>
    </row>
    <row r="877" spans="11:13" x14ac:dyDescent="0.25">
      <c r="K877" s="62"/>
    </row>
    <row r="878" spans="11:13" x14ac:dyDescent="0.25">
      <c r="K878" s="62"/>
    </row>
    <row r="879" spans="11:13" x14ac:dyDescent="0.25">
      <c r="K879" s="62"/>
    </row>
    <row r="880" spans="11:13" x14ac:dyDescent="0.25">
      <c r="K880" s="62"/>
    </row>
    <row r="881" spans="1:21" x14ac:dyDescent="0.25">
      <c r="K881" s="62"/>
    </row>
    <row r="882" spans="1:21" x14ac:dyDescent="0.25">
      <c r="K882" s="62"/>
    </row>
    <row r="883" spans="1:21" x14ac:dyDescent="0.25">
      <c r="K883" s="62"/>
    </row>
    <row r="884" spans="1:21" x14ac:dyDescent="0.25">
      <c r="K884" s="62"/>
    </row>
    <row r="885" spans="1:21" x14ac:dyDescent="0.25">
      <c r="K885" s="62"/>
    </row>
    <row r="886" spans="1:21" x14ac:dyDescent="0.25">
      <c r="K886" s="62"/>
    </row>
    <row r="887" spans="1:21" x14ac:dyDescent="0.25">
      <c r="K887" s="62"/>
    </row>
    <row r="888" spans="1:21" x14ac:dyDescent="0.25">
      <c r="K888" s="62"/>
    </row>
    <row r="889" spans="1:21" x14ac:dyDescent="0.25">
      <c r="K889" s="62"/>
    </row>
    <row r="890" spans="1:21" x14ac:dyDescent="0.25">
      <c r="K890" s="62"/>
    </row>
    <row r="891" spans="1:21" x14ac:dyDescent="0.25">
      <c r="K891" s="62"/>
    </row>
    <row r="892" spans="1:21" x14ac:dyDescent="0.25">
      <c r="A892" s="706" t="s">
        <v>0</v>
      </c>
      <c r="B892" s="706"/>
      <c r="C892" s="706"/>
      <c r="D892" s="706"/>
      <c r="E892" s="706"/>
      <c r="F892" s="706"/>
      <c r="G892" s="706"/>
      <c r="H892" s="706"/>
      <c r="I892" s="706"/>
      <c r="J892" s="706"/>
      <c r="K892" s="706"/>
      <c r="L892" s="706"/>
      <c r="M892" s="706"/>
      <c r="N892" s="706"/>
      <c r="O892" s="706"/>
      <c r="P892" s="706"/>
      <c r="Q892" s="706"/>
      <c r="R892" s="706"/>
      <c r="S892" s="706"/>
      <c r="T892" s="706"/>
      <c r="U892" s="706"/>
    </row>
    <row r="893" spans="1:21" x14ac:dyDescent="0.25">
      <c r="A893" s="713" t="s">
        <v>1</v>
      </c>
      <c r="B893" s="713"/>
      <c r="C893" s="713"/>
      <c r="D893" s="713"/>
      <c r="E893" s="713"/>
      <c r="F893" s="713"/>
      <c r="G893" s="713"/>
      <c r="H893" s="713"/>
      <c r="I893" s="713"/>
      <c r="J893" s="713"/>
      <c r="K893" s="713"/>
      <c r="L893" s="713"/>
      <c r="M893" s="713"/>
      <c r="N893" s="713"/>
      <c r="O893" s="713"/>
      <c r="P893" s="713"/>
      <c r="Q893" s="713"/>
      <c r="R893" s="713"/>
      <c r="S893" s="713"/>
      <c r="T893" s="713"/>
      <c r="U893" s="713"/>
    </row>
    <row r="894" spans="1:21" x14ac:dyDescent="0.25">
      <c r="A894" s="713" t="s">
        <v>2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</row>
    <row r="895" spans="1:21" x14ac:dyDescent="0.25">
      <c r="A895" s="713" t="s">
        <v>3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</row>
    <row r="896" spans="1:21" x14ac:dyDescent="0.25">
      <c r="A896" s="713" t="s">
        <v>494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</row>
    <row r="897" spans="1:21" x14ac:dyDescent="0.25">
      <c r="A897" s="714" t="s">
        <v>4</v>
      </c>
      <c r="B897" s="714"/>
      <c r="C897" s="714"/>
      <c r="D897" s="714"/>
      <c r="E897" s="714"/>
      <c r="F897" s="714"/>
      <c r="G897" s="714"/>
      <c r="H897" s="714"/>
      <c r="I897" s="714"/>
      <c r="J897" s="714"/>
      <c r="K897" s="714"/>
      <c r="L897" s="714"/>
      <c r="M897" s="714"/>
      <c r="N897" s="714"/>
      <c r="O897" s="714"/>
      <c r="P897" s="714"/>
      <c r="Q897" s="714"/>
      <c r="R897" s="714"/>
      <c r="S897" s="714"/>
      <c r="T897" s="714"/>
      <c r="U897" s="714"/>
    </row>
    <row r="898" spans="1:21" x14ac:dyDescent="0.25">
      <c r="A898" s="737" t="s">
        <v>114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</row>
    <row r="899" spans="1:21" ht="18.75" thickBot="1" x14ac:dyDescent="0.3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3"/>
      <c r="N899" s="3"/>
      <c r="O899" s="3"/>
      <c r="P899" s="3"/>
      <c r="Q899" s="3"/>
      <c r="R899" s="3"/>
      <c r="S899" s="2"/>
      <c r="T899" s="2"/>
      <c r="U899" s="2"/>
    </row>
    <row r="900" spans="1:21" ht="15.75" thickTop="1" x14ac:dyDescent="0.25">
      <c r="A900" s="698" t="s">
        <v>6</v>
      </c>
      <c r="B900" s="700" t="s">
        <v>7</v>
      </c>
      <c r="C900" s="702" t="s">
        <v>8</v>
      </c>
      <c r="D900" s="702" t="s">
        <v>177</v>
      </c>
      <c r="E900" s="702" t="s">
        <v>178</v>
      </c>
      <c r="F900" s="702" t="s">
        <v>9</v>
      </c>
      <c r="G900" s="702" t="s">
        <v>10</v>
      </c>
      <c r="H900" s="312"/>
      <c r="I900" s="702" t="s">
        <v>179</v>
      </c>
      <c r="J900" s="702" t="s">
        <v>11</v>
      </c>
      <c r="K900" s="700" t="s">
        <v>12</v>
      </c>
      <c r="L900" s="704" t="s">
        <v>13</v>
      </c>
      <c r="M900" s="704" t="s">
        <v>14</v>
      </c>
      <c r="N900" s="704" t="s">
        <v>15</v>
      </c>
      <c r="O900" s="715" t="s">
        <v>16</v>
      </c>
      <c r="P900" s="716"/>
      <c r="Q900" s="716"/>
      <c r="R900" s="717"/>
      <c r="S900" s="721" t="s">
        <v>17</v>
      </c>
      <c r="T900" s="722"/>
      <c r="U900" s="708" t="s">
        <v>18</v>
      </c>
    </row>
    <row r="901" spans="1:21" x14ac:dyDescent="0.25">
      <c r="A901" s="699"/>
      <c r="B901" s="701"/>
      <c r="C901" s="703"/>
      <c r="D901" s="703"/>
      <c r="E901" s="703"/>
      <c r="F901" s="703"/>
      <c r="G901" s="703"/>
      <c r="H901" s="313"/>
      <c r="I901" s="703"/>
      <c r="J901" s="703"/>
      <c r="K901" s="701"/>
      <c r="L901" s="705"/>
      <c r="M901" s="705"/>
      <c r="N901" s="705"/>
      <c r="O901" s="718"/>
      <c r="P901" s="719"/>
      <c r="Q901" s="719"/>
      <c r="R901" s="720"/>
      <c r="S901" s="723"/>
      <c r="T901" s="724"/>
      <c r="U901" s="709"/>
    </row>
    <row r="902" spans="1:21" ht="48" x14ac:dyDescent="0.25">
      <c r="A902" s="699"/>
      <c r="B902" s="701"/>
      <c r="C902" s="703"/>
      <c r="D902" s="703"/>
      <c r="E902" s="703"/>
      <c r="F902" s="703"/>
      <c r="G902" s="703"/>
      <c r="H902" s="313" t="s">
        <v>180</v>
      </c>
      <c r="I902" s="703"/>
      <c r="J902" s="703"/>
      <c r="K902" s="701"/>
      <c r="L902" s="705"/>
      <c r="M902" s="705"/>
      <c r="N902" s="705"/>
      <c r="O902" s="711" t="s">
        <v>19</v>
      </c>
      <c r="P902" s="711" t="s">
        <v>20</v>
      </c>
      <c r="Q902" s="711" t="s">
        <v>21</v>
      </c>
      <c r="R902" s="711" t="s">
        <v>22</v>
      </c>
      <c r="S902" s="695" t="s">
        <v>23</v>
      </c>
      <c r="T902" s="695" t="s">
        <v>24</v>
      </c>
      <c r="U902" s="709"/>
    </row>
    <row r="903" spans="1:21" ht="15.75" thickBot="1" x14ac:dyDescent="0.3">
      <c r="A903" s="727"/>
      <c r="B903" s="725"/>
      <c r="C903" s="707"/>
      <c r="D903" s="707"/>
      <c r="E903" s="707"/>
      <c r="F903" s="707"/>
      <c r="G903" s="707"/>
      <c r="H903" s="314"/>
      <c r="I903" s="707"/>
      <c r="J903" s="707"/>
      <c r="K903" s="725"/>
      <c r="L903" s="696"/>
      <c r="M903" s="696"/>
      <c r="N903" s="696"/>
      <c r="O903" s="712"/>
      <c r="P903" s="712"/>
      <c r="Q903" s="712"/>
      <c r="R903" s="712"/>
      <c r="S903" s="696"/>
      <c r="T903" s="696"/>
      <c r="U903" s="710"/>
    </row>
    <row r="904" spans="1:21" ht="300.75" thickBot="1" x14ac:dyDescent="0.3">
      <c r="A904" s="285">
        <v>1</v>
      </c>
      <c r="B904" s="286">
        <v>37901</v>
      </c>
      <c r="C904" s="164" t="s">
        <v>147</v>
      </c>
      <c r="D904" s="318" t="s">
        <v>489</v>
      </c>
      <c r="E904" s="319" t="s">
        <v>182</v>
      </c>
      <c r="F904" s="5">
        <v>9</v>
      </c>
      <c r="G904" s="164" t="s">
        <v>181</v>
      </c>
      <c r="H904" s="5">
        <v>615</v>
      </c>
      <c r="I904" s="438" t="s">
        <v>553</v>
      </c>
      <c r="J904" s="71">
        <v>1</v>
      </c>
      <c r="K904" s="164" t="s">
        <v>75</v>
      </c>
      <c r="L904" s="72">
        <v>67.08</v>
      </c>
      <c r="M904" s="72">
        <v>50.67</v>
      </c>
      <c r="N904" s="344" t="s">
        <v>183</v>
      </c>
      <c r="O904" s="74">
        <v>0.25</v>
      </c>
      <c r="P904" s="74">
        <v>0.25</v>
      </c>
      <c r="Q904" s="74">
        <v>0.25</v>
      </c>
      <c r="R904" s="74">
        <v>0.25</v>
      </c>
      <c r="S904" s="75" t="s">
        <v>514</v>
      </c>
      <c r="T904" s="75"/>
      <c r="U904" s="287" t="s">
        <v>554</v>
      </c>
    </row>
    <row r="905" spans="1:21" ht="15.75" thickTop="1" x14ac:dyDescent="0.25">
      <c r="K905" s="62"/>
    </row>
    <row r="906" spans="1:21" x14ac:dyDescent="0.25">
      <c r="K906" s="62"/>
      <c r="M906" s="61"/>
    </row>
    <row r="907" spans="1:21" x14ac:dyDescent="0.25">
      <c r="K907" s="62"/>
      <c r="M907" s="61">
        <f>SUM(M904:M906)</f>
        <v>50.67</v>
      </c>
    </row>
    <row r="908" spans="1:21" x14ac:dyDescent="0.25">
      <c r="K908" s="62"/>
      <c r="M908" s="102"/>
    </row>
    <row r="909" spans="1:21" x14ac:dyDescent="0.25">
      <c r="K909" s="62"/>
      <c r="M909" s="102"/>
    </row>
    <row r="910" spans="1:21" x14ac:dyDescent="0.25">
      <c r="K910" s="62"/>
      <c r="M910" s="103"/>
      <c r="U910" s="61"/>
    </row>
    <row r="911" spans="1:21" x14ac:dyDescent="0.25">
      <c r="K911" s="62"/>
      <c r="M911" s="104"/>
    </row>
    <row r="912" spans="1:21" x14ac:dyDescent="0.25">
      <c r="K912" s="62"/>
      <c r="M912" s="103"/>
    </row>
    <row r="913" spans="11:13" x14ac:dyDescent="0.25">
      <c r="K913" s="62"/>
      <c r="M913" s="61">
        <f>SUM(M23+M59+M85+M108+M137+M189+M220+M261+M301+M344+M388+M436+M470+M529+M571+M611+M656+M693+M740+M786+M827+M868+M907)</f>
        <v>206193.33000000002</v>
      </c>
    </row>
  </sheetData>
  <mergeCells count="696">
    <mergeCell ref="A6:U6"/>
    <mergeCell ref="A7:U7"/>
    <mergeCell ref="A8:U8"/>
    <mergeCell ref="A9:U9"/>
    <mergeCell ref="A10:U10"/>
    <mergeCell ref="A11:U11"/>
    <mergeCell ref="I18:I21"/>
    <mergeCell ref="I174:I184"/>
    <mergeCell ref="I215:I216"/>
    <mergeCell ref="A12:U12"/>
    <mergeCell ref="A14:A17"/>
    <mergeCell ref="B14:B17"/>
    <mergeCell ref="C14:C17"/>
    <mergeCell ref="D14:D17"/>
    <mergeCell ref="E14:E17"/>
    <mergeCell ref="F14:F17"/>
    <mergeCell ref="G14:G17"/>
    <mergeCell ref="I14:I17"/>
    <mergeCell ref="J14:J17"/>
    <mergeCell ref="N18:N21"/>
    <mergeCell ref="U18:U21"/>
    <mergeCell ref="A41:U41"/>
    <mergeCell ref="A42:U42"/>
    <mergeCell ref="A43:U43"/>
    <mergeCell ref="A44:U44"/>
    <mergeCell ref="U14:U17"/>
    <mergeCell ref="O16:O17"/>
    <mergeCell ref="P16:P17"/>
    <mergeCell ref="Q16:Q17"/>
    <mergeCell ref="R16:R17"/>
    <mergeCell ref="S16:S17"/>
    <mergeCell ref="T16:T17"/>
    <mergeCell ref="K14:K17"/>
    <mergeCell ref="L14:L17"/>
    <mergeCell ref="M14:M17"/>
    <mergeCell ref="N14:N17"/>
    <mergeCell ref="O14:R15"/>
    <mergeCell ref="S14:T15"/>
    <mergeCell ref="A45:U45"/>
    <mergeCell ref="A46:U46"/>
    <mergeCell ref="A47:U47"/>
    <mergeCell ref="A49:A52"/>
    <mergeCell ref="B49:B52"/>
    <mergeCell ref="C49:C52"/>
    <mergeCell ref="D49:D52"/>
    <mergeCell ref="E49:E52"/>
    <mergeCell ref="F49:F52"/>
    <mergeCell ref="G49:G52"/>
    <mergeCell ref="N53:N57"/>
    <mergeCell ref="U53:U57"/>
    <mergeCell ref="A69:U69"/>
    <mergeCell ref="A70:U70"/>
    <mergeCell ref="A71:U71"/>
    <mergeCell ref="A72:U72"/>
    <mergeCell ref="O49:R50"/>
    <mergeCell ref="S49:T50"/>
    <mergeCell ref="U49:U52"/>
    <mergeCell ref="O51:O52"/>
    <mergeCell ref="P51:P52"/>
    <mergeCell ref="Q51:Q52"/>
    <mergeCell ref="R51:R52"/>
    <mergeCell ref="S51:S52"/>
    <mergeCell ref="T51:T52"/>
    <mergeCell ref="I49:I52"/>
    <mergeCell ref="J49:J52"/>
    <mergeCell ref="K49:K52"/>
    <mergeCell ref="L49:L52"/>
    <mergeCell ref="M49:M52"/>
    <mergeCell ref="N49:N52"/>
    <mergeCell ref="A73:U73"/>
    <mergeCell ref="A74:U74"/>
    <mergeCell ref="A75:U75"/>
    <mergeCell ref="A77:A80"/>
    <mergeCell ref="B77:B80"/>
    <mergeCell ref="C77:C80"/>
    <mergeCell ref="D77:D80"/>
    <mergeCell ref="E77:E80"/>
    <mergeCell ref="F77:F80"/>
    <mergeCell ref="G77:G80"/>
    <mergeCell ref="A92:U92"/>
    <mergeCell ref="A93:U93"/>
    <mergeCell ref="A94:U94"/>
    <mergeCell ref="A95:U95"/>
    <mergeCell ref="A96:U96"/>
    <mergeCell ref="A97:U97"/>
    <mergeCell ref="O77:R78"/>
    <mergeCell ref="S77:T78"/>
    <mergeCell ref="U77:U80"/>
    <mergeCell ref="O79:O80"/>
    <mergeCell ref="P79:P80"/>
    <mergeCell ref="Q79:Q80"/>
    <mergeCell ref="R79:R80"/>
    <mergeCell ref="S79:S80"/>
    <mergeCell ref="T79:T80"/>
    <mergeCell ref="I77:I80"/>
    <mergeCell ref="J77:J80"/>
    <mergeCell ref="K77:K80"/>
    <mergeCell ref="L77:L80"/>
    <mergeCell ref="M77:M80"/>
    <mergeCell ref="N77:N80"/>
    <mergeCell ref="A98:U98"/>
    <mergeCell ref="A100:A103"/>
    <mergeCell ref="B100:B103"/>
    <mergeCell ref="C100:C103"/>
    <mergeCell ref="D100:D103"/>
    <mergeCell ref="E100:E103"/>
    <mergeCell ref="F100:F103"/>
    <mergeCell ref="G100:G103"/>
    <mergeCell ref="I100:I103"/>
    <mergeCell ref="J100:J103"/>
    <mergeCell ref="A122:U122"/>
    <mergeCell ref="A123:U123"/>
    <mergeCell ref="A124:U124"/>
    <mergeCell ref="A125:U125"/>
    <mergeCell ref="A126:U126"/>
    <mergeCell ref="A127:U127"/>
    <mergeCell ref="U100:U103"/>
    <mergeCell ref="O102:O103"/>
    <mergeCell ref="P102:P103"/>
    <mergeCell ref="Q102:Q103"/>
    <mergeCell ref="R102:R103"/>
    <mergeCell ref="S102:S103"/>
    <mergeCell ref="T102:T103"/>
    <mergeCell ref="K100:K103"/>
    <mergeCell ref="L100:L103"/>
    <mergeCell ref="M100:M103"/>
    <mergeCell ref="N100:N103"/>
    <mergeCell ref="O100:R101"/>
    <mergeCell ref="S100:T101"/>
    <mergeCell ref="A128:U128"/>
    <mergeCell ref="A130:A133"/>
    <mergeCell ref="B130:B133"/>
    <mergeCell ref="C130:C133"/>
    <mergeCell ref="D130:D133"/>
    <mergeCell ref="E130:E133"/>
    <mergeCell ref="F130:F133"/>
    <mergeCell ref="G130:G133"/>
    <mergeCell ref="I130:I133"/>
    <mergeCell ref="J130:J133"/>
    <mergeCell ref="A162:U162"/>
    <mergeCell ref="A163:U163"/>
    <mergeCell ref="A164:U164"/>
    <mergeCell ref="A165:U165"/>
    <mergeCell ref="A166:U166"/>
    <mergeCell ref="A167:U167"/>
    <mergeCell ref="U130:U133"/>
    <mergeCell ref="O132:O133"/>
    <mergeCell ref="P132:P133"/>
    <mergeCell ref="Q132:Q133"/>
    <mergeCell ref="R132:R133"/>
    <mergeCell ref="S132:S133"/>
    <mergeCell ref="T132:T133"/>
    <mergeCell ref="K130:K133"/>
    <mergeCell ref="L130:L133"/>
    <mergeCell ref="M130:M133"/>
    <mergeCell ref="N130:N133"/>
    <mergeCell ref="O130:R131"/>
    <mergeCell ref="S130:T131"/>
    <mergeCell ref="A168:U168"/>
    <mergeCell ref="A170:A173"/>
    <mergeCell ref="B170:B173"/>
    <mergeCell ref="C170:C173"/>
    <mergeCell ref="D170:D173"/>
    <mergeCell ref="E170:E173"/>
    <mergeCell ref="F170:F173"/>
    <mergeCell ref="G170:G173"/>
    <mergeCell ref="I170:I173"/>
    <mergeCell ref="J170:J173"/>
    <mergeCell ref="N174:N184"/>
    <mergeCell ref="U174:U184"/>
    <mergeCell ref="A203:U203"/>
    <mergeCell ref="A204:U204"/>
    <mergeCell ref="A205:U205"/>
    <mergeCell ref="A206:U206"/>
    <mergeCell ref="U170:U173"/>
    <mergeCell ref="O172:O173"/>
    <mergeCell ref="P172:P173"/>
    <mergeCell ref="Q172:Q173"/>
    <mergeCell ref="R172:R173"/>
    <mergeCell ref="S172:S173"/>
    <mergeCell ref="T172:T173"/>
    <mergeCell ref="K170:K173"/>
    <mergeCell ref="L170:L173"/>
    <mergeCell ref="M170:M173"/>
    <mergeCell ref="N170:N173"/>
    <mergeCell ref="O170:R171"/>
    <mergeCell ref="S170:T171"/>
    <mergeCell ref="A207:U207"/>
    <mergeCell ref="A208:U208"/>
    <mergeCell ref="A209:U209"/>
    <mergeCell ref="A211:A214"/>
    <mergeCell ref="B211:B214"/>
    <mergeCell ref="C211:C214"/>
    <mergeCell ref="D211:D214"/>
    <mergeCell ref="E211:E214"/>
    <mergeCell ref="F211:F214"/>
    <mergeCell ref="G211:G214"/>
    <mergeCell ref="N215:N216"/>
    <mergeCell ref="U215:U216"/>
    <mergeCell ref="A243:U243"/>
    <mergeCell ref="A244:U244"/>
    <mergeCell ref="A245:U245"/>
    <mergeCell ref="A246:U246"/>
    <mergeCell ref="O211:R212"/>
    <mergeCell ref="S211:T212"/>
    <mergeCell ref="U211:U214"/>
    <mergeCell ref="O213:O214"/>
    <mergeCell ref="P213:P214"/>
    <mergeCell ref="Q213:Q214"/>
    <mergeCell ref="R213:R214"/>
    <mergeCell ref="S213:S214"/>
    <mergeCell ref="T213:T214"/>
    <mergeCell ref="I211:I214"/>
    <mergeCell ref="J211:J214"/>
    <mergeCell ref="K211:K214"/>
    <mergeCell ref="L211:L214"/>
    <mergeCell ref="M211:M214"/>
    <mergeCell ref="N211:N214"/>
    <mergeCell ref="A247:U247"/>
    <mergeCell ref="A248:U248"/>
    <mergeCell ref="A249:U249"/>
    <mergeCell ref="A251:A254"/>
    <mergeCell ref="B251:B254"/>
    <mergeCell ref="C251:C254"/>
    <mergeCell ref="D251:D254"/>
    <mergeCell ref="E251:E254"/>
    <mergeCell ref="F251:F254"/>
    <mergeCell ref="G251:G254"/>
    <mergeCell ref="N255:N257"/>
    <mergeCell ref="U255:U257"/>
    <mergeCell ref="A284:U284"/>
    <mergeCell ref="A285:U285"/>
    <mergeCell ref="A286:U286"/>
    <mergeCell ref="A287:U287"/>
    <mergeCell ref="O251:R252"/>
    <mergeCell ref="S251:T252"/>
    <mergeCell ref="U251:U254"/>
    <mergeCell ref="O253:O254"/>
    <mergeCell ref="P253:P254"/>
    <mergeCell ref="Q253:Q254"/>
    <mergeCell ref="R253:R254"/>
    <mergeCell ref="S253:S254"/>
    <mergeCell ref="T253:T254"/>
    <mergeCell ref="I251:I254"/>
    <mergeCell ref="J251:J254"/>
    <mergeCell ref="K251:K254"/>
    <mergeCell ref="L251:L254"/>
    <mergeCell ref="M251:M254"/>
    <mergeCell ref="N251:N254"/>
    <mergeCell ref="A288:U288"/>
    <mergeCell ref="A289:U289"/>
    <mergeCell ref="A290:U290"/>
    <mergeCell ref="A292:A295"/>
    <mergeCell ref="B292:B295"/>
    <mergeCell ref="C292:C295"/>
    <mergeCell ref="D292:D295"/>
    <mergeCell ref="E292:E295"/>
    <mergeCell ref="F292:F295"/>
    <mergeCell ref="G292:G295"/>
    <mergeCell ref="U296:U297"/>
    <mergeCell ref="A329:U329"/>
    <mergeCell ref="A330:U330"/>
    <mergeCell ref="A331:U331"/>
    <mergeCell ref="A332:U332"/>
    <mergeCell ref="A333:U333"/>
    <mergeCell ref="O292:R293"/>
    <mergeCell ref="S292:T293"/>
    <mergeCell ref="U292:U295"/>
    <mergeCell ref="O294:O295"/>
    <mergeCell ref="P294:P295"/>
    <mergeCell ref="Q294:Q295"/>
    <mergeCell ref="R294:R295"/>
    <mergeCell ref="S294:S295"/>
    <mergeCell ref="T294:T295"/>
    <mergeCell ref="I292:I295"/>
    <mergeCell ref="J292:J295"/>
    <mergeCell ref="K292:K295"/>
    <mergeCell ref="L292:L295"/>
    <mergeCell ref="M292:M295"/>
    <mergeCell ref="N292:N295"/>
    <mergeCell ref="I296:I297"/>
    <mergeCell ref="A334:U334"/>
    <mergeCell ref="A335:U335"/>
    <mergeCell ref="A337:A340"/>
    <mergeCell ref="B337:B340"/>
    <mergeCell ref="C337:C340"/>
    <mergeCell ref="D337:D340"/>
    <mergeCell ref="E337:E340"/>
    <mergeCell ref="F337:F340"/>
    <mergeCell ref="G337:G340"/>
    <mergeCell ref="I337:I340"/>
    <mergeCell ref="A370:U370"/>
    <mergeCell ref="A371:U371"/>
    <mergeCell ref="A372:U372"/>
    <mergeCell ref="A373:U373"/>
    <mergeCell ref="A374:U374"/>
    <mergeCell ref="A375:U375"/>
    <mergeCell ref="S337:T338"/>
    <mergeCell ref="U337:U340"/>
    <mergeCell ref="O339:O340"/>
    <mergeCell ref="P339:P340"/>
    <mergeCell ref="Q339:Q340"/>
    <mergeCell ref="R339:R340"/>
    <mergeCell ref="S339:S340"/>
    <mergeCell ref="T339:T340"/>
    <mergeCell ref="J337:J340"/>
    <mergeCell ref="K337:K340"/>
    <mergeCell ref="L337:L340"/>
    <mergeCell ref="M337:M340"/>
    <mergeCell ref="N337:N340"/>
    <mergeCell ref="O337:R338"/>
    <mergeCell ref="A376:U376"/>
    <mergeCell ref="A378:A381"/>
    <mergeCell ref="B378:B381"/>
    <mergeCell ref="C378:C381"/>
    <mergeCell ref="D378:D381"/>
    <mergeCell ref="E378:E381"/>
    <mergeCell ref="F378:F381"/>
    <mergeCell ref="G378:G381"/>
    <mergeCell ref="I378:I381"/>
    <mergeCell ref="J378:J381"/>
    <mergeCell ref="N382:N384"/>
    <mergeCell ref="U382:U384"/>
    <mergeCell ref="A418:U418"/>
    <mergeCell ref="A419:U419"/>
    <mergeCell ref="A420:U420"/>
    <mergeCell ref="A421:U421"/>
    <mergeCell ref="U378:U381"/>
    <mergeCell ref="O380:O381"/>
    <mergeCell ref="P380:P381"/>
    <mergeCell ref="Q380:Q381"/>
    <mergeCell ref="R380:R381"/>
    <mergeCell ref="S380:S381"/>
    <mergeCell ref="T380:T381"/>
    <mergeCell ref="K378:K381"/>
    <mergeCell ref="L378:L381"/>
    <mergeCell ref="M378:M381"/>
    <mergeCell ref="N378:N381"/>
    <mergeCell ref="O378:R379"/>
    <mergeCell ref="S378:T379"/>
    <mergeCell ref="I382:I384"/>
    <mergeCell ref="A422:U422"/>
    <mergeCell ref="A423:U423"/>
    <mergeCell ref="A424:U424"/>
    <mergeCell ref="A426:A429"/>
    <mergeCell ref="B426:B429"/>
    <mergeCell ref="C426:C429"/>
    <mergeCell ref="D426:D429"/>
    <mergeCell ref="E426:E429"/>
    <mergeCell ref="F426:F429"/>
    <mergeCell ref="G426:G429"/>
    <mergeCell ref="N430:N432"/>
    <mergeCell ref="U430:U432"/>
    <mergeCell ref="A455:U455"/>
    <mergeCell ref="A456:U456"/>
    <mergeCell ref="A457:U457"/>
    <mergeCell ref="A458:U458"/>
    <mergeCell ref="O426:R427"/>
    <mergeCell ref="S426:T427"/>
    <mergeCell ref="U426:U429"/>
    <mergeCell ref="O428:O429"/>
    <mergeCell ref="P428:P429"/>
    <mergeCell ref="Q428:Q429"/>
    <mergeCell ref="R428:R429"/>
    <mergeCell ref="S428:S429"/>
    <mergeCell ref="T428:T429"/>
    <mergeCell ref="I426:I429"/>
    <mergeCell ref="J426:J429"/>
    <mergeCell ref="K426:K429"/>
    <mergeCell ref="L426:L429"/>
    <mergeCell ref="M426:M429"/>
    <mergeCell ref="N426:N429"/>
    <mergeCell ref="I430:I432"/>
    <mergeCell ref="A459:U459"/>
    <mergeCell ref="A460:U460"/>
    <mergeCell ref="A461:U461"/>
    <mergeCell ref="A463:A466"/>
    <mergeCell ref="B463:B466"/>
    <mergeCell ref="C463:C466"/>
    <mergeCell ref="D463:D466"/>
    <mergeCell ref="E463:E466"/>
    <mergeCell ref="F463:F466"/>
    <mergeCell ref="G463:G466"/>
    <mergeCell ref="A510:U510"/>
    <mergeCell ref="A511:U511"/>
    <mergeCell ref="A512:U512"/>
    <mergeCell ref="A513:U513"/>
    <mergeCell ref="A514:U514"/>
    <mergeCell ref="A515:U515"/>
    <mergeCell ref="O463:R464"/>
    <mergeCell ref="S463:T464"/>
    <mergeCell ref="U463:U466"/>
    <mergeCell ref="O465:O466"/>
    <mergeCell ref="P465:P466"/>
    <mergeCell ref="Q465:Q466"/>
    <mergeCell ref="R465:R466"/>
    <mergeCell ref="S465:S466"/>
    <mergeCell ref="T465:T466"/>
    <mergeCell ref="I463:I466"/>
    <mergeCell ref="J463:J466"/>
    <mergeCell ref="K463:K466"/>
    <mergeCell ref="L463:L466"/>
    <mergeCell ref="M463:M466"/>
    <mergeCell ref="N463:N466"/>
    <mergeCell ref="A516:U516"/>
    <mergeCell ref="A518:A521"/>
    <mergeCell ref="B518:B521"/>
    <mergeCell ref="C518:C521"/>
    <mergeCell ref="D518:D521"/>
    <mergeCell ref="E518:E521"/>
    <mergeCell ref="F518:F521"/>
    <mergeCell ref="G518:G521"/>
    <mergeCell ref="I518:I521"/>
    <mergeCell ref="J518:J521"/>
    <mergeCell ref="N522:N525"/>
    <mergeCell ref="U522:U525"/>
    <mergeCell ref="A555:U555"/>
    <mergeCell ref="A556:U556"/>
    <mergeCell ref="A557:U557"/>
    <mergeCell ref="A558:U558"/>
    <mergeCell ref="U518:U521"/>
    <mergeCell ref="O520:O521"/>
    <mergeCell ref="P520:P521"/>
    <mergeCell ref="Q520:Q521"/>
    <mergeCell ref="R520:R521"/>
    <mergeCell ref="S520:S521"/>
    <mergeCell ref="T520:T521"/>
    <mergeCell ref="K518:K521"/>
    <mergeCell ref="L518:L521"/>
    <mergeCell ref="M518:M521"/>
    <mergeCell ref="N518:N521"/>
    <mergeCell ref="O518:R519"/>
    <mergeCell ref="S518:T519"/>
    <mergeCell ref="I522:I525"/>
    <mergeCell ref="A559:U559"/>
    <mergeCell ref="A560:U560"/>
    <mergeCell ref="A561:U561"/>
    <mergeCell ref="A563:A566"/>
    <mergeCell ref="B563:B566"/>
    <mergeCell ref="C563:C566"/>
    <mergeCell ref="D563:D566"/>
    <mergeCell ref="E563:E566"/>
    <mergeCell ref="F563:F566"/>
    <mergeCell ref="G563:G566"/>
    <mergeCell ref="A595:U595"/>
    <mergeCell ref="A596:U596"/>
    <mergeCell ref="A597:U597"/>
    <mergeCell ref="A598:U598"/>
    <mergeCell ref="A599:U599"/>
    <mergeCell ref="A600:U600"/>
    <mergeCell ref="O563:R564"/>
    <mergeCell ref="S563:T564"/>
    <mergeCell ref="U563:U566"/>
    <mergeCell ref="O565:O566"/>
    <mergeCell ref="P565:P566"/>
    <mergeCell ref="Q565:Q566"/>
    <mergeCell ref="R565:R566"/>
    <mergeCell ref="S565:S566"/>
    <mergeCell ref="T565:T566"/>
    <mergeCell ref="I563:I566"/>
    <mergeCell ref="J563:J566"/>
    <mergeCell ref="K563:K566"/>
    <mergeCell ref="L563:L566"/>
    <mergeCell ref="M563:M566"/>
    <mergeCell ref="N563:N566"/>
    <mergeCell ref="A601:U601"/>
    <mergeCell ref="A603:A606"/>
    <mergeCell ref="B603:B606"/>
    <mergeCell ref="C603:C606"/>
    <mergeCell ref="D603:D606"/>
    <mergeCell ref="E603:E606"/>
    <mergeCell ref="F603:F606"/>
    <mergeCell ref="G603:G606"/>
    <mergeCell ref="I603:I606"/>
    <mergeCell ref="J603:J606"/>
    <mergeCell ref="A636:U636"/>
    <mergeCell ref="A637:U637"/>
    <mergeCell ref="A638:U638"/>
    <mergeCell ref="A639:U639"/>
    <mergeCell ref="A640:U640"/>
    <mergeCell ref="A641:U641"/>
    <mergeCell ref="U603:U606"/>
    <mergeCell ref="O605:O606"/>
    <mergeCell ref="P605:P606"/>
    <mergeCell ref="Q605:Q606"/>
    <mergeCell ref="R605:R606"/>
    <mergeCell ref="S605:S606"/>
    <mergeCell ref="T605:T606"/>
    <mergeCell ref="K603:K606"/>
    <mergeCell ref="L603:L606"/>
    <mergeCell ref="M603:M606"/>
    <mergeCell ref="N603:N606"/>
    <mergeCell ref="O603:R604"/>
    <mergeCell ref="S603:T604"/>
    <mergeCell ref="A642:U642"/>
    <mergeCell ref="A644:A647"/>
    <mergeCell ref="B644:B647"/>
    <mergeCell ref="C644:C647"/>
    <mergeCell ref="D644:D647"/>
    <mergeCell ref="E644:E647"/>
    <mergeCell ref="F644:F647"/>
    <mergeCell ref="G644:G647"/>
    <mergeCell ref="I644:I647"/>
    <mergeCell ref="J644:J647"/>
    <mergeCell ref="N648:N649"/>
    <mergeCell ref="U648:U649"/>
    <mergeCell ref="A676:U676"/>
    <mergeCell ref="A677:U677"/>
    <mergeCell ref="A678:U678"/>
    <mergeCell ref="A679:U679"/>
    <mergeCell ref="U644:U647"/>
    <mergeCell ref="O646:O647"/>
    <mergeCell ref="P646:P647"/>
    <mergeCell ref="Q646:Q647"/>
    <mergeCell ref="R646:R647"/>
    <mergeCell ref="S646:S647"/>
    <mergeCell ref="T646:T647"/>
    <mergeCell ref="K644:K647"/>
    <mergeCell ref="L644:L647"/>
    <mergeCell ref="M644:M647"/>
    <mergeCell ref="N644:N647"/>
    <mergeCell ref="O644:R645"/>
    <mergeCell ref="S644:T645"/>
    <mergeCell ref="I648:I649"/>
    <mergeCell ref="A680:U680"/>
    <mergeCell ref="A681:U681"/>
    <mergeCell ref="A682:U682"/>
    <mergeCell ref="A684:A687"/>
    <mergeCell ref="B684:B687"/>
    <mergeCell ref="C684:C687"/>
    <mergeCell ref="D684:D687"/>
    <mergeCell ref="E684:E687"/>
    <mergeCell ref="F684:F687"/>
    <mergeCell ref="G684:G687"/>
    <mergeCell ref="A721:U721"/>
    <mergeCell ref="A722:U722"/>
    <mergeCell ref="A723:U723"/>
    <mergeCell ref="A724:U724"/>
    <mergeCell ref="A725:U725"/>
    <mergeCell ref="A726:U726"/>
    <mergeCell ref="O684:R685"/>
    <mergeCell ref="S684:T685"/>
    <mergeCell ref="U684:U687"/>
    <mergeCell ref="O686:O687"/>
    <mergeCell ref="P686:P687"/>
    <mergeCell ref="Q686:Q687"/>
    <mergeCell ref="R686:R687"/>
    <mergeCell ref="S686:S687"/>
    <mergeCell ref="T686:T687"/>
    <mergeCell ref="I684:I687"/>
    <mergeCell ref="J684:J687"/>
    <mergeCell ref="K684:K687"/>
    <mergeCell ref="L684:L687"/>
    <mergeCell ref="M684:M687"/>
    <mergeCell ref="N684:N687"/>
    <mergeCell ref="A727:U727"/>
    <mergeCell ref="A729:A732"/>
    <mergeCell ref="B729:B732"/>
    <mergeCell ref="C729:C732"/>
    <mergeCell ref="D729:D732"/>
    <mergeCell ref="E729:E732"/>
    <mergeCell ref="F729:F732"/>
    <mergeCell ref="G729:G732"/>
    <mergeCell ref="I729:I732"/>
    <mergeCell ref="J729:J732"/>
    <mergeCell ref="N733:N736"/>
    <mergeCell ref="U733:U736"/>
    <mergeCell ref="A769:U769"/>
    <mergeCell ref="A770:U770"/>
    <mergeCell ref="A771:U771"/>
    <mergeCell ref="A772:U772"/>
    <mergeCell ref="U729:U732"/>
    <mergeCell ref="O731:O732"/>
    <mergeCell ref="P731:P732"/>
    <mergeCell ref="Q731:Q732"/>
    <mergeCell ref="R731:R732"/>
    <mergeCell ref="S731:S732"/>
    <mergeCell ref="T731:T732"/>
    <mergeCell ref="K729:K732"/>
    <mergeCell ref="L729:L732"/>
    <mergeCell ref="M729:M732"/>
    <mergeCell ref="N729:N732"/>
    <mergeCell ref="O729:R730"/>
    <mergeCell ref="S729:T730"/>
    <mergeCell ref="A773:U773"/>
    <mergeCell ref="A774:U774"/>
    <mergeCell ref="A775:U775"/>
    <mergeCell ref="A777:A780"/>
    <mergeCell ref="B777:B780"/>
    <mergeCell ref="C777:C780"/>
    <mergeCell ref="D777:D780"/>
    <mergeCell ref="E777:E780"/>
    <mergeCell ref="F777:F780"/>
    <mergeCell ref="G777:G780"/>
    <mergeCell ref="A810:U810"/>
    <mergeCell ref="A811:U811"/>
    <mergeCell ref="A812:U812"/>
    <mergeCell ref="A813:U813"/>
    <mergeCell ref="A814:U814"/>
    <mergeCell ref="A815:U815"/>
    <mergeCell ref="O777:R778"/>
    <mergeCell ref="S777:T778"/>
    <mergeCell ref="U777:U780"/>
    <mergeCell ref="O779:O780"/>
    <mergeCell ref="P779:P780"/>
    <mergeCell ref="Q779:Q780"/>
    <mergeCell ref="R779:R780"/>
    <mergeCell ref="S779:S780"/>
    <mergeCell ref="T779:T780"/>
    <mergeCell ref="I777:I780"/>
    <mergeCell ref="J777:J780"/>
    <mergeCell ref="K777:K780"/>
    <mergeCell ref="L777:L780"/>
    <mergeCell ref="M777:M780"/>
    <mergeCell ref="N777:N780"/>
    <mergeCell ref="A816:U816"/>
    <mergeCell ref="A818:A821"/>
    <mergeCell ref="B818:B821"/>
    <mergeCell ref="C818:C821"/>
    <mergeCell ref="D818:D821"/>
    <mergeCell ref="E818:E821"/>
    <mergeCell ref="F818:F821"/>
    <mergeCell ref="G818:G821"/>
    <mergeCell ref="I818:I821"/>
    <mergeCell ref="J818:J821"/>
    <mergeCell ref="A851:U851"/>
    <mergeCell ref="A852:U852"/>
    <mergeCell ref="A853:U853"/>
    <mergeCell ref="A854:U854"/>
    <mergeCell ref="A855:U855"/>
    <mergeCell ref="A856:U856"/>
    <mergeCell ref="U818:U821"/>
    <mergeCell ref="O820:O821"/>
    <mergeCell ref="P820:P821"/>
    <mergeCell ref="Q820:Q821"/>
    <mergeCell ref="R820:R821"/>
    <mergeCell ref="S820:S821"/>
    <mergeCell ref="T820:T821"/>
    <mergeCell ref="K818:K821"/>
    <mergeCell ref="L818:L821"/>
    <mergeCell ref="M818:M821"/>
    <mergeCell ref="N818:N821"/>
    <mergeCell ref="O818:R819"/>
    <mergeCell ref="S818:T819"/>
    <mergeCell ref="A857:U857"/>
    <mergeCell ref="A859:A862"/>
    <mergeCell ref="B859:B862"/>
    <mergeCell ref="C859:C862"/>
    <mergeCell ref="D859:D862"/>
    <mergeCell ref="E859:E862"/>
    <mergeCell ref="F859:F862"/>
    <mergeCell ref="G859:G862"/>
    <mergeCell ref="I859:I862"/>
    <mergeCell ref="J859:J862"/>
    <mergeCell ref="A892:U892"/>
    <mergeCell ref="A893:U893"/>
    <mergeCell ref="A894:U894"/>
    <mergeCell ref="A895:U895"/>
    <mergeCell ref="A896:U896"/>
    <mergeCell ref="A897:U897"/>
    <mergeCell ref="U859:U862"/>
    <mergeCell ref="O861:O862"/>
    <mergeCell ref="P861:P862"/>
    <mergeCell ref="Q861:Q862"/>
    <mergeCell ref="R861:R862"/>
    <mergeCell ref="S861:S862"/>
    <mergeCell ref="T861:T862"/>
    <mergeCell ref="K859:K862"/>
    <mergeCell ref="L859:L862"/>
    <mergeCell ref="M859:M862"/>
    <mergeCell ref="N859:N862"/>
    <mergeCell ref="O859:R860"/>
    <mergeCell ref="S859:T860"/>
    <mergeCell ref="A898:U898"/>
    <mergeCell ref="A900:A903"/>
    <mergeCell ref="B900:B903"/>
    <mergeCell ref="C900:C903"/>
    <mergeCell ref="D900:D903"/>
    <mergeCell ref="E900:E903"/>
    <mergeCell ref="F900:F903"/>
    <mergeCell ref="G900:G903"/>
    <mergeCell ref="I900:I903"/>
    <mergeCell ref="J900:J903"/>
    <mergeCell ref="U900:U903"/>
    <mergeCell ref="O902:O903"/>
    <mergeCell ref="P902:P903"/>
    <mergeCell ref="Q902:Q903"/>
    <mergeCell ref="R902:R903"/>
    <mergeCell ref="S902:S903"/>
    <mergeCell ref="T902:T903"/>
    <mergeCell ref="K900:K903"/>
    <mergeCell ref="L900:L903"/>
    <mergeCell ref="M900:M903"/>
    <mergeCell ref="N900:N903"/>
    <mergeCell ref="O900:R901"/>
    <mergeCell ref="S900:T90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27"/>
  <sheetViews>
    <sheetView tabSelected="1" zoomScale="80" zoomScaleNormal="80" workbookViewId="0">
      <selection activeCell="A7" sqref="A7:Q7"/>
    </sheetView>
  </sheetViews>
  <sheetFormatPr baseColWidth="10" defaultColWidth="11.42578125" defaultRowHeight="15" x14ac:dyDescent="0.25"/>
  <cols>
    <col min="1" max="1" width="6.5703125" customWidth="1"/>
    <col min="2" max="2" width="9.140625" customWidth="1"/>
    <col min="3" max="3" width="31.7109375" customWidth="1"/>
    <col min="4" max="4" width="10.5703125" customWidth="1"/>
    <col min="5" max="5" width="11.28515625" customWidth="1"/>
    <col min="6" max="7" width="8.42578125" customWidth="1"/>
    <col min="8" max="8" width="15.140625" bestFit="1" customWidth="1"/>
    <col min="9" max="9" width="15.85546875" customWidth="1"/>
    <col min="10" max="10" width="7.85546875" customWidth="1"/>
    <col min="11" max="11" width="9.42578125" customWidth="1"/>
    <col min="12" max="12" width="9.140625" customWidth="1"/>
    <col min="13" max="13" width="8.28515625" customWidth="1"/>
    <col min="14" max="14" width="8.85546875" customWidth="1"/>
    <col min="15" max="15" width="6.42578125" customWidth="1"/>
    <col min="16" max="16" width="7" customWidth="1"/>
  </cols>
  <sheetData>
    <row r="2" spans="1:17" x14ac:dyDescent="0.25">
      <c r="A2" s="706" t="s">
        <v>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</row>
    <row r="3" spans="1:17" x14ac:dyDescent="0.25">
      <c r="A3" s="713" t="s">
        <v>1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</row>
    <row r="4" spans="1:17" x14ac:dyDescent="0.25">
      <c r="A4" s="713" t="s">
        <v>2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</row>
    <row r="5" spans="1:17" x14ac:dyDescent="0.25">
      <c r="A5" s="713" t="s">
        <v>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</row>
    <row r="6" spans="1:17" x14ac:dyDescent="0.25">
      <c r="A6" s="713" t="s">
        <v>494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</row>
    <row r="7" spans="1:17" x14ac:dyDescent="0.25">
      <c r="A7" s="714" t="s">
        <v>4</v>
      </c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  <c r="Q7" s="714"/>
    </row>
    <row r="8" spans="1:17" x14ac:dyDescent="0.25">
      <c r="A8" s="737" t="s">
        <v>176</v>
      </c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</row>
    <row r="9" spans="1:17" ht="15.75" thickBot="1" x14ac:dyDescent="0.3">
      <c r="A9" s="304"/>
      <c r="B9" s="303"/>
      <c r="C9" s="303"/>
      <c r="D9" s="303"/>
      <c r="E9" s="303"/>
      <c r="F9" s="303"/>
      <c r="G9" s="304"/>
      <c r="H9" s="303"/>
      <c r="I9" s="303"/>
      <c r="J9" s="303"/>
      <c r="K9" s="303"/>
      <c r="L9" s="303"/>
      <c r="M9" s="303"/>
      <c r="N9" s="303"/>
      <c r="O9" s="303"/>
      <c r="P9" s="303"/>
      <c r="Q9" s="303"/>
    </row>
    <row r="10" spans="1:17" ht="15.75" thickTop="1" x14ac:dyDescent="0.25">
      <c r="A10" s="698" t="s">
        <v>6</v>
      </c>
      <c r="B10" s="700" t="s">
        <v>7</v>
      </c>
      <c r="C10" s="702" t="s">
        <v>8</v>
      </c>
      <c r="D10" s="702" t="s">
        <v>9</v>
      </c>
      <c r="E10" s="702" t="s">
        <v>10</v>
      </c>
      <c r="F10" s="702" t="s">
        <v>11</v>
      </c>
      <c r="G10" s="700" t="s">
        <v>12</v>
      </c>
      <c r="H10" s="704" t="s">
        <v>13</v>
      </c>
      <c r="I10" s="704" t="s">
        <v>14</v>
      </c>
      <c r="J10" s="704" t="s">
        <v>15</v>
      </c>
      <c r="K10" s="715" t="s">
        <v>16</v>
      </c>
      <c r="L10" s="716"/>
      <c r="M10" s="716"/>
      <c r="N10" s="717"/>
      <c r="O10" s="715" t="s">
        <v>17</v>
      </c>
      <c r="P10" s="717"/>
      <c r="Q10" s="708" t="s">
        <v>18</v>
      </c>
    </row>
    <row r="11" spans="1:17" x14ac:dyDescent="0.25">
      <c r="A11" s="699"/>
      <c r="B11" s="701"/>
      <c r="C11" s="703"/>
      <c r="D11" s="703"/>
      <c r="E11" s="703"/>
      <c r="F11" s="703"/>
      <c r="G11" s="701"/>
      <c r="H11" s="705"/>
      <c r="I11" s="705"/>
      <c r="J11" s="705"/>
      <c r="K11" s="718"/>
      <c r="L11" s="719"/>
      <c r="M11" s="719"/>
      <c r="N11" s="720"/>
      <c r="O11" s="718"/>
      <c r="P11" s="720"/>
      <c r="Q11" s="709"/>
    </row>
    <row r="12" spans="1:17" x14ac:dyDescent="0.25">
      <c r="A12" s="699"/>
      <c r="B12" s="701"/>
      <c r="C12" s="703"/>
      <c r="D12" s="703"/>
      <c r="E12" s="703"/>
      <c r="F12" s="703"/>
      <c r="G12" s="701"/>
      <c r="H12" s="705"/>
      <c r="I12" s="705"/>
      <c r="J12" s="705"/>
      <c r="K12" s="711" t="s">
        <v>19</v>
      </c>
      <c r="L12" s="711" t="s">
        <v>20</v>
      </c>
      <c r="M12" s="711" t="s">
        <v>21</v>
      </c>
      <c r="N12" s="711" t="s">
        <v>22</v>
      </c>
      <c r="O12" s="695" t="s">
        <v>23</v>
      </c>
      <c r="P12" s="695" t="s">
        <v>24</v>
      </c>
      <c r="Q12" s="709"/>
    </row>
    <row r="13" spans="1:17" ht="15.75" thickBot="1" x14ac:dyDescent="0.3">
      <c r="A13" s="727"/>
      <c r="B13" s="725"/>
      <c r="C13" s="707"/>
      <c r="D13" s="707"/>
      <c r="E13" s="707"/>
      <c r="F13" s="707"/>
      <c r="G13" s="725"/>
      <c r="H13" s="696"/>
      <c r="I13" s="696"/>
      <c r="J13" s="696"/>
      <c r="K13" s="712"/>
      <c r="L13" s="712"/>
      <c r="M13" s="712"/>
      <c r="N13" s="712"/>
      <c r="O13" s="696"/>
      <c r="P13" s="696"/>
      <c r="Q13" s="710"/>
    </row>
    <row r="14" spans="1:17" ht="144.75" thickBot="1" x14ac:dyDescent="0.3">
      <c r="A14" s="129">
        <v>1</v>
      </c>
      <c r="B14" s="71">
        <v>39801</v>
      </c>
      <c r="C14" s="164" t="s">
        <v>465</v>
      </c>
      <c r="D14" s="164" t="s">
        <v>71</v>
      </c>
      <c r="E14" s="164" t="s">
        <v>72</v>
      </c>
      <c r="F14" s="71">
        <v>1</v>
      </c>
      <c r="G14" s="164" t="s">
        <v>75</v>
      </c>
      <c r="H14" s="72">
        <v>1411367.29</v>
      </c>
      <c r="I14" s="72">
        <v>1411367.29</v>
      </c>
      <c r="J14" s="73" t="s">
        <v>28</v>
      </c>
      <c r="K14" s="74">
        <v>0.25</v>
      </c>
      <c r="L14" s="74">
        <v>0.25</v>
      </c>
      <c r="M14" s="74">
        <v>0.25</v>
      </c>
      <c r="N14" s="74">
        <v>0.25</v>
      </c>
      <c r="O14" s="83" t="s">
        <v>29</v>
      </c>
      <c r="P14" s="83"/>
      <c r="Q14" s="151" t="s">
        <v>30</v>
      </c>
    </row>
    <row r="15" spans="1:17" ht="15.75" thickTop="1" x14ac:dyDescent="0.25"/>
    <row r="17" spans="9:11" x14ac:dyDescent="0.25">
      <c r="K17" s="114"/>
    </row>
    <row r="19" spans="9:11" x14ac:dyDescent="0.25">
      <c r="I19" s="61"/>
    </row>
    <row r="22" spans="9:11" x14ac:dyDescent="0.25">
      <c r="I22" s="61">
        <f>SUM(I14:I21)</f>
        <v>1411367.29</v>
      </c>
    </row>
    <row r="27" spans="9:11" x14ac:dyDescent="0.25">
      <c r="I27" s="61"/>
    </row>
  </sheetData>
  <mergeCells count="26">
    <mergeCell ref="A2:Q2"/>
    <mergeCell ref="A3:Q3"/>
    <mergeCell ref="A4:Q4"/>
    <mergeCell ref="A5:Q5"/>
    <mergeCell ref="A6:Q6"/>
    <mergeCell ref="A7:Q7"/>
    <mergeCell ref="A8:Q8"/>
    <mergeCell ref="A10:A13"/>
    <mergeCell ref="B10:B13"/>
    <mergeCell ref="C10:C13"/>
    <mergeCell ref="D10:D13"/>
    <mergeCell ref="E10:E13"/>
    <mergeCell ref="F10:F13"/>
    <mergeCell ref="G10:G13"/>
    <mergeCell ref="H10:H13"/>
    <mergeCell ref="I10:I13"/>
    <mergeCell ref="J10:J13"/>
    <mergeCell ref="K10:N11"/>
    <mergeCell ref="Q10:Q13"/>
    <mergeCell ref="K12:K13"/>
    <mergeCell ref="L12:L13"/>
    <mergeCell ref="M12:M13"/>
    <mergeCell ref="N12:N13"/>
    <mergeCell ref="O12:O13"/>
    <mergeCell ref="P12:P13"/>
    <mergeCell ref="O10:P11"/>
  </mergeCells>
  <pageMargins left="0.25" right="0.25" top="0.75" bottom="0.75" header="0.3" footer="0.3"/>
  <pageSetup scale="7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V40"/>
  <sheetViews>
    <sheetView topLeftCell="A10" zoomScale="80" zoomScaleNormal="80" workbookViewId="0">
      <selection activeCell="B7" sqref="B7:V7"/>
    </sheetView>
  </sheetViews>
  <sheetFormatPr baseColWidth="10" defaultColWidth="11.42578125" defaultRowHeight="15" x14ac:dyDescent="0.25"/>
  <cols>
    <col min="1" max="1" width="8.140625" customWidth="1"/>
    <col min="2" max="2" width="3.42578125" customWidth="1"/>
    <col min="3" max="3" width="6.7109375" customWidth="1"/>
    <col min="4" max="4" width="34" customWidth="1"/>
    <col min="5" max="5" width="8.85546875" customWidth="1"/>
    <col min="6" max="6" width="7.140625" customWidth="1"/>
    <col min="7" max="7" width="7.28515625" customWidth="1"/>
    <col min="8" max="9" width="6.7109375" customWidth="1"/>
    <col min="10" max="10" width="6.85546875" customWidth="1"/>
    <col min="11" max="11" width="11" customWidth="1"/>
    <col min="12" max="12" width="6.5703125" customWidth="1"/>
    <col min="13" max="13" width="12.85546875" customWidth="1"/>
    <col min="14" max="14" width="19.42578125" customWidth="1"/>
    <col min="15" max="15" width="6" customWidth="1"/>
    <col min="16" max="16" width="6.42578125" customWidth="1"/>
    <col min="17" max="17" width="5.5703125" customWidth="1"/>
    <col min="18" max="18" width="4.85546875" customWidth="1"/>
    <col min="19" max="19" width="5" customWidth="1"/>
    <col min="20" max="20" width="4.85546875" customWidth="1"/>
    <col min="21" max="21" width="5.7109375" customWidth="1"/>
    <col min="22" max="22" width="13.28515625" customWidth="1"/>
  </cols>
  <sheetData>
    <row r="1" spans="2:22" x14ac:dyDescent="0.25">
      <c r="L1" s="62"/>
    </row>
    <row r="2" spans="2:22" x14ac:dyDescent="0.25">
      <c r="B2" s="706" t="s">
        <v>0</v>
      </c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</row>
    <row r="3" spans="2:22" x14ac:dyDescent="0.25">
      <c r="B3" s="713" t="s">
        <v>1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</row>
    <row r="4" spans="2:22" x14ac:dyDescent="0.25">
      <c r="B4" s="713" t="s">
        <v>2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3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13" t="s">
        <v>494</v>
      </c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</row>
    <row r="7" spans="2:22" x14ac:dyDescent="0.25">
      <c r="B7" s="714" t="s">
        <v>4</v>
      </c>
      <c r="C7" s="714"/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  <c r="Q7" s="714"/>
      <c r="R7" s="714"/>
      <c r="S7" s="714"/>
      <c r="T7" s="714"/>
      <c r="U7" s="714"/>
      <c r="V7" s="714"/>
    </row>
    <row r="8" spans="2:22" ht="15" customHeight="1" x14ac:dyDescent="0.25">
      <c r="B8" s="737" t="s">
        <v>214</v>
      </c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</row>
    <row r="9" spans="2:22" ht="18.75" thickBot="1" x14ac:dyDescent="0.3">
      <c r="B9" s="2"/>
      <c r="C9" s="2"/>
      <c r="D9" s="3"/>
      <c r="E9" s="3"/>
      <c r="F9" s="3"/>
      <c r="G9" s="3"/>
      <c r="H9" s="3"/>
      <c r="I9" s="3"/>
      <c r="J9" s="3"/>
      <c r="K9" s="3"/>
      <c r="L9" s="4"/>
      <c r="M9" s="3"/>
      <c r="N9" s="3"/>
      <c r="O9" s="3"/>
      <c r="P9" s="3"/>
      <c r="Q9" s="3"/>
      <c r="R9" s="3"/>
      <c r="S9" s="3"/>
      <c r="T9" s="2"/>
      <c r="U9" s="2"/>
      <c r="V9" s="2"/>
    </row>
    <row r="10" spans="2:22" ht="15.75" customHeight="1" thickTop="1" x14ac:dyDescent="0.25">
      <c r="B10" s="698" t="s">
        <v>6</v>
      </c>
      <c r="C10" s="700" t="s">
        <v>7</v>
      </c>
      <c r="D10" s="702" t="s">
        <v>8</v>
      </c>
      <c r="E10" s="702" t="s">
        <v>177</v>
      </c>
      <c r="F10" s="702" t="s">
        <v>178</v>
      </c>
      <c r="G10" s="702" t="s">
        <v>9</v>
      </c>
      <c r="H10" s="702" t="s">
        <v>10</v>
      </c>
      <c r="I10" s="312"/>
      <c r="J10" s="702" t="s">
        <v>179</v>
      </c>
      <c r="K10" s="702" t="s">
        <v>11</v>
      </c>
      <c r="L10" s="700" t="s">
        <v>12</v>
      </c>
      <c r="M10" s="704" t="s">
        <v>13</v>
      </c>
      <c r="N10" s="704" t="s">
        <v>14</v>
      </c>
      <c r="O10" s="704" t="s">
        <v>15</v>
      </c>
      <c r="P10" s="715" t="s">
        <v>16</v>
      </c>
      <c r="Q10" s="716"/>
      <c r="R10" s="716"/>
      <c r="S10" s="717"/>
      <c r="T10" s="721" t="s">
        <v>17</v>
      </c>
      <c r="U10" s="722"/>
      <c r="V10" s="708" t="s">
        <v>18</v>
      </c>
    </row>
    <row r="11" spans="2:22" x14ac:dyDescent="0.25">
      <c r="B11" s="699"/>
      <c r="C11" s="701"/>
      <c r="D11" s="703"/>
      <c r="E11" s="765"/>
      <c r="F11" s="765"/>
      <c r="G11" s="703"/>
      <c r="H11" s="703"/>
      <c r="I11" s="313"/>
      <c r="J11" s="765"/>
      <c r="K11" s="703"/>
      <c r="L11" s="701"/>
      <c r="M11" s="705"/>
      <c r="N11" s="705"/>
      <c r="O11" s="705"/>
      <c r="P11" s="718"/>
      <c r="Q11" s="719"/>
      <c r="R11" s="719"/>
      <c r="S11" s="720"/>
      <c r="T11" s="723"/>
      <c r="U11" s="724"/>
      <c r="V11" s="709"/>
    </row>
    <row r="12" spans="2:22" ht="48" x14ac:dyDescent="0.25">
      <c r="B12" s="699"/>
      <c r="C12" s="701"/>
      <c r="D12" s="703"/>
      <c r="E12" s="765"/>
      <c r="F12" s="765"/>
      <c r="G12" s="703"/>
      <c r="H12" s="703"/>
      <c r="I12" s="313" t="s">
        <v>180</v>
      </c>
      <c r="J12" s="765"/>
      <c r="K12" s="703"/>
      <c r="L12" s="701"/>
      <c r="M12" s="705"/>
      <c r="N12" s="705"/>
      <c r="O12" s="705"/>
      <c r="P12" s="738" t="s">
        <v>19</v>
      </c>
      <c r="Q12" s="738" t="s">
        <v>20</v>
      </c>
      <c r="R12" s="738" t="s">
        <v>21</v>
      </c>
      <c r="S12" s="738" t="s">
        <v>22</v>
      </c>
      <c r="T12" s="740" t="s">
        <v>23</v>
      </c>
      <c r="U12" s="740" t="s">
        <v>24</v>
      </c>
      <c r="V12" s="709"/>
    </row>
    <row r="13" spans="2:22" ht="15.75" thickBot="1" x14ac:dyDescent="0.3">
      <c r="B13" s="727"/>
      <c r="C13" s="725"/>
      <c r="D13" s="707"/>
      <c r="E13" s="766"/>
      <c r="F13" s="766"/>
      <c r="G13" s="707"/>
      <c r="H13" s="707"/>
      <c r="I13" s="314"/>
      <c r="J13" s="766"/>
      <c r="K13" s="707"/>
      <c r="L13" s="725"/>
      <c r="M13" s="696"/>
      <c r="N13" s="696"/>
      <c r="O13" s="696"/>
      <c r="P13" s="739"/>
      <c r="Q13" s="739"/>
      <c r="R13" s="739"/>
      <c r="S13" s="739"/>
      <c r="T13" s="741"/>
      <c r="U13" s="741"/>
      <c r="V13" s="710"/>
    </row>
    <row r="14" spans="2:22" ht="144.75" thickBot="1" x14ac:dyDescent="0.3">
      <c r="B14" s="285">
        <v>1</v>
      </c>
      <c r="C14" s="286">
        <v>39801</v>
      </c>
      <c r="D14" s="164" t="s">
        <v>465</v>
      </c>
      <c r="E14" s="318" t="s">
        <v>489</v>
      </c>
      <c r="F14" s="319" t="s">
        <v>182</v>
      </c>
      <c r="G14" s="5">
        <v>9</v>
      </c>
      <c r="H14" s="5" t="s">
        <v>181</v>
      </c>
      <c r="I14" s="164">
        <v>287</v>
      </c>
      <c r="J14" s="438" t="s">
        <v>521</v>
      </c>
      <c r="K14" s="71">
        <v>1</v>
      </c>
      <c r="L14" s="164" t="s">
        <v>75</v>
      </c>
      <c r="M14" s="343">
        <v>4234.1000000000004</v>
      </c>
      <c r="N14" s="72">
        <v>1411367.29</v>
      </c>
      <c r="O14" s="344" t="s">
        <v>183</v>
      </c>
      <c r="P14" s="74">
        <v>0.25</v>
      </c>
      <c r="Q14" s="74">
        <v>0.25</v>
      </c>
      <c r="R14" s="74">
        <v>0.25</v>
      </c>
      <c r="S14" s="74">
        <v>0.25</v>
      </c>
      <c r="T14" s="75" t="s">
        <v>29</v>
      </c>
      <c r="U14" s="75"/>
      <c r="V14" s="438" t="s">
        <v>555</v>
      </c>
    </row>
    <row r="15" spans="2:22" ht="15.75" thickTop="1" x14ac:dyDescent="0.25">
      <c r="L15" s="62"/>
    </row>
    <row r="16" spans="2:22" x14ac:dyDescent="0.25">
      <c r="L16" s="62"/>
    </row>
    <row r="17" spans="12:14" x14ac:dyDescent="0.25">
      <c r="L17" s="62"/>
    </row>
    <row r="18" spans="12:14" x14ac:dyDescent="0.25">
      <c r="L18" s="62"/>
      <c r="N18" s="61">
        <f>SUM(N14:N17)</f>
        <v>1411367.29</v>
      </c>
    </row>
    <row r="19" spans="12:14" x14ac:dyDescent="0.25">
      <c r="L19" s="62"/>
    </row>
    <row r="20" spans="12:14" x14ac:dyDescent="0.25">
      <c r="L20" s="62"/>
    </row>
    <row r="21" spans="12:14" x14ac:dyDescent="0.25">
      <c r="L21" s="62"/>
    </row>
    <row r="22" spans="12:14" x14ac:dyDescent="0.25">
      <c r="L22" s="62"/>
    </row>
    <row r="23" spans="12:14" x14ac:dyDescent="0.25">
      <c r="L23" s="62"/>
    </row>
    <row r="24" spans="12:14" x14ac:dyDescent="0.25">
      <c r="L24" s="62"/>
    </row>
    <row r="25" spans="12:14" x14ac:dyDescent="0.25">
      <c r="L25" s="62"/>
    </row>
    <row r="26" spans="12:14" x14ac:dyDescent="0.25">
      <c r="L26" s="62"/>
    </row>
    <row r="27" spans="12:14" x14ac:dyDescent="0.25">
      <c r="L27" s="62"/>
    </row>
    <row r="28" spans="12:14" x14ac:dyDescent="0.25">
      <c r="L28" s="62"/>
    </row>
    <row r="29" spans="12:14" x14ac:dyDescent="0.25">
      <c r="L29" s="62"/>
    </row>
    <row r="30" spans="12:14" x14ac:dyDescent="0.25">
      <c r="L30" s="62"/>
    </row>
    <row r="31" spans="12:14" x14ac:dyDescent="0.25">
      <c r="L31" s="62"/>
    </row>
    <row r="32" spans="12:14" x14ac:dyDescent="0.25">
      <c r="L32" s="62"/>
    </row>
    <row r="33" spans="12:12" x14ac:dyDescent="0.25">
      <c r="L33" s="62"/>
    </row>
    <row r="34" spans="12:12" x14ac:dyDescent="0.25">
      <c r="L34" s="62"/>
    </row>
    <row r="35" spans="12:12" x14ac:dyDescent="0.25">
      <c r="L35" s="62"/>
    </row>
    <row r="36" spans="12:12" x14ac:dyDescent="0.25">
      <c r="L36" s="62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</sheetData>
  <mergeCells count="29">
    <mergeCell ref="U12:U13"/>
    <mergeCell ref="T10:U11"/>
    <mergeCell ref="P12:P13"/>
    <mergeCell ref="Q12:Q13"/>
    <mergeCell ref="R12:R13"/>
    <mergeCell ref="S12:S13"/>
    <mergeCell ref="T12:T13"/>
    <mergeCell ref="B8:V8"/>
    <mergeCell ref="B10:B13"/>
    <mergeCell ref="C10:C13"/>
    <mergeCell ref="D10:D13"/>
    <mergeCell ref="E10:E13"/>
    <mergeCell ref="F10:F13"/>
    <mergeCell ref="G10:G13"/>
    <mergeCell ref="H10:H13"/>
    <mergeCell ref="J10:J13"/>
    <mergeCell ref="K10:K13"/>
    <mergeCell ref="L10:L13"/>
    <mergeCell ref="M10:M13"/>
    <mergeCell ref="N10:N13"/>
    <mergeCell ref="O10:O13"/>
    <mergeCell ref="P10:S11"/>
    <mergeCell ref="V10:V13"/>
    <mergeCell ref="B7:V7"/>
    <mergeCell ref="B2:V2"/>
    <mergeCell ref="B3:V3"/>
    <mergeCell ref="B4:V4"/>
    <mergeCell ref="B5:V5"/>
    <mergeCell ref="B6:V6"/>
  </mergeCells>
  <pageMargins left="0.7" right="0.7" top="0.75" bottom="0.75" header="0.3" footer="0.3"/>
  <pageSetup scale="63" fitToWidth="0" fitToHeight="0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Q1831"/>
  <sheetViews>
    <sheetView topLeftCell="A1786" zoomScale="80" zoomScaleNormal="80" workbookViewId="0">
      <selection activeCell="F1815" sqref="F1815"/>
    </sheetView>
  </sheetViews>
  <sheetFormatPr baseColWidth="10" defaultColWidth="11.42578125" defaultRowHeight="15" x14ac:dyDescent="0.25"/>
  <cols>
    <col min="1" max="1" width="6.5703125" customWidth="1"/>
    <col min="2" max="2" width="9.140625" customWidth="1"/>
    <col min="3" max="3" width="31.7109375" customWidth="1"/>
    <col min="4" max="4" width="10.5703125" customWidth="1"/>
    <col min="5" max="5" width="9.85546875" customWidth="1"/>
    <col min="6" max="6" width="11.140625" customWidth="1"/>
    <col min="7" max="7" width="9.28515625" customWidth="1"/>
    <col min="8" max="8" width="15.140625" bestFit="1" customWidth="1"/>
    <col min="9" max="9" width="15.85546875" customWidth="1"/>
    <col min="10" max="10" width="16.140625" customWidth="1"/>
    <col min="11" max="11" width="9.42578125" customWidth="1"/>
    <col min="12" max="12" width="9.140625" customWidth="1"/>
    <col min="13" max="13" width="8.28515625" customWidth="1"/>
    <col min="14" max="14" width="8.85546875" customWidth="1"/>
    <col min="15" max="15" width="6.42578125" customWidth="1"/>
    <col min="16" max="16" width="7" customWidth="1"/>
  </cols>
  <sheetData>
    <row r="2" spans="1:17" x14ac:dyDescent="0.25">
      <c r="A2" s="706" t="s">
        <v>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</row>
    <row r="3" spans="1:17" x14ac:dyDescent="0.25">
      <c r="A3" s="713" t="s">
        <v>1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</row>
    <row r="4" spans="1:17" x14ac:dyDescent="0.25">
      <c r="A4" s="713" t="s">
        <v>2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</row>
    <row r="5" spans="1:17" x14ac:dyDescent="0.25">
      <c r="A5" s="713" t="s">
        <v>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</row>
    <row r="6" spans="1:17" x14ac:dyDescent="0.25">
      <c r="A6" s="713" t="s">
        <v>494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</row>
    <row r="7" spans="1:17" x14ac:dyDescent="0.25">
      <c r="A7" s="726" t="s">
        <v>4</v>
      </c>
      <c r="B7" s="726"/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</row>
    <row r="8" spans="1:17" x14ac:dyDescent="0.25">
      <c r="A8" s="697" t="s">
        <v>5</v>
      </c>
      <c r="B8" s="697"/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  <c r="P8" s="697"/>
      <c r="Q8" s="697"/>
    </row>
    <row r="9" spans="1:17" ht="18.75" thickBot="1" x14ac:dyDescent="0.3">
      <c r="A9" s="2"/>
      <c r="B9" s="2"/>
      <c r="C9" s="3"/>
      <c r="D9" s="3"/>
      <c r="E9" s="3"/>
      <c r="F9" s="3"/>
      <c r="G9" s="4"/>
      <c r="H9" s="3"/>
      <c r="I9" s="3"/>
      <c r="J9" s="3"/>
      <c r="K9" s="3"/>
      <c r="L9" s="3"/>
      <c r="M9" s="3"/>
      <c r="N9" s="3"/>
      <c r="O9" s="2"/>
      <c r="P9" s="2"/>
      <c r="Q9" s="2"/>
    </row>
    <row r="10" spans="1:17" ht="15.75" thickTop="1" x14ac:dyDescent="0.25">
      <c r="A10" s="698" t="s">
        <v>6</v>
      </c>
      <c r="B10" s="700" t="s">
        <v>7</v>
      </c>
      <c r="C10" s="702" t="s">
        <v>8</v>
      </c>
      <c r="D10" s="702" t="s">
        <v>9</v>
      </c>
      <c r="E10" s="702" t="s">
        <v>10</v>
      </c>
      <c r="F10" s="702" t="s">
        <v>11</v>
      </c>
      <c r="G10" s="700" t="s">
        <v>12</v>
      </c>
      <c r="H10" s="704" t="s">
        <v>13</v>
      </c>
      <c r="I10" s="704" t="s">
        <v>14</v>
      </c>
      <c r="J10" s="704" t="s">
        <v>15</v>
      </c>
      <c r="K10" s="715" t="s">
        <v>16</v>
      </c>
      <c r="L10" s="716"/>
      <c r="M10" s="716"/>
      <c r="N10" s="717"/>
      <c r="O10" s="721" t="s">
        <v>17</v>
      </c>
      <c r="P10" s="722"/>
      <c r="Q10" s="708" t="s">
        <v>18</v>
      </c>
    </row>
    <row r="11" spans="1:17" x14ac:dyDescent="0.25">
      <c r="A11" s="699"/>
      <c r="B11" s="701"/>
      <c r="C11" s="703"/>
      <c r="D11" s="703"/>
      <c r="E11" s="703"/>
      <c r="F11" s="703"/>
      <c r="G11" s="701"/>
      <c r="H11" s="705"/>
      <c r="I11" s="705"/>
      <c r="J11" s="705"/>
      <c r="K11" s="718"/>
      <c r="L11" s="719"/>
      <c r="M11" s="719"/>
      <c r="N11" s="720"/>
      <c r="O11" s="723"/>
      <c r="P11" s="724"/>
      <c r="Q11" s="709"/>
    </row>
    <row r="12" spans="1:17" x14ac:dyDescent="0.25">
      <c r="A12" s="699"/>
      <c r="B12" s="701"/>
      <c r="C12" s="703"/>
      <c r="D12" s="703"/>
      <c r="E12" s="703"/>
      <c r="F12" s="703"/>
      <c r="G12" s="701"/>
      <c r="H12" s="705"/>
      <c r="I12" s="705"/>
      <c r="J12" s="705"/>
      <c r="K12" s="711" t="s">
        <v>19</v>
      </c>
      <c r="L12" s="711" t="s">
        <v>20</v>
      </c>
      <c r="M12" s="711" t="s">
        <v>21</v>
      </c>
      <c r="N12" s="711" t="s">
        <v>22</v>
      </c>
      <c r="O12" s="695" t="s">
        <v>23</v>
      </c>
      <c r="P12" s="695" t="s">
        <v>24</v>
      </c>
      <c r="Q12" s="709"/>
    </row>
    <row r="13" spans="1:17" ht="15.75" thickBot="1" x14ac:dyDescent="0.3">
      <c r="A13" s="727"/>
      <c r="B13" s="725"/>
      <c r="C13" s="707"/>
      <c r="D13" s="707"/>
      <c r="E13" s="707"/>
      <c r="F13" s="707"/>
      <c r="G13" s="725"/>
      <c r="H13" s="696"/>
      <c r="I13" s="696"/>
      <c r="J13" s="696"/>
      <c r="K13" s="712"/>
      <c r="L13" s="712"/>
      <c r="M13" s="712"/>
      <c r="N13" s="712"/>
      <c r="O13" s="696"/>
      <c r="P13" s="696"/>
      <c r="Q13" s="710"/>
    </row>
    <row r="14" spans="1:17" x14ac:dyDescent="0.25">
      <c r="A14" s="152">
        <v>1</v>
      </c>
      <c r="B14" s="5">
        <v>21101</v>
      </c>
      <c r="C14" s="471" t="s">
        <v>217</v>
      </c>
      <c r="D14" s="731" t="s">
        <v>25</v>
      </c>
      <c r="E14" s="731" t="s">
        <v>26</v>
      </c>
      <c r="F14" s="213">
        <v>132</v>
      </c>
      <c r="G14" s="5" t="s">
        <v>27</v>
      </c>
      <c r="H14" s="153">
        <v>4.99</v>
      </c>
      <c r="I14" s="154">
        <f>H14*F14</f>
        <v>658.68000000000006</v>
      </c>
      <c r="J14" s="155" t="s">
        <v>28</v>
      </c>
      <c r="K14" s="156">
        <v>0.1</v>
      </c>
      <c r="L14" s="156">
        <v>0.4</v>
      </c>
      <c r="M14" s="156">
        <v>0.1</v>
      </c>
      <c r="N14" s="156">
        <v>0.4</v>
      </c>
      <c r="O14" s="138"/>
      <c r="P14" s="157" t="s">
        <v>29</v>
      </c>
      <c r="Q14" s="728" t="s">
        <v>30</v>
      </c>
    </row>
    <row r="15" spans="1:17" x14ac:dyDescent="0.25">
      <c r="A15" s="150">
        <v>2</v>
      </c>
      <c r="B15" s="7">
        <v>21101</v>
      </c>
      <c r="C15" s="472" t="s">
        <v>218</v>
      </c>
      <c r="D15" s="732"/>
      <c r="E15" s="732"/>
      <c r="F15" s="422">
        <v>44</v>
      </c>
      <c r="G15" s="7" t="s">
        <v>27</v>
      </c>
      <c r="H15" s="132">
        <v>16</v>
      </c>
      <c r="I15" s="8">
        <f>H15*F15</f>
        <v>704</v>
      </c>
      <c r="J15" s="9" t="s">
        <v>28</v>
      </c>
      <c r="K15" s="10">
        <v>0.1</v>
      </c>
      <c r="L15" s="10">
        <v>0.4</v>
      </c>
      <c r="M15" s="10">
        <v>0.1</v>
      </c>
      <c r="N15" s="10">
        <v>0.4</v>
      </c>
      <c r="O15" s="11"/>
      <c r="P15" s="136" t="s">
        <v>29</v>
      </c>
      <c r="Q15" s="729"/>
    </row>
    <row r="16" spans="1:17" x14ac:dyDescent="0.25">
      <c r="A16" s="150">
        <v>3</v>
      </c>
      <c r="B16" s="7">
        <v>21101</v>
      </c>
      <c r="C16" s="473" t="s">
        <v>219</v>
      </c>
      <c r="D16" s="732"/>
      <c r="E16" s="732"/>
      <c r="F16" s="422">
        <v>132</v>
      </c>
      <c r="G16" s="7" t="s">
        <v>27</v>
      </c>
      <c r="H16" s="132">
        <v>72</v>
      </c>
      <c r="I16" s="8">
        <f t="shared" ref="I16:I43" si="0">H16*F16</f>
        <v>9504</v>
      </c>
      <c r="J16" s="9" t="s">
        <v>28</v>
      </c>
      <c r="K16" s="10">
        <v>0.1</v>
      </c>
      <c r="L16" s="10">
        <v>0.4</v>
      </c>
      <c r="M16" s="10">
        <v>0.1</v>
      </c>
      <c r="N16" s="10">
        <v>0.4</v>
      </c>
      <c r="O16" s="11"/>
      <c r="P16" s="136" t="s">
        <v>29</v>
      </c>
      <c r="Q16" s="729"/>
    </row>
    <row r="17" spans="1:17" x14ac:dyDescent="0.25">
      <c r="A17" s="150">
        <v>4</v>
      </c>
      <c r="B17" s="7">
        <v>21101</v>
      </c>
      <c r="C17" s="472" t="s">
        <v>220</v>
      </c>
      <c r="D17" s="732"/>
      <c r="E17" s="732"/>
      <c r="F17" s="422">
        <v>22</v>
      </c>
      <c r="G17" s="7" t="s">
        <v>31</v>
      </c>
      <c r="H17" s="132">
        <v>110</v>
      </c>
      <c r="I17" s="8">
        <f t="shared" si="0"/>
        <v>2420</v>
      </c>
      <c r="J17" s="9" t="s">
        <v>28</v>
      </c>
      <c r="K17" s="10">
        <v>0.1</v>
      </c>
      <c r="L17" s="10">
        <v>0.4</v>
      </c>
      <c r="M17" s="10">
        <v>0.1</v>
      </c>
      <c r="N17" s="10">
        <v>0.4</v>
      </c>
      <c r="O17" s="11"/>
      <c r="P17" s="136" t="s">
        <v>29</v>
      </c>
      <c r="Q17" s="729"/>
    </row>
    <row r="18" spans="1:17" ht="22.5" x14ac:dyDescent="0.25">
      <c r="A18" s="150">
        <v>5</v>
      </c>
      <c r="B18" s="7">
        <v>21101</v>
      </c>
      <c r="C18" s="472" t="s">
        <v>221</v>
      </c>
      <c r="D18" s="732"/>
      <c r="E18" s="732"/>
      <c r="F18" s="422">
        <v>43</v>
      </c>
      <c r="G18" s="7" t="s">
        <v>31</v>
      </c>
      <c r="H18" s="132">
        <v>54</v>
      </c>
      <c r="I18" s="8">
        <f t="shared" si="0"/>
        <v>2322</v>
      </c>
      <c r="J18" s="9" t="s">
        <v>28</v>
      </c>
      <c r="K18" s="10">
        <v>0.1</v>
      </c>
      <c r="L18" s="10">
        <v>0.4</v>
      </c>
      <c r="M18" s="10">
        <v>0.1</v>
      </c>
      <c r="N18" s="10">
        <v>0.4</v>
      </c>
      <c r="O18" s="11"/>
      <c r="P18" s="136" t="s">
        <v>29</v>
      </c>
      <c r="Q18" s="729"/>
    </row>
    <row r="19" spans="1:17" ht="22.5" x14ac:dyDescent="0.25">
      <c r="A19" s="150">
        <v>6</v>
      </c>
      <c r="B19" s="7">
        <v>21101</v>
      </c>
      <c r="C19" s="472" t="s">
        <v>222</v>
      </c>
      <c r="D19" s="732"/>
      <c r="E19" s="732"/>
      <c r="F19" s="422">
        <v>44</v>
      </c>
      <c r="G19" s="7" t="s">
        <v>31</v>
      </c>
      <c r="H19" s="132">
        <v>54</v>
      </c>
      <c r="I19" s="8">
        <f t="shared" si="0"/>
        <v>2376</v>
      </c>
      <c r="J19" s="9" t="s">
        <v>28</v>
      </c>
      <c r="K19" s="10">
        <v>0.1</v>
      </c>
      <c r="L19" s="10">
        <v>0.4</v>
      </c>
      <c r="M19" s="10">
        <v>0.1</v>
      </c>
      <c r="N19" s="10">
        <v>0.4</v>
      </c>
      <c r="O19" s="11"/>
      <c r="P19" s="136" t="s">
        <v>29</v>
      </c>
      <c r="Q19" s="729"/>
    </row>
    <row r="20" spans="1:17" x14ac:dyDescent="0.25">
      <c r="A20" s="150">
        <v>7</v>
      </c>
      <c r="B20" s="7">
        <v>21101</v>
      </c>
      <c r="C20" s="500" t="s">
        <v>223</v>
      </c>
      <c r="D20" s="732"/>
      <c r="E20" s="732"/>
      <c r="F20" s="422">
        <v>44</v>
      </c>
      <c r="G20" s="7" t="s">
        <v>31</v>
      </c>
      <c r="H20" s="132">
        <v>62</v>
      </c>
      <c r="I20" s="8">
        <f t="shared" si="0"/>
        <v>2728</v>
      </c>
      <c r="J20" s="9" t="s">
        <v>28</v>
      </c>
      <c r="K20" s="10">
        <v>0.1</v>
      </c>
      <c r="L20" s="10">
        <v>0.4</v>
      </c>
      <c r="M20" s="10">
        <v>0.1</v>
      </c>
      <c r="N20" s="10">
        <v>0.4</v>
      </c>
      <c r="O20" s="11"/>
      <c r="P20" s="136" t="s">
        <v>29</v>
      </c>
      <c r="Q20" s="729"/>
    </row>
    <row r="21" spans="1:17" ht="22.5" x14ac:dyDescent="0.25">
      <c r="A21" s="150">
        <v>8</v>
      </c>
      <c r="B21" s="7">
        <v>21101</v>
      </c>
      <c r="C21" s="472" t="s">
        <v>224</v>
      </c>
      <c r="D21" s="732"/>
      <c r="E21" s="732"/>
      <c r="F21" s="422">
        <v>44</v>
      </c>
      <c r="G21" s="7" t="s">
        <v>31</v>
      </c>
      <c r="H21" s="132">
        <v>72</v>
      </c>
      <c r="I21" s="8">
        <f t="shared" si="0"/>
        <v>3168</v>
      </c>
      <c r="J21" s="9" t="s">
        <v>28</v>
      </c>
      <c r="K21" s="10">
        <v>0.1</v>
      </c>
      <c r="L21" s="10">
        <v>0.4</v>
      </c>
      <c r="M21" s="10">
        <v>0.1</v>
      </c>
      <c r="N21" s="10">
        <v>0.4</v>
      </c>
      <c r="O21" s="11"/>
      <c r="P21" s="136" t="s">
        <v>29</v>
      </c>
      <c r="Q21" s="729"/>
    </row>
    <row r="22" spans="1:17" ht="22.5" x14ac:dyDescent="0.25">
      <c r="A22" s="150">
        <v>9</v>
      </c>
      <c r="B22" s="7">
        <v>21101</v>
      </c>
      <c r="C22" s="472" t="s">
        <v>225</v>
      </c>
      <c r="D22" s="732"/>
      <c r="E22" s="732"/>
      <c r="F22" s="422">
        <v>35</v>
      </c>
      <c r="G22" s="7" t="s">
        <v>31</v>
      </c>
      <c r="H22" s="132">
        <v>92</v>
      </c>
      <c r="I22" s="8">
        <f t="shared" si="0"/>
        <v>3220</v>
      </c>
      <c r="J22" s="9" t="s">
        <v>28</v>
      </c>
      <c r="K22" s="10">
        <v>0.1</v>
      </c>
      <c r="L22" s="10">
        <v>0.4</v>
      </c>
      <c r="M22" s="10">
        <v>0.1</v>
      </c>
      <c r="N22" s="10">
        <v>0.4</v>
      </c>
      <c r="O22" s="11"/>
      <c r="P22" s="136" t="s">
        <v>29</v>
      </c>
      <c r="Q22" s="729"/>
    </row>
    <row r="23" spans="1:17" ht="22.5" x14ac:dyDescent="0.25">
      <c r="A23" s="150">
        <v>10</v>
      </c>
      <c r="B23" s="7">
        <v>21101</v>
      </c>
      <c r="C23" s="472" t="s">
        <v>226</v>
      </c>
      <c r="D23" s="732"/>
      <c r="E23" s="732"/>
      <c r="F23" s="422">
        <v>30</v>
      </c>
      <c r="G23" s="7" t="s">
        <v>31</v>
      </c>
      <c r="H23" s="132">
        <v>140</v>
      </c>
      <c r="I23" s="8">
        <f t="shared" si="0"/>
        <v>4200</v>
      </c>
      <c r="J23" s="9" t="s">
        <v>28</v>
      </c>
      <c r="K23" s="10">
        <v>0.1</v>
      </c>
      <c r="L23" s="10">
        <v>0.4</v>
      </c>
      <c r="M23" s="10">
        <v>0.1</v>
      </c>
      <c r="N23" s="10">
        <v>0.4</v>
      </c>
      <c r="O23" s="11"/>
      <c r="P23" s="136" t="s">
        <v>29</v>
      </c>
      <c r="Q23" s="729"/>
    </row>
    <row r="24" spans="1:17" x14ac:dyDescent="0.25">
      <c r="A24" s="150">
        <v>11</v>
      </c>
      <c r="B24" s="7">
        <v>21101</v>
      </c>
      <c r="C24" s="472" t="s">
        <v>227</v>
      </c>
      <c r="D24" s="732"/>
      <c r="E24" s="732"/>
      <c r="F24" s="422">
        <v>154</v>
      </c>
      <c r="G24" s="7" t="s">
        <v>31</v>
      </c>
      <c r="H24" s="132">
        <v>39</v>
      </c>
      <c r="I24" s="8">
        <f t="shared" si="0"/>
        <v>6006</v>
      </c>
      <c r="J24" s="9" t="s">
        <v>28</v>
      </c>
      <c r="K24" s="10">
        <v>0.1</v>
      </c>
      <c r="L24" s="10">
        <v>0.4</v>
      </c>
      <c r="M24" s="10">
        <v>0.1</v>
      </c>
      <c r="N24" s="10">
        <v>0.4</v>
      </c>
      <c r="O24" s="11"/>
      <c r="P24" s="136" t="s">
        <v>29</v>
      </c>
      <c r="Q24" s="729"/>
    </row>
    <row r="25" spans="1:17" x14ac:dyDescent="0.25">
      <c r="A25" s="150">
        <v>12</v>
      </c>
      <c r="B25" s="7">
        <v>21101</v>
      </c>
      <c r="C25" s="472" t="s">
        <v>228</v>
      </c>
      <c r="D25" s="732"/>
      <c r="E25" s="732"/>
      <c r="F25" s="422">
        <v>18</v>
      </c>
      <c r="G25" s="7" t="s">
        <v>31</v>
      </c>
      <c r="H25" s="132">
        <v>45</v>
      </c>
      <c r="I25" s="8">
        <f t="shared" si="0"/>
        <v>810</v>
      </c>
      <c r="J25" s="9" t="s">
        <v>28</v>
      </c>
      <c r="K25" s="10">
        <v>0.1</v>
      </c>
      <c r="L25" s="10">
        <v>0.4</v>
      </c>
      <c r="M25" s="10">
        <v>0.1</v>
      </c>
      <c r="N25" s="10">
        <v>0.4</v>
      </c>
      <c r="O25" s="11"/>
      <c r="P25" s="136" t="s">
        <v>29</v>
      </c>
      <c r="Q25" s="729"/>
    </row>
    <row r="26" spans="1:17" x14ac:dyDescent="0.25">
      <c r="A26" s="150">
        <v>13</v>
      </c>
      <c r="B26" s="7">
        <v>21101</v>
      </c>
      <c r="C26" s="472" t="s">
        <v>229</v>
      </c>
      <c r="D26" s="732"/>
      <c r="E26" s="732"/>
      <c r="F26" s="422">
        <v>154</v>
      </c>
      <c r="G26" s="7" t="s">
        <v>31</v>
      </c>
      <c r="H26" s="132">
        <v>13.5</v>
      </c>
      <c r="I26" s="8">
        <f t="shared" si="0"/>
        <v>2079</v>
      </c>
      <c r="J26" s="9" t="s">
        <v>28</v>
      </c>
      <c r="K26" s="10">
        <v>0.1</v>
      </c>
      <c r="L26" s="10">
        <v>0.4</v>
      </c>
      <c r="M26" s="10">
        <v>0.1</v>
      </c>
      <c r="N26" s="10">
        <v>0.4</v>
      </c>
      <c r="O26" s="11"/>
      <c r="P26" s="136" t="s">
        <v>29</v>
      </c>
      <c r="Q26" s="729"/>
    </row>
    <row r="27" spans="1:17" x14ac:dyDescent="0.25">
      <c r="A27" s="150">
        <v>14</v>
      </c>
      <c r="B27" s="7">
        <v>21101</v>
      </c>
      <c r="C27" s="472" t="s">
        <v>230</v>
      </c>
      <c r="D27" s="732"/>
      <c r="E27" s="732"/>
      <c r="F27" s="422">
        <v>154</v>
      </c>
      <c r="G27" s="7" t="s">
        <v>31</v>
      </c>
      <c r="H27" s="132">
        <v>59.5</v>
      </c>
      <c r="I27" s="8">
        <f t="shared" si="0"/>
        <v>9163</v>
      </c>
      <c r="J27" s="9" t="s">
        <v>28</v>
      </c>
      <c r="K27" s="10">
        <v>0.1</v>
      </c>
      <c r="L27" s="10">
        <v>0.4</v>
      </c>
      <c r="M27" s="10">
        <v>0.1</v>
      </c>
      <c r="N27" s="10">
        <v>0.4</v>
      </c>
      <c r="O27" s="11"/>
      <c r="P27" s="136" t="s">
        <v>29</v>
      </c>
      <c r="Q27" s="729"/>
    </row>
    <row r="28" spans="1:17" x14ac:dyDescent="0.25">
      <c r="A28" s="150">
        <v>15</v>
      </c>
      <c r="B28" s="7">
        <v>21101</v>
      </c>
      <c r="C28" s="472" t="s">
        <v>231</v>
      </c>
      <c r="D28" s="732"/>
      <c r="E28" s="732"/>
      <c r="F28" s="422">
        <v>132</v>
      </c>
      <c r="G28" s="7" t="s">
        <v>31</v>
      </c>
      <c r="H28" s="132">
        <v>59.5</v>
      </c>
      <c r="I28" s="8">
        <f t="shared" si="0"/>
        <v>7854</v>
      </c>
      <c r="J28" s="9" t="s">
        <v>28</v>
      </c>
      <c r="K28" s="10">
        <v>0.1</v>
      </c>
      <c r="L28" s="10">
        <v>0.4</v>
      </c>
      <c r="M28" s="10">
        <v>0.1</v>
      </c>
      <c r="N28" s="10">
        <v>0.4</v>
      </c>
      <c r="O28" s="11"/>
      <c r="P28" s="136" t="s">
        <v>29</v>
      </c>
      <c r="Q28" s="729"/>
    </row>
    <row r="29" spans="1:17" x14ac:dyDescent="0.25">
      <c r="A29" s="150">
        <v>16</v>
      </c>
      <c r="B29" s="7">
        <v>21101</v>
      </c>
      <c r="C29" s="472" t="s">
        <v>232</v>
      </c>
      <c r="D29" s="732"/>
      <c r="E29" s="732"/>
      <c r="F29" s="422">
        <v>264</v>
      </c>
      <c r="G29" s="7" t="s">
        <v>27</v>
      </c>
      <c r="H29" s="132">
        <v>8</v>
      </c>
      <c r="I29" s="8">
        <f t="shared" si="0"/>
        <v>2112</v>
      </c>
      <c r="J29" s="9" t="s">
        <v>28</v>
      </c>
      <c r="K29" s="10">
        <v>0.1</v>
      </c>
      <c r="L29" s="10">
        <v>0.4</v>
      </c>
      <c r="M29" s="10">
        <v>0.1</v>
      </c>
      <c r="N29" s="10">
        <v>0.4</v>
      </c>
      <c r="O29" s="11"/>
      <c r="P29" s="136" t="s">
        <v>29</v>
      </c>
      <c r="Q29" s="729"/>
    </row>
    <row r="30" spans="1:17" x14ac:dyDescent="0.25">
      <c r="A30" s="150">
        <v>17</v>
      </c>
      <c r="B30" s="7">
        <v>21101</v>
      </c>
      <c r="C30" s="472" t="s">
        <v>233</v>
      </c>
      <c r="D30" s="732"/>
      <c r="E30" s="732"/>
      <c r="F30" s="422">
        <v>220</v>
      </c>
      <c r="G30" s="7" t="s">
        <v>27</v>
      </c>
      <c r="H30" s="132">
        <v>18.3</v>
      </c>
      <c r="I30" s="8">
        <f t="shared" si="0"/>
        <v>4026</v>
      </c>
      <c r="J30" s="9" t="s">
        <v>28</v>
      </c>
      <c r="K30" s="10">
        <v>0.1</v>
      </c>
      <c r="L30" s="10">
        <v>0.4</v>
      </c>
      <c r="M30" s="10">
        <v>0.1</v>
      </c>
      <c r="N30" s="10">
        <v>0.4</v>
      </c>
      <c r="O30" s="11"/>
      <c r="P30" s="136" t="s">
        <v>29</v>
      </c>
      <c r="Q30" s="729"/>
    </row>
    <row r="31" spans="1:17" ht="22.5" x14ac:dyDescent="0.25">
      <c r="A31" s="150">
        <v>18</v>
      </c>
      <c r="B31" s="7">
        <v>21101</v>
      </c>
      <c r="C31" s="472" t="s">
        <v>234</v>
      </c>
      <c r="D31" s="732"/>
      <c r="E31" s="732"/>
      <c r="F31" s="422">
        <v>35</v>
      </c>
      <c r="G31" s="7" t="s">
        <v>31</v>
      </c>
      <c r="H31" s="132">
        <v>36.5</v>
      </c>
      <c r="I31" s="8">
        <f t="shared" si="0"/>
        <v>1277.5</v>
      </c>
      <c r="J31" s="9" t="s">
        <v>28</v>
      </c>
      <c r="K31" s="10">
        <v>0.1</v>
      </c>
      <c r="L31" s="10">
        <v>0.4</v>
      </c>
      <c r="M31" s="10">
        <v>0.1</v>
      </c>
      <c r="N31" s="10">
        <v>0.4</v>
      </c>
      <c r="O31" s="11"/>
      <c r="P31" s="136" t="s">
        <v>29</v>
      </c>
      <c r="Q31" s="729"/>
    </row>
    <row r="32" spans="1:17" x14ac:dyDescent="0.25">
      <c r="A32" s="150">
        <v>19</v>
      </c>
      <c r="B32" s="7">
        <v>21101</v>
      </c>
      <c r="C32" s="472" t="s">
        <v>32</v>
      </c>
      <c r="D32" s="732"/>
      <c r="E32" s="732"/>
      <c r="F32" s="422">
        <v>176</v>
      </c>
      <c r="G32" s="7" t="s">
        <v>27</v>
      </c>
      <c r="H32" s="132">
        <v>29.6</v>
      </c>
      <c r="I32" s="8">
        <f t="shared" si="0"/>
        <v>5209.6000000000004</v>
      </c>
      <c r="J32" s="9" t="s">
        <v>28</v>
      </c>
      <c r="K32" s="10">
        <v>0.1</v>
      </c>
      <c r="L32" s="10">
        <v>0.4</v>
      </c>
      <c r="M32" s="10">
        <v>0.1</v>
      </c>
      <c r="N32" s="10">
        <v>0.4</v>
      </c>
      <c r="O32" s="11"/>
      <c r="P32" s="136" t="s">
        <v>29</v>
      </c>
      <c r="Q32" s="729"/>
    </row>
    <row r="33" spans="1:17" x14ac:dyDescent="0.25">
      <c r="A33" s="150">
        <v>20</v>
      </c>
      <c r="B33" s="7">
        <v>21101</v>
      </c>
      <c r="C33" s="472" t="s">
        <v>33</v>
      </c>
      <c r="D33" s="732"/>
      <c r="E33" s="732"/>
      <c r="F33" s="422">
        <v>132</v>
      </c>
      <c r="G33" s="7" t="s">
        <v>27</v>
      </c>
      <c r="H33" s="132">
        <v>32</v>
      </c>
      <c r="I33" s="8">
        <f t="shared" si="0"/>
        <v>4224</v>
      </c>
      <c r="J33" s="9" t="s">
        <v>28</v>
      </c>
      <c r="K33" s="10">
        <v>0.1</v>
      </c>
      <c r="L33" s="10">
        <v>0.4</v>
      </c>
      <c r="M33" s="10">
        <v>0.1</v>
      </c>
      <c r="N33" s="10">
        <v>0.4</v>
      </c>
      <c r="O33" s="11"/>
      <c r="P33" s="136" t="s">
        <v>29</v>
      </c>
      <c r="Q33" s="729"/>
    </row>
    <row r="34" spans="1:17" x14ac:dyDescent="0.25">
      <c r="A34" s="150">
        <v>21</v>
      </c>
      <c r="B34" s="7">
        <v>21101</v>
      </c>
      <c r="C34" s="472" t="s">
        <v>235</v>
      </c>
      <c r="D34" s="732"/>
      <c r="E34" s="732"/>
      <c r="F34" s="422">
        <v>132</v>
      </c>
      <c r="G34" s="7" t="s">
        <v>27</v>
      </c>
      <c r="H34" s="132">
        <v>7</v>
      </c>
      <c r="I34" s="8">
        <f t="shared" si="0"/>
        <v>924</v>
      </c>
      <c r="J34" s="9" t="s">
        <v>28</v>
      </c>
      <c r="K34" s="10">
        <v>0.1</v>
      </c>
      <c r="L34" s="10">
        <v>0.4</v>
      </c>
      <c r="M34" s="10">
        <v>0.1</v>
      </c>
      <c r="N34" s="10">
        <v>0.4</v>
      </c>
      <c r="O34" s="11"/>
      <c r="P34" s="136" t="s">
        <v>29</v>
      </c>
      <c r="Q34" s="729"/>
    </row>
    <row r="35" spans="1:17" ht="22.5" x14ac:dyDescent="0.25">
      <c r="A35" s="150">
        <v>22</v>
      </c>
      <c r="B35" s="7">
        <v>21101</v>
      </c>
      <c r="C35" s="472" t="s">
        <v>236</v>
      </c>
      <c r="D35" s="732"/>
      <c r="E35" s="732"/>
      <c r="F35" s="422">
        <v>110</v>
      </c>
      <c r="G35" s="7" t="s">
        <v>31</v>
      </c>
      <c r="H35" s="132">
        <v>17</v>
      </c>
      <c r="I35" s="8">
        <f t="shared" si="0"/>
        <v>1870</v>
      </c>
      <c r="J35" s="9" t="s">
        <v>28</v>
      </c>
      <c r="K35" s="10">
        <v>0.1</v>
      </c>
      <c r="L35" s="10">
        <v>0.4</v>
      </c>
      <c r="M35" s="10">
        <v>0.1</v>
      </c>
      <c r="N35" s="10">
        <v>0.4</v>
      </c>
      <c r="O35" s="11"/>
      <c r="P35" s="136" t="s">
        <v>29</v>
      </c>
      <c r="Q35" s="729"/>
    </row>
    <row r="36" spans="1:17" x14ac:dyDescent="0.25">
      <c r="A36" s="150">
        <v>23</v>
      </c>
      <c r="B36" s="7">
        <v>21101</v>
      </c>
      <c r="C36" s="472" t="s">
        <v>237</v>
      </c>
      <c r="D36" s="732"/>
      <c r="E36" s="732"/>
      <c r="F36" s="422">
        <v>44</v>
      </c>
      <c r="G36" s="7" t="s">
        <v>31</v>
      </c>
      <c r="H36" s="132">
        <v>19.5</v>
      </c>
      <c r="I36" s="8">
        <f t="shared" si="0"/>
        <v>858</v>
      </c>
      <c r="J36" s="9" t="s">
        <v>28</v>
      </c>
      <c r="K36" s="10">
        <v>0.1</v>
      </c>
      <c r="L36" s="10">
        <v>0.4</v>
      </c>
      <c r="M36" s="10">
        <v>0.1</v>
      </c>
      <c r="N36" s="10">
        <v>0.4</v>
      </c>
      <c r="O36" s="11"/>
      <c r="P36" s="136" t="s">
        <v>29</v>
      </c>
      <c r="Q36" s="729"/>
    </row>
    <row r="37" spans="1:17" x14ac:dyDescent="0.25">
      <c r="A37" s="150">
        <v>24</v>
      </c>
      <c r="B37" s="7">
        <v>21101</v>
      </c>
      <c r="C37" s="472" t="s">
        <v>238</v>
      </c>
      <c r="D37" s="732"/>
      <c r="E37" s="732"/>
      <c r="F37" s="422">
        <v>88</v>
      </c>
      <c r="G37" s="7" t="s">
        <v>31</v>
      </c>
      <c r="H37" s="132">
        <v>10</v>
      </c>
      <c r="I37" s="8">
        <f t="shared" si="0"/>
        <v>880</v>
      </c>
      <c r="J37" s="9" t="s">
        <v>28</v>
      </c>
      <c r="K37" s="10">
        <v>0.1</v>
      </c>
      <c r="L37" s="10">
        <v>0.4</v>
      </c>
      <c r="M37" s="10">
        <v>0.1</v>
      </c>
      <c r="N37" s="10">
        <v>0.4</v>
      </c>
      <c r="O37" s="11"/>
      <c r="P37" s="136" t="s">
        <v>29</v>
      </c>
      <c r="Q37" s="729"/>
    </row>
    <row r="38" spans="1:17" ht="22.5" x14ac:dyDescent="0.25">
      <c r="A38" s="150">
        <v>25</v>
      </c>
      <c r="B38" s="7">
        <v>21101</v>
      </c>
      <c r="C38" s="472" t="s">
        <v>239</v>
      </c>
      <c r="D38" s="732"/>
      <c r="E38" s="732"/>
      <c r="F38" s="422">
        <v>22</v>
      </c>
      <c r="G38" s="7" t="s">
        <v>31</v>
      </c>
      <c r="H38" s="132">
        <v>113</v>
      </c>
      <c r="I38" s="8">
        <f t="shared" si="0"/>
        <v>2486</v>
      </c>
      <c r="J38" s="9" t="s">
        <v>28</v>
      </c>
      <c r="K38" s="10">
        <v>0.1</v>
      </c>
      <c r="L38" s="10">
        <v>0.4</v>
      </c>
      <c r="M38" s="10">
        <v>0.1</v>
      </c>
      <c r="N38" s="10">
        <v>0.4</v>
      </c>
      <c r="O38" s="11"/>
      <c r="P38" s="136" t="s">
        <v>29</v>
      </c>
      <c r="Q38" s="729"/>
    </row>
    <row r="39" spans="1:17" x14ac:dyDescent="0.25">
      <c r="A39" s="150">
        <v>26</v>
      </c>
      <c r="B39" s="7">
        <v>21101</v>
      </c>
      <c r="C39" s="472" t="s">
        <v>240</v>
      </c>
      <c r="D39" s="732"/>
      <c r="E39" s="732"/>
      <c r="F39" s="422">
        <v>22</v>
      </c>
      <c r="G39" s="7" t="s">
        <v>31</v>
      </c>
      <c r="H39" s="132">
        <v>35</v>
      </c>
      <c r="I39" s="8">
        <f t="shared" si="0"/>
        <v>770</v>
      </c>
      <c r="J39" s="9" t="s">
        <v>28</v>
      </c>
      <c r="K39" s="10">
        <v>0.1</v>
      </c>
      <c r="L39" s="10">
        <v>0.4</v>
      </c>
      <c r="M39" s="10">
        <v>0.1</v>
      </c>
      <c r="N39" s="10">
        <v>0.4</v>
      </c>
      <c r="O39" s="11"/>
      <c r="P39" s="136" t="s">
        <v>29</v>
      </c>
      <c r="Q39" s="729"/>
    </row>
    <row r="40" spans="1:17" x14ac:dyDescent="0.25">
      <c r="A40" s="150">
        <v>27</v>
      </c>
      <c r="B40" s="7">
        <v>21101</v>
      </c>
      <c r="C40" s="472" t="s">
        <v>241</v>
      </c>
      <c r="D40" s="732"/>
      <c r="E40" s="732"/>
      <c r="F40" s="422">
        <v>22</v>
      </c>
      <c r="G40" s="7" t="s">
        <v>31</v>
      </c>
      <c r="H40" s="132">
        <v>35</v>
      </c>
      <c r="I40" s="8">
        <f t="shared" si="0"/>
        <v>770</v>
      </c>
      <c r="J40" s="9" t="s">
        <v>28</v>
      </c>
      <c r="K40" s="10">
        <v>0.1</v>
      </c>
      <c r="L40" s="10">
        <v>0.4</v>
      </c>
      <c r="M40" s="10">
        <v>0.1</v>
      </c>
      <c r="N40" s="10">
        <v>0.4</v>
      </c>
      <c r="O40" s="11"/>
      <c r="P40" s="136" t="s">
        <v>29</v>
      </c>
      <c r="Q40" s="729"/>
    </row>
    <row r="41" spans="1:17" x14ac:dyDescent="0.25">
      <c r="A41" s="150">
        <v>28</v>
      </c>
      <c r="B41" s="7">
        <v>21101</v>
      </c>
      <c r="C41" s="472" t="s">
        <v>242</v>
      </c>
      <c r="D41" s="732"/>
      <c r="E41" s="732"/>
      <c r="F41" s="422">
        <v>1540</v>
      </c>
      <c r="G41" s="7" t="s">
        <v>31</v>
      </c>
      <c r="H41" s="132">
        <v>3</v>
      </c>
      <c r="I41" s="8">
        <f t="shared" si="0"/>
        <v>4620</v>
      </c>
      <c r="J41" s="9" t="s">
        <v>28</v>
      </c>
      <c r="K41" s="10">
        <v>0.1</v>
      </c>
      <c r="L41" s="10">
        <v>0.4</v>
      </c>
      <c r="M41" s="10">
        <v>0.1</v>
      </c>
      <c r="N41" s="10">
        <v>0.4</v>
      </c>
      <c r="O41" s="11"/>
      <c r="P41" s="136" t="s">
        <v>29</v>
      </c>
      <c r="Q41" s="729"/>
    </row>
    <row r="42" spans="1:17" x14ac:dyDescent="0.25">
      <c r="A42" s="150">
        <v>29</v>
      </c>
      <c r="B42" s="7">
        <v>21101</v>
      </c>
      <c r="C42" s="472" t="s">
        <v>243</v>
      </c>
      <c r="D42" s="732"/>
      <c r="E42" s="732"/>
      <c r="F42" s="422">
        <v>440</v>
      </c>
      <c r="G42" s="7" t="s">
        <v>31</v>
      </c>
      <c r="H42" s="132">
        <v>3.5</v>
      </c>
      <c r="I42" s="8">
        <f t="shared" si="0"/>
        <v>1540</v>
      </c>
      <c r="J42" s="9" t="s">
        <v>28</v>
      </c>
      <c r="K42" s="10">
        <v>0.1</v>
      </c>
      <c r="L42" s="10">
        <v>0.4</v>
      </c>
      <c r="M42" s="10">
        <v>0.1</v>
      </c>
      <c r="N42" s="10">
        <v>0.4</v>
      </c>
      <c r="O42" s="11"/>
      <c r="P42" s="136" t="s">
        <v>29</v>
      </c>
      <c r="Q42" s="729"/>
    </row>
    <row r="43" spans="1:17" x14ac:dyDescent="0.25">
      <c r="A43" s="15">
        <v>30</v>
      </c>
      <c r="B43" s="16">
        <v>21101</v>
      </c>
      <c r="C43" s="473" t="s">
        <v>244</v>
      </c>
      <c r="D43" s="732"/>
      <c r="E43" s="732"/>
      <c r="F43" s="16">
        <v>66</v>
      </c>
      <c r="G43" s="7" t="s">
        <v>27</v>
      </c>
      <c r="H43" s="17">
        <v>24.3</v>
      </c>
      <c r="I43" s="8">
        <f t="shared" si="0"/>
        <v>1603.8</v>
      </c>
      <c r="J43" s="18" t="s">
        <v>28</v>
      </c>
      <c r="K43" s="19">
        <v>0.1</v>
      </c>
      <c r="L43" s="19">
        <v>0.4</v>
      </c>
      <c r="M43" s="19">
        <v>0.1</v>
      </c>
      <c r="N43" s="19">
        <v>0.4</v>
      </c>
      <c r="O43" s="20"/>
      <c r="P43" s="137" t="s">
        <v>29</v>
      </c>
      <c r="Q43" s="729"/>
    </row>
    <row r="44" spans="1:17" ht="15.75" thickBot="1" x14ac:dyDescent="0.3">
      <c r="A44" s="22">
        <v>31</v>
      </c>
      <c r="B44" s="23">
        <v>21101</v>
      </c>
      <c r="C44" s="474" t="s">
        <v>245</v>
      </c>
      <c r="D44" s="733"/>
      <c r="E44" s="733"/>
      <c r="F44" s="23">
        <v>22</v>
      </c>
      <c r="G44" s="174" t="s">
        <v>36</v>
      </c>
      <c r="H44" s="149">
        <v>37.9</v>
      </c>
      <c r="I44" s="145">
        <f>H44*F44</f>
        <v>833.8</v>
      </c>
      <c r="J44" s="24" t="s">
        <v>28</v>
      </c>
      <c r="K44" s="25">
        <v>0.1</v>
      </c>
      <c r="L44" s="25">
        <v>0.4</v>
      </c>
      <c r="M44" s="25">
        <v>0.1</v>
      </c>
      <c r="N44" s="25">
        <v>0.4</v>
      </c>
      <c r="O44" s="146"/>
      <c r="P44" s="147" t="s">
        <v>29</v>
      </c>
      <c r="Q44" s="730"/>
    </row>
    <row r="45" spans="1:17" ht="15.75" thickTop="1" x14ac:dyDescent="0.25">
      <c r="A45" s="27"/>
      <c r="B45" s="27"/>
      <c r="C45" s="28"/>
      <c r="D45" s="13"/>
      <c r="E45" s="13"/>
      <c r="F45" s="47"/>
      <c r="G45" s="12"/>
      <c r="H45" s="69"/>
      <c r="I45" s="139">
        <f>SUM(I14:I44)</f>
        <v>91217.38</v>
      </c>
      <c r="J45" s="31"/>
      <c r="K45" s="32"/>
      <c r="L45" s="32"/>
      <c r="M45" s="32"/>
      <c r="N45" s="32"/>
      <c r="O45" s="33"/>
      <c r="P45" s="140"/>
      <c r="Q45" s="13"/>
    </row>
    <row r="47" spans="1:17" x14ac:dyDescent="0.25">
      <c r="A47" s="706" t="s">
        <v>0</v>
      </c>
      <c r="B47" s="706"/>
      <c r="C47" s="706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</row>
    <row r="48" spans="1:17" x14ac:dyDescent="0.25">
      <c r="A48" s="713" t="s">
        <v>1</v>
      </c>
      <c r="B48" s="713"/>
      <c r="C48" s="713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</row>
    <row r="49" spans="1:17" x14ac:dyDescent="0.25">
      <c r="A49" s="713" t="s">
        <v>2</v>
      </c>
      <c r="B49" s="713"/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</row>
    <row r="50" spans="1:17" x14ac:dyDescent="0.25">
      <c r="A50" s="713" t="s">
        <v>3</v>
      </c>
      <c r="B50" s="713"/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</row>
    <row r="51" spans="1:17" x14ac:dyDescent="0.25">
      <c r="A51" s="713" t="s">
        <v>494</v>
      </c>
      <c r="B51" s="713"/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</row>
    <row r="52" spans="1:17" x14ac:dyDescent="0.25">
      <c r="A52" s="726" t="s">
        <v>4</v>
      </c>
      <c r="B52" s="726"/>
      <c r="C52" s="726"/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</row>
    <row r="53" spans="1:17" x14ac:dyDescent="0.25">
      <c r="A53" s="697" t="s">
        <v>5</v>
      </c>
      <c r="B53" s="697"/>
      <c r="C53" s="697"/>
      <c r="D53" s="697"/>
      <c r="E53" s="697"/>
      <c r="F53" s="697"/>
      <c r="G53" s="697"/>
      <c r="H53" s="697"/>
      <c r="I53" s="697"/>
      <c r="J53" s="697"/>
      <c r="K53" s="697"/>
      <c r="L53" s="697"/>
      <c r="M53" s="697"/>
      <c r="N53" s="697"/>
      <c r="O53" s="697"/>
      <c r="P53" s="697"/>
      <c r="Q53" s="697"/>
    </row>
    <row r="54" spans="1:17" ht="18.75" thickBot="1" x14ac:dyDescent="0.3">
      <c r="A54" s="2"/>
      <c r="B54" s="2"/>
      <c r="C54" s="3"/>
      <c r="D54" s="3"/>
      <c r="E54" s="3"/>
      <c r="F54" s="3"/>
      <c r="G54" s="4"/>
      <c r="H54" s="3"/>
      <c r="I54" s="3"/>
      <c r="J54" s="3"/>
      <c r="K54" s="3"/>
      <c r="L54" s="3"/>
      <c r="M54" s="3"/>
      <c r="N54" s="3"/>
      <c r="O54" s="2"/>
      <c r="P54" s="2"/>
      <c r="Q54" s="2"/>
    </row>
    <row r="55" spans="1:17" ht="15.75" thickTop="1" x14ac:dyDescent="0.25">
      <c r="A55" s="698" t="s">
        <v>6</v>
      </c>
      <c r="B55" s="700" t="s">
        <v>7</v>
      </c>
      <c r="C55" s="702" t="s">
        <v>8</v>
      </c>
      <c r="D55" s="702" t="s">
        <v>9</v>
      </c>
      <c r="E55" s="702" t="s">
        <v>10</v>
      </c>
      <c r="F55" s="702" t="s">
        <v>11</v>
      </c>
      <c r="G55" s="700" t="s">
        <v>12</v>
      </c>
      <c r="H55" s="704" t="s">
        <v>13</v>
      </c>
      <c r="I55" s="704" t="s">
        <v>14</v>
      </c>
      <c r="J55" s="704" t="s">
        <v>15</v>
      </c>
      <c r="K55" s="715" t="s">
        <v>16</v>
      </c>
      <c r="L55" s="716"/>
      <c r="M55" s="716"/>
      <c r="N55" s="717"/>
      <c r="O55" s="721" t="s">
        <v>17</v>
      </c>
      <c r="P55" s="722"/>
      <c r="Q55" s="708" t="s">
        <v>18</v>
      </c>
    </row>
    <row r="56" spans="1:17" x14ac:dyDescent="0.25">
      <c r="A56" s="699"/>
      <c r="B56" s="701"/>
      <c r="C56" s="703"/>
      <c r="D56" s="703"/>
      <c r="E56" s="703"/>
      <c r="F56" s="703"/>
      <c r="G56" s="701"/>
      <c r="H56" s="705"/>
      <c r="I56" s="705"/>
      <c r="J56" s="705"/>
      <c r="K56" s="718"/>
      <c r="L56" s="719"/>
      <c r="M56" s="719"/>
      <c r="N56" s="720"/>
      <c r="O56" s="723"/>
      <c r="P56" s="724"/>
      <c r="Q56" s="709"/>
    </row>
    <row r="57" spans="1:17" x14ac:dyDescent="0.25">
      <c r="A57" s="699"/>
      <c r="B57" s="701"/>
      <c r="C57" s="703"/>
      <c r="D57" s="703"/>
      <c r="E57" s="703"/>
      <c r="F57" s="703"/>
      <c r="G57" s="701"/>
      <c r="H57" s="705"/>
      <c r="I57" s="705"/>
      <c r="J57" s="705"/>
      <c r="K57" s="711" t="s">
        <v>19</v>
      </c>
      <c r="L57" s="711" t="s">
        <v>20</v>
      </c>
      <c r="M57" s="711" t="s">
        <v>21</v>
      </c>
      <c r="N57" s="711" t="s">
        <v>22</v>
      </c>
      <c r="O57" s="695" t="s">
        <v>23</v>
      </c>
      <c r="P57" s="695" t="s">
        <v>24</v>
      </c>
      <c r="Q57" s="709"/>
    </row>
    <row r="58" spans="1:17" ht="15.75" thickBot="1" x14ac:dyDescent="0.3">
      <c r="A58" s="727"/>
      <c r="B58" s="725"/>
      <c r="C58" s="707"/>
      <c r="D58" s="707"/>
      <c r="E58" s="707"/>
      <c r="F58" s="707"/>
      <c r="G58" s="725"/>
      <c r="H58" s="696"/>
      <c r="I58" s="696"/>
      <c r="J58" s="696"/>
      <c r="K58" s="712"/>
      <c r="L58" s="712"/>
      <c r="M58" s="712"/>
      <c r="N58" s="712"/>
      <c r="O58" s="696"/>
      <c r="P58" s="696"/>
      <c r="Q58" s="710"/>
    </row>
    <row r="59" spans="1:17" x14ac:dyDescent="0.25">
      <c r="A59" s="52">
        <v>32</v>
      </c>
      <c r="B59" s="53">
        <v>21101</v>
      </c>
      <c r="C59" s="158" t="s">
        <v>246</v>
      </c>
      <c r="D59" s="731" t="s">
        <v>25</v>
      </c>
      <c r="E59" s="731" t="s">
        <v>26</v>
      </c>
      <c r="F59" s="53">
        <v>13</v>
      </c>
      <c r="G59" s="5" t="s">
        <v>36</v>
      </c>
      <c r="H59" s="159">
        <v>65.5</v>
      </c>
      <c r="I59" s="154">
        <f>H59*F59</f>
        <v>851.5</v>
      </c>
      <c r="J59" s="41" t="s">
        <v>28</v>
      </c>
      <c r="K59" s="42">
        <v>0.1</v>
      </c>
      <c r="L59" s="42">
        <v>0.4</v>
      </c>
      <c r="M59" s="42">
        <v>0.1</v>
      </c>
      <c r="N59" s="42">
        <v>0.4</v>
      </c>
      <c r="O59" s="160"/>
      <c r="P59" s="161" t="s">
        <v>29</v>
      </c>
      <c r="Q59" s="728" t="s">
        <v>30</v>
      </c>
    </row>
    <row r="60" spans="1:17" x14ac:dyDescent="0.25">
      <c r="A60" s="15">
        <v>33</v>
      </c>
      <c r="B60" s="16">
        <v>21101</v>
      </c>
      <c r="C60" s="577" t="s">
        <v>247</v>
      </c>
      <c r="D60" s="732"/>
      <c r="E60" s="732"/>
      <c r="F60" s="16">
        <v>880</v>
      </c>
      <c r="G60" s="7" t="s">
        <v>36</v>
      </c>
      <c r="H60" s="17">
        <v>115</v>
      </c>
      <c r="I60" s="8">
        <f>H60*F60</f>
        <v>101200</v>
      </c>
      <c r="J60" s="18" t="s">
        <v>28</v>
      </c>
      <c r="K60" s="19">
        <v>0.1</v>
      </c>
      <c r="L60" s="19">
        <v>0.4</v>
      </c>
      <c r="M60" s="19">
        <v>0.1</v>
      </c>
      <c r="N60" s="19">
        <v>0.4</v>
      </c>
      <c r="O60" s="20"/>
      <c r="P60" s="137" t="s">
        <v>29</v>
      </c>
      <c r="Q60" s="729"/>
    </row>
    <row r="61" spans="1:17" x14ac:dyDescent="0.25">
      <c r="A61" s="15">
        <v>34</v>
      </c>
      <c r="B61" s="16">
        <v>21101</v>
      </c>
      <c r="C61" s="130" t="s">
        <v>248</v>
      </c>
      <c r="D61" s="732"/>
      <c r="E61" s="732"/>
      <c r="F61" s="16">
        <v>22</v>
      </c>
      <c r="G61" s="7" t="s">
        <v>36</v>
      </c>
      <c r="H61" s="17">
        <v>140</v>
      </c>
      <c r="I61" s="8">
        <f t="shared" ref="I61:I87" si="1">H61*F61</f>
        <v>3080</v>
      </c>
      <c r="J61" s="18" t="s">
        <v>28</v>
      </c>
      <c r="K61" s="19">
        <v>0.1</v>
      </c>
      <c r="L61" s="19">
        <v>0.4</v>
      </c>
      <c r="M61" s="19">
        <v>0.1</v>
      </c>
      <c r="N61" s="19">
        <v>0.4</v>
      </c>
      <c r="O61" s="20"/>
      <c r="P61" s="137" t="s">
        <v>29</v>
      </c>
      <c r="Q61" s="729"/>
    </row>
    <row r="62" spans="1:17" x14ac:dyDescent="0.25">
      <c r="A62" s="15">
        <v>35</v>
      </c>
      <c r="B62" s="16">
        <v>21101</v>
      </c>
      <c r="C62" s="130" t="s">
        <v>249</v>
      </c>
      <c r="D62" s="732"/>
      <c r="E62" s="732"/>
      <c r="F62" s="16">
        <v>220</v>
      </c>
      <c r="G62" s="7" t="s">
        <v>31</v>
      </c>
      <c r="H62" s="17">
        <v>2.2000000000000002</v>
      </c>
      <c r="I62" s="8">
        <f t="shared" si="1"/>
        <v>484.00000000000006</v>
      </c>
      <c r="J62" s="18" t="s">
        <v>28</v>
      </c>
      <c r="K62" s="19">
        <v>0.1</v>
      </c>
      <c r="L62" s="19">
        <v>0.4</v>
      </c>
      <c r="M62" s="19">
        <v>0.1</v>
      </c>
      <c r="N62" s="19">
        <v>0.4</v>
      </c>
      <c r="O62" s="20"/>
      <c r="P62" s="137" t="s">
        <v>29</v>
      </c>
      <c r="Q62" s="729"/>
    </row>
    <row r="63" spans="1:17" x14ac:dyDescent="0.25">
      <c r="A63" s="15">
        <v>36</v>
      </c>
      <c r="B63" s="16">
        <v>21101</v>
      </c>
      <c r="C63" s="130" t="s">
        <v>250</v>
      </c>
      <c r="D63" s="732"/>
      <c r="E63" s="732"/>
      <c r="F63" s="16">
        <v>132</v>
      </c>
      <c r="G63" s="7" t="s">
        <v>31</v>
      </c>
      <c r="H63" s="17">
        <v>14</v>
      </c>
      <c r="I63" s="8">
        <f t="shared" si="1"/>
        <v>1848</v>
      </c>
      <c r="J63" s="18" t="s">
        <v>28</v>
      </c>
      <c r="K63" s="19">
        <v>0.1</v>
      </c>
      <c r="L63" s="19">
        <v>0.4</v>
      </c>
      <c r="M63" s="19">
        <v>0.1</v>
      </c>
      <c r="N63" s="19">
        <v>0.4</v>
      </c>
      <c r="O63" s="20"/>
      <c r="P63" s="137" t="s">
        <v>29</v>
      </c>
      <c r="Q63" s="729"/>
    </row>
    <row r="64" spans="1:17" x14ac:dyDescent="0.25">
      <c r="A64" s="15">
        <v>37</v>
      </c>
      <c r="B64" s="16">
        <v>21101</v>
      </c>
      <c r="C64" s="130" t="s">
        <v>251</v>
      </c>
      <c r="D64" s="732"/>
      <c r="E64" s="732"/>
      <c r="F64" s="16">
        <v>66</v>
      </c>
      <c r="G64" s="7" t="s">
        <v>31</v>
      </c>
      <c r="H64" s="17">
        <v>5.8</v>
      </c>
      <c r="I64" s="8">
        <f t="shared" si="1"/>
        <v>382.8</v>
      </c>
      <c r="J64" s="18" t="s">
        <v>28</v>
      </c>
      <c r="K64" s="19">
        <v>0.1</v>
      </c>
      <c r="L64" s="19">
        <v>0.4</v>
      </c>
      <c r="M64" s="19">
        <v>0.1</v>
      </c>
      <c r="N64" s="19">
        <v>0.4</v>
      </c>
      <c r="O64" s="20"/>
      <c r="P64" s="137" t="s">
        <v>29</v>
      </c>
      <c r="Q64" s="729"/>
    </row>
    <row r="65" spans="1:17" x14ac:dyDescent="0.25">
      <c r="A65" s="15">
        <v>38</v>
      </c>
      <c r="B65" s="16">
        <v>21101</v>
      </c>
      <c r="C65" s="130" t="s">
        <v>252</v>
      </c>
      <c r="D65" s="732"/>
      <c r="E65" s="732"/>
      <c r="F65" s="16">
        <v>1</v>
      </c>
      <c r="G65" s="7" t="s">
        <v>31</v>
      </c>
      <c r="H65" s="17">
        <v>295</v>
      </c>
      <c r="I65" s="8">
        <f t="shared" si="1"/>
        <v>295</v>
      </c>
      <c r="J65" s="18" t="s">
        <v>28</v>
      </c>
      <c r="K65" s="19">
        <v>0.1</v>
      </c>
      <c r="L65" s="19">
        <v>0.4</v>
      </c>
      <c r="M65" s="19">
        <v>0.1</v>
      </c>
      <c r="N65" s="19">
        <v>0.4</v>
      </c>
      <c r="O65" s="20"/>
      <c r="P65" s="137" t="s">
        <v>29</v>
      </c>
      <c r="Q65" s="729"/>
    </row>
    <row r="66" spans="1:17" x14ac:dyDescent="0.25">
      <c r="A66" s="15">
        <v>39</v>
      </c>
      <c r="B66" s="16">
        <v>21101</v>
      </c>
      <c r="C66" s="130" t="s">
        <v>253</v>
      </c>
      <c r="D66" s="732"/>
      <c r="E66" s="732"/>
      <c r="F66" s="16">
        <v>66</v>
      </c>
      <c r="G66" s="7" t="s">
        <v>27</v>
      </c>
      <c r="H66" s="17">
        <v>29</v>
      </c>
      <c r="I66" s="8">
        <f t="shared" si="1"/>
        <v>1914</v>
      </c>
      <c r="J66" s="18" t="s">
        <v>28</v>
      </c>
      <c r="K66" s="19">
        <v>0.1</v>
      </c>
      <c r="L66" s="19">
        <v>0.4</v>
      </c>
      <c r="M66" s="19">
        <v>0.1</v>
      </c>
      <c r="N66" s="19">
        <v>0.4</v>
      </c>
      <c r="O66" s="20"/>
      <c r="P66" s="137" t="s">
        <v>29</v>
      </c>
      <c r="Q66" s="729"/>
    </row>
    <row r="67" spans="1:17" x14ac:dyDescent="0.25">
      <c r="A67" s="15">
        <v>40</v>
      </c>
      <c r="B67" s="16">
        <v>21101</v>
      </c>
      <c r="C67" s="130" t="s">
        <v>254</v>
      </c>
      <c r="D67" s="732"/>
      <c r="E67" s="732"/>
      <c r="F67" s="16">
        <v>66</v>
      </c>
      <c r="G67" s="7" t="s">
        <v>31</v>
      </c>
      <c r="H67" s="17">
        <v>10</v>
      </c>
      <c r="I67" s="8">
        <f t="shared" si="1"/>
        <v>660</v>
      </c>
      <c r="J67" s="18" t="s">
        <v>28</v>
      </c>
      <c r="K67" s="19">
        <v>0.1</v>
      </c>
      <c r="L67" s="19">
        <v>0.4</v>
      </c>
      <c r="M67" s="19">
        <v>0.1</v>
      </c>
      <c r="N67" s="19">
        <v>0.4</v>
      </c>
      <c r="O67" s="20"/>
      <c r="P67" s="137" t="s">
        <v>29</v>
      </c>
      <c r="Q67" s="729"/>
    </row>
    <row r="68" spans="1:17" x14ac:dyDescent="0.25">
      <c r="A68" s="15">
        <v>41</v>
      </c>
      <c r="B68" s="16">
        <v>21101</v>
      </c>
      <c r="C68" s="130" t="s">
        <v>255</v>
      </c>
      <c r="D68" s="732"/>
      <c r="E68" s="732"/>
      <c r="F68" s="16">
        <v>154</v>
      </c>
      <c r="G68" s="7" t="s">
        <v>31</v>
      </c>
      <c r="H68" s="17">
        <v>9</v>
      </c>
      <c r="I68" s="8">
        <f t="shared" si="1"/>
        <v>1386</v>
      </c>
      <c r="J68" s="18" t="s">
        <v>28</v>
      </c>
      <c r="K68" s="19">
        <v>0.1</v>
      </c>
      <c r="L68" s="19">
        <v>0.4</v>
      </c>
      <c r="M68" s="19">
        <v>0.1</v>
      </c>
      <c r="N68" s="19">
        <v>0.4</v>
      </c>
      <c r="O68" s="20"/>
      <c r="P68" s="137" t="s">
        <v>29</v>
      </c>
      <c r="Q68" s="729"/>
    </row>
    <row r="69" spans="1:17" x14ac:dyDescent="0.25">
      <c r="A69" s="15">
        <v>42</v>
      </c>
      <c r="B69" s="16">
        <v>21101</v>
      </c>
      <c r="C69" s="130" t="s">
        <v>256</v>
      </c>
      <c r="D69" s="732"/>
      <c r="E69" s="732"/>
      <c r="F69" s="16">
        <v>110</v>
      </c>
      <c r="G69" s="7" t="s">
        <v>31</v>
      </c>
      <c r="H69" s="17">
        <v>14</v>
      </c>
      <c r="I69" s="8">
        <f t="shared" si="1"/>
        <v>1540</v>
      </c>
      <c r="J69" s="18" t="s">
        <v>28</v>
      </c>
      <c r="K69" s="19">
        <v>0.1</v>
      </c>
      <c r="L69" s="19">
        <v>0.4</v>
      </c>
      <c r="M69" s="19">
        <v>0.1</v>
      </c>
      <c r="N69" s="19">
        <v>0.4</v>
      </c>
      <c r="O69" s="20"/>
      <c r="P69" s="137" t="s">
        <v>29</v>
      </c>
      <c r="Q69" s="729"/>
    </row>
    <row r="70" spans="1:17" x14ac:dyDescent="0.25">
      <c r="A70" s="15">
        <v>43</v>
      </c>
      <c r="B70" s="16">
        <v>21101</v>
      </c>
      <c r="C70" s="130" t="s">
        <v>257</v>
      </c>
      <c r="D70" s="732"/>
      <c r="E70" s="732"/>
      <c r="F70" s="16">
        <v>132</v>
      </c>
      <c r="G70" s="7" t="s">
        <v>31</v>
      </c>
      <c r="H70" s="17">
        <v>27</v>
      </c>
      <c r="I70" s="8">
        <f t="shared" si="1"/>
        <v>3564</v>
      </c>
      <c r="J70" s="18" t="s">
        <v>28</v>
      </c>
      <c r="K70" s="19">
        <v>0.1</v>
      </c>
      <c r="L70" s="19">
        <v>0.4</v>
      </c>
      <c r="M70" s="19">
        <v>0.1</v>
      </c>
      <c r="N70" s="19">
        <v>0.4</v>
      </c>
      <c r="O70" s="20"/>
      <c r="P70" s="137" t="s">
        <v>29</v>
      </c>
      <c r="Q70" s="729"/>
    </row>
    <row r="71" spans="1:17" x14ac:dyDescent="0.25">
      <c r="A71" s="15">
        <v>44</v>
      </c>
      <c r="B71" s="16">
        <v>21101</v>
      </c>
      <c r="C71" s="130" t="s">
        <v>258</v>
      </c>
      <c r="D71" s="732"/>
      <c r="E71" s="732"/>
      <c r="F71" s="16">
        <v>9</v>
      </c>
      <c r="G71" s="7" t="s">
        <v>36</v>
      </c>
      <c r="H71" s="17">
        <v>215</v>
      </c>
      <c r="I71" s="8">
        <f t="shared" si="1"/>
        <v>1935</v>
      </c>
      <c r="J71" s="18" t="s">
        <v>28</v>
      </c>
      <c r="K71" s="19">
        <v>0.1</v>
      </c>
      <c r="L71" s="19">
        <v>0.4</v>
      </c>
      <c r="M71" s="19">
        <v>0.1</v>
      </c>
      <c r="N71" s="19">
        <v>0.4</v>
      </c>
      <c r="O71" s="20"/>
      <c r="P71" s="137" t="s">
        <v>29</v>
      </c>
      <c r="Q71" s="729"/>
    </row>
    <row r="72" spans="1:17" x14ac:dyDescent="0.25">
      <c r="A72" s="15">
        <v>45</v>
      </c>
      <c r="B72" s="16">
        <v>21101</v>
      </c>
      <c r="C72" s="130" t="s">
        <v>259</v>
      </c>
      <c r="D72" s="732"/>
      <c r="E72" s="732"/>
      <c r="F72" s="16">
        <v>9</v>
      </c>
      <c r="G72" s="7" t="s">
        <v>31</v>
      </c>
      <c r="H72" s="17">
        <v>215</v>
      </c>
      <c r="I72" s="8">
        <f t="shared" si="1"/>
        <v>1935</v>
      </c>
      <c r="J72" s="18" t="s">
        <v>28</v>
      </c>
      <c r="K72" s="19">
        <v>0.1</v>
      </c>
      <c r="L72" s="19">
        <v>0.4</v>
      </c>
      <c r="M72" s="19">
        <v>0.1</v>
      </c>
      <c r="N72" s="19">
        <v>0.4</v>
      </c>
      <c r="O72" s="20"/>
      <c r="P72" s="137" t="s">
        <v>29</v>
      </c>
      <c r="Q72" s="729"/>
    </row>
    <row r="73" spans="1:17" x14ac:dyDescent="0.25">
      <c r="A73" s="15">
        <v>46</v>
      </c>
      <c r="B73" s="16">
        <v>21101</v>
      </c>
      <c r="C73" s="130" t="s">
        <v>260</v>
      </c>
      <c r="D73" s="732"/>
      <c r="E73" s="732"/>
      <c r="F73" s="16">
        <v>13</v>
      </c>
      <c r="G73" s="7" t="s">
        <v>31</v>
      </c>
      <c r="H73" s="17">
        <v>450</v>
      </c>
      <c r="I73" s="8">
        <f t="shared" si="1"/>
        <v>5850</v>
      </c>
      <c r="J73" s="18" t="s">
        <v>28</v>
      </c>
      <c r="K73" s="19">
        <v>0.1</v>
      </c>
      <c r="L73" s="19">
        <v>0.4</v>
      </c>
      <c r="M73" s="19">
        <v>0.1</v>
      </c>
      <c r="N73" s="19">
        <v>0.4</v>
      </c>
      <c r="O73" s="20"/>
      <c r="P73" s="137" t="s">
        <v>29</v>
      </c>
      <c r="Q73" s="729"/>
    </row>
    <row r="74" spans="1:17" x14ac:dyDescent="0.25">
      <c r="A74" s="15">
        <v>47</v>
      </c>
      <c r="B74" s="16">
        <v>21101</v>
      </c>
      <c r="C74" s="130" t="s">
        <v>261</v>
      </c>
      <c r="D74" s="732"/>
      <c r="E74" s="732"/>
      <c r="F74" s="16">
        <v>9</v>
      </c>
      <c r="G74" s="7" t="s">
        <v>31</v>
      </c>
      <c r="H74" s="17">
        <v>210</v>
      </c>
      <c r="I74" s="8">
        <f t="shared" si="1"/>
        <v>1890</v>
      </c>
      <c r="J74" s="18" t="s">
        <v>28</v>
      </c>
      <c r="K74" s="19">
        <v>0.1</v>
      </c>
      <c r="L74" s="19">
        <v>0.4</v>
      </c>
      <c r="M74" s="19">
        <v>0.1</v>
      </c>
      <c r="N74" s="19">
        <v>0.4</v>
      </c>
      <c r="O74" s="20"/>
      <c r="P74" s="137" t="s">
        <v>29</v>
      </c>
      <c r="Q74" s="729"/>
    </row>
    <row r="75" spans="1:17" x14ac:dyDescent="0.25">
      <c r="A75" s="15">
        <v>48</v>
      </c>
      <c r="B75" s="16">
        <v>21101</v>
      </c>
      <c r="C75" s="130" t="s">
        <v>262</v>
      </c>
      <c r="D75" s="732"/>
      <c r="E75" s="732"/>
      <c r="F75" s="16"/>
      <c r="G75" s="7" t="s">
        <v>99</v>
      </c>
      <c r="H75" s="17" t="s">
        <v>99</v>
      </c>
      <c r="I75" s="8" t="s">
        <v>99</v>
      </c>
      <c r="J75" s="18" t="s">
        <v>99</v>
      </c>
      <c r="K75" s="19" t="s">
        <v>99</v>
      </c>
      <c r="L75" s="19" t="s">
        <v>99</v>
      </c>
      <c r="M75" s="19" t="s">
        <v>99</v>
      </c>
      <c r="N75" s="19" t="s">
        <v>99</v>
      </c>
      <c r="O75" s="20" t="s">
        <v>99</v>
      </c>
      <c r="P75" s="137" t="s">
        <v>99</v>
      </c>
      <c r="Q75" s="729"/>
    </row>
    <row r="76" spans="1:17" x14ac:dyDescent="0.25">
      <c r="A76" s="15">
        <v>49</v>
      </c>
      <c r="B76" s="16">
        <v>21101</v>
      </c>
      <c r="C76" s="130" t="s">
        <v>263</v>
      </c>
      <c r="D76" s="732"/>
      <c r="E76" s="732"/>
      <c r="F76" s="16">
        <v>264</v>
      </c>
      <c r="G76" s="7" t="s">
        <v>31</v>
      </c>
      <c r="H76" s="17">
        <v>5.5</v>
      </c>
      <c r="I76" s="8">
        <f t="shared" si="1"/>
        <v>1452</v>
      </c>
      <c r="J76" s="18" t="s">
        <v>28</v>
      </c>
      <c r="K76" s="19">
        <v>0.1</v>
      </c>
      <c r="L76" s="19">
        <v>0.4</v>
      </c>
      <c r="M76" s="19">
        <v>0.1</v>
      </c>
      <c r="N76" s="19">
        <v>0.4</v>
      </c>
      <c r="O76" s="20"/>
      <c r="P76" s="137" t="s">
        <v>29</v>
      </c>
      <c r="Q76" s="729"/>
    </row>
    <row r="77" spans="1:17" x14ac:dyDescent="0.25">
      <c r="A77" s="15">
        <v>50</v>
      </c>
      <c r="B77" s="16">
        <v>21101</v>
      </c>
      <c r="C77" s="130" t="s">
        <v>264</v>
      </c>
      <c r="D77" s="732"/>
      <c r="E77" s="732"/>
      <c r="F77" s="16">
        <v>264</v>
      </c>
      <c r="G77" s="7" t="s">
        <v>31</v>
      </c>
      <c r="H77" s="17">
        <v>5.5</v>
      </c>
      <c r="I77" s="8">
        <f t="shared" si="1"/>
        <v>1452</v>
      </c>
      <c r="J77" s="18" t="s">
        <v>28</v>
      </c>
      <c r="K77" s="19">
        <v>0.1</v>
      </c>
      <c r="L77" s="19">
        <v>0.4</v>
      </c>
      <c r="M77" s="19">
        <v>0.1</v>
      </c>
      <c r="N77" s="19">
        <v>0.4</v>
      </c>
      <c r="O77" s="20"/>
      <c r="P77" s="137" t="s">
        <v>29</v>
      </c>
      <c r="Q77" s="729"/>
    </row>
    <row r="78" spans="1:17" x14ac:dyDescent="0.25">
      <c r="A78" s="15">
        <v>51</v>
      </c>
      <c r="B78" s="16">
        <v>21101</v>
      </c>
      <c r="C78" s="130" t="s">
        <v>265</v>
      </c>
      <c r="D78" s="732"/>
      <c r="E78" s="732"/>
      <c r="F78" s="16">
        <v>132</v>
      </c>
      <c r="G78" s="7" t="s">
        <v>31</v>
      </c>
      <c r="H78" s="17">
        <v>5.5</v>
      </c>
      <c r="I78" s="8">
        <f t="shared" si="1"/>
        <v>726</v>
      </c>
      <c r="J78" s="18" t="s">
        <v>28</v>
      </c>
      <c r="K78" s="19">
        <v>0.1</v>
      </c>
      <c r="L78" s="19">
        <v>0.4</v>
      </c>
      <c r="M78" s="19">
        <v>0.1</v>
      </c>
      <c r="N78" s="19">
        <v>0.4</v>
      </c>
      <c r="O78" s="20"/>
      <c r="P78" s="137" t="s">
        <v>29</v>
      </c>
      <c r="Q78" s="729"/>
    </row>
    <row r="79" spans="1:17" x14ac:dyDescent="0.25">
      <c r="A79" s="15">
        <v>51</v>
      </c>
      <c r="B79" s="16">
        <v>21101</v>
      </c>
      <c r="C79" s="130" t="s">
        <v>266</v>
      </c>
      <c r="D79" s="732"/>
      <c r="E79" s="732"/>
      <c r="F79" s="16">
        <v>308</v>
      </c>
      <c r="G79" s="7" t="s">
        <v>35</v>
      </c>
      <c r="H79" s="17">
        <v>25</v>
      </c>
      <c r="I79" s="8">
        <f t="shared" si="1"/>
        <v>7700</v>
      </c>
      <c r="J79" s="18" t="s">
        <v>28</v>
      </c>
      <c r="K79" s="19">
        <v>0.1</v>
      </c>
      <c r="L79" s="19">
        <v>0.4</v>
      </c>
      <c r="M79" s="19">
        <v>0.1</v>
      </c>
      <c r="N79" s="19">
        <v>0.4</v>
      </c>
      <c r="O79" s="20"/>
      <c r="P79" s="137" t="s">
        <v>29</v>
      </c>
      <c r="Q79" s="729"/>
    </row>
    <row r="80" spans="1:17" x14ac:dyDescent="0.25">
      <c r="A80" s="15">
        <v>53</v>
      </c>
      <c r="B80" s="16">
        <v>21101</v>
      </c>
      <c r="C80" s="130" t="s">
        <v>267</v>
      </c>
      <c r="D80" s="732"/>
      <c r="E80" s="732"/>
      <c r="F80" s="16">
        <v>44</v>
      </c>
      <c r="G80" s="7" t="s">
        <v>31</v>
      </c>
      <c r="H80" s="17">
        <v>23</v>
      </c>
      <c r="I80" s="8">
        <f t="shared" si="1"/>
        <v>1012</v>
      </c>
      <c r="J80" s="18" t="s">
        <v>28</v>
      </c>
      <c r="K80" s="19">
        <v>0.1</v>
      </c>
      <c r="L80" s="19">
        <v>0.4</v>
      </c>
      <c r="M80" s="19">
        <v>0.1</v>
      </c>
      <c r="N80" s="19">
        <v>0.4</v>
      </c>
      <c r="O80" s="20"/>
      <c r="P80" s="137" t="s">
        <v>29</v>
      </c>
      <c r="Q80" s="729"/>
    </row>
    <row r="81" spans="1:17" x14ac:dyDescent="0.25">
      <c r="A81" s="15">
        <v>54</v>
      </c>
      <c r="B81" s="16">
        <v>21101</v>
      </c>
      <c r="C81" s="130" t="s">
        <v>268</v>
      </c>
      <c r="D81" s="732"/>
      <c r="E81" s="732"/>
      <c r="F81" s="16">
        <v>88</v>
      </c>
      <c r="G81" s="7" t="s">
        <v>31</v>
      </c>
      <c r="H81" s="17">
        <v>68</v>
      </c>
      <c r="I81" s="8">
        <f t="shared" si="1"/>
        <v>5984</v>
      </c>
      <c r="J81" s="18" t="s">
        <v>28</v>
      </c>
      <c r="K81" s="19">
        <v>0.1</v>
      </c>
      <c r="L81" s="19">
        <v>0.4</v>
      </c>
      <c r="M81" s="19">
        <v>0.1</v>
      </c>
      <c r="N81" s="19">
        <v>0.4</v>
      </c>
      <c r="O81" s="20"/>
      <c r="P81" s="137" t="s">
        <v>29</v>
      </c>
      <c r="Q81" s="729"/>
    </row>
    <row r="82" spans="1:17" x14ac:dyDescent="0.25">
      <c r="A82" s="15">
        <v>55</v>
      </c>
      <c r="B82" s="16">
        <v>21101</v>
      </c>
      <c r="C82" s="130" t="s">
        <v>269</v>
      </c>
      <c r="D82" s="732"/>
      <c r="E82" s="732"/>
      <c r="F82" s="16">
        <v>12</v>
      </c>
      <c r="G82" s="7" t="s">
        <v>31</v>
      </c>
      <c r="H82" s="17">
        <v>487</v>
      </c>
      <c r="I82" s="8">
        <f t="shared" si="1"/>
        <v>5844</v>
      </c>
      <c r="J82" s="18" t="s">
        <v>28</v>
      </c>
      <c r="K82" s="19">
        <v>0.1</v>
      </c>
      <c r="L82" s="19">
        <v>0.4</v>
      </c>
      <c r="M82" s="19">
        <v>0.1</v>
      </c>
      <c r="N82" s="19">
        <v>0.4</v>
      </c>
      <c r="O82" s="20"/>
      <c r="P82" s="137" t="s">
        <v>29</v>
      </c>
      <c r="Q82" s="729"/>
    </row>
    <row r="83" spans="1:17" x14ac:dyDescent="0.25">
      <c r="A83" s="15">
        <v>56</v>
      </c>
      <c r="B83" s="16">
        <v>21101</v>
      </c>
      <c r="C83" s="130" t="s">
        <v>270</v>
      </c>
      <c r="D83" s="732"/>
      <c r="E83" s="732"/>
      <c r="F83" s="16">
        <v>132</v>
      </c>
      <c r="G83" s="7" t="s">
        <v>31</v>
      </c>
      <c r="H83" s="17">
        <v>10</v>
      </c>
      <c r="I83" s="8">
        <f t="shared" si="1"/>
        <v>1320</v>
      </c>
      <c r="J83" s="18" t="s">
        <v>28</v>
      </c>
      <c r="K83" s="19">
        <v>0.1</v>
      </c>
      <c r="L83" s="19">
        <v>0.4</v>
      </c>
      <c r="M83" s="19">
        <v>0.1</v>
      </c>
      <c r="N83" s="19">
        <v>0.4</v>
      </c>
      <c r="O83" s="20"/>
      <c r="P83" s="137" t="s">
        <v>29</v>
      </c>
      <c r="Q83" s="729"/>
    </row>
    <row r="84" spans="1:17" x14ac:dyDescent="0.25">
      <c r="A84" s="15">
        <v>57</v>
      </c>
      <c r="B84" s="16">
        <v>21101</v>
      </c>
      <c r="C84" s="130" t="s">
        <v>271</v>
      </c>
      <c r="D84" s="732"/>
      <c r="E84" s="732"/>
      <c r="F84" s="16">
        <v>66</v>
      </c>
      <c r="G84" s="7" t="s">
        <v>31</v>
      </c>
      <c r="H84" s="17">
        <v>10</v>
      </c>
      <c r="I84" s="8">
        <f t="shared" si="1"/>
        <v>660</v>
      </c>
      <c r="J84" s="18" t="s">
        <v>28</v>
      </c>
      <c r="K84" s="19">
        <v>0.1</v>
      </c>
      <c r="L84" s="19">
        <v>0.4</v>
      </c>
      <c r="M84" s="19">
        <v>0.1</v>
      </c>
      <c r="N84" s="19">
        <v>0.4</v>
      </c>
      <c r="O84" s="20"/>
      <c r="P84" s="137" t="s">
        <v>29</v>
      </c>
      <c r="Q84" s="729"/>
    </row>
    <row r="85" spans="1:17" x14ac:dyDescent="0.25">
      <c r="A85" s="15">
        <v>58</v>
      </c>
      <c r="B85" s="16">
        <v>21101</v>
      </c>
      <c r="C85" s="130" t="s">
        <v>272</v>
      </c>
      <c r="D85" s="732"/>
      <c r="E85" s="732"/>
      <c r="F85" s="16">
        <v>660</v>
      </c>
      <c r="G85" s="7" t="s">
        <v>31</v>
      </c>
      <c r="H85" s="17">
        <v>2.5</v>
      </c>
      <c r="I85" s="8">
        <f t="shared" si="1"/>
        <v>1650</v>
      </c>
      <c r="J85" s="18" t="s">
        <v>28</v>
      </c>
      <c r="K85" s="19">
        <v>0.1</v>
      </c>
      <c r="L85" s="19">
        <v>0.4</v>
      </c>
      <c r="M85" s="19">
        <v>0.1</v>
      </c>
      <c r="N85" s="19">
        <v>0.4</v>
      </c>
      <c r="O85" s="20"/>
      <c r="P85" s="137" t="s">
        <v>29</v>
      </c>
      <c r="Q85" s="729"/>
    </row>
    <row r="86" spans="1:17" x14ac:dyDescent="0.25">
      <c r="A86" s="15">
        <v>59</v>
      </c>
      <c r="B86" s="16">
        <v>21101</v>
      </c>
      <c r="C86" s="130" t="s">
        <v>273</v>
      </c>
      <c r="D86" s="732"/>
      <c r="E86" s="732"/>
      <c r="F86" s="16">
        <v>880</v>
      </c>
      <c r="G86" s="7" t="s">
        <v>31</v>
      </c>
      <c r="H86" s="17">
        <v>3.2</v>
      </c>
      <c r="I86" s="8">
        <f t="shared" si="1"/>
        <v>2816</v>
      </c>
      <c r="J86" s="18" t="s">
        <v>28</v>
      </c>
      <c r="K86" s="19">
        <v>0.1</v>
      </c>
      <c r="L86" s="19">
        <v>0.4</v>
      </c>
      <c r="M86" s="19">
        <v>0.1</v>
      </c>
      <c r="N86" s="19">
        <v>0.4</v>
      </c>
      <c r="O86" s="20"/>
      <c r="P86" s="137" t="s">
        <v>29</v>
      </c>
      <c r="Q86" s="729"/>
    </row>
    <row r="87" spans="1:17" x14ac:dyDescent="0.25">
      <c r="A87" s="15">
        <v>60</v>
      </c>
      <c r="B87" s="16">
        <v>21101</v>
      </c>
      <c r="C87" s="130" t="s">
        <v>274</v>
      </c>
      <c r="D87" s="732"/>
      <c r="E87" s="732"/>
      <c r="F87" s="16">
        <v>660</v>
      </c>
      <c r="G87" s="7" t="s">
        <v>31</v>
      </c>
      <c r="H87" s="17">
        <v>3.5</v>
      </c>
      <c r="I87" s="8">
        <f t="shared" si="1"/>
        <v>2310</v>
      </c>
      <c r="J87" s="18" t="s">
        <v>28</v>
      </c>
      <c r="K87" s="19">
        <v>0.1</v>
      </c>
      <c r="L87" s="19">
        <v>0.4</v>
      </c>
      <c r="M87" s="19">
        <v>0.1</v>
      </c>
      <c r="N87" s="19">
        <v>0.4</v>
      </c>
      <c r="O87" s="20"/>
      <c r="P87" s="137" t="s">
        <v>29</v>
      </c>
      <c r="Q87" s="729"/>
    </row>
    <row r="88" spans="1:17" ht="15.75" thickBot="1" x14ac:dyDescent="0.3">
      <c r="A88" s="22">
        <v>61</v>
      </c>
      <c r="B88" s="23">
        <v>21101</v>
      </c>
      <c r="C88" s="148" t="s">
        <v>275</v>
      </c>
      <c r="D88" s="733"/>
      <c r="E88" s="733"/>
      <c r="F88" s="23">
        <v>660</v>
      </c>
      <c r="G88" s="174" t="s">
        <v>31</v>
      </c>
      <c r="H88" s="149">
        <v>6.8</v>
      </c>
      <c r="I88" s="145">
        <f>H88*F88</f>
        <v>4488</v>
      </c>
      <c r="J88" s="24" t="s">
        <v>28</v>
      </c>
      <c r="K88" s="25">
        <v>0.1</v>
      </c>
      <c r="L88" s="25">
        <v>0.4</v>
      </c>
      <c r="M88" s="25">
        <v>0.1</v>
      </c>
      <c r="N88" s="25">
        <v>0.4</v>
      </c>
      <c r="O88" s="146"/>
      <c r="P88" s="147" t="s">
        <v>29</v>
      </c>
      <c r="Q88" s="730"/>
    </row>
    <row r="89" spans="1:17" ht="15.75" thickTop="1" x14ac:dyDescent="0.25">
      <c r="A89" s="27"/>
      <c r="B89" s="27"/>
      <c r="C89" s="28"/>
      <c r="D89" s="13"/>
      <c r="E89" s="13"/>
      <c r="F89" s="47"/>
      <c r="G89" s="12"/>
      <c r="H89" s="69"/>
      <c r="I89" s="139">
        <f>SUM(I59:I88)</f>
        <v>166229.29999999999</v>
      </c>
      <c r="J89" s="31"/>
      <c r="K89" s="32"/>
      <c r="L89" s="32"/>
      <c r="M89" s="32"/>
      <c r="N89" s="32"/>
      <c r="O89" s="33"/>
      <c r="P89" s="140"/>
      <c r="Q89" s="13"/>
    </row>
    <row r="90" spans="1:17" x14ac:dyDescent="0.25">
      <c r="A90" s="27"/>
      <c r="B90" s="27"/>
      <c r="C90" s="28"/>
      <c r="D90" s="13"/>
      <c r="E90" s="13"/>
      <c r="F90" s="47"/>
      <c r="G90" s="12"/>
      <c r="H90" s="69"/>
      <c r="I90" s="139"/>
      <c r="J90" s="31"/>
      <c r="K90" s="32"/>
      <c r="L90" s="32"/>
      <c r="M90" s="32"/>
      <c r="N90" s="32"/>
      <c r="O90" s="33"/>
      <c r="P90" s="140"/>
      <c r="Q90" s="13"/>
    </row>
    <row r="91" spans="1:17" x14ac:dyDescent="0.25">
      <c r="A91" s="27"/>
      <c r="B91" s="27"/>
      <c r="C91" s="28"/>
      <c r="D91" s="13"/>
      <c r="E91" s="13"/>
      <c r="F91" s="47"/>
      <c r="G91" s="12"/>
      <c r="H91" s="69"/>
      <c r="I91" s="139"/>
      <c r="J91" s="31"/>
      <c r="K91" s="32"/>
      <c r="L91" s="32"/>
      <c r="M91" s="32"/>
      <c r="N91" s="32"/>
      <c r="O91" s="33"/>
      <c r="P91" s="140"/>
      <c r="Q91" s="13"/>
    </row>
    <row r="92" spans="1:17" x14ac:dyDescent="0.25">
      <c r="A92" s="27"/>
      <c r="B92" s="27"/>
      <c r="C92" s="28"/>
      <c r="D92" s="13"/>
      <c r="E92" s="13"/>
      <c r="F92" s="47"/>
      <c r="G92" s="12"/>
      <c r="H92" s="69"/>
      <c r="I92" s="139"/>
      <c r="J92" s="31"/>
      <c r="K92" s="32"/>
      <c r="L92" s="32"/>
      <c r="M92" s="32"/>
      <c r="N92" s="32"/>
      <c r="O92" s="33"/>
      <c r="P92" s="140"/>
      <c r="Q92" s="13"/>
    </row>
    <row r="93" spans="1:17" x14ac:dyDescent="0.25">
      <c r="A93" s="27"/>
      <c r="B93" s="27"/>
      <c r="C93" s="28"/>
      <c r="D93" s="13"/>
      <c r="E93" s="13"/>
      <c r="F93" s="47"/>
      <c r="G93" s="12"/>
      <c r="H93" s="69"/>
      <c r="I93" s="139"/>
      <c r="J93" s="31"/>
      <c r="K93" s="32"/>
      <c r="L93" s="32"/>
      <c r="M93" s="32"/>
      <c r="N93" s="32"/>
      <c r="O93" s="33"/>
      <c r="P93" s="140"/>
      <c r="Q93" s="13"/>
    </row>
    <row r="94" spans="1:17" x14ac:dyDescent="0.25">
      <c r="A94" s="27"/>
      <c r="B94" s="27"/>
      <c r="C94" s="28"/>
      <c r="D94" s="13"/>
      <c r="E94" s="13"/>
      <c r="F94" s="47"/>
      <c r="G94" s="12"/>
      <c r="H94" s="69"/>
      <c r="I94" s="139"/>
      <c r="J94" s="31"/>
      <c r="K94" s="32"/>
      <c r="L94" s="32"/>
      <c r="M94" s="32"/>
      <c r="N94" s="32"/>
      <c r="O94" s="33"/>
      <c r="P94" s="140"/>
      <c r="Q94" s="13"/>
    </row>
    <row r="95" spans="1:17" x14ac:dyDescent="0.25">
      <c r="A95" s="27"/>
      <c r="B95" s="27"/>
      <c r="C95" s="28"/>
      <c r="D95" s="13"/>
      <c r="E95" s="13"/>
      <c r="F95" s="47"/>
      <c r="G95" s="12"/>
      <c r="H95" s="69"/>
      <c r="I95" s="139"/>
      <c r="J95" s="31"/>
      <c r="K95" s="32"/>
      <c r="L95" s="32"/>
      <c r="M95" s="32"/>
      <c r="N95" s="32"/>
      <c r="O95" s="33"/>
      <c r="P95" s="140"/>
      <c r="Q95" s="13"/>
    </row>
    <row r="96" spans="1:17" x14ac:dyDescent="0.25">
      <c r="A96" s="706" t="s">
        <v>0</v>
      </c>
      <c r="B96" s="706"/>
      <c r="C96" s="706"/>
      <c r="D96" s="706"/>
      <c r="E96" s="706"/>
      <c r="F96" s="706"/>
      <c r="G96" s="706"/>
      <c r="H96" s="706"/>
      <c r="I96" s="706"/>
      <c r="J96" s="706"/>
      <c r="K96" s="706"/>
      <c r="L96" s="706"/>
      <c r="M96" s="706"/>
      <c r="N96" s="706"/>
      <c r="O96" s="706"/>
      <c r="P96" s="706"/>
      <c r="Q96" s="706"/>
    </row>
    <row r="97" spans="1:17" x14ac:dyDescent="0.25">
      <c r="A97" s="713" t="s">
        <v>1</v>
      </c>
      <c r="B97" s="713"/>
      <c r="C97" s="713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</row>
    <row r="98" spans="1:17" x14ac:dyDescent="0.25">
      <c r="A98" s="713" t="s">
        <v>2</v>
      </c>
      <c r="B98" s="713"/>
      <c r="C98" s="713"/>
      <c r="D98" s="713"/>
      <c r="E98" s="713"/>
      <c r="F98" s="713"/>
      <c r="G98" s="713"/>
      <c r="H98" s="713"/>
      <c r="I98" s="713"/>
      <c r="J98" s="713"/>
      <c r="K98" s="713"/>
      <c r="L98" s="713"/>
      <c r="M98" s="713"/>
      <c r="N98" s="713"/>
      <c r="O98" s="713"/>
      <c r="P98" s="713"/>
      <c r="Q98" s="713"/>
    </row>
    <row r="99" spans="1:17" x14ac:dyDescent="0.25">
      <c r="A99" s="713" t="s">
        <v>3</v>
      </c>
      <c r="B99" s="713"/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</row>
    <row r="100" spans="1:17" x14ac:dyDescent="0.25">
      <c r="A100" s="713" t="s">
        <v>494</v>
      </c>
      <c r="B100" s="713"/>
      <c r="C100" s="713"/>
      <c r="D100" s="713"/>
      <c r="E100" s="713"/>
      <c r="F100" s="713"/>
      <c r="G100" s="713"/>
      <c r="H100" s="713"/>
      <c r="I100" s="713"/>
      <c r="J100" s="713"/>
      <c r="K100" s="713"/>
      <c r="L100" s="713"/>
      <c r="M100" s="713"/>
      <c r="N100" s="713"/>
      <c r="O100" s="713"/>
      <c r="P100" s="713"/>
      <c r="Q100" s="713"/>
    </row>
    <row r="101" spans="1:17" x14ac:dyDescent="0.25">
      <c r="A101" s="726" t="s">
        <v>4</v>
      </c>
      <c r="B101" s="726"/>
      <c r="C101" s="726"/>
      <c r="D101" s="726"/>
      <c r="E101" s="726"/>
      <c r="F101" s="726"/>
      <c r="G101" s="726"/>
      <c r="H101" s="726"/>
      <c r="I101" s="726"/>
      <c r="J101" s="726"/>
      <c r="K101" s="726"/>
      <c r="L101" s="726"/>
      <c r="M101" s="726"/>
      <c r="N101" s="726"/>
      <c r="O101" s="726"/>
      <c r="P101" s="726"/>
      <c r="Q101" s="726"/>
    </row>
    <row r="102" spans="1:17" x14ac:dyDescent="0.25">
      <c r="A102" s="697" t="s">
        <v>5</v>
      </c>
      <c r="B102" s="697"/>
      <c r="C102" s="697"/>
      <c r="D102" s="697"/>
      <c r="E102" s="697"/>
      <c r="F102" s="697"/>
      <c r="G102" s="697"/>
      <c r="H102" s="697"/>
      <c r="I102" s="697"/>
      <c r="J102" s="697"/>
      <c r="K102" s="697"/>
      <c r="L102" s="697"/>
      <c r="M102" s="697"/>
      <c r="N102" s="697"/>
      <c r="O102" s="697"/>
      <c r="P102" s="697"/>
      <c r="Q102" s="697"/>
    </row>
    <row r="103" spans="1:17" ht="18.75" thickBot="1" x14ac:dyDescent="0.3">
      <c r="A103" s="2"/>
      <c r="B103" s="2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2"/>
      <c r="P103" s="2"/>
      <c r="Q103" s="2"/>
    </row>
    <row r="104" spans="1:17" ht="15.75" thickTop="1" x14ac:dyDescent="0.25">
      <c r="A104" s="698" t="s">
        <v>6</v>
      </c>
      <c r="B104" s="700" t="s">
        <v>7</v>
      </c>
      <c r="C104" s="702" t="s">
        <v>8</v>
      </c>
      <c r="D104" s="702" t="s">
        <v>9</v>
      </c>
      <c r="E104" s="702" t="s">
        <v>10</v>
      </c>
      <c r="F104" s="702" t="s">
        <v>11</v>
      </c>
      <c r="G104" s="700" t="s">
        <v>12</v>
      </c>
      <c r="H104" s="704" t="s">
        <v>13</v>
      </c>
      <c r="I104" s="704" t="s">
        <v>14</v>
      </c>
      <c r="J104" s="704" t="s">
        <v>15</v>
      </c>
      <c r="K104" s="715" t="s">
        <v>16</v>
      </c>
      <c r="L104" s="716"/>
      <c r="M104" s="716"/>
      <c r="N104" s="717"/>
      <c r="O104" s="721" t="s">
        <v>17</v>
      </c>
      <c r="P104" s="722"/>
      <c r="Q104" s="708" t="s">
        <v>18</v>
      </c>
    </row>
    <row r="105" spans="1:17" x14ac:dyDescent="0.25">
      <c r="A105" s="699"/>
      <c r="B105" s="701"/>
      <c r="C105" s="703"/>
      <c r="D105" s="703"/>
      <c r="E105" s="703"/>
      <c r="F105" s="703"/>
      <c r="G105" s="701"/>
      <c r="H105" s="705"/>
      <c r="I105" s="705"/>
      <c r="J105" s="705"/>
      <c r="K105" s="718"/>
      <c r="L105" s="719"/>
      <c r="M105" s="719"/>
      <c r="N105" s="720"/>
      <c r="O105" s="723"/>
      <c r="P105" s="724"/>
      <c r="Q105" s="709"/>
    </row>
    <row r="106" spans="1:17" x14ac:dyDescent="0.25">
      <c r="A106" s="699"/>
      <c r="B106" s="701"/>
      <c r="C106" s="703"/>
      <c r="D106" s="703"/>
      <c r="E106" s="703"/>
      <c r="F106" s="703"/>
      <c r="G106" s="701"/>
      <c r="H106" s="705"/>
      <c r="I106" s="705"/>
      <c r="J106" s="705"/>
      <c r="K106" s="711" t="s">
        <v>19</v>
      </c>
      <c r="L106" s="711" t="s">
        <v>20</v>
      </c>
      <c r="M106" s="711" t="s">
        <v>21</v>
      </c>
      <c r="N106" s="711" t="s">
        <v>22</v>
      </c>
      <c r="O106" s="695" t="s">
        <v>23</v>
      </c>
      <c r="P106" s="695" t="s">
        <v>24</v>
      </c>
      <c r="Q106" s="709"/>
    </row>
    <row r="107" spans="1:17" ht="15.75" thickBot="1" x14ac:dyDescent="0.3">
      <c r="A107" s="727"/>
      <c r="B107" s="725"/>
      <c r="C107" s="707"/>
      <c r="D107" s="707"/>
      <c r="E107" s="707"/>
      <c r="F107" s="707"/>
      <c r="G107" s="725"/>
      <c r="H107" s="696"/>
      <c r="I107" s="696"/>
      <c r="J107" s="696"/>
      <c r="K107" s="712"/>
      <c r="L107" s="712"/>
      <c r="M107" s="712"/>
      <c r="N107" s="712"/>
      <c r="O107" s="696"/>
      <c r="P107" s="696"/>
      <c r="Q107" s="710"/>
    </row>
    <row r="108" spans="1:17" x14ac:dyDescent="0.25">
      <c r="A108" s="52">
        <v>62</v>
      </c>
      <c r="B108" s="53">
        <v>21101</v>
      </c>
      <c r="C108" s="158" t="s">
        <v>276</v>
      </c>
      <c r="D108" s="731" t="s">
        <v>25</v>
      </c>
      <c r="E108" s="731" t="s">
        <v>26</v>
      </c>
      <c r="F108" s="53">
        <v>88</v>
      </c>
      <c r="G108" s="5" t="s">
        <v>31</v>
      </c>
      <c r="H108" s="159">
        <v>39.5</v>
      </c>
      <c r="I108" s="154">
        <f>H108*F108</f>
        <v>3476</v>
      </c>
      <c r="J108" s="41" t="s">
        <v>28</v>
      </c>
      <c r="K108" s="42">
        <v>0.1</v>
      </c>
      <c r="L108" s="42">
        <v>0.4</v>
      </c>
      <c r="M108" s="42">
        <v>0.1</v>
      </c>
      <c r="N108" s="42">
        <v>0.4</v>
      </c>
      <c r="O108" s="160"/>
      <c r="P108" s="161" t="s">
        <v>29</v>
      </c>
      <c r="Q108" s="728" t="s">
        <v>30</v>
      </c>
    </row>
    <row r="109" spans="1:17" x14ac:dyDescent="0.25">
      <c r="A109" s="15">
        <v>63</v>
      </c>
      <c r="B109" s="16">
        <v>21101</v>
      </c>
      <c r="C109" s="130" t="s">
        <v>277</v>
      </c>
      <c r="D109" s="732"/>
      <c r="E109" s="732"/>
      <c r="F109" s="16">
        <v>22</v>
      </c>
      <c r="G109" s="7" t="s">
        <v>31</v>
      </c>
      <c r="H109" s="17">
        <v>30</v>
      </c>
      <c r="I109" s="8">
        <f>H109*F109</f>
        <v>660</v>
      </c>
      <c r="J109" s="18" t="s">
        <v>28</v>
      </c>
      <c r="K109" s="19">
        <v>0.1</v>
      </c>
      <c r="L109" s="19">
        <v>0.4</v>
      </c>
      <c r="M109" s="19">
        <v>0.1</v>
      </c>
      <c r="N109" s="19">
        <v>0.4</v>
      </c>
      <c r="O109" s="20"/>
      <c r="P109" s="137" t="s">
        <v>29</v>
      </c>
      <c r="Q109" s="729"/>
    </row>
    <row r="110" spans="1:17" x14ac:dyDescent="0.25">
      <c r="A110" s="15">
        <v>64</v>
      </c>
      <c r="B110" s="16">
        <v>21101</v>
      </c>
      <c r="C110" s="130" t="s">
        <v>278</v>
      </c>
      <c r="D110" s="732"/>
      <c r="E110" s="732"/>
      <c r="F110" s="16">
        <v>22</v>
      </c>
      <c r="G110" s="7" t="s">
        <v>31</v>
      </c>
      <c r="H110" s="17">
        <v>30</v>
      </c>
      <c r="I110" s="8">
        <f t="shared" ref="I110:I131" si="2">H110*F110</f>
        <v>660</v>
      </c>
      <c r="J110" s="18" t="s">
        <v>28</v>
      </c>
      <c r="K110" s="19">
        <v>0.1</v>
      </c>
      <c r="L110" s="19">
        <v>0.4</v>
      </c>
      <c r="M110" s="19">
        <v>0.1</v>
      </c>
      <c r="N110" s="19">
        <v>0.4</v>
      </c>
      <c r="O110" s="20"/>
      <c r="P110" s="137" t="s">
        <v>29</v>
      </c>
      <c r="Q110" s="729"/>
    </row>
    <row r="111" spans="1:17" x14ac:dyDescent="0.25">
      <c r="A111" s="15">
        <v>65</v>
      </c>
      <c r="B111" s="16">
        <v>21101</v>
      </c>
      <c r="C111" s="130" t="s">
        <v>279</v>
      </c>
      <c r="D111" s="732"/>
      <c r="E111" s="732"/>
      <c r="F111" s="16">
        <v>22</v>
      </c>
      <c r="G111" s="7" t="s">
        <v>31</v>
      </c>
      <c r="H111" s="17">
        <v>30</v>
      </c>
      <c r="I111" s="8">
        <f t="shared" si="2"/>
        <v>660</v>
      </c>
      <c r="J111" s="18" t="s">
        <v>28</v>
      </c>
      <c r="K111" s="19">
        <v>0.1</v>
      </c>
      <c r="L111" s="19">
        <v>0.4</v>
      </c>
      <c r="M111" s="19">
        <v>0.1</v>
      </c>
      <c r="N111" s="19">
        <v>0.4</v>
      </c>
      <c r="O111" s="20"/>
      <c r="P111" s="137" t="s">
        <v>29</v>
      </c>
      <c r="Q111" s="729"/>
    </row>
    <row r="112" spans="1:17" x14ac:dyDescent="0.25">
      <c r="A112" s="15">
        <v>66</v>
      </c>
      <c r="B112" s="16">
        <v>21101</v>
      </c>
      <c r="C112" s="130" t="s">
        <v>280</v>
      </c>
      <c r="D112" s="732"/>
      <c r="E112" s="732"/>
      <c r="F112" s="16">
        <v>44</v>
      </c>
      <c r="G112" s="7" t="s">
        <v>35</v>
      </c>
      <c r="H112" s="17">
        <v>32</v>
      </c>
      <c r="I112" s="8">
        <f t="shared" si="2"/>
        <v>1408</v>
      </c>
      <c r="J112" s="18" t="s">
        <v>28</v>
      </c>
      <c r="K112" s="19">
        <v>0.1</v>
      </c>
      <c r="L112" s="19">
        <v>0.4</v>
      </c>
      <c r="M112" s="19">
        <v>0.1</v>
      </c>
      <c r="N112" s="19">
        <v>0.4</v>
      </c>
      <c r="O112" s="20"/>
      <c r="P112" s="137" t="s">
        <v>29</v>
      </c>
      <c r="Q112" s="729"/>
    </row>
    <row r="113" spans="1:17" x14ac:dyDescent="0.25">
      <c r="A113" s="15">
        <v>67</v>
      </c>
      <c r="B113" s="16">
        <v>21101</v>
      </c>
      <c r="C113" s="130" t="s">
        <v>281</v>
      </c>
      <c r="D113" s="732"/>
      <c r="E113" s="732"/>
      <c r="F113" s="16">
        <v>9</v>
      </c>
      <c r="G113" s="7" t="s">
        <v>36</v>
      </c>
      <c r="H113" s="17">
        <v>82</v>
      </c>
      <c r="I113" s="8">
        <f t="shared" si="2"/>
        <v>738</v>
      </c>
      <c r="J113" s="18" t="s">
        <v>28</v>
      </c>
      <c r="K113" s="19">
        <v>0.1</v>
      </c>
      <c r="L113" s="19">
        <v>0.4</v>
      </c>
      <c r="M113" s="19">
        <v>0.1</v>
      </c>
      <c r="N113" s="19">
        <v>0.4</v>
      </c>
      <c r="O113" s="20"/>
      <c r="P113" s="137" t="s">
        <v>29</v>
      </c>
      <c r="Q113" s="729"/>
    </row>
    <row r="114" spans="1:17" x14ac:dyDescent="0.25">
      <c r="A114" s="15">
        <v>68</v>
      </c>
      <c r="B114" s="16">
        <v>21101</v>
      </c>
      <c r="C114" s="130" t="s">
        <v>282</v>
      </c>
      <c r="D114" s="732"/>
      <c r="E114" s="732"/>
      <c r="F114" s="16">
        <v>44</v>
      </c>
      <c r="G114" s="7" t="s">
        <v>31</v>
      </c>
      <c r="H114" s="17">
        <v>18</v>
      </c>
      <c r="I114" s="8">
        <f t="shared" si="2"/>
        <v>792</v>
      </c>
      <c r="J114" s="18" t="s">
        <v>28</v>
      </c>
      <c r="K114" s="19">
        <v>0.1</v>
      </c>
      <c r="L114" s="19">
        <v>0.4</v>
      </c>
      <c r="M114" s="19">
        <v>0.1</v>
      </c>
      <c r="N114" s="19">
        <v>0.4</v>
      </c>
      <c r="O114" s="20"/>
      <c r="P114" s="137" t="s">
        <v>29</v>
      </c>
      <c r="Q114" s="729"/>
    </row>
    <row r="115" spans="1:17" x14ac:dyDescent="0.25">
      <c r="A115" s="15">
        <v>69</v>
      </c>
      <c r="B115" s="16">
        <v>21101</v>
      </c>
      <c r="C115" s="130" t="s">
        <v>283</v>
      </c>
      <c r="D115" s="732"/>
      <c r="E115" s="732"/>
      <c r="F115" s="16">
        <v>44</v>
      </c>
      <c r="G115" s="7" t="s">
        <v>31</v>
      </c>
      <c r="H115" s="17">
        <v>11.2</v>
      </c>
      <c r="I115" s="8">
        <f t="shared" si="2"/>
        <v>492.79999999999995</v>
      </c>
      <c r="J115" s="18" t="s">
        <v>28</v>
      </c>
      <c r="K115" s="19">
        <v>0.1</v>
      </c>
      <c r="L115" s="19">
        <v>0.4</v>
      </c>
      <c r="M115" s="19">
        <v>0.1</v>
      </c>
      <c r="N115" s="19">
        <v>0.4</v>
      </c>
      <c r="O115" s="20"/>
      <c r="P115" s="137" t="s">
        <v>29</v>
      </c>
      <c r="Q115" s="729"/>
    </row>
    <row r="116" spans="1:17" x14ac:dyDescent="0.25">
      <c r="A116" s="15">
        <v>70</v>
      </c>
      <c r="B116" s="16">
        <v>21101</v>
      </c>
      <c r="C116" s="130" t="s">
        <v>284</v>
      </c>
      <c r="D116" s="732"/>
      <c r="E116" s="732"/>
      <c r="F116" s="16">
        <v>53</v>
      </c>
      <c r="G116" s="7" t="s">
        <v>31</v>
      </c>
      <c r="H116" s="17">
        <v>46</v>
      </c>
      <c r="I116" s="8">
        <f t="shared" si="2"/>
        <v>2438</v>
      </c>
      <c r="J116" s="18" t="s">
        <v>28</v>
      </c>
      <c r="K116" s="19">
        <v>0.1</v>
      </c>
      <c r="L116" s="19">
        <v>0.4</v>
      </c>
      <c r="M116" s="19">
        <v>0.1</v>
      </c>
      <c r="N116" s="19">
        <v>0.4</v>
      </c>
      <c r="O116" s="20"/>
      <c r="P116" s="137" t="s">
        <v>29</v>
      </c>
      <c r="Q116" s="729"/>
    </row>
    <row r="117" spans="1:17" x14ac:dyDescent="0.25">
      <c r="A117" s="15">
        <v>71</v>
      </c>
      <c r="B117" s="16">
        <v>21101</v>
      </c>
      <c r="C117" s="130" t="s">
        <v>285</v>
      </c>
      <c r="D117" s="732"/>
      <c r="E117" s="732"/>
      <c r="F117" s="16">
        <v>22</v>
      </c>
      <c r="G117" s="7" t="s">
        <v>31</v>
      </c>
      <c r="H117" s="17">
        <v>16</v>
      </c>
      <c r="I117" s="8">
        <f t="shared" si="2"/>
        <v>352</v>
      </c>
      <c r="J117" s="18" t="s">
        <v>28</v>
      </c>
      <c r="K117" s="19">
        <v>0.1</v>
      </c>
      <c r="L117" s="19">
        <v>0.4</v>
      </c>
      <c r="M117" s="19">
        <v>0.1</v>
      </c>
      <c r="N117" s="19">
        <v>0.4</v>
      </c>
      <c r="O117" s="20"/>
      <c r="P117" s="137" t="s">
        <v>29</v>
      </c>
      <c r="Q117" s="729"/>
    </row>
    <row r="118" spans="1:17" x14ac:dyDescent="0.25">
      <c r="A118" s="15">
        <v>72</v>
      </c>
      <c r="B118" s="16">
        <v>21101</v>
      </c>
      <c r="C118" s="130" t="s">
        <v>286</v>
      </c>
      <c r="D118" s="732"/>
      <c r="E118" s="732"/>
      <c r="F118" s="16">
        <v>241</v>
      </c>
      <c r="G118" s="7" t="s">
        <v>31</v>
      </c>
      <c r="H118" s="17">
        <v>5</v>
      </c>
      <c r="I118" s="8">
        <f t="shared" si="2"/>
        <v>1205</v>
      </c>
      <c r="J118" s="18" t="s">
        <v>28</v>
      </c>
      <c r="K118" s="19">
        <v>0.1</v>
      </c>
      <c r="L118" s="19">
        <v>0.4</v>
      </c>
      <c r="M118" s="19">
        <v>0.1</v>
      </c>
      <c r="N118" s="19">
        <v>0.4</v>
      </c>
      <c r="O118" s="20"/>
      <c r="P118" s="137" t="s">
        <v>29</v>
      </c>
      <c r="Q118" s="729"/>
    </row>
    <row r="119" spans="1:17" x14ac:dyDescent="0.25">
      <c r="A119" s="15">
        <v>73</v>
      </c>
      <c r="B119" s="16">
        <v>21101</v>
      </c>
      <c r="C119" s="130" t="s">
        <v>287</v>
      </c>
      <c r="D119" s="732"/>
      <c r="E119" s="732"/>
      <c r="F119" s="16">
        <v>88</v>
      </c>
      <c r="G119" s="7" t="s">
        <v>31</v>
      </c>
      <c r="H119" s="17">
        <v>15</v>
      </c>
      <c r="I119" s="8">
        <f t="shared" si="2"/>
        <v>1320</v>
      </c>
      <c r="J119" s="18" t="s">
        <v>28</v>
      </c>
      <c r="K119" s="19">
        <v>0.1</v>
      </c>
      <c r="L119" s="19">
        <v>0.4</v>
      </c>
      <c r="M119" s="19">
        <v>0.1</v>
      </c>
      <c r="N119" s="19">
        <v>0.4</v>
      </c>
      <c r="O119" s="20"/>
      <c r="P119" s="137" t="s">
        <v>29</v>
      </c>
      <c r="Q119" s="729"/>
    </row>
    <row r="120" spans="1:17" x14ac:dyDescent="0.25">
      <c r="A120" s="15">
        <v>74</v>
      </c>
      <c r="B120" s="16">
        <v>21101</v>
      </c>
      <c r="C120" s="130" t="s">
        <v>288</v>
      </c>
      <c r="D120" s="732"/>
      <c r="E120" s="732"/>
      <c r="F120" s="16">
        <v>22</v>
      </c>
      <c r="G120" s="7" t="s">
        <v>31</v>
      </c>
      <c r="H120" s="17">
        <v>36</v>
      </c>
      <c r="I120" s="8">
        <f t="shared" si="2"/>
        <v>792</v>
      </c>
      <c r="J120" s="18" t="s">
        <v>28</v>
      </c>
      <c r="K120" s="19">
        <v>0.1</v>
      </c>
      <c r="L120" s="19">
        <v>0.4</v>
      </c>
      <c r="M120" s="19">
        <v>0.1</v>
      </c>
      <c r="N120" s="19">
        <v>0.4</v>
      </c>
      <c r="O120" s="20"/>
      <c r="P120" s="137" t="s">
        <v>29</v>
      </c>
      <c r="Q120" s="729"/>
    </row>
    <row r="121" spans="1:17" x14ac:dyDescent="0.25">
      <c r="A121" s="15">
        <v>75</v>
      </c>
      <c r="B121" s="16">
        <v>21101</v>
      </c>
      <c r="C121" s="130" t="s">
        <v>289</v>
      </c>
      <c r="D121" s="732"/>
      <c r="E121" s="732"/>
      <c r="F121" s="16">
        <v>120</v>
      </c>
      <c r="G121" s="7" t="s">
        <v>31</v>
      </c>
      <c r="H121" s="17">
        <v>115</v>
      </c>
      <c r="I121" s="8">
        <f t="shared" si="2"/>
        <v>13800</v>
      </c>
      <c r="J121" s="18" t="s">
        <v>28</v>
      </c>
      <c r="K121" s="19">
        <v>0.1</v>
      </c>
      <c r="L121" s="19">
        <v>0.4</v>
      </c>
      <c r="M121" s="19">
        <v>0.1</v>
      </c>
      <c r="N121" s="19">
        <v>0.4</v>
      </c>
      <c r="O121" s="20"/>
      <c r="P121" s="137" t="s">
        <v>29</v>
      </c>
      <c r="Q121" s="729"/>
    </row>
    <row r="122" spans="1:17" x14ac:dyDescent="0.25">
      <c r="A122" s="15">
        <v>76</v>
      </c>
      <c r="B122" s="16">
        <v>21101</v>
      </c>
      <c r="C122" s="130" t="s">
        <v>290</v>
      </c>
      <c r="D122" s="732"/>
      <c r="E122" s="732"/>
      <c r="F122" s="16">
        <v>44</v>
      </c>
      <c r="G122" s="7" t="s">
        <v>27</v>
      </c>
      <c r="H122" s="17">
        <v>42</v>
      </c>
      <c r="I122" s="8">
        <f t="shared" si="2"/>
        <v>1848</v>
      </c>
      <c r="J122" s="18" t="s">
        <v>28</v>
      </c>
      <c r="K122" s="19">
        <v>0.1</v>
      </c>
      <c r="L122" s="19">
        <v>0.4</v>
      </c>
      <c r="M122" s="19">
        <v>0.1</v>
      </c>
      <c r="N122" s="19">
        <v>0.4</v>
      </c>
      <c r="O122" s="20"/>
      <c r="P122" s="137" t="s">
        <v>29</v>
      </c>
      <c r="Q122" s="729"/>
    </row>
    <row r="123" spans="1:17" x14ac:dyDescent="0.25">
      <c r="A123" s="15">
        <v>77</v>
      </c>
      <c r="B123" s="16">
        <v>21101</v>
      </c>
      <c r="C123" s="130" t="s">
        <v>291</v>
      </c>
      <c r="D123" s="732"/>
      <c r="E123" s="732"/>
      <c r="F123" s="16">
        <v>43</v>
      </c>
      <c r="G123" s="7" t="s">
        <v>27</v>
      </c>
      <c r="H123" s="17">
        <v>85</v>
      </c>
      <c r="I123" s="8">
        <f t="shared" si="2"/>
        <v>3655</v>
      </c>
      <c r="J123" s="18" t="s">
        <v>28</v>
      </c>
      <c r="K123" s="19">
        <v>0.1</v>
      </c>
      <c r="L123" s="19">
        <v>0.4</v>
      </c>
      <c r="M123" s="19">
        <v>0.1</v>
      </c>
      <c r="N123" s="19">
        <v>0.4</v>
      </c>
      <c r="O123" s="20"/>
      <c r="P123" s="137" t="s">
        <v>29</v>
      </c>
      <c r="Q123" s="729"/>
    </row>
    <row r="124" spans="1:17" x14ac:dyDescent="0.25">
      <c r="A124" s="15">
        <v>78</v>
      </c>
      <c r="B124" s="16">
        <v>21101</v>
      </c>
      <c r="C124" s="130" t="s">
        <v>292</v>
      </c>
      <c r="D124" s="732"/>
      <c r="E124" s="732"/>
      <c r="F124" s="16">
        <v>3</v>
      </c>
      <c r="G124" s="7" t="s">
        <v>31</v>
      </c>
      <c r="H124" s="17">
        <v>28</v>
      </c>
      <c r="I124" s="8">
        <f t="shared" si="2"/>
        <v>84</v>
      </c>
      <c r="J124" s="18" t="s">
        <v>28</v>
      </c>
      <c r="K124" s="19">
        <v>0.1</v>
      </c>
      <c r="L124" s="19">
        <v>0.4</v>
      </c>
      <c r="M124" s="19">
        <v>0.1</v>
      </c>
      <c r="N124" s="19">
        <v>0.4</v>
      </c>
      <c r="O124" s="20"/>
      <c r="P124" s="137" t="s">
        <v>29</v>
      </c>
      <c r="Q124" s="729"/>
    </row>
    <row r="125" spans="1:17" x14ac:dyDescent="0.25">
      <c r="A125" s="15">
        <v>79</v>
      </c>
      <c r="B125" s="16">
        <v>21101</v>
      </c>
      <c r="C125" s="130" t="s">
        <v>293</v>
      </c>
      <c r="D125" s="732"/>
      <c r="E125" s="732"/>
      <c r="F125" s="16">
        <v>88</v>
      </c>
      <c r="G125" s="7" t="s">
        <v>31</v>
      </c>
      <c r="H125" s="17">
        <v>68</v>
      </c>
      <c r="I125" s="8">
        <f t="shared" si="2"/>
        <v>5984</v>
      </c>
      <c r="J125" s="18" t="s">
        <v>28</v>
      </c>
      <c r="K125" s="19">
        <v>0.1</v>
      </c>
      <c r="L125" s="19">
        <v>0.4</v>
      </c>
      <c r="M125" s="19">
        <v>0.1</v>
      </c>
      <c r="N125" s="19">
        <v>0.4</v>
      </c>
      <c r="O125" s="20"/>
      <c r="P125" s="137" t="s">
        <v>29</v>
      </c>
      <c r="Q125" s="729"/>
    </row>
    <row r="126" spans="1:17" x14ac:dyDescent="0.25">
      <c r="A126" s="15">
        <v>80</v>
      </c>
      <c r="B126" s="16">
        <v>21101</v>
      </c>
      <c r="C126" s="130" t="s">
        <v>294</v>
      </c>
      <c r="D126" s="732"/>
      <c r="E126" s="732"/>
      <c r="F126" s="16">
        <v>5</v>
      </c>
      <c r="G126" s="7" t="s">
        <v>36</v>
      </c>
      <c r="H126" s="17">
        <v>255</v>
      </c>
      <c r="I126" s="8">
        <f t="shared" si="2"/>
        <v>1275</v>
      </c>
      <c r="J126" s="18" t="s">
        <v>28</v>
      </c>
      <c r="K126" s="19">
        <v>0.1</v>
      </c>
      <c r="L126" s="19">
        <v>0.4</v>
      </c>
      <c r="M126" s="19">
        <v>0.1</v>
      </c>
      <c r="N126" s="19">
        <v>0.4</v>
      </c>
      <c r="O126" s="20"/>
      <c r="P126" s="137" t="s">
        <v>29</v>
      </c>
      <c r="Q126" s="729"/>
    </row>
    <row r="127" spans="1:17" x14ac:dyDescent="0.25">
      <c r="A127" s="15">
        <v>81</v>
      </c>
      <c r="B127" s="16">
        <v>21101</v>
      </c>
      <c r="C127" s="130" t="s">
        <v>295</v>
      </c>
      <c r="D127" s="732"/>
      <c r="E127" s="732"/>
      <c r="F127" s="16">
        <v>660</v>
      </c>
      <c r="G127" s="7" t="s">
        <v>31</v>
      </c>
      <c r="H127" s="17">
        <v>12</v>
      </c>
      <c r="I127" s="8">
        <f t="shared" si="2"/>
        <v>7920</v>
      </c>
      <c r="J127" s="18" t="s">
        <v>28</v>
      </c>
      <c r="K127" s="19">
        <v>0.1</v>
      </c>
      <c r="L127" s="19">
        <v>0.4</v>
      </c>
      <c r="M127" s="19">
        <v>0.1</v>
      </c>
      <c r="N127" s="19">
        <v>0.4</v>
      </c>
      <c r="O127" s="20"/>
      <c r="P127" s="137" t="s">
        <v>29</v>
      </c>
      <c r="Q127" s="729"/>
    </row>
    <row r="128" spans="1:17" x14ac:dyDescent="0.25">
      <c r="A128" s="15">
        <v>82</v>
      </c>
      <c r="B128" s="16">
        <v>21101</v>
      </c>
      <c r="C128" s="131" t="s">
        <v>296</v>
      </c>
      <c r="D128" s="732"/>
      <c r="E128" s="732"/>
      <c r="F128" s="16">
        <v>22</v>
      </c>
      <c r="G128" s="189" t="s">
        <v>36</v>
      </c>
      <c r="H128" s="133">
        <v>233</v>
      </c>
      <c r="I128" s="8">
        <f t="shared" si="2"/>
        <v>5126</v>
      </c>
      <c r="J128" s="18" t="s">
        <v>28</v>
      </c>
      <c r="K128" s="19">
        <v>0.1</v>
      </c>
      <c r="L128" s="19">
        <v>0.4</v>
      </c>
      <c r="M128" s="19">
        <v>0.1</v>
      </c>
      <c r="N128" s="19">
        <v>0.4</v>
      </c>
      <c r="O128" s="20"/>
      <c r="P128" s="137" t="s">
        <v>29</v>
      </c>
      <c r="Q128" s="729"/>
    </row>
    <row r="129" spans="1:17" x14ac:dyDescent="0.25">
      <c r="A129" s="15">
        <v>83</v>
      </c>
      <c r="B129" s="16">
        <v>21101</v>
      </c>
      <c r="C129" s="131" t="s">
        <v>297</v>
      </c>
      <c r="D129" s="732"/>
      <c r="E129" s="732"/>
      <c r="F129" s="16">
        <v>44</v>
      </c>
      <c r="G129" s="189" t="s">
        <v>36</v>
      </c>
      <c r="H129" s="133">
        <v>108</v>
      </c>
      <c r="I129" s="8">
        <f t="shared" si="2"/>
        <v>4752</v>
      </c>
      <c r="J129" s="18" t="s">
        <v>28</v>
      </c>
      <c r="K129" s="19">
        <v>0.1</v>
      </c>
      <c r="L129" s="19">
        <v>0.4</v>
      </c>
      <c r="M129" s="19">
        <v>0.1</v>
      </c>
      <c r="N129" s="19">
        <v>0.4</v>
      </c>
      <c r="O129" s="20"/>
      <c r="P129" s="137" t="s">
        <v>29</v>
      </c>
      <c r="Q129" s="729"/>
    </row>
    <row r="130" spans="1:17" x14ac:dyDescent="0.25">
      <c r="A130" s="15">
        <v>84</v>
      </c>
      <c r="B130" s="16">
        <v>21101</v>
      </c>
      <c r="C130" s="134" t="s">
        <v>298</v>
      </c>
      <c r="D130" s="732"/>
      <c r="E130" s="732"/>
      <c r="F130" s="35">
        <v>657</v>
      </c>
      <c r="G130" s="189" t="s">
        <v>31</v>
      </c>
      <c r="H130" s="133">
        <v>2.5</v>
      </c>
      <c r="I130" s="8">
        <f t="shared" si="2"/>
        <v>1642.5</v>
      </c>
      <c r="J130" s="18" t="s">
        <v>28</v>
      </c>
      <c r="K130" s="19">
        <v>0.1</v>
      </c>
      <c r="L130" s="19">
        <v>0.4</v>
      </c>
      <c r="M130" s="19">
        <v>0.1</v>
      </c>
      <c r="N130" s="19">
        <v>0.4</v>
      </c>
      <c r="O130" s="20"/>
      <c r="P130" s="137" t="s">
        <v>29</v>
      </c>
      <c r="Q130" s="729"/>
    </row>
    <row r="131" spans="1:17" ht="36" x14ac:dyDescent="0.25">
      <c r="A131" s="15">
        <v>85</v>
      </c>
      <c r="B131" s="16">
        <v>21101</v>
      </c>
      <c r="C131" s="135" t="s">
        <v>299</v>
      </c>
      <c r="D131" s="732"/>
      <c r="E131" s="732"/>
      <c r="F131" s="35">
        <v>1</v>
      </c>
      <c r="G131" s="189" t="s">
        <v>36</v>
      </c>
      <c r="H131" s="133">
        <v>111.5</v>
      </c>
      <c r="I131" s="8">
        <f t="shared" si="2"/>
        <v>111.5</v>
      </c>
      <c r="J131" s="18" t="s">
        <v>28</v>
      </c>
      <c r="K131" s="19">
        <v>0.1</v>
      </c>
      <c r="L131" s="19">
        <v>0.4</v>
      </c>
      <c r="M131" s="19">
        <v>0.1</v>
      </c>
      <c r="N131" s="19">
        <v>0.4</v>
      </c>
      <c r="O131" s="20"/>
      <c r="P131" s="137" t="s">
        <v>29</v>
      </c>
      <c r="Q131" s="729"/>
    </row>
    <row r="132" spans="1:17" ht="15.75" thickBot="1" x14ac:dyDescent="0.3">
      <c r="A132" s="22">
        <v>86</v>
      </c>
      <c r="B132" s="23">
        <v>21101</v>
      </c>
      <c r="C132" s="141" t="s">
        <v>300</v>
      </c>
      <c r="D132" s="733"/>
      <c r="E132" s="733"/>
      <c r="F132" s="142">
        <v>2</v>
      </c>
      <c r="G132" s="143" t="s">
        <v>31</v>
      </c>
      <c r="H132" s="144">
        <v>390</v>
      </c>
      <c r="I132" s="145">
        <v>778.52</v>
      </c>
      <c r="J132" s="24" t="s">
        <v>28</v>
      </c>
      <c r="K132" s="25">
        <v>0.1</v>
      </c>
      <c r="L132" s="25">
        <v>0.4</v>
      </c>
      <c r="M132" s="25">
        <v>0.1</v>
      </c>
      <c r="N132" s="25">
        <v>0.4</v>
      </c>
      <c r="O132" s="146"/>
      <c r="P132" s="147" t="s">
        <v>29</v>
      </c>
      <c r="Q132" s="730"/>
    </row>
    <row r="133" spans="1:17" ht="15.75" thickTop="1" x14ac:dyDescent="0.25">
      <c r="A133" s="27"/>
      <c r="B133" s="27"/>
      <c r="C133" s="36"/>
      <c r="D133" s="12"/>
      <c r="E133" s="12"/>
      <c r="F133" s="37"/>
      <c r="G133" s="38"/>
      <c r="H133" s="39"/>
      <c r="I133" s="30">
        <f>SUM(I108:I132)</f>
        <v>61970.32</v>
      </c>
      <c r="J133" s="31"/>
      <c r="K133" s="32"/>
      <c r="L133" s="32"/>
      <c r="M133" s="32"/>
      <c r="N133" s="32"/>
      <c r="O133" s="33"/>
      <c r="P133" s="34"/>
      <c r="Q133" s="14"/>
    </row>
    <row r="134" spans="1:17" x14ac:dyDescent="0.25">
      <c r="A134" s="27"/>
      <c r="B134" s="27"/>
      <c r="C134" s="36"/>
      <c r="D134" s="12"/>
      <c r="E134" s="12"/>
      <c r="F134" s="37"/>
      <c r="G134" s="38"/>
      <c r="H134" s="39"/>
      <c r="I134" s="30"/>
      <c r="J134" s="31"/>
      <c r="K134" s="32"/>
      <c r="L134" s="32"/>
      <c r="M134" s="32"/>
      <c r="N134" s="32"/>
      <c r="O134" s="33"/>
      <c r="P134" s="34"/>
      <c r="Q134" s="14"/>
    </row>
    <row r="135" spans="1:17" x14ac:dyDescent="0.25">
      <c r="A135" s="27"/>
      <c r="B135" s="27"/>
      <c r="C135" s="36"/>
      <c r="D135" s="12"/>
      <c r="E135" s="12"/>
      <c r="F135" s="37"/>
      <c r="G135" s="38"/>
      <c r="H135" s="39"/>
      <c r="I135" s="30">
        <f>SUM(I45+I89+I133)</f>
        <v>319417</v>
      </c>
      <c r="J135" s="31"/>
      <c r="K135" s="32"/>
      <c r="L135" s="32"/>
      <c r="M135" s="32"/>
      <c r="N135" s="32"/>
      <c r="O135" s="33"/>
      <c r="P135" s="34"/>
      <c r="Q135" s="14"/>
    </row>
    <row r="136" spans="1:17" x14ac:dyDescent="0.25">
      <c r="A136" s="27"/>
      <c r="B136" s="27"/>
      <c r="C136" s="36"/>
      <c r="D136" s="12"/>
      <c r="E136" s="12"/>
      <c r="F136" s="37"/>
      <c r="G136" s="38"/>
      <c r="H136" s="39"/>
      <c r="I136" s="30"/>
      <c r="J136" s="31"/>
      <c r="K136" s="32"/>
      <c r="L136" s="32"/>
      <c r="M136" s="32"/>
      <c r="N136" s="32"/>
      <c r="O136" s="33"/>
      <c r="P136" s="34"/>
      <c r="Q136" s="14"/>
    </row>
    <row r="137" spans="1:17" x14ac:dyDescent="0.25">
      <c r="A137" s="27"/>
      <c r="B137" s="27"/>
      <c r="C137" s="36"/>
      <c r="D137" s="12"/>
      <c r="E137" s="12"/>
      <c r="F137" s="37"/>
      <c r="G137" s="38"/>
      <c r="H137" s="39"/>
      <c r="I137" s="30"/>
      <c r="J137" s="31"/>
      <c r="K137" s="32"/>
      <c r="L137" s="32"/>
      <c r="M137" s="32"/>
      <c r="N137" s="32"/>
      <c r="O137" s="33"/>
      <c r="P137" s="34"/>
      <c r="Q137" s="14"/>
    </row>
    <row r="138" spans="1:17" x14ac:dyDescent="0.25">
      <c r="A138" s="27"/>
      <c r="B138" s="27"/>
      <c r="C138" s="36"/>
      <c r="D138" s="12"/>
      <c r="E138" s="12"/>
      <c r="F138" s="37"/>
      <c r="G138" s="38"/>
      <c r="H138" s="39"/>
      <c r="I138" s="30"/>
      <c r="J138" s="31"/>
      <c r="K138" s="32"/>
      <c r="L138" s="32"/>
      <c r="M138" s="32"/>
      <c r="N138" s="32"/>
      <c r="O138" s="33"/>
      <c r="P138" s="34"/>
      <c r="Q138" s="14"/>
    </row>
    <row r="139" spans="1:17" x14ac:dyDescent="0.25">
      <c r="A139" s="27"/>
      <c r="B139" s="27"/>
      <c r="C139" s="36"/>
      <c r="D139" s="12"/>
      <c r="E139" s="12"/>
      <c r="F139" s="37"/>
      <c r="G139" s="38"/>
      <c r="H139" s="39"/>
      <c r="I139" s="30"/>
      <c r="J139" s="31"/>
      <c r="K139" s="32"/>
      <c r="L139" s="32"/>
      <c r="M139" s="32"/>
      <c r="N139" s="32"/>
      <c r="O139" s="33"/>
      <c r="P139" s="34"/>
      <c r="Q139" s="14"/>
    </row>
    <row r="140" spans="1:17" x14ac:dyDescent="0.25">
      <c r="A140" s="27"/>
      <c r="B140" s="27"/>
      <c r="C140" s="36"/>
      <c r="D140" s="12"/>
      <c r="E140" s="12"/>
      <c r="F140" s="37"/>
      <c r="G140" s="38"/>
      <c r="H140" s="40"/>
      <c r="I140" s="30"/>
      <c r="J140" s="31"/>
      <c r="K140" s="32"/>
      <c r="L140" s="32"/>
      <c r="M140" s="32"/>
      <c r="N140" s="32"/>
      <c r="O140" s="33"/>
      <c r="P140" s="34"/>
      <c r="Q140" s="14"/>
    </row>
    <row r="141" spans="1:17" x14ac:dyDescent="0.25">
      <c r="A141" s="27"/>
      <c r="B141" s="27"/>
      <c r="C141" s="36"/>
      <c r="D141" s="12"/>
      <c r="E141" s="12"/>
      <c r="F141" s="37"/>
      <c r="G141" s="38"/>
      <c r="H141" s="40"/>
      <c r="I141" s="30"/>
      <c r="J141" s="31"/>
      <c r="K141" s="32"/>
      <c r="L141" s="32"/>
      <c r="M141" s="32"/>
      <c r="N141" s="32"/>
      <c r="O141" s="33"/>
      <c r="P141" s="34"/>
      <c r="Q141" s="14"/>
    </row>
    <row r="142" spans="1:17" x14ac:dyDescent="0.25">
      <c r="A142" s="27"/>
      <c r="B142" s="27"/>
      <c r="C142" s="36"/>
      <c r="D142" s="12"/>
      <c r="E142" s="12"/>
      <c r="F142" s="37"/>
      <c r="G142" s="38"/>
      <c r="H142" s="40"/>
      <c r="I142" s="30"/>
      <c r="J142" s="31"/>
      <c r="K142" s="32"/>
      <c r="L142" s="32"/>
      <c r="M142" s="32"/>
      <c r="N142" s="32"/>
      <c r="O142" s="33"/>
      <c r="P142" s="34"/>
      <c r="Q142" s="14"/>
    </row>
    <row r="143" spans="1:17" x14ac:dyDescent="0.25">
      <c r="A143" s="706" t="s">
        <v>0</v>
      </c>
      <c r="B143" s="706"/>
      <c r="C143" s="706"/>
      <c r="D143" s="706"/>
      <c r="E143" s="706"/>
      <c r="F143" s="706"/>
      <c r="G143" s="706"/>
      <c r="H143" s="706"/>
      <c r="I143" s="706"/>
      <c r="J143" s="706"/>
      <c r="K143" s="706"/>
      <c r="L143" s="706"/>
      <c r="M143" s="706"/>
      <c r="N143" s="706"/>
      <c r="O143" s="706"/>
      <c r="P143" s="706"/>
      <c r="Q143" s="706"/>
    </row>
    <row r="144" spans="1:17" x14ac:dyDescent="0.25">
      <c r="A144" s="713" t="s">
        <v>1</v>
      </c>
      <c r="B144" s="713"/>
      <c r="C144" s="713"/>
      <c r="D144" s="713"/>
      <c r="E144" s="713"/>
      <c r="F144" s="713"/>
      <c r="G144" s="713"/>
      <c r="H144" s="713"/>
      <c r="I144" s="713"/>
      <c r="J144" s="713"/>
      <c r="K144" s="713"/>
      <c r="L144" s="713"/>
      <c r="M144" s="713"/>
      <c r="N144" s="713"/>
      <c r="O144" s="713"/>
      <c r="P144" s="713"/>
      <c r="Q144" s="713"/>
    </row>
    <row r="145" spans="1:17" x14ac:dyDescent="0.25">
      <c r="A145" s="713" t="s">
        <v>2</v>
      </c>
      <c r="B145" s="713"/>
      <c r="C145" s="713"/>
      <c r="D145" s="713"/>
      <c r="E145" s="713"/>
      <c r="F145" s="713"/>
      <c r="G145" s="713"/>
      <c r="H145" s="713"/>
      <c r="I145" s="713"/>
      <c r="J145" s="713"/>
      <c r="K145" s="713"/>
      <c r="L145" s="713"/>
      <c r="M145" s="713"/>
      <c r="N145" s="713"/>
      <c r="O145" s="713"/>
      <c r="P145" s="713"/>
      <c r="Q145" s="713"/>
    </row>
    <row r="146" spans="1:17" x14ac:dyDescent="0.25">
      <c r="A146" s="713" t="s">
        <v>3</v>
      </c>
      <c r="B146" s="713"/>
      <c r="C146" s="713"/>
      <c r="D146" s="713"/>
      <c r="E146" s="713"/>
      <c r="F146" s="713"/>
      <c r="G146" s="713"/>
      <c r="H146" s="713"/>
      <c r="I146" s="713"/>
      <c r="J146" s="713"/>
      <c r="K146" s="713"/>
      <c r="L146" s="713"/>
      <c r="M146" s="713"/>
      <c r="N146" s="713"/>
      <c r="O146" s="713"/>
      <c r="P146" s="713"/>
      <c r="Q146" s="713"/>
    </row>
    <row r="147" spans="1:17" x14ac:dyDescent="0.25">
      <c r="A147" s="713" t="s">
        <v>494</v>
      </c>
      <c r="B147" s="713"/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3"/>
      <c r="P147" s="713"/>
      <c r="Q147" s="713"/>
    </row>
    <row r="148" spans="1:17" x14ac:dyDescent="0.25">
      <c r="A148" s="714" t="s">
        <v>4</v>
      </c>
      <c r="B148" s="714"/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  <c r="M148" s="714"/>
      <c r="N148" s="714"/>
      <c r="O148" s="714"/>
      <c r="P148" s="714"/>
      <c r="Q148" s="714"/>
    </row>
    <row r="149" spans="1:17" x14ac:dyDescent="0.25">
      <c r="A149" s="697" t="s">
        <v>37</v>
      </c>
      <c r="B149" s="697"/>
      <c r="C149" s="697"/>
      <c r="D149" s="697"/>
      <c r="E149" s="697"/>
      <c r="F149" s="697"/>
      <c r="G149" s="697"/>
      <c r="H149" s="697"/>
      <c r="I149" s="697"/>
      <c r="J149" s="697"/>
      <c r="K149" s="697"/>
      <c r="L149" s="697"/>
      <c r="M149" s="697"/>
      <c r="N149" s="697"/>
      <c r="O149" s="697"/>
      <c r="P149" s="697"/>
      <c r="Q149" s="697"/>
    </row>
    <row r="150" spans="1:17" ht="18.75" thickBot="1" x14ac:dyDescent="0.3">
      <c r="A150" s="2"/>
      <c r="B150" s="2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2"/>
      <c r="P150" s="2"/>
      <c r="Q150" s="2"/>
    </row>
    <row r="151" spans="1:17" ht="15.75" thickTop="1" x14ac:dyDescent="0.25">
      <c r="A151" s="698" t="s">
        <v>6</v>
      </c>
      <c r="B151" s="700" t="s">
        <v>7</v>
      </c>
      <c r="C151" s="702" t="s">
        <v>8</v>
      </c>
      <c r="D151" s="702" t="s">
        <v>9</v>
      </c>
      <c r="E151" s="702" t="s">
        <v>10</v>
      </c>
      <c r="F151" s="702" t="s">
        <v>11</v>
      </c>
      <c r="G151" s="700" t="s">
        <v>12</v>
      </c>
      <c r="H151" s="704" t="s">
        <v>13</v>
      </c>
      <c r="I151" s="704" t="s">
        <v>14</v>
      </c>
      <c r="J151" s="704" t="s">
        <v>15</v>
      </c>
      <c r="K151" s="715" t="s">
        <v>16</v>
      </c>
      <c r="L151" s="716"/>
      <c r="M151" s="716"/>
      <c r="N151" s="717"/>
      <c r="O151" s="721" t="s">
        <v>17</v>
      </c>
      <c r="P151" s="722"/>
      <c r="Q151" s="708" t="s">
        <v>18</v>
      </c>
    </row>
    <row r="152" spans="1:17" x14ac:dyDescent="0.25">
      <c r="A152" s="699"/>
      <c r="B152" s="701"/>
      <c r="C152" s="703"/>
      <c r="D152" s="703"/>
      <c r="E152" s="703"/>
      <c r="F152" s="703"/>
      <c r="G152" s="701"/>
      <c r="H152" s="705"/>
      <c r="I152" s="705"/>
      <c r="J152" s="705"/>
      <c r="K152" s="718"/>
      <c r="L152" s="719"/>
      <c r="M152" s="719"/>
      <c r="N152" s="720"/>
      <c r="O152" s="723"/>
      <c r="P152" s="724"/>
      <c r="Q152" s="709"/>
    </row>
    <row r="153" spans="1:17" x14ac:dyDescent="0.25">
      <c r="A153" s="699"/>
      <c r="B153" s="701"/>
      <c r="C153" s="703"/>
      <c r="D153" s="703"/>
      <c r="E153" s="703"/>
      <c r="F153" s="703"/>
      <c r="G153" s="701"/>
      <c r="H153" s="705"/>
      <c r="I153" s="705"/>
      <c r="J153" s="705"/>
      <c r="K153" s="711" t="s">
        <v>19</v>
      </c>
      <c r="L153" s="711" t="s">
        <v>20</v>
      </c>
      <c r="M153" s="711" t="s">
        <v>21</v>
      </c>
      <c r="N153" s="711" t="s">
        <v>22</v>
      </c>
      <c r="O153" s="695" t="s">
        <v>23</v>
      </c>
      <c r="P153" s="695" t="s">
        <v>24</v>
      </c>
      <c r="Q153" s="709"/>
    </row>
    <row r="154" spans="1:17" ht="15.75" thickBot="1" x14ac:dyDescent="0.3">
      <c r="A154" s="727"/>
      <c r="B154" s="725"/>
      <c r="C154" s="707"/>
      <c r="D154" s="707"/>
      <c r="E154" s="707"/>
      <c r="F154" s="707"/>
      <c r="G154" s="725"/>
      <c r="H154" s="696"/>
      <c r="I154" s="696"/>
      <c r="J154" s="696"/>
      <c r="K154" s="712"/>
      <c r="L154" s="712"/>
      <c r="M154" s="712"/>
      <c r="N154" s="712"/>
      <c r="O154" s="696"/>
      <c r="P154" s="696"/>
      <c r="Q154" s="710"/>
    </row>
    <row r="155" spans="1:17" x14ac:dyDescent="0.25">
      <c r="A155" s="52">
        <v>1</v>
      </c>
      <c r="B155" s="205">
        <v>21201</v>
      </c>
      <c r="C155" s="206" t="s">
        <v>38</v>
      </c>
      <c r="D155" s="742" t="s">
        <v>25</v>
      </c>
      <c r="E155" s="742" t="s">
        <v>26</v>
      </c>
      <c r="F155" s="53">
        <v>24</v>
      </c>
      <c r="G155" s="207" t="s">
        <v>31</v>
      </c>
      <c r="H155" s="208">
        <v>178</v>
      </c>
      <c r="I155" s="159">
        <f>H155*F155</f>
        <v>4272</v>
      </c>
      <c r="J155" s="41" t="s">
        <v>28</v>
      </c>
      <c r="K155" s="42">
        <v>0.1</v>
      </c>
      <c r="L155" s="42">
        <v>0.4</v>
      </c>
      <c r="M155" s="42">
        <v>0.1</v>
      </c>
      <c r="N155" s="42">
        <v>0.4</v>
      </c>
      <c r="O155" s="54" t="s">
        <v>29</v>
      </c>
      <c r="P155" s="256"/>
      <c r="Q155" s="728" t="s">
        <v>30</v>
      </c>
    </row>
    <row r="156" spans="1:17" x14ac:dyDescent="0.25">
      <c r="A156" s="15">
        <v>2</v>
      </c>
      <c r="B156" s="35">
        <v>21201</v>
      </c>
      <c r="C156" s="131" t="s">
        <v>40</v>
      </c>
      <c r="D156" s="743"/>
      <c r="E156" s="743"/>
      <c r="F156" s="16">
        <v>26</v>
      </c>
      <c r="G156" s="189" t="s">
        <v>31</v>
      </c>
      <c r="H156" s="190">
        <v>257</v>
      </c>
      <c r="I156" s="17">
        <f>H156*F156</f>
        <v>6682</v>
      </c>
      <c r="J156" s="18" t="s">
        <v>28</v>
      </c>
      <c r="K156" s="19">
        <v>0.1</v>
      </c>
      <c r="L156" s="19">
        <v>0.4</v>
      </c>
      <c r="M156" s="19">
        <v>0.1</v>
      </c>
      <c r="N156" s="19">
        <v>0.4</v>
      </c>
      <c r="O156" s="21" t="s">
        <v>29</v>
      </c>
      <c r="P156" s="234"/>
      <c r="Q156" s="729"/>
    </row>
    <row r="157" spans="1:17" x14ac:dyDescent="0.25">
      <c r="A157" s="15">
        <v>3</v>
      </c>
      <c r="B157" s="35">
        <v>21201</v>
      </c>
      <c r="C157" s="131" t="s">
        <v>41</v>
      </c>
      <c r="D157" s="743"/>
      <c r="E157" s="743"/>
      <c r="F157" s="16">
        <v>28</v>
      </c>
      <c r="G157" s="189" t="s">
        <v>31</v>
      </c>
      <c r="H157" s="190">
        <v>569</v>
      </c>
      <c r="I157" s="17">
        <f t="shared" ref="I157:I163" si="3">H157*F157</f>
        <v>15932</v>
      </c>
      <c r="J157" s="18" t="s">
        <v>28</v>
      </c>
      <c r="K157" s="19">
        <v>0.1</v>
      </c>
      <c r="L157" s="19">
        <v>0.4</v>
      </c>
      <c r="M157" s="19">
        <v>0.1</v>
      </c>
      <c r="N157" s="19">
        <v>0.4</v>
      </c>
      <c r="O157" s="21" t="s">
        <v>29</v>
      </c>
      <c r="P157" s="234"/>
      <c r="Q157" s="729"/>
    </row>
    <row r="158" spans="1:17" x14ac:dyDescent="0.25">
      <c r="A158" s="15">
        <v>4</v>
      </c>
      <c r="B158" s="35">
        <v>21201</v>
      </c>
      <c r="C158" s="131" t="s">
        <v>42</v>
      </c>
      <c r="D158" s="743"/>
      <c r="E158" s="743"/>
      <c r="F158" s="16">
        <v>24</v>
      </c>
      <c r="G158" s="189" t="s">
        <v>31</v>
      </c>
      <c r="H158" s="190">
        <v>569.16999999999996</v>
      </c>
      <c r="I158" s="17">
        <f t="shared" si="3"/>
        <v>13660.079999999998</v>
      </c>
      <c r="J158" s="18" t="s">
        <v>28</v>
      </c>
      <c r="K158" s="19">
        <v>0.1</v>
      </c>
      <c r="L158" s="19">
        <v>0.4</v>
      </c>
      <c r="M158" s="19">
        <v>0.1</v>
      </c>
      <c r="N158" s="19">
        <v>0.4</v>
      </c>
      <c r="O158" s="21" t="s">
        <v>29</v>
      </c>
      <c r="P158" s="234"/>
      <c r="Q158" s="729"/>
    </row>
    <row r="159" spans="1:17" x14ac:dyDescent="0.25">
      <c r="A159" s="15">
        <v>5</v>
      </c>
      <c r="B159" s="35">
        <v>21201</v>
      </c>
      <c r="C159" s="131" t="s">
        <v>43</v>
      </c>
      <c r="D159" s="743"/>
      <c r="E159" s="743"/>
      <c r="F159" s="16">
        <v>34</v>
      </c>
      <c r="G159" s="189" t="s">
        <v>31</v>
      </c>
      <c r="H159" s="190">
        <v>350</v>
      </c>
      <c r="I159" s="17">
        <f t="shared" si="3"/>
        <v>11900</v>
      </c>
      <c r="J159" s="18" t="s">
        <v>28</v>
      </c>
      <c r="K159" s="19">
        <v>0.1</v>
      </c>
      <c r="L159" s="19">
        <v>0.4</v>
      </c>
      <c r="M159" s="19">
        <v>0.1</v>
      </c>
      <c r="N159" s="19">
        <v>0.4</v>
      </c>
      <c r="O159" s="21" t="s">
        <v>29</v>
      </c>
      <c r="P159" s="234"/>
      <c r="Q159" s="729"/>
    </row>
    <row r="160" spans="1:17" x14ac:dyDescent="0.25">
      <c r="A160" s="15">
        <v>6</v>
      </c>
      <c r="B160" s="35">
        <v>21201</v>
      </c>
      <c r="C160" s="131" t="s">
        <v>44</v>
      </c>
      <c r="D160" s="743"/>
      <c r="E160" s="743"/>
      <c r="F160" s="16">
        <v>49</v>
      </c>
      <c r="G160" s="189" t="s">
        <v>31</v>
      </c>
      <c r="H160" s="190">
        <v>380</v>
      </c>
      <c r="I160" s="17">
        <f t="shared" si="3"/>
        <v>18620</v>
      </c>
      <c r="J160" s="18" t="s">
        <v>28</v>
      </c>
      <c r="K160" s="19">
        <v>0.1</v>
      </c>
      <c r="L160" s="19">
        <v>0.4</v>
      </c>
      <c r="M160" s="19">
        <v>0.1</v>
      </c>
      <c r="N160" s="19">
        <v>0.4</v>
      </c>
      <c r="O160" s="21" t="s">
        <v>29</v>
      </c>
      <c r="P160" s="234"/>
      <c r="Q160" s="729"/>
    </row>
    <row r="161" spans="1:17" x14ac:dyDescent="0.25">
      <c r="A161" s="15">
        <v>7</v>
      </c>
      <c r="B161" s="35">
        <v>21201</v>
      </c>
      <c r="C161" s="131" t="s">
        <v>45</v>
      </c>
      <c r="D161" s="743"/>
      <c r="E161" s="743"/>
      <c r="F161" s="16">
        <v>48</v>
      </c>
      <c r="G161" s="189" t="s">
        <v>31</v>
      </c>
      <c r="H161" s="190">
        <v>171</v>
      </c>
      <c r="I161" s="17">
        <f t="shared" si="3"/>
        <v>8208</v>
      </c>
      <c r="J161" s="18" t="s">
        <v>28</v>
      </c>
      <c r="K161" s="19">
        <v>0.1</v>
      </c>
      <c r="L161" s="19">
        <v>0.4</v>
      </c>
      <c r="M161" s="19">
        <v>0.1</v>
      </c>
      <c r="N161" s="19">
        <v>0.4</v>
      </c>
      <c r="O161" s="21" t="s">
        <v>29</v>
      </c>
      <c r="P161" s="234"/>
      <c r="Q161" s="729"/>
    </row>
    <row r="162" spans="1:17" x14ac:dyDescent="0.25">
      <c r="A162" s="15">
        <v>8</v>
      </c>
      <c r="B162" s="35">
        <v>21201</v>
      </c>
      <c r="C162" s="131" t="s">
        <v>46</v>
      </c>
      <c r="D162" s="743"/>
      <c r="E162" s="743"/>
      <c r="F162" s="16">
        <v>27</v>
      </c>
      <c r="G162" s="189" t="s">
        <v>31</v>
      </c>
      <c r="H162" s="190">
        <v>199</v>
      </c>
      <c r="I162" s="17">
        <f t="shared" si="3"/>
        <v>5373</v>
      </c>
      <c r="J162" s="18" t="s">
        <v>28</v>
      </c>
      <c r="K162" s="19">
        <v>0.1</v>
      </c>
      <c r="L162" s="19">
        <v>0.4</v>
      </c>
      <c r="M162" s="19">
        <v>0.1</v>
      </c>
      <c r="N162" s="19">
        <v>0.4</v>
      </c>
      <c r="O162" s="21" t="s">
        <v>29</v>
      </c>
      <c r="P162" s="234"/>
      <c r="Q162" s="729"/>
    </row>
    <row r="163" spans="1:17" x14ac:dyDescent="0.25">
      <c r="A163" s="15">
        <v>9</v>
      </c>
      <c r="B163" s="35">
        <v>21201</v>
      </c>
      <c r="C163" s="131" t="s">
        <v>47</v>
      </c>
      <c r="D163" s="743"/>
      <c r="E163" s="743"/>
      <c r="F163" s="16">
        <v>25</v>
      </c>
      <c r="G163" s="189" t="s">
        <v>31</v>
      </c>
      <c r="H163" s="190">
        <v>199</v>
      </c>
      <c r="I163" s="17">
        <f t="shared" si="3"/>
        <v>4975</v>
      </c>
      <c r="J163" s="18" t="s">
        <v>28</v>
      </c>
      <c r="K163" s="19">
        <v>0.1</v>
      </c>
      <c r="L163" s="19">
        <v>0.4</v>
      </c>
      <c r="M163" s="19">
        <v>0.1</v>
      </c>
      <c r="N163" s="19">
        <v>0.4</v>
      </c>
      <c r="O163" s="21" t="s">
        <v>29</v>
      </c>
      <c r="P163" s="234"/>
      <c r="Q163" s="729"/>
    </row>
    <row r="164" spans="1:17" x14ac:dyDescent="0.25">
      <c r="A164" s="15">
        <v>10</v>
      </c>
      <c r="B164" s="35">
        <v>21201</v>
      </c>
      <c r="C164" s="131" t="s">
        <v>48</v>
      </c>
      <c r="D164" s="744"/>
      <c r="E164" s="744"/>
      <c r="F164" s="16">
        <v>24</v>
      </c>
      <c r="G164" s="189" t="s">
        <v>31</v>
      </c>
      <c r="H164" s="190">
        <v>198</v>
      </c>
      <c r="I164" s="17">
        <v>4761.92</v>
      </c>
      <c r="J164" s="18" t="s">
        <v>28</v>
      </c>
      <c r="K164" s="19">
        <v>0.1</v>
      </c>
      <c r="L164" s="19">
        <v>0.4</v>
      </c>
      <c r="M164" s="19">
        <v>0.1</v>
      </c>
      <c r="N164" s="19">
        <v>0.4</v>
      </c>
      <c r="O164" s="21" t="s">
        <v>29</v>
      </c>
      <c r="P164" s="234"/>
      <c r="Q164" s="745"/>
    </row>
    <row r="165" spans="1:17" x14ac:dyDescent="0.25">
      <c r="A165" s="27"/>
      <c r="B165" s="27"/>
      <c r="D165" s="13"/>
      <c r="E165" s="13"/>
      <c r="F165" s="27"/>
      <c r="G165" s="12"/>
      <c r="H165" s="48"/>
      <c r="I165" s="49"/>
      <c r="J165" s="31"/>
      <c r="K165" s="32"/>
      <c r="L165" s="32"/>
      <c r="M165" s="32"/>
      <c r="N165" s="32"/>
      <c r="O165" s="47"/>
      <c r="P165" s="34"/>
      <c r="Q165" s="50"/>
    </row>
    <row r="166" spans="1:17" x14ac:dyDescent="0.25">
      <c r="A166" s="27"/>
      <c r="B166" s="27"/>
      <c r="D166" s="13"/>
      <c r="E166" s="13"/>
      <c r="F166" s="27"/>
      <c r="G166" s="12"/>
      <c r="H166" s="48"/>
      <c r="I166" s="49">
        <f>SUM(I155:I165)</f>
        <v>94384</v>
      </c>
      <c r="J166" s="31"/>
      <c r="K166" s="32"/>
      <c r="L166" s="32"/>
      <c r="M166" s="32"/>
      <c r="N166" s="32"/>
      <c r="O166" s="47"/>
      <c r="P166" s="34"/>
      <c r="Q166" s="50"/>
    </row>
    <row r="167" spans="1:17" x14ac:dyDescent="0.25">
      <c r="A167" s="27"/>
      <c r="B167" s="27"/>
      <c r="D167" s="13"/>
      <c r="E167" s="13"/>
      <c r="F167" s="27"/>
      <c r="G167" s="12"/>
      <c r="H167" s="48"/>
      <c r="I167" s="49"/>
      <c r="J167" s="31"/>
      <c r="K167" s="32"/>
      <c r="L167" s="32"/>
      <c r="M167" s="32"/>
      <c r="N167" s="32"/>
      <c r="O167" s="47"/>
      <c r="P167" s="34"/>
      <c r="Q167" s="50"/>
    </row>
    <row r="168" spans="1:17" x14ac:dyDescent="0.25">
      <c r="A168" s="27"/>
      <c r="B168" s="27"/>
      <c r="D168" s="13"/>
      <c r="E168" s="13"/>
      <c r="F168" s="27"/>
      <c r="G168" s="12"/>
      <c r="H168" s="48"/>
      <c r="I168" s="49"/>
      <c r="J168" s="31"/>
      <c r="K168" s="32"/>
      <c r="L168" s="32"/>
      <c r="M168" s="32"/>
      <c r="N168" s="32"/>
      <c r="O168" s="47"/>
      <c r="P168" s="34"/>
      <c r="Q168" s="50"/>
    </row>
    <row r="169" spans="1:17" x14ac:dyDescent="0.25">
      <c r="A169" s="27"/>
      <c r="B169" s="27"/>
      <c r="D169" s="13"/>
      <c r="E169" s="13"/>
      <c r="F169" s="27"/>
      <c r="G169" s="12"/>
      <c r="H169" s="48"/>
      <c r="I169" s="49"/>
      <c r="J169" s="31"/>
      <c r="K169" s="32"/>
      <c r="L169" s="32"/>
      <c r="M169" s="32"/>
      <c r="N169" s="32"/>
      <c r="O169" s="47"/>
      <c r="P169" s="34"/>
      <c r="Q169" s="50"/>
    </row>
    <row r="170" spans="1:17" x14ac:dyDescent="0.25">
      <c r="A170" s="27"/>
      <c r="B170" s="27"/>
      <c r="D170" s="13"/>
      <c r="E170" s="13"/>
      <c r="F170" s="27"/>
      <c r="G170" s="12"/>
      <c r="H170" s="48"/>
      <c r="I170" s="49"/>
      <c r="J170" s="31"/>
      <c r="K170" s="32"/>
      <c r="L170" s="32"/>
      <c r="M170" s="32"/>
      <c r="N170" s="32"/>
      <c r="O170" s="47"/>
      <c r="P170" s="34"/>
      <c r="Q170" s="50"/>
    </row>
    <row r="171" spans="1:17" x14ac:dyDescent="0.25">
      <c r="A171" s="27"/>
      <c r="B171" s="27"/>
      <c r="D171" s="13"/>
      <c r="E171" s="13"/>
      <c r="F171" s="27"/>
      <c r="G171" s="12"/>
      <c r="H171" s="48"/>
      <c r="I171" s="49"/>
      <c r="J171" s="31"/>
      <c r="K171" s="32"/>
      <c r="L171" s="32"/>
      <c r="M171" s="32"/>
      <c r="N171" s="32"/>
      <c r="O171" s="47"/>
      <c r="P171" s="34"/>
      <c r="Q171" s="50"/>
    </row>
    <row r="172" spans="1:17" x14ac:dyDescent="0.25">
      <c r="A172" s="27"/>
      <c r="B172" s="27"/>
      <c r="D172" s="13"/>
      <c r="E172" s="13"/>
      <c r="F172" s="27"/>
      <c r="G172" s="12"/>
      <c r="H172" s="48"/>
      <c r="I172" s="49"/>
      <c r="J172" s="31"/>
      <c r="K172" s="32"/>
      <c r="L172" s="32"/>
      <c r="M172" s="32"/>
      <c r="N172" s="32"/>
      <c r="O172" s="47"/>
      <c r="P172" s="34"/>
      <c r="Q172" s="50"/>
    </row>
    <row r="173" spans="1:17" x14ac:dyDescent="0.25">
      <c r="A173" s="27"/>
      <c r="B173" s="27"/>
      <c r="D173" s="13"/>
      <c r="E173" s="13"/>
      <c r="F173" s="27"/>
      <c r="G173" s="12"/>
      <c r="H173" s="48"/>
      <c r="I173" s="49"/>
      <c r="J173" s="31"/>
      <c r="K173" s="32"/>
      <c r="L173" s="32"/>
      <c r="M173" s="32"/>
      <c r="N173" s="32"/>
      <c r="O173" s="47"/>
      <c r="P173" s="34"/>
      <c r="Q173" s="50"/>
    </row>
    <row r="174" spans="1:17" x14ac:dyDescent="0.25">
      <c r="A174" s="27"/>
      <c r="B174" s="27"/>
      <c r="D174" s="13"/>
      <c r="E174" s="13"/>
      <c r="F174" s="27"/>
      <c r="G174" s="12"/>
      <c r="H174" s="48"/>
      <c r="I174" s="49"/>
      <c r="J174" s="31"/>
      <c r="K174" s="32"/>
      <c r="L174" s="32"/>
      <c r="M174" s="32"/>
      <c r="N174" s="32"/>
      <c r="O174" s="47"/>
      <c r="P174" s="34"/>
      <c r="Q174" s="50"/>
    </row>
    <row r="175" spans="1:17" x14ac:dyDescent="0.25">
      <c r="A175" s="27"/>
      <c r="B175" s="27"/>
      <c r="D175" s="13"/>
      <c r="E175" s="13"/>
      <c r="F175" s="27"/>
      <c r="G175" s="12"/>
      <c r="H175" s="48"/>
      <c r="I175" s="49"/>
      <c r="J175" s="31"/>
      <c r="K175" s="32"/>
      <c r="L175" s="32"/>
      <c r="M175" s="32"/>
      <c r="N175" s="32"/>
      <c r="O175" s="47"/>
      <c r="P175" s="34"/>
      <c r="Q175" s="50"/>
    </row>
    <row r="176" spans="1:17" x14ac:dyDescent="0.25">
      <c r="A176" s="27"/>
      <c r="B176" s="27"/>
      <c r="D176" s="13"/>
      <c r="E176" s="13"/>
      <c r="F176" s="27"/>
      <c r="G176" s="12"/>
      <c r="H176" s="48"/>
      <c r="I176" s="49"/>
      <c r="J176" s="31"/>
      <c r="K176" s="32"/>
      <c r="L176" s="32"/>
      <c r="M176" s="32"/>
      <c r="N176" s="32"/>
      <c r="O176" s="47"/>
      <c r="P176" s="34"/>
      <c r="Q176" s="50"/>
    </row>
    <row r="177" spans="1:17" x14ac:dyDescent="0.25">
      <c r="A177" s="27"/>
      <c r="B177" s="27"/>
      <c r="D177" s="13"/>
      <c r="E177" s="13"/>
      <c r="F177" s="27"/>
      <c r="G177" s="12"/>
      <c r="H177" s="48"/>
      <c r="I177" s="49"/>
      <c r="J177" s="31"/>
      <c r="K177" s="32"/>
      <c r="L177" s="32"/>
      <c r="M177" s="32"/>
      <c r="N177" s="32"/>
      <c r="O177" s="47"/>
      <c r="P177" s="34"/>
      <c r="Q177" s="50"/>
    </row>
    <row r="178" spans="1:17" x14ac:dyDescent="0.25">
      <c r="A178" s="27"/>
      <c r="B178" s="27"/>
      <c r="D178" s="13"/>
      <c r="E178" s="13"/>
      <c r="F178" s="27"/>
      <c r="G178" s="12"/>
      <c r="H178" s="48"/>
      <c r="I178" s="49"/>
      <c r="J178" s="31"/>
      <c r="K178" s="32"/>
      <c r="L178" s="32"/>
      <c r="M178" s="32"/>
      <c r="N178" s="32"/>
      <c r="O178" s="47"/>
      <c r="P178" s="34"/>
      <c r="Q178" s="50"/>
    </row>
    <row r="179" spans="1:17" x14ac:dyDescent="0.25">
      <c r="A179" s="27"/>
      <c r="B179" s="27"/>
      <c r="D179" s="13"/>
      <c r="E179" s="13"/>
      <c r="F179" s="27"/>
      <c r="G179" s="12"/>
      <c r="H179" s="48"/>
      <c r="I179" s="49"/>
      <c r="J179" s="31"/>
      <c r="K179" s="32"/>
      <c r="L179" s="32"/>
      <c r="M179" s="32"/>
      <c r="N179" s="32"/>
      <c r="O179" s="47"/>
      <c r="P179" s="34"/>
      <c r="Q179" s="50"/>
    </row>
    <row r="180" spans="1:17" x14ac:dyDescent="0.25">
      <c r="A180" s="27"/>
      <c r="B180" s="27"/>
      <c r="D180" s="13"/>
      <c r="E180" s="13"/>
      <c r="F180" s="27"/>
      <c r="G180" s="12"/>
      <c r="H180" s="48"/>
      <c r="I180" s="49"/>
      <c r="J180" s="31"/>
      <c r="K180" s="32"/>
      <c r="L180" s="32"/>
      <c r="M180" s="32"/>
      <c r="N180" s="32"/>
      <c r="O180" s="47"/>
      <c r="P180" s="34"/>
      <c r="Q180" s="50"/>
    </row>
    <row r="181" spans="1:17" x14ac:dyDescent="0.25">
      <c r="A181" s="27"/>
      <c r="B181" s="27"/>
      <c r="D181" s="13"/>
      <c r="E181" s="13"/>
      <c r="F181" s="27"/>
      <c r="G181" s="12"/>
      <c r="H181" s="48"/>
      <c r="I181" s="49"/>
      <c r="J181" s="31"/>
      <c r="K181" s="32"/>
      <c r="L181" s="32"/>
      <c r="M181" s="32"/>
      <c r="N181" s="32"/>
      <c r="O181" s="47"/>
      <c r="P181" s="34"/>
      <c r="Q181" s="50"/>
    </row>
    <row r="182" spans="1:17" x14ac:dyDescent="0.25">
      <c r="A182" s="27"/>
      <c r="B182" s="27"/>
      <c r="D182" s="13"/>
      <c r="E182" s="13"/>
      <c r="F182" s="27"/>
      <c r="G182" s="12"/>
      <c r="H182" s="48"/>
      <c r="I182" s="49"/>
      <c r="J182" s="31"/>
      <c r="K182" s="32"/>
      <c r="L182" s="32"/>
      <c r="M182" s="32"/>
      <c r="N182" s="32"/>
      <c r="O182" s="47"/>
      <c r="P182" s="34"/>
      <c r="Q182" s="50"/>
    </row>
    <row r="183" spans="1:17" x14ac:dyDescent="0.25">
      <c r="A183" s="27"/>
      <c r="B183" s="27"/>
      <c r="D183" s="13"/>
      <c r="E183" s="13"/>
      <c r="F183" s="27"/>
      <c r="G183" s="12"/>
      <c r="H183" s="48"/>
      <c r="I183" s="49"/>
      <c r="J183" s="31"/>
      <c r="K183" s="32"/>
      <c r="L183" s="32"/>
      <c r="M183" s="32"/>
      <c r="N183" s="32"/>
      <c r="O183" s="47"/>
      <c r="P183" s="34"/>
      <c r="Q183" s="50"/>
    </row>
    <row r="184" spans="1:17" x14ac:dyDescent="0.25">
      <c r="A184" s="27"/>
      <c r="B184" s="27"/>
      <c r="C184" s="33"/>
      <c r="D184" s="13"/>
      <c r="E184" s="13"/>
      <c r="F184" s="27"/>
      <c r="G184" s="12"/>
      <c r="H184" s="48"/>
      <c r="I184" s="49"/>
      <c r="J184" s="31"/>
      <c r="K184" s="32"/>
      <c r="L184" s="32"/>
      <c r="M184" s="32"/>
      <c r="N184" s="32"/>
      <c r="O184" s="47"/>
      <c r="P184" s="34"/>
      <c r="Q184" s="50"/>
    </row>
    <row r="185" spans="1:17" x14ac:dyDescent="0.25">
      <c r="A185" s="1"/>
      <c r="B185" s="1"/>
      <c r="C185" s="1"/>
      <c r="D185" s="1"/>
      <c r="E185" s="1"/>
      <c r="F185" s="1"/>
      <c r="G185" s="5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B186" s="1"/>
      <c r="C186" s="1"/>
      <c r="D186" s="1"/>
      <c r="E186" s="1"/>
      <c r="F186" s="1"/>
      <c r="G186" s="5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B187" s="1"/>
      <c r="C187" s="1"/>
      <c r="D187" s="1"/>
      <c r="E187" s="1"/>
      <c r="F187" s="1"/>
      <c r="G187" s="5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B188" s="1"/>
      <c r="C188" s="1"/>
      <c r="D188" s="1"/>
      <c r="E188" s="1"/>
      <c r="F188" s="1"/>
      <c r="G188" s="5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706" t="s">
        <v>0</v>
      </c>
      <c r="B189" s="706"/>
      <c r="C189" s="706"/>
      <c r="D189" s="706"/>
      <c r="E189" s="706"/>
      <c r="F189" s="706"/>
      <c r="G189" s="706"/>
      <c r="H189" s="706"/>
      <c r="I189" s="706"/>
      <c r="J189" s="706"/>
      <c r="K189" s="706"/>
      <c r="L189" s="706"/>
      <c r="M189" s="706"/>
      <c r="N189" s="706"/>
      <c r="O189" s="706"/>
      <c r="P189" s="706"/>
      <c r="Q189" s="706"/>
    </row>
    <row r="190" spans="1:17" x14ac:dyDescent="0.25">
      <c r="A190" s="713" t="s">
        <v>1</v>
      </c>
      <c r="B190" s="713"/>
      <c r="C190" s="713"/>
      <c r="D190" s="713"/>
      <c r="E190" s="713"/>
      <c r="F190" s="713"/>
      <c r="G190" s="713"/>
      <c r="H190" s="713"/>
      <c r="I190" s="713"/>
      <c r="J190" s="713"/>
      <c r="K190" s="713"/>
      <c r="L190" s="713"/>
      <c r="M190" s="713"/>
      <c r="N190" s="713"/>
      <c r="O190" s="713"/>
      <c r="P190" s="713"/>
      <c r="Q190" s="713"/>
    </row>
    <row r="191" spans="1:17" x14ac:dyDescent="0.25">
      <c r="A191" s="713" t="s">
        <v>2</v>
      </c>
      <c r="B191" s="713"/>
      <c r="C191" s="713"/>
      <c r="D191" s="713"/>
      <c r="E191" s="713"/>
      <c r="F191" s="713"/>
      <c r="G191" s="713"/>
      <c r="H191" s="713"/>
      <c r="I191" s="713"/>
      <c r="J191" s="713"/>
      <c r="K191" s="713"/>
      <c r="L191" s="713"/>
      <c r="M191" s="713"/>
      <c r="N191" s="713"/>
      <c r="O191" s="713"/>
      <c r="P191" s="713"/>
      <c r="Q191" s="713"/>
    </row>
    <row r="192" spans="1:17" x14ac:dyDescent="0.25">
      <c r="A192" s="713" t="s">
        <v>3</v>
      </c>
      <c r="B192" s="713"/>
      <c r="C192" s="713"/>
      <c r="D192" s="713"/>
      <c r="E192" s="713"/>
      <c r="F192" s="713"/>
      <c r="G192" s="713"/>
      <c r="H192" s="713"/>
      <c r="I192" s="713"/>
      <c r="J192" s="713"/>
      <c r="K192" s="713"/>
      <c r="L192" s="713"/>
      <c r="M192" s="713"/>
      <c r="N192" s="713"/>
      <c r="O192" s="713"/>
      <c r="P192" s="713"/>
      <c r="Q192" s="713"/>
    </row>
    <row r="193" spans="1:17" x14ac:dyDescent="0.25">
      <c r="A193" s="713" t="s">
        <v>494</v>
      </c>
      <c r="B193" s="713"/>
      <c r="C193" s="713"/>
      <c r="D193" s="713"/>
      <c r="E193" s="713"/>
      <c r="F193" s="713"/>
      <c r="G193" s="713"/>
      <c r="H193" s="713"/>
      <c r="I193" s="713"/>
      <c r="J193" s="713"/>
      <c r="K193" s="713"/>
      <c r="L193" s="713"/>
      <c r="M193" s="713"/>
      <c r="N193" s="713"/>
      <c r="O193" s="713"/>
      <c r="P193" s="713"/>
      <c r="Q193" s="713"/>
    </row>
    <row r="194" spans="1:17" x14ac:dyDescent="0.25">
      <c r="A194" s="726" t="s">
        <v>4</v>
      </c>
      <c r="B194" s="726"/>
      <c r="C194" s="726"/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</row>
    <row r="195" spans="1:17" x14ac:dyDescent="0.25">
      <c r="A195" s="697" t="s">
        <v>49</v>
      </c>
      <c r="B195" s="697"/>
      <c r="C195" s="697"/>
      <c r="D195" s="697"/>
      <c r="E195" s="697"/>
      <c r="F195" s="697"/>
      <c r="G195" s="697"/>
      <c r="H195" s="697"/>
      <c r="I195" s="697"/>
      <c r="J195" s="697"/>
      <c r="K195" s="697"/>
      <c r="L195" s="697"/>
      <c r="M195" s="697"/>
      <c r="N195" s="697"/>
      <c r="O195" s="697"/>
      <c r="P195" s="697"/>
      <c r="Q195" s="697"/>
    </row>
    <row r="196" spans="1:17" ht="18.75" thickBot="1" x14ac:dyDescent="0.3">
      <c r="A196" s="2"/>
      <c r="B196" s="2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2"/>
      <c r="P196" s="2"/>
      <c r="Q196" s="2"/>
    </row>
    <row r="197" spans="1:17" ht="15.75" thickTop="1" x14ac:dyDescent="0.25">
      <c r="A197" s="698" t="s">
        <v>6</v>
      </c>
      <c r="B197" s="700" t="s">
        <v>7</v>
      </c>
      <c r="C197" s="702" t="s">
        <v>8</v>
      </c>
      <c r="D197" s="702" t="s">
        <v>9</v>
      </c>
      <c r="E197" s="702" t="s">
        <v>10</v>
      </c>
      <c r="F197" s="702" t="s">
        <v>11</v>
      </c>
      <c r="G197" s="700" t="s">
        <v>12</v>
      </c>
      <c r="H197" s="704" t="s">
        <v>13</v>
      </c>
      <c r="I197" s="704" t="s">
        <v>14</v>
      </c>
      <c r="J197" s="704" t="s">
        <v>15</v>
      </c>
      <c r="K197" s="715" t="s">
        <v>16</v>
      </c>
      <c r="L197" s="716"/>
      <c r="M197" s="716"/>
      <c r="N197" s="717"/>
      <c r="O197" s="721" t="s">
        <v>17</v>
      </c>
      <c r="P197" s="722"/>
      <c r="Q197" s="708" t="s">
        <v>18</v>
      </c>
    </row>
    <row r="198" spans="1:17" x14ac:dyDescent="0.25">
      <c r="A198" s="699"/>
      <c r="B198" s="701"/>
      <c r="C198" s="703"/>
      <c r="D198" s="703"/>
      <c r="E198" s="703"/>
      <c r="F198" s="703"/>
      <c r="G198" s="701"/>
      <c r="H198" s="705"/>
      <c r="I198" s="705"/>
      <c r="J198" s="705"/>
      <c r="K198" s="718"/>
      <c r="L198" s="719"/>
      <c r="M198" s="719"/>
      <c r="N198" s="720"/>
      <c r="O198" s="723"/>
      <c r="P198" s="724"/>
      <c r="Q198" s="709"/>
    </row>
    <row r="199" spans="1:17" x14ac:dyDescent="0.25">
      <c r="A199" s="699"/>
      <c r="B199" s="701"/>
      <c r="C199" s="703"/>
      <c r="D199" s="703"/>
      <c r="E199" s="703"/>
      <c r="F199" s="703"/>
      <c r="G199" s="701"/>
      <c r="H199" s="705"/>
      <c r="I199" s="705"/>
      <c r="J199" s="705"/>
      <c r="K199" s="711" t="s">
        <v>19</v>
      </c>
      <c r="L199" s="711" t="s">
        <v>20</v>
      </c>
      <c r="M199" s="711" t="s">
        <v>21</v>
      </c>
      <c r="N199" s="711" t="s">
        <v>22</v>
      </c>
      <c r="O199" s="695" t="s">
        <v>23</v>
      </c>
      <c r="P199" s="695" t="s">
        <v>24</v>
      </c>
      <c r="Q199" s="709"/>
    </row>
    <row r="200" spans="1:17" ht="15.75" thickBot="1" x14ac:dyDescent="0.3">
      <c r="A200" s="727"/>
      <c r="B200" s="725"/>
      <c r="C200" s="707"/>
      <c r="D200" s="707"/>
      <c r="E200" s="707"/>
      <c r="F200" s="707"/>
      <c r="G200" s="725"/>
      <c r="H200" s="696"/>
      <c r="I200" s="696"/>
      <c r="J200" s="696"/>
      <c r="K200" s="712"/>
      <c r="L200" s="712"/>
      <c r="M200" s="712"/>
      <c r="N200" s="712"/>
      <c r="O200" s="696"/>
      <c r="P200" s="696"/>
      <c r="Q200" s="710"/>
    </row>
    <row r="201" spans="1:17" x14ac:dyDescent="0.25">
      <c r="A201" s="52">
        <v>1</v>
      </c>
      <c r="B201" s="53">
        <v>21401</v>
      </c>
      <c r="C201" s="160" t="s">
        <v>301</v>
      </c>
      <c r="D201" s="731" t="s">
        <v>25</v>
      </c>
      <c r="E201" s="731" t="s">
        <v>26</v>
      </c>
      <c r="F201" s="43">
        <v>2</v>
      </c>
      <c r="G201" s="5" t="s">
        <v>31</v>
      </c>
      <c r="H201" s="209">
        <v>1334</v>
      </c>
      <c r="I201" s="209">
        <f>H201*F201</f>
        <v>2668</v>
      </c>
      <c r="J201" s="41" t="s">
        <v>28</v>
      </c>
      <c r="K201" s="42">
        <v>0.1</v>
      </c>
      <c r="L201" s="42">
        <v>0.4</v>
      </c>
      <c r="M201" s="42">
        <v>0.1</v>
      </c>
      <c r="N201" s="42">
        <v>0.4</v>
      </c>
      <c r="O201" s="227"/>
      <c r="P201" s="210" t="s">
        <v>29</v>
      </c>
      <c r="Q201" s="728" t="s">
        <v>30</v>
      </c>
    </row>
    <row r="202" spans="1:17" x14ac:dyDescent="0.25">
      <c r="A202" s="15">
        <v>2</v>
      </c>
      <c r="B202" s="16">
        <v>21401</v>
      </c>
      <c r="C202" s="20" t="s">
        <v>41</v>
      </c>
      <c r="D202" s="732"/>
      <c r="E202" s="732"/>
      <c r="F202" s="578">
        <v>5</v>
      </c>
      <c r="G202" s="7" t="s">
        <v>31</v>
      </c>
      <c r="H202" s="187">
        <v>569</v>
      </c>
      <c r="I202" s="187">
        <f>H202*F202</f>
        <v>2845</v>
      </c>
      <c r="J202" s="18" t="s">
        <v>28</v>
      </c>
      <c r="K202" s="19">
        <v>0.1</v>
      </c>
      <c r="L202" s="19">
        <v>0.4</v>
      </c>
      <c r="M202" s="19">
        <v>0.1</v>
      </c>
      <c r="N202" s="19">
        <v>0.4</v>
      </c>
      <c r="O202" s="227"/>
      <c r="P202" s="115" t="s">
        <v>29</v>
      </c>
      <c r="Q202" s="729"/>
    </row>
    <row r="203" spans="1:17" x14ac:dyDescent="0.25">
      <c r="A203" s="15">
        <v>3</v>
      </c>
      <c r="B203" s="16">
        <v>21401</v>
      </c>
      <c r="C203" s="20" t="s">
        <v>42</v>
      </c>
      <c r="D203" s="732"/>
      <c r="E203" s="732"/>
      <c r="F203" s="45">
        <v>4</v>
      </c>
      <c r="G203" s="7" t="s">
        <v>31</v>
      </c>
      <c r="H203" s="187">
        <v>569.16999999999996</v>
      </c>
      <c r="I203" s="187">
        <f t="shared" ref="I203:I229" si="4">H203*F203</f>
        <v>2276.6799999999998</v>
      </c>
      <c r="J203" s="18" t="s">
        <v>28</v>
      </c>
      <c r="K203" s="19">
        <v>0.1</v>
      </c>
      <c r="L203" s="19">
        <v>0.4</v>
      </c>
      <c r="M203" s="19">
        <v>0.1</v>
      </c>
      <c r="N203" s="19">
        <v>0.4</v>
      </c>
      <c r="O203" s="227"/>
      <c r="P203" s="115" t="s">
        <v>29</v>
      </c>
      <c r="Q203" s="729"/>
    </row>
    <row r="204" spans="1:17" x14ac:dyDescent="0.25">
      <c r="A204" s="15">
        <v>4</v>
      </c>
      <c r="B204" s="16">
        <v>21401</v>
      </c>
      <c r="C204" s="20" t="s">
        <v>302</v>
      </c>
      <c r="D204" s="732"/>
      <c r="E204" s="732"/>
      <c r="F204" s="45">
        <v>4</v>
      </c>
      <c r="G204" s="7" t="s">
        <v>31</v>
      </c>
      <c r="H204" s="187">
        <v>2019.03</v>
      </c>
      <c r="I204" s="187">
        <f t="shared" si="4"/>
        <v>8076.12</v>
      </c>
      <c r="J204" s="18" t="s">
        <v>28</v>
      </c>
      <c r="K204" s="19">
        <v>0.1</v>
      </c>
      <c r="L204" s="19">
        <v>0.4</v>
      </c>
      <c r="M204" s="19">
        <v>0.1</v>
      </c>
      <c r="N204" s="19">
        <v>0.4</v>
      </c>
      <c r="O204" s="227"/>
      <c r="P204" s="115" t="s">
        <v>29</v>
      </c>
      <c r="Q204" s="729"/>
    </row>
    <row r="205" spans="1:17" x14ac:dyDescent="0.25">
      <c r="A205" s="15">
        <v>5</v>
      </c>
      <c r="B205" s="16">
        <v>21401</v>
      </c>
      <c r="C205" s="20" t="s">
        <v>303</v>
      </c>
      <c r="D205" s="732"/>
      <c r="E205" s="732"/>
      <c r="F205" s="45">
        <v>4</v>
      </c>
      <c r="G205" s="7" t="s">
        <v>31</v>
      </c>
      <c r="H205" s="187">
        <v>1845.78</v>
      </c>
      <c r="I205" s="187">
        <f t="shared" si="4"/>
        <v>7383.12</v>
      </c>
      <c r="J205" s="18" t="s">
        <v>28</v>
      </c>
      <c r="K205" s="19">
        <v>0.1</v>
      </c>
      <c r="L205" s="19">
        <v>0.4</v>
      </c>
      <c r="M205" s="19">
        <v>0.1</v>
      </c>
      <c r="N205" s="19">
        <v>0.4</v>
      </c>
      <c r="O205" s="227"/>
      <c r="P205" s="115" t="s">
        <v>29</v>
      </c>
      <c r="Q205" s="729"/>
    </row>
    <row r="206" spans="1:17" ht="24" x14ac:dyDescent="0.25">
      <c r="A206" s="15">
        <v>6</v>
      </c>
      <c r="B206" s="16">
        <v>21401</v>
      </c>
      <c r="C206" s="11" t="s">
        <v>304</v>
      </c>
      <c r="D206" s="732"/>
      <c r="E206" s="732"/>
      <c r="F206" s="45">
        <v>4</v>
      </c>
      <c r="G206" s="7" t="s">
        <v>31</v>
      </c>
      <c r="H206" s="187">
        <v>1845.78</v>
      </c>
      <c r="I206" s="187">
        <f t="shared" si="4"/>
        <v>7383.12</v>
      </c>
      <c r="J206" s="18" t="s">
        <v>28</v>
      </c>
      <c r="K206" s="19">
        <v>0.1</v>
      </c>
      <c r="L206" s="19">
        <v>0.4</v>
      </c>
      <c r="M206" s="19">
        <v>0.1</v>
      </c>
      <c r="N206" s="19">
        <v>0.4</v>
      </c>
      <c r="O206" s="227"/>
      <c r="P206" s="115" t="s">
        <v>29</v>
      </c>
      <c r="Q206" s="729"/>
    </row>
    <row r="207" spans="1:17" ht="36" x14ac:dyDescent="0.25">
      <c r="A207" s="15">
        <v>7</v>
      </c>
      <c r="B207" s="16">
        <v>21401</v>
      </c>
      <c r="C207" s="11" t="s">
        <v>305</v>
      </c>
      <c r="D207" s="732"/>
      <c r="E207" s="732"/>
      <c r="F207" s="45">
        <v>4</v>
      </c>
      <c r="G207" s="7" t="s">
        <v>31</v>
      </c>
      <c r="H207" s="187">
        <v>1845.78</v>
      </c>
      <c r="I207" s="187">
        <f t="shared" si="4"/>
        <v>7383.12</v>
      </c>
      <c r="J207" s="18" t="s">
        <v>28</v>
      </c>
      <c r="K207" s="19">
        <v>0.1</v>
      </c>
      <c r="L207" s="19">
        <v>0.4</v>
      </c>
      <c r="M207" s="19">
        <v>0.1</v>
      </c>
      <c r="N207" s="19">
        <v>0.4</v>
      </c>
      <c r="O207" s="227"/>
      <c r="P207" s="115" t="s">
        <v>29</v>
      </c>
      <c r="Q207" s="729"/>
    </row>
    <row r="208" spans="1:17" x14ac:dyDescent="0.25">
      <c r="A208" s="15">
        <v>8</v>
      </c>
      <c r="B208" s="16">
        <v>21401</v>
      </c>
      <c r="C208" s="11" t="s">
        <v>50</v>
      </c>
      <c r="D208" s="732"/>
      <c r="E208" s="732"/>
      <c r="F208" s="45">
        <v>4</v>
      </c>
      <c r="G208" s="7" t="s">
        <v>31</v>
      </c>
      <c r="H208" s="187">
        <v>2233</v>
      </c>
      <c r="I208" s="187">
        <f t="shared" si="4"/>
        <v>8932</v>
      </c>
      <c r="J208" s="18" t="s">
        <v>28</v>
      </c>
      <c r="K208" s="19">
        <v>0.1</v>
      </c>
      <c r="L208" s="19">
        <v>0.4</v>
      </c>
      <c r="M208" s="19">
        <v>0.1</v>
      </c>
      <c r="N208" s="19">
        <v>0.4</v>
      </c>
      <c r="O208" s="227"/>
      <c r="P208" s="115" t="s">
        <v>29</v>
      </c>
      <c r="Q208" s="729"/>
    </row>
    <row r="209" spans="1:17" ht="24" x14ac:dyDescent="0.25">
      <c r="A209" s="15">
        <v>9</v>
      </c>
      <c r="B209" s="16">
        <v>21401</v>
      </c>
      <c r="C209" s="11" t="s">
        <v>51</v>
      </c>
      <c r="D209" s="732"/>
      <c r="E209" s="732"/>
      <c r="F209" s="45">
        <v>4</v>
      </c>
      <c r="G209" s="7" t="s">
        <v>31</v>
      </c>
      <c r="H209" s="187">
        <v>1450</v>
      </c>
      <c r="I209" s="187">
        <f t="shared" si="4"/>
        <v>5800</v>
      </c>
      <c r="J209" s="18" t="s">
        <v>28</v>
      </c>
      <c r="K209" s="19">
        <v>0.1</v>
      </c>
      <c r="L209" s="19">
        <v>0.4</v>
      </c>
      <c r="M209" s="19">
        <v>0.1</v>
      </c>
      <c r="N209" s="19">
        <v>0.4</v>
      </c>
      <c r="O209" s="227"/>
      <c r="P209" s="115" t="s">
        <v>29</v>
      </c>
      <c r="Q209" s="729"/>
    </row>
    <row r="210" spans="1:17" x14ac:dyDescent="0.25">
      <c r="A210" s="15">
        <v>10</v>
      </c>
      <c r="B210" s="16">
        <v>21401</v>
      </c>
      <c r="C210" s="11" t="s">
        <v>43</v>
      </c>
      <c r="D210" s="732"/>
      <c r="E210" s="732"/>
      <c r="F210" s="578">
        <v>5</v>
      </c>
      <c r="G210" s="7" t="s">
        <v>31</v>
      </c>
      <c r="H210" s="187">
        <v>749</v>
      </c>
      <c r="I210" s="187">
        <f t="shared" si="4"/>
        <v>3745</v>
      </c>
      <c r="J210" s="18" t="s">
        <v>28</v>
      </c>
      <c r="K210" s="19">
        <v>0.1</v>
      </c>
      <c r="L210" s="19">
        <v>0.4</v>
      </c>
      <c r="M210" s="19">
        <v>0.1</v>
      </c>
      <c r="N210" s="19">
        <v>0.4</v>
      </c>
      <c r="O210" s="227"/>
      <c r="P210" s="115" t="s">
        <v>29</v>
      </c>
      <c r="Q210" s="729"/>
    </row>
    <row r="211" spans="1:17" x14ac:dyDescent="0.25">
      <c r="A211" s="15">
        <v>11</v>
      </c>
      <c r="B211" s="16">
        <v>21401</v>
      </c>
      <c r="C211" s="11" t="s">
        <v>44</v>
      </c>
      <c r="D211" s="732"/>
      <c r="E211" s="732"/>
      <c r="F211" s="578">
        <v>4</v>
      </c>
      <c r="G211" s="7" t="s">
        <v>31</v>
      </c>
      <c r="H211" s="187">
        <v>889</v>
      </c>
      <c r="I211" s="187">
        <f t="shared" si="4"/>
        <v>3556</v>
      </c>
      <c r="J211" s="18" t="s">
        <v>28</v>
      </c>
      <c r="K211" s="19">
        <v>0.1</v>
      </c>
      <c r="L211" s="19">
        <v>0.4</v>
      </c>
      <c r="M211" s="19">
        <v>0.1</v>
      </c>
      <c r="N211" s="19">
        <v>0.4</v>
      </c>
      <c r="O211" s="227"/>
      <c r="P211" s="115" t="s">
        <v>29</v>
      </c>
      <c r="Q211" s="729"/>
    </row>
    <row r="212" spans="1:17" ht="24" x14ac:dyDescent="0.25">
      <c r="A212" s="15">
        <v>12</v>
      </c>
      <c r="B212" s="16">
        <v>21401</v>
      </c>
      <c r="C212" s="11" t="s">
        <v>306</v>
      </c>
      <c r="D212" s="732"/>
      <c r="E212" s="732"/>
      <c r="F212" s="578">
        <v>4</v>
      </c>
      <c r="G212" s="7" t="s">
        <v>31</v>
      </c>
      <c r="H212" s="187">
        <v>5119</v>
      </c>
      <c r="I212" s="187">
        <f t="shared" si="4"/>
        <v>20476</v>
      </c>
      <c r="J212" s="18" t="s">
        <v>28</v>
      </c>
      <c r="K212" s="19">
        <v>0.1</v>
      </c>
      <c r="L212" s="19">
        <v>0.4</v>
      </c>
      <c r="M212" s="19">
        <v>0.1</v>
      </c>
      <c r="N212" s="19">
        <v>0.4</v>
      </c>
      <c r="O212" s="227"/>
      <c r="P212" s="115" t="s">
        <v>29</v>
      </c>
      <c r="Q212" s="729"/>
    </row>
    <row r="213" spans="1:17" x14ac:dyDescent="0.25">
      <c r="A213" s="15">
        <v>13</v>
      </c>
      <c r="B213" s="16">
        <v>21401</v>
      </c>
      <c r="C213" s="11" t="s">
        <v>307</v>
      </c>
      <c r="D213" s="732"/>
      <c r="E213" s="732"/>
      <c r="F213" s="578">
        <v>4</v>
      </c>
      <c r="G213" s="7" t="s">
        <v>31</v>
      </c>
      <c r="H213" s="187">
        <v>2800</v>
      </c>
      <c r="I213" s="187">
        <f t="shared" si="4"/>
        <v>11200</v>
      </c>
      <c r="J213" s="18" t="s">
        <v>28</v>
      </c>
      <c r="K213" s="19">
        <v>0.1</v>
      </c>
      <c r="L213" s="19">
        <v>0.4</v>
      </c>
      <c r="M213" s="19">
        <v>0.1</v>
      </c>
      <c r="N213" s="19">
        <v>0.4</v>
      </c>
      <c r="O213" s="227"/>
      <c r="P213" s="115" t="s">
        <v>29</v>
      </c>
      <c r="Q213" s="729"/>
    </row>
    <row r="214" spans="1:17" x14ac:dyDescent="0.25">
      <c r="A214" s="15">
        <v>14</v>
      </c>
      <c r="B214" s="16">
        <v>21401</v>
      </c>
      <c r="C214" s="11" t="s">
        <v>52</v>
      </c>
      <c r="D214" s="732"/>
      <c r="E214" s="732"/>
      <c r="F214" s="578">
        <v>4</v>
      </c>
      <c r="G214" s="7" t="s">
        <v>31</v>
      </c>
      <c r="H214" s="187">
        <v>3700</v>
      </c>
      <c r="I214" s="187">
        <f t="shared" si="4"/>
        <v>14800</v>
      </c>
      <c r="J214" s="18" t="s">
        <v>28</v>
      </c>
      <c r="K214" s="19">
        <v>0.1</v>
      </c>
      <c r="L214" s="19">
        <v>0.4</v>
      </c>
      <c r="M214" s="19">
        <v>0.1</v>
      </c>
      <c r="N214" s="19">
        <v>0.4</v>
      </c>
      <c r="O214" s="227"/>
      <c r="P214" s="115" t="s">
        <v>29</v>
      </c>
      <c r="Q214" s="729"/>
    </row>
    <row r="215" spans="1:17" ht="24" x14ac:dyDescent="0.25">
      <c r="A215" s="15">
        <v>15</v>
      </c>
      <c r="B215" s="16">
        <v>21401</v>
      </c>
      <c r="C215" s="11" t="s">
        <v>308</v>
      </c>
      <c r="D215" s="732"/>
      <c r="E215" s="732"/>
      <c r="F215" s="45">
        <v>3</v>
      </c>
      <c r="G215" s="7" t="s">
        <v>31</v>
      </c>
      <c r="H215" s="187">
        <v>1225</v>
      </c>
      <c r="I215" s="187">
        <f t="shared" si="4"/>
        <v>3675</v>
      </c>
      <c r="J215" s="18" t="s">
        <v>28</v>
      </c>
      <c r="K215" s="19">
        <v>0.1</v>
      </c>
      <c r="L215" s="19">
        <v>0.4</v>
      </c>
      <c r="M215" s="19">
        <v>0.1</v>
      </c>
      <c r="N215" s="19">
        <v>0.4</v>
      </c>
      <c r="O215" s="227"/>
      <c r="P215" s="115" t="s">
        <v>29</v>
      </c>
      <c r="Q215" s="729"/>
    </row>
    <row r="216" spans="1:17" ht="24" x14ac:dyDescent="0.25">
      <c r="A216" s="15">
        <v>16</v>
      </c>
      <c r="B216" s="16">
        <v>21401</v>
      </c>
      <c r="C216" s="11" t="s">
        <v>54</v>
      </c>
      <c r="D216" s="732"/>
      <c r="E216" s="732"/>
      <c r="F216" s="45">
        <v>3</v>
      </c>
      <c r="G216" s="7" t="s">
        <v>31</v>
      </c>
      <c r="H216" s="187">
        <v>1349</v>
      </c>
      <c r="I216" s="187">
        <f t="shared" si="4"/>
        <v>4047</v>
      </c>
      <c r="J216" s="18" t="s">
        <v>28</v>
      </c>
      <c r="K216" s="19">
        <v>0.1</v>
      </c>
      <c r="L216" s="19">
        <v>0.4</v>
      </c>
      <c r="M216" s="19">
        <v>0.1</v>
      </c>
      <c r="N216" s="19">
        <v>0.4</v>
      </c>
      <c r="O216" s="227"/>
      <c r="P216" s="115" t="s">
        <v>29</v>
      </c>
      <c r="Q216" s="729"/>
    </row>
    <row r="217" spans="1:17" ht="24" x14ac:dyDescent="0.25">
      <c r="A217" s="15">
        <v>17</v>
      </c>
      <c r="B217" s="16">
        <v>21401</v>
      </c>
      <c r="C217" s="11" t="s">
        <v>55</v>
      </c>
      <c r="D217" s="732"/>
      <c r="E217" s="732"/>
      <c r="F217" s="45">
        <v>3</v>
      </c>
      <c r="G217" s="7" t="s">
        <v>31</v>
      </c>
      <c r="H217" s="187">
        <v>1368.5</v>
      </c>
      <c r="I217" s="187">
        <f t="shared" si="4"/>
        <v>4105.5</v>
      </c>
      <c r="J217" s="18" t="s">
        <v>28</v>
      </c>
      <c r="K217" s="19">
        <v>0.1</v>
      </c>
      <c r="L217" s="19">
        <v>0.4</v>
      </c>
      <c r="M217" s="19">
        <v>0.1</v>
      </c>
      <c r="N217" s="19">
        <v>0.4</v>
      </c>
      <c r="O217" s="227"/>
      <c r="P217" s="115" t="s">
        <v>29</v>
      </c>
      <c r="Q217" s="729"/>
    </row>
    <row r="218" spans="1:17" ht="24" x14ac:dyDescent="0.25">
      <c r="A218" s="15">
        <v>18</v>
      </c>
      <c r="B218" s="16">
        <v>21401</v>
      </c>
      <c r="C218" s="11" t="s">
        <v>56</v>
      </c>
      <c r="D218" s="732"/>
      <c r="E218" s="732"/>
      <c r="F218" s="45">
        <v>3</v>
      </c>
      <c r="G218" s="7" t="s">
        <v>31</v>
      </c>
      <c r="H218" s="187">
        <v>1353</v>
      </c>
      <c r="I218" s="187">
        <f t="shared" si="4"/>
        <v>4059</v>
      </c>
      <c r="J218" s="18" t="s">
        <v>28</v>
      </c>
      <c r="K218" s="19">
        <v>0.1</v>
      </c>
      <c r="L218" s="19">
        <v>0.4</v>
      </c>
      <c r="M218" s="19">
        <v>0.1</v>
      </c>
      <c r="N218" s="19">
        <v>0.4</v>
      </c>
      <c r="O218" s="227"/>
      <c r="P218" s="115" t="s">
        <v>29</v>
      </c>
      <c r="Q218" s="729"/>
    </row>
    <row r="219" spans="1:17" x14ac:dyDescent="0.25">
      <c r="A219" s="15">
        <v>19</v>
      </c>
      <c r="B219" s="16">
        <v>21401</v>
      </c>
      <c r="C219" s="11" t="s">
        <v>309</v>
      </c>
      <c r="D219" s="732"/>
      <c r="E219" s="732"/>
      <c r="F219" s="45">
        <v>3</v>
      </c>
      <c r="G219" s="7" t="s">
        <v>31</v>
      </c>
      <c r="H219" s="187">
        <v>269</v>
      </c>
      <c r="I219" s="187">
        <f t="shared" si="4"/>
        <v>807</v>
      </c>
      <c r="J219" s="18" t="s">
        <v>28</v>
      </c>
      <c r="K219" s="19">
        <v>0.1</v>
      </c>
      <c r="L219" s="19">
        <v>0.4</v>
      </c>
      <c r="M219" s="19">
        <v>0.1</v>
      </c>
      <c r="N219" s="19">
        <v>0.4</v>
      </c>
      <c r="O219" s="227"/>
      <c r="P219" s="115" t="s">
        <v>29</v>
      </c>
      <c r="Q219" s="729"/>
    </row>
    <row r="220" spans="1:17" x14ac:dyDescent="0.25">
      <c r="A220" s="15">
        <v>20</v>
      </c>
      <c r="B220" s="16">
        <v>21401</v>
      </c>
      <c r="C220" s="11" t="s">
        <v>310</v>
      </c>
      <c r="D220" s="732"/>
      <c r="E220" s="732"/>
      <c r="F220" s="45">
        <v>2</v>
      </c>
      <c r="G220" s="7" t="s">
        <v>31</v>
      </c>
      <c r="H220" s="187">
        <v>269</v>
      </c>
      <c r="I220" s="187">
        <f>H220*F220</f>
        <v>538</v>
      </c>
      <c r="J220" s="18" t="s">
        <v>28</v>
      </c>
      <c r="K220" s="19">
        <v>0.1</v>
      </c>
      <c r="L220" s="19">
        <v>0.4</v>
      </c>
      <c r="M220" s="19">
        <v>0.1</v>
      </c>
      <c r="N220" s="19">
        <v>0.4</v>
      </c>
      <c r="O220" s="227"/>
      <c r="P220" s="115" t="s">
        <v>29</v>
      </c>
      <c r="Q220" s="729"/>
    </row>
    <row r="221" spans="1:17" x14ac:dyDescent="0.25">
      <c r="A221" s="15">
        <v>21</v>
      </c>
      <c r="B221" s="16">
        <v>21401</v>
      </c>
      <c r="C221" s="11" t="s">
        <v>311</v>
      </c>
      <c r="D221" s="732"/>
      <c r="E221" s="732"/>
      <c r="F221" s="45">
        <v>2</v>
      </c>
      <c r="G221" s="7" t="s">
        <v>31</v>
      </c>
      <c r="H221" s="187">
        <v>269</v>
      </c>
      <c r="I221" s="187">
        <f t="shared" si="4"/>
        <v>538</v>
      </c>
      <c r="J221" s="18" t="s">
        <v>28</v>
      </c>
      <c r="K221" s="19">
        <v>0.1</v>
      </c>
      <c r="L221" s="19">
        <v>0.4</v>
      </c>
      <c r="M221" s="19">
        <v>0.1</v>
      </c>
      <c r="N221" s="19">
        <v>0.4</v>
      </c>
      <c r="O221" s="227"/>
      <c r="P221" s="115" t="s">
        <v>29</v>
      </c>
      <c r="Q221" s="729"/>
    </row>
    <row r="222" spans="1:17" x14ac:dyDescent="0.25">
      <c r="A222" s="15">
        <v>22</v>
      </c>
      <c r="B222" s="16">
        <v>21401</v>
      </c>
      <c r="C222" s="11" t="s">
        <v>312</v>
      </c>
      <c r="D222" s="732"/>
      <c r="E222" s="732"/>
      <c r="F222" s="45">
        <v>2</v>
      </c>
      <c r="G222" s="7" t="s">
        <v>31</v>
      </c>
      <c r="H222" s="187">
        <v>269</v>
      </c>
      <c r="I222" s="187">
        <f t="shared" si="4"/>
        <v>538</v>
      </c>
      <c r="J222" s="18" t="s">
        <v>28</v>
      </c>
      <c r="K222" s="19">
        <v>0.1</v>
      </c>
      <c r="L222" s="19">
        <v>0.4</v>
      </c>
      <c r="M222" s="19">
        <v>0.1</v>
      </c>
      <c r="N222" s="19">
        <v>0.4</v>
      </c>
      <c r="O222" s="227"/>
      <c r="P222" s="115" t="s">
        <v>29</v>
      </c>
      <c r="Q222" s="729"/>
    </row>
    <row r="223" spans="1:17" x14ac:dyDescent="0.25">
      <c r="A223" s="15">
        <v>23</v>
      </c>
      <c r="B223" s="16">
        <v>21401</v>
      </c>
      <c r="C223" s="11" t="s">
        <v>496</v>
      </c>
      <c r="D223" s="732"/>
      <c r="E223" s="732"/>
      <c r="F223" s="45">
        <v>4</v>
      </c>
      <c r="G223" s="7" t="s">
        <v>31</v>
      </c>
      <c r="H223" s="187">
        <v>866</v>
      </c>
      <c r="I223" s="187">
        <f t="shared" si="4"/>
        <v>3464</v>
      </c>
      <c r="J223" s="18" t="s">
        <v>28</v>
      </c>
      <c r="K223" s="19">
        <v>0.1</v>
      </c>
      <c r="L223" s="19">
        <v>0.4</v>
      </c>
      <c r="M223" s="19">
        <v>0.1</v>
      </c>
      <c r="N223" s="19">
        <v>0.4</v>
      </c>
      <c r="O223" s="227"/>
      <c r="P223" s="115" t="s">
        <v>29</v>
      </c>
      <c r="Q223" s="729"/>
    </row>
    <row r="224" spans="1:17" x14ac:dyDescent="0.25">
      <c r="A224" s="15">
        <v>24</v>
      </c>
      <c r="B224" s="16">
        <v>21401</v>
      </c>
      <c r="C224" s="11" t="s">
        <v>57</v>
      </c>
      <c r="D224" s="732"/>
      <c r="E224" s="732"/>
      <c r="F224" s="578">
        <v>5</v>
      </c>
      <c r="G224" s="7" t="s">
        <v>31</v>
      </c>
      <c r="H224" s="187">
        <v>219</v>
      </c>
      <c r="I224" s="187">
        <f t="shared" si="4"/>
        <v>1095</v>
      </c>
      <c r="J224" s="18" t="s">
        <v>28</v>
      </c>
      <c r="K224" s="19">
        <v>0.1</v>
      </c>
      <c r="L224" s="19">
        <v>0.4</v>
      </c>
      <c r="M224" s="19">
        <v>0.1</v>
      </c>
      <c r="N224" s="19">
        <v>0.4</v>
      </c>
      <c r="O224" s="227"/>
      <c r="P224" s="115" t="s">
        <v>29</v>
      </c>
      <c r="Q224" s="729"/>
    </row>
    <row r="225" spans="1:17" x14ac:dyDescent="0.25">
      <c r="A225" s="15">
        <v>25</v>
      </c>
      <c r="B225" s="16">
        <v>21401</v>
      </c>
      <c r="C225" s="11" t="s">
        <v>58</v>
      </c>
      <c r="D225" s="732"/>
      <c r="E225" s="732"/>
      <c r="F225" s="578">
        <v>4</v>
      </c>
      <c r="G225" s="7" t="s">
        <v>31</v>
      </c>
      <c r="H225" s="187">
        <v>300</v>
      </c>
      <c r="I225" s="187">
        <f t="shared" si="4"/>
        <v>1200</v>
      </c>
      <c r="J225" s="18" t="s">
        <v>28</v>
      </c>
      <c r="K225" s="19">
        <v>0.1</v>
      </c>
      <c r="L225" s="19">
        <v>0.4</v>
      </c>
      <c r="M225" s="19">
        <v>0.1</v>
      </c>
      <c r="N225" s="19">
        <v>0.4</v>
      </c>
      <c r="O225" s="227"/>
      <c r="P225" s="115" t="s">
        <v>29</v>
      </c>
      <c r="Q225" s="729"/>
    </row>
    <row r="226" spans="1:17" x14ac:dyDescent="0.25">
      <c r="A226" s="15">
        <v>26</v>
      </c>
      <c r="B226" s="16">
        <v>21401</v>
      </c>
      <c r="C226" s="11" t="s">
        <v>59</v>
      </c>
      <c r="D226" s="732"/>
      <c r="E226" s="732"/>
      <c r="F226" s="578">
        <v>4</v>
      </c>
      <c r="G226" s="7" t="s">
        <v>31</v>
      </c>
      <c r="H226" s="187">
        <v>129</v>
      </c>
      <c r="I226" s="187">
        <f t="shared" si="4"/>
        <v>516</v>
      </c>
      <c r="J226" s="18" t="s">
        <v>28</v>
      </c>
      <c r="K226" s="19">
        <v>0.1</v>
      </c>
      <c r="L226" s="19">
        <v>0.4</v>
      </c>
      <c r="M226" s="19">
        <v>0.1</v>
      </c>
      <c r="N226" s="19">
        <v>0.4</v>
      </c>
      <c r="O226" s="227"/>
      <c r="P226" s="115" t="s">
        <v>29</v>
      </c>
      <c r="Q226" s="729"/>
    </row>
    <row r="227" spans="1:17" ht="24" x14ac:dyDescent="0.25">
      <c r="A227" s="15">
        <v>27</v>
      </c>
      <c r="B227" s="16">
        <v>21401</v>
      </c>
      <c r="C227" s="11" t="s">
        <v>60</v>
      </c>
      <c r="D227" s="732"/>
      <c r="E227" s="732"/>
      <c r="F227" s="578">
        <v>2</v>
      </c>
      <c r="G227" s="7" t="s">
        <v>31</v>
      </c>
      <c r="H227" s="187">
        <v>1699</v>
      </c>
      <c r="I227" s="187">
        <f t="shared" si="4"/>
        <v>3398</v>
      </c>
      <c r="J227" s="18" t="s">
        <v>28</v>
      </c>
      <c r="K227" s="19">
        <v>0.1</v>
      </c>
      <c r="L227" s="19">
        <v>0.4</v>
      </c>
      <c r="M227" s="19">
        <v>0.1</v>
      </c>
      <c r="N227" s="19">
        <v>0.4</v>
      </c>
      <c r="O227" s="227"/>
      <c r="P227" s="115" t="s">
        <v>29</v>
      </c>
      <c r="Q227" s="729"/>
    </row>
    <row r="228" spans="1:17" ht="24" x14ac:dyDescent="0.25">
      <c r="A228" s="15">
        <v>28</v>
      </c>
      <c r="B228" s="16">
        <v>21401</v>
      </c>
      <c r="C228" s="11" t="s">
        <v>495</v>
      </c>
      <c r="D228" s="732"/>
      <c r="E228" s="732"/>
      <c r="F228" s="578">
        <v>2</v>
      </c>
      <c r="G228" s="7" t="s">
        <v>31</v>
      </c>
      <c r="H228" s="187">
        <v>1573.47</v>
      </c>
      <c r="I228" s="187">
        <f t="shared" si="4"/>
        <v>3146.94</v>
      </c>
      <c r="J228" s="18" t="s">
        <v>28</v>
      </c>
      <c r="K228" s="19">
        <v>0.1</v>
      </c>
      <c r="L228" s="19">
        <v>0.4</v>
      </c>
      <c r="M228" s="19">
        <v>0.1</v>
      </c>
      <c r="N228" s="19">
        <v>0.4</v>
      </c>
      <c r="O228" s="227"/>
      <c r="P228" s="115" t="s">
        <v>29</v>
      </c>
      <c r="Q228" s="729"/>
    </row>
    <row r="229" spans="1:17" ht="15.75" thickBot="1" x14ac:dyDescent="0.3">
      <c r="A229" s="22">
        <v>29</v>
      </c>
      <c r="B229" s="23">
        <v>21401</v>
      </c>
      <c r="C229" s="178" t="s">
        <v>61</v>
      </c>
      <c r="D229" s="733"/>
      <c r="E229" s="733"/>
      <c r="F229" s="579">
        <v>8</v>
      </c>
      <c r="G229" s="174" t="s">
        <v>31</v>
      </c>
      <c r="H229" s="192">
        <v>63</v>
      </c>
      <c r="I229" s="192">
        <f t="shared" si="4"/>
        <v>504</v>
      </c>
      <c r="J229" s="24" t="s">
        <v>28</v>
      </c>
      <c r="K229" s="25">
        <v>0.1</v>
      </c>
      <c r="L229" s="25">
        <v>0.4</v>
      </c>
      <c r="M229" s="25">
        <v>0.1</v>
      </c>
      <c r="N229" s="25">
        <v>0.4</v>
      </c>
      <c r="O229" s="254"/>
      <c r="P229" s="193" t="s">
        <v>29</v>
      </c>
      <c r="Q229" s="730"/>
    </row>
    <row r="230" spans="1:17" ht="15.75" thickTop="1" x14ac:dyDescent="0.25">
      <c r="A230" s="27"/>
      <c r="B230" s="27"/>
      <c r="C230" s="13"/>
      <c r="D230" s="13"/>
      <c r="E230" s="13"/>
      <c r="F230" s="1"/>
      <c r="G230" s="12"/>
      <c r="H230" s="188"/>
      <c r="I230" s="188">
        <f>SUM(I201:I229)</f>
        <v>138155.6</v>
      </c>
      <c r="J230" s="31"/>
      <c r="K230" s="32"/>
      <c r="L230" s="32"/>
      <c r="M230" s="32"/>
      <c r="N230" s="32"/>
      <c r="P230" s="162"/>
      <c r="Q230" s="50"/>
    </row>
    <row r="231" spans="1:17" x14ac:dyDescent="0.25">
      <c r="A231" s="706" t="s">
        <v>0</v>
      </c>
      <c r="B231" s="706"/>
      <c r="C231" s="706"/>
      <c r="D231" s="706"/>
      <c r="E231" s="706"/>
      <c r="F231" s="706"/>
      <c r="G231" s="706"/>
      <c r="H231" s="706"/>
      <c r="I231" s="706"/>
      <c r="J231" s="706"/>
      <c r="K231" s="706"/>
      <c r="L231" s="706"/>
      <c r="M231" s="706"/>
      <c r="N231" s="706"/>
      <c r="O231" s="706"/>
      <c r="P231" s="706"/>
      <c r="Q231" s="706"/>
    </row>
    <row r="232" spans="1:17" x14ac:dyDescent="0.25">
      <c r="A232" s="713" t="s">
        <v>1</v>
      </c>
      <c r="B232" s="713"/>
      <c r="C232" s="713"/>
      <c r="D232" s="713"/>
      <c r="E232" s="713"/>
      <c r="F232" s="713"/>
      <c r="G232" s="713"/>
      <c r="H232" s="713"/>
      <c r="I232" s="713"/>
      <c r="J232" s="713"/>
      <c r="K232" s="713"/>
      <c r="L232" s="713"/>
      <c r="M232" s="713"/>
      <c r="N232" s="713"/>
      <c r="O232" s="713"/>
      <c r="P232" s="713"/>
      <c r="Q232" s="713"/>
    </row>
    <row r="233" spans="1:17" x14ac:dyDescent="0.25">
      <c r="A233" s="713" t="s">
        <v>2</v>
      </c>
      <c r="B233" s="713"/>
      <c r="C233" s="713"/>
      <c r="D233" s="713"/>
      <c r="E233" s="713"/>
      <c r="F233" s="713"/>
      <c r="G233" s="713"/>
      <c r="H233" s="713"/>
      <c r="I233" s="713"/>
      <c r="J233" s="713"/>
      <c r="K233" s="713"/>
      <c r="L233" s="713"/>
      <c r="M233" s="713"/>
      <c r="N233" s="713"/>
      <c r="O233" s="713"/>
      <c r="P233" s="713"/>
      <c r="Q233" s="713"/>
    </row>
    <row r="234" spans="1:17" x14ac:dyDescent="0.25">
      <c r="A234" s="713" t="s">
        <v>3</v>
      </c>
      <c r="B234" s="713"/>
      <c r="C234" s="713"/>
      <c r="D234" s="713"/>
      <c r="E234" s="713"/>
      <c r="F234" s="713"/>
      <c r="G234" s="713"/>
      <c r="H234" s="713"/>
      <c r="I234" s="713"/>
      <c r="J234" s="713"/>
      <c r="K234" s="713"/>
      <c r="L234" s="713"/>
      <c r="M234" s="713"/>
      <c r="N234" s="713"/>
      <c r="O234" s="713"/>
      <c r="P234" s="713"/>
      <c r="Q234" s="713"/>
    </row>
    <row r="235" spans="1:17" x14ac:dyDescent="0.25">
      <c r="A235" s="713" t="s">
        <v>494</v>
      </c>
      <c r="B235" s="713"/>
      <c r="C235" s="713"/>
      <c r="D235" s="713"/>
      <c r="E235" s="713"/>
      <c r="F235" s="713"/>
      <c r="G235" s="713"/>
      <c r="H235" s="713"/>
      <c r="I235" s="713"/>
      <c r="J235" s="713"/>
      <c r="K235" s="713"/>
      <c r="L235" s="713"/>
      <c r="M235" s="713"/>
      <c r="N235" s="713"/>
      <c r="O235" s="713"/>
      <c r="P235" s="713"/>
      <c r="Q235" s="713"/>
    </row>
    <row r="236" spans="1:17" x14ac:dyDescent="0.25">
      <c r="A236" s="726" t="s">
        <v>4</v>
      </c>
      <c r="B236" s="726"/>
      <c r="C236" s="726"/>
      <c r="D236" s="726"/>
      <c r="E236" s="726"/>
      <c r="F236" s="726"/>
      <c r="G236" s="726"/>
      <c r="H236" s="726"/>
      <c r="I236" s="726"/>
      <c r="J236" s="726"/>
      <c r="K236" s="726"/>
      <c r="L236" s="726"/>
      <c r="M236" s="726"/>
      <c r="N236" s="726"/>
      <c r="O236" s="726"/>
      <c r="P236" s="726"/>
      <c r="Q236" s="726"/>
    </row>
    <row r="237" spans="1:17" x14ac:dyDescent="0.25">
      <c r="A237" s="697" t="s">
        <v>49</v>
      </c>
      <c r="B237" s="697"/>
      <c r="C237" s="697"/>
      <c r="D237" s="697"/>
      <c r="E237" s="697"/>
      <c r="F237" s="697"/>
      <c r="G237" s="697"/>
      <c r="H237" s="697"/>
      <c r="I237" s="697"/>
      <c r="J237" s="697"/>
      <c r="K237" s="697"/>
      <c r="L237" s="697"/>
      <c r="M237" s="697"/>
      <c r="N237" s="697"/>
      <c r="O237" s="697"/>
      <c r="P237" s="697"/>
      <c r="Q237" s="697"/>
    </row>
    <row r="238" spans="1:17" ht="18.75" thickBot="1" x14ac:dyDescent="0.3">
      <c r="A238" s="2"/>
      <c r="B238" s="2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2"/>
      <c r="P238" s="2"/>
      <c r="Q238" s="2"/>
    </row>
    <row r="239" spans="1:17" ht="15.75" thickTop="1" x14ac:dyDescent="0.25">
      <c r="A239" s="698" t="s">
        <v>6</v>
      </c>
      <c r="B239" s="700" t="s">
        <v>7</v>
      </c>
      <c r="C239" s="702" t="s">
        <v>8</v>
      </c>
      <c r="D239" s="702" t="s">
        <v>9</v>
      </c>
      <c r="E239" s="702" t="s">
        <v>10</v>
      </c>
      <c r="F239" s="702" t="s">
        <v>11</v>
      </c>
      <c r="G239" s="700" t="s">
        <v>12</v>
      </c>
      <c r="H239" s="704" t="s">
        <v>13</v>
      </c>
      <c r="I239" s="704" t="s">
        <v>14</v>
      </c>
      <c r="J239" s="704" t="s">
        <v>15</v>
      </c>
      <c r="K239" s="715" t="s">
        <v>16</v>
      </c>
      <c r="L239" s="716"/>
      <c r="M239" s="716"/>
      <c r="N239" s="717"/>
      <c r="O239" s="721" t="s">
        <v>17</v>
      </c>
      <c r="P239" s="722"/>
      <c r="Q239" s="708" t="s">
        <v>18</v>
      </c>
    </row>
    <row r="240" spans="1:17" x14ac:dyDescent="0.25">
      <c r="A240" s="699"/>
      <c r="B240" s="701"/>
      <c r="C240" s="703"/>
      <c r="D240" s="703"/>
      <c r="E240" s="703"/>
      <c r="F240" s="703"/>
      <c r="G240" s="701"/>
      <c r="H240" s="705"/>
      <c r="I240" s="705"/>
      <c r="J240" s="705"/>
      <c r="K240" s="718"/>
      <c r="L240" s="719"/>
      <c r="M240" s="719"/>
      <c r="N240" s="720"/>
      <c r="O240" s="723"/>
      <c r="P240" s="724"/>
      <c r="Q240" s="709"/>
    </row>
    <row r="241" spans="1:17" x14ac:dyDescent="0.25">
      <c r="A241" s="699"/>
      <c r="B241" s="701"/>
      <c r="C241" s="703"/>
      <c r="D241" s="703"/>
      <c r="E241" s="703"/>
      <c r="F241" s="703"/>
      <c r="G241" s="701"/>
      <c r="H241" s="705"/>
      <c r="I241" s="705"/>
      <c r="J241" s="705"/>
      <c r="K241" s="711" t="s">
        <v>19</v>
      </c>
      <c r="L241" s="711" t="s">
        <v>20</v>
      </c>
      <c r="M241" s="711" t="s">
        <v>21</v>
      </c>
      <c r="N241" s="711" t="s">
        <v>22</v>
      </c>
      <c r="O241" s="695" t="s">
        <v>23</v>
      </c>
      <c r="P241" s="695" t="s">
        <v>24</v>
      </c>
      <c r="Q241" s="709"/>
    </row>
    <row r="242" spans="1:17" ht="15.75" thickBot="1" x14ac:dyDescent="0.3">
      <c r="A242" s="727"/>
      <c r="B242" s="725"/>
      <c r="C242" s="707"/>
      <c r="D242" s="707"/>
      <c r="E242" s="707"/>
      <c r="F242" s="707"/>
      <c r="G242" s="725"/>
      <c r="H242" s="696"/>
      <c r="I242" s="696"/>
      <c r="J242" s="696"/>
      <c r="K242" s="712"/>
      <c r="L242" s="712"/>
      <c r="M242" s="712"/>
      <c r="N242" s="712"/>
      <c r="O242" s="696"/>
      <c r="P242" s="696"/>
      <c r="Q242" s="710"/>
    </row>
    <row r="243" spans="1:17" x14ac:dyDescent="0.25">
      <c r="A243" s="52">
        <v>30</v>
      </c>
      <c r="B243" s="53">
        <v>21401</v>
      </c>
      <c r="C243" s="138" t="s">
        <v>62</v>
      </c>
      <c r="D243" s="731" t="s">
        <v>25</v>
      </c>
      <c r="E243" s="731" t="s">
        <v>26</v>
      </c>
      <c r="F243" s="538">
        <v>19</v>
      </c>
      <c r="G243" s="5" t="s">
        <v>31</v>
      </c>
      <c r="H243" s="209">
        <v>63</v>
      </c>
      <c r="I243" s="209">
        <f>H243*F243</f>
        <v>1197</v>
      </c>
      <c r="J243" s="41" t="s">
        <v>28</v>
      </c>
      <c r="K243" s="42">
        <v>0.1</v>
      </c>
      <c r="L243" s="42">
        <v>0.4</v>
      </c>
      <c r="M243" s="42">
        <v>0.1</v>
      </c>
      <c r="N243" s="42">
        <v>0.4</v>
      </c>
      <c r="O243" s="227"/>
      <c r="P243" s="210" t="s">
        <v>29</v>
      </c>
      <c r="Q243" s="728" t="s">
        <v>30</v>
      </c>
    </row>
    <row r="244" spans="1:17" ht="24" x14ac:dyDescent="0.25">
      <c r="A244" s="15">
        <v>31</v>
      </c>
      <c r="B244" s="16">
        <v>21401</v>
      </c>
      <c r="C244" s="11" t="s">
        <v>63</v>
      </c>
      <c r="D244" s="732"/>
      <c r="E244" s="732"/>
      <c r="F244" s="580">
        <v>3</v>
      </c>
      <c r="G244" s="7" t="s">
        <v>31</v>
      </c>
      <c r="H244" s="187">
        <v>445</v>
      </c>
      <c r="I244" s="187">
        <f>H244*F244</f>
        <v>1335</v>
      </c>
      <c r="J244" s="18" t="s">
        <v>28</v>
      </c>
      <c r="K244" s="19">
        <v>0.1</v>
      </c>
      <c r="L244" s="19">
        <v>0.4</v>
      </c>
      <c r="M244" s="19">
        <v>0.1</v>
      </c>
      <c r="N244" s="19">
        <v>0.4</v>
      </c>
      <c r="O244" s="227"/>
      <c r="P244" s="115" t="s">
        <v>29</v>
      </c>
      <c r="Q244" s="729"/>
    </row>
    <row r="245" spans="1:17" ht="24" x14ac:dyDescent="0.25">
      <c r="A245" s="15">
        <v>32</v>
      </c>
      <c r="B245" s="16">
        <v>21401</v>
      </c>
      <c r="C245" s="11" t="s">
        <v>64</v>
      </c>
      <c r="D245" s="732"/>
      <c r="E245" s="732"/>
      <c r="F245" s="580">
        <v>4</v>
      </c>
      <c r="G245" s="7" t="s">
        <v>31</v>
      </c>
      <c r="H245" s="187">
        <v>445</v>
      </c>
      <c r="I245" s="187">
        <f t="shared" ref="I245:I265" si="5">H245*F245</f>
        <v>1780</v>
      </c>
      <c r="J245" s="18" t="s">
        <v>28</v>
      </c>
      <c r="K245" s="19">
        <v>0.1</v>
      </c>
      <c r="L245" s="19">
        <v>0.4</v>
      </c>
      <c r="M245" s="19">
        <v>0.1</v>
      </c>
      <c r="N245" s="19">
        <v>0.4</v>
      </c>
      <c r="O245" s="227"/>
      <c r="P245" s="115" t="s">
        <v>29</v>
      </c>
      <c r="Q245" s="729"/>
    </row>
    <row r="246" spans="1:17" ht="24" x14ac:dyDescent="0.25">
      <c r="A246" s="15">
        <v>33</v>
      </c>
      <c r="B246" s="16">
        <v>21401</v>
      </c>
      <c r="C246" s="11" t="s">
        <v>313</v>
      </c>
      <c r="D246" s="732"/>
      <c r="E246" s="732"/>
      <c r="F246" s="580">
        <v>3</v>
      </c>
      <c r="G246" s="7" t="s">
        <v>31</v>
      </c>
      <c r="H246" s="187">
        <v>489</v>
      </c>
      <c r="I246" s="187">
        <f t="shared" si="5"/>
        <v>1467</v>
      </c>
      <c r="J246" s="18" t="s">
        <v>28</v>
      </c>
      <c r="K246" s="19">
        <v>0.1</v>
      </c>
      <c r="L246" s="19">
        <v>0.4</v>
      </c>
      <c r="M246" s="19">
        <v>0.1</v>
      </c>
      <c r="N246" s="19">
        <v>0.4</v>
      </c>
      <c r="O246" s="227"/>
      <c r="P246" s="115" t="s">
        <v>29</v>
      </c>
      <c r="Q246" s="729"/>
    </row>
    <row r="247" spans="1:17" x14ac:dyDescent="0.25">
      <c r="A247" s="15">
        <v>34</v>
      </c>
      <c r="B247" s="16">
        <v>21401</v>
      </c>
      <c r="C247" s="11" t="s">
        <v>314</v>
      </c>
      <c r="D247" s="732"/>
      <c r="E247" s="732"/>
      <c r="F247" s="580">
        <v>8</v>
      </c>
      <c r="G247" s="7" t="s">
        <v>31</v>
      </c>
      <c r="H247" s="187">
        <v>13.5</v>
      </c>
      <c r="I247" s="187">
        <f t="shared" si="5"/>
        <v>108</v>
      </c>
      <c r="J247" s="18" t="s">
        <v>28</v>
      </c>
      <c r="K247" s="19">
        <v>0.1</v>
      </c>
      <c r="L247" s="19">
        <v>0.4</v>
      </c>
      <c r="M247" s="19">
        <v>0.1</v>
      </c>
      <c r="N247" s="19">
        <v>0.4</v>
      </c>
      <c r="O247" s="227"/>
      <c r="P247" s="115" t="s">
        <v>29</v>
      </c>
      <c r="Q247" s="729"/>
    </row>
    <row r="248" spans="1:17" x14ac:dyDescent="0.25">
      <c r="A248" s="15">
        <v>35</v>
      </c>
      <c r="B248" s="16">
        <v>21401</v>
      </c>
      <c r="C248" s="11" t="s">
        <v>315</v>
      </c>
      <c r="D248" s="732"/>
      <c r="E248" s="732"/>
      <c r="F248" s="580">
        <v>5</v>
      </c>
      <c r="G248" s="7" t="s">
        <v>31</v>
      </c>
      <c r="H248" s="187">
        <v>11.9</v>
      </c>
      <c r="I248" s="187">
        <f t="shared" si="5"/>
        <v>59.5</v>
      </c>
      <c r="J248" s="18" t="s">
        <v>28</v>
      </c>
      <c r="K248" s="19">
        <v>0.1</v>
      </c>
      <c r="L248" s="19">
        <v>0.4</v>
      </c>
      <c r="M248" s="19">
        <v>0.1</v>
      </c>
      <c r="N248" s="19">
        <v>0.4</v>
      </c>
      <c r="O248" s="227"/>
      <c r="P248" s="115" t="s">
        <v>29</v>
      </c>
      <c r="Q248" s="729"/>
    </row>
    <row r="249" spans="1:17" ht="24" x14ac:dyDescent="0.25">
      <c r="A249" s="15">
        <v>36</v>
      </c>
      <c r="B249" s="16">
        <v>21401</v>
      </c>
      <c r="C249" s="11" t="s">
        <v>65</v>
      </c>
      <c r="D249" s="732"/>
      <c r="E249" s="732"/>
      <c r="F249" s="580">
        <v>1</v>
      </c>
      <c r="G249" s="7" t="s">
        <v>31</v>
      </c>
      <c r="H249" s="187">
        <v>1240.8</v>
      </c>
      <c r="I249" s="187">
        <f t="shared" si="5"/>
        <v>1240.8</v>
      </c>
      <c r="J249" s="18" t="s">
        <v>28</v>
      </c>
      <c r="K249" s="19">
        <v>0.1</v>
      </c>
      <c r="L249" s="19">
        <v>0.4</v>
      </c>
      <c r="M249" s="19">
        <v>0.1</v>
      </c>
      <c r="N249" s="19">
        <v>0.4</v>
      </c>
      <c r="O249" s="227"/>
      <c r="P249" s="115" t="s">
        <v>29</v>
      </c>
      <c r="Q249" s="729"/>
    </row>
    <row r="250" spans="1:17" ht="24" x14ac:dyDescent="0.25">
      <c r="A250" s="15">
        <v>37</v>
      </c>
      <c r="B250" s="16">
        <v>21401</v>
      </c>
      <c r="C250" s="11" t="s">
        <v>66</v>
      </c>
      <c r="D250" s="732"/>
      <c r="E250" s="732"/>
      <c r="F250" s="580">
        <v>1</v>
      </c>
      <c r="G250" s="7" t="s">
        <v>31</v>
      </c>
      <c r="H250" s="187">
        <v>1400</v>
      </c>
      <c r="I250" s="187">
        <f t="shared" si="5"/>
        <v>1400</v>
      </c>
      <c r="J250" s="18" t="s">
        <v>28</v>
      </c>
      <c r="K250" s="19">
        <v>0.1</v>
      </c>
      <c r="L250" s="19">
        <v>0.4</v>
      </c>
      <c r="M250" s="19">
        <v>0.1</v>
      </c>
      <c r="N250" s="19">
        <v>0.4</v>
      </c>
      <c r="O250" s="227"/>
      <c r="P250" s="115" t="s">
        <v>29</v>
      </c>
      <c r="Q250" s="729"/>
    </row>
    <row r="251" spans="1:17" x14ac:dyDescent="0.25">
      <c r="A251" s="15">
        <v>38</v>
      </c>
      <c r="B251" s="16">
        <v>21401</v>
      </c>
      <c r="C251" s="11" t="s">
        <v>316</v>
      </c>
      <c r="D251" s="732"/>
      <c r="E251" s="732"/>
      <c r="F251" s="580">
        <v>8</v>
      </c>
      <c r="G251" s="7" t="s">
        <v>31</v>
      </c>
      <c r="H251" s="187">
        <v>19</v>
      </c>
      <c r="I251" s="187">
        <f t="shared" si="5"/>
        <v>152</v>
      </c>
      <c r="J251" s="18" t="s">
        <v>28</v>
      </c>
      <c r="K251" s="19">
        <v>0.1</v>
      </c>
      <c r="L251" s="19">
        <v>0.4</v>
      </c>
      <c r="M251" s="19">
        <v>0.1</v>
      </c>
      <c r="N251" s="19">
        <v>0.4</v>
      </c>
      <c r="O251" s="227"/>
      <c r="P251" s="115" t="s">
        <v>29</v>
      </c>
      <c r="Q251" s="729"/>
    </row>
    <row r="252" spans="1:17" x14ac:dyDescent="0.25">
      <c r="A252" s="15">
        <v>39</v>
      </c>
      <c r="B252" s="16">
        <v>21401</v>
      </c>
      <c r="C252" s="11" t="s">
        <v>317</v>
      </c>
      <c r="D252" s="732"/>
      <c r="E252" s="732"/>
      <c r="F252" s="580">
        <v>4</v>
      </c>
      <c r="G252" s="7" t="s">
        <v>31</v>
      </c>
      <c r="H252" s="187">
        <v>116</v>
      </c>
      <c r="I252" s="187">
        <f t="shared" si="5"/>
        <v>464</v>
      </c>
      <c r="J252" s="18" t="s">
        <v>28</v>
      </c>
      <c r="K252" s="19">
        <v>0.1</v>
      </c>
      <c r="L252" s="19">
        <v>0.4</v>
      </c>
      <c r="M252" s="19">
        <v>0.1</v>
      </c>
      <c r="N252" s="19">
        <v>0.4</v>
      </c>
      <c r="O252" s="227"/>
      <c r="P252" s="115" t="s">
        <v>29</v>
      </c>
      <c r="Q252" s="729"/>
    </row>
    <row r="253" spans="1:17" x14ac:dyDescent="0.25">
      <c r="A253" s="15">
        <v>40</v>
      </c>
      <c r="B253" s="16">
        <v>21401</v>
      </c>
      <c r="C253" s="11" t="s">
        <v>318</v>
      </c>
      <c r="D253" s="732"/>
      <c r="E253" s="732"/>
      <c r="F253" s="16">
        <v>4</v>
      </c>
      <c r="G253" s="7" t="s">
        <v>31</v>
      </c>
      <c r="H253" s="187">
        <v>250</v>
      </c>
      <c r="I253" s="187">
        <f t="shared" si="5"/>
        <v>1000</v>
      </c>
      <c r="J253" s="18" t="s">
        <v>28</v>
      </c>
      <c r="K253" s="19">
        <v>0.1</v>
      </c>
      <c r="L253" s="19">
        <v>0.4</v>
      </c>
      <c r="M253" s="19">
        <v>0.1</v>
      </c>
      <c r="N253" s="19">
        <v>0.4</v>
      </c>
      <c r="O253" s="227"/>
      <c r="P253" s="115" t="s">
        <v>29</v>
      </c>
      <c r="Q253" s="729"/>
    </row>
    <row r="254" spans="1:17" x14ac:dyDescent="0.25">
      <c r="A254" s="15">
        <v>41</v>
      </c>
      <c r="B254" s="16">
        <v>21401</v>
      </c>
      <c r="C254" s="11" t="s">
        <v>319</v>
      </c>
      <c r="D254" s="732"/>
      <c r="E254" s="732"/>
      <c r="F254" s="16">
        <v>4</v>
      </c>
      <c r="G254" s="7" t="s">
        <v>31</v>
      </c>
      <c r="H254" s="187">
        <v>109</v>
      </c>
      <c r="I254" s="187">
        <f t="shared" si="5"/>
        <v>436</v>
      </c>
      <c r="J254" s="18" t="s">
        <v>28</v>
      </c>
      <c r="K254" s="19">
        <v>0.1</v>
      </c>
      <c r="L254" s="19">
        <v>0.4</v>
      </c>
      <c r="M254" s="19">
        <v>0.1</v>
      </c>
      <c r="N254" s="19">
        <v>0.4</v>
      </c>
      <c r="O254" s="227"/>
      <c r="P254" s="115" t="s">
        <v>29</v>
      </c>
      <c r="Q254" s="729"/>
    </row>
    <row r="255" spans="1:17" x14ac:dyDescent="0.25">
      <c r="A255" s="15">
        <v>42</v>
      </c>
      <c r="B255" s="16">
        <v>21401</v>
      </c>
      <c r="C255" s="11" t="s">
        <v>320</v>
      </c>
      <c r="D255" s="732"/>
      <c r="E255" s="732"/>
      <c r="F255" s="16">
        <v>4</v>
      </c>
      <c r="G255" s="7" t="s">
        <v>31</v>
      </c>
      <c r="H255" s="187">
        <v>249</v>
      </c>
      <c r="I255" s="187">
        <f t="shared" si="5"/>
        <v>996</v>
      </c>
      <c r="J255" s="18" t="s">
        <v>28</v>
      </c>
      <c r="K255" s="19">
        <v>0.1</v>
      </c>
      <c r="L255" s="19">
        <v>0.4</v>
      </c>
      <c r="M255" s="19">
        <v>0.1</v>
      </c>
      <c r="N255" s="19">
        <v>0.4</v>
      </c>
      <c r="O255" s="227"/>
      <c r="P255" s="115" t="s">
        <v>29</v>
      </c>
      <c r="Q255" s="729"/>
    </row>
    <row r="256" spans="1:17" x14ac:dyDescent="0.25">
      <c r="A256" s="15">
        <v>43</v>
      </c>
      <c r="B256" s="16">
        <v>21401</v>
      </c>
      <c r="C256" s="20" t="s">
        <v>321</v>
      </c>
      <c r="D256" s="732"/>
      <c r="E256" s="732"/>
      <c r="F256" s="16">
        <v>1</v>
      </c>
      <c r="G256" s="7" t="s">
        <v>31</v>
      </c>
      <c r="H256" s="167">
        <v>3495</v>
      </c>
      <c r="I256" s="187">
        <f t="shared" si="5"/>
        <v>3495</v>
      </c>
      <c r="J256" s="18" t="s">
        <v>28</v>
      </c>
      <c r="K256" s="19">
        <v>0.1</v>
      </c>
      <c r="L256" s="19">
        <v>0.4</v>
      </c>
      <c r="M256" s="19">
        <v>0.1</v>
      </c>
      <c r="N256" s="19">
        <v>0.4</v>
      </c>
      <c r="O256" s="227"/>
      <c r="P256" s="115" t="s">
        <v>29</v>
      </c>
      <c r="Q256" s="729"/>
    </row>
    <row r="257" spans="1:17" x14ac:dyDescent="0.25">
      <c r="A257" s="15">
        <v>44</v>
      </c>
      <c r="B257" s="16">
        <v>21401</v>
      </c>
      <c r="C257" s="233" t="s">
        <v>322</v>
      </c>
      <c r="D257" s="732"/>
      <c r="E257" s="732"/>
      <c r="F257" s="16">
        <v>2</v>
      </c>
      <c r="G257" s="7" t="s">
        <v>31</v>
      </c>
      <c r="H257" s="167">
        <v>1685</v>
      </c>
      <c r="I257" s="187">
        <f t="shared" si="5"/>
        <v>3370</v>
      </c>
      <c r="J257" s="18" t="s">
        <v>28</v>
      </c>
      <c r="K257" s="19">
        <v>0.1</v>
      </c>
      <c r="L257" s="19">
        <v>0.4</v>
      </c>
      <c r="M257" s="19">
        <v>0.1</v>
      </c>
      <c r="N257" s="19">
        <v>0.4</v>
      </c>
      <c r="O257" s="227"/>
      <c r="P257" s="115" t="s">
        <v>29</v>
      </c>
      <c r="Q257" s="729"/>
    </row>
    <row r="258" spans="1:17" x14ac:dyDescent="0.25">
      <c r="A258" s="15">
        <v>45</v>
      </c>
      <c r="B258" s="16">
        <v>21401</v>
      </c>
      <c r="C258" s="20" t="s">
        <v>323</v>
      </c>
      <c r="D258" s="732"/>
      <c r="E258" s="732"/>
      <c r="F258" s="16">
        <v>2</v>
      </c>
      <c r="G258" s="7" t="s">
        <v>31</v>
      </c>
      <c r="H258" s="167">
        <v>2429</v>
      </c>
      <c r="I258" s="187">
        <f t="shared" si="5"/>
        <v>4858</v>
      </c>
      <c r="J258" s="18" t="s">
        <v>28</v>
      </c>
      <c r="K258" s="19">
        <v>0.1</v>
      </c>
      <c r="L258" s="19">
        <v>0.4</v>
      </c>
      <c r="M258" s="19">
        <v>0.1</v>
      </c>
      <c r="N258" s="19">
        <v>0.4</v>
      </c>
      <c r="O258" s="227"/>
      <c r="P258" s="115" t="s">
        <v>29</v>
      </c>
      <c r="Q258" s="729"/>
    </row>
    <row r="259" spans="1:17" x14ac:dyDescent="0.25">
      <c r="A259" s="15">
        <v>46</v>
      </c>
      <c r="B259" s="16">
        <v>21401</v>
      </c>
      <c r="C259" s="20" t="s">
        <v>53</v>
      </c>
      <c r="D259" s="732"/>
      <c r="E259" s="732"/>
      <c r="F259" s="16">
        <v>2</v>
      </c>
      <c r="G259" s="7" t="s">
        <v>31</v>
      </c>
      <c r="H259" s="167">
        <v>1049</v>
      </c>
      <c r="I259" s="187">
        <f t="shared" si="5"/>
        <v>2098</v>
      </c>
      <c r="J259" s="18" t="s">
        <v>28</v>
      </c>
      <c r="K259" s="19">
        <v>0.1</v>
      </c>
      <c r="L259" s="19">
        <v>0.4</v>
      </c>
      <c r="M259" s="19">
        <v>0.1</v>
      </c>
      <c r="N259" s="19">
        <v>0.4</v>
      </c>
      <c r="O259" s="227"/>
      <c r="P259" s="115" t="s">
        <v>29</v>
      </c>
      <c r="Q259" s="729"/>
    </row>
    <row r="260" spans="1:17" x14ac:dyDescent="0.25">
      <c r="A260" s="15">
        <v>47</v>
      </c>
      <c r="B260" s="16">
        <v>21401</v>
      </c>
      <c r="C260" s="20" t="s">
        <v>324</v>
      </c>
      <c r="D260" s="732"/>
      <c r="E260" s="732"/>
      <c r="F260" s="16">
        <v>2</v>
      </c>
      <c r="G260" s="7" t="s">
        <v>31</v>
      </c>
      <c r="H260" s="167">
        <v>1350</v>
      </c>
      <c r="I260" s="187">
        <f t="shared" si="5"/>
        <v>2700</v>
      </c>
      <c r="J260" s="18" t="s">
        <v>28</v>
      </c>
      <c r="K260" s="19">
        <v>0.1</v>
      </c>
      <c r="L260" s="19">
        <v>0.4</v>
      </c>
      <c r="M260" s="19">
        <v>0.1</v>
      </c>
      <c r="N260" s="19">
        <v>0.4</v>
      </c>
      <c r="O260" s="227"/>
      <c r="P260" s="115" t="s">
        <v>29</v>
      </c>
      <c r="Q260" s="729"/>
    </row>
    <row r="261" spans="1:17" x14ac:dyDescent="0.25">
      <c r="A261" s="15">
        <v>48</v>
      </c>
      <c r="B261" s="16">
        <v>21401</v>
      </c>
      <c r="C261" s="20" t="s">
        <v>325</v>
      </c>
      <c r="D261" s="732"/>
      <c r="E261" s="732"/>
      <c r="F261" s="16">
        <v>2</v>
      </c>
      <c r="G261" s="7" t="s">
        <v>31</v>
      </c>
      <c r="H261" s="167">
        <v>3259</v>
      </c>
      <c r="I261" s="187">
        <f t="shared" si="5"/>
        <v>6518</v>
      </c>
      <c r="J261" s="18" t="s">
        <v>28</v>
      </c>
      <c r="K261" s="19">
        <v>0.1</v>
      </c>
      <c r="L261" s="19">
        <v>0.4</v>
      </c>
      <c r="M261" s="19">
        <v>0.1</v>
      </c>
      <c r="N261" s="19">
        <v>0.4</v>
      </c>
      <c r="O261" s="227"/>
      <c r="P261" s="115" t="s">
        <v>29</v>
      </c>
      <c r="Q261" s="729"/>
    </row>
    <row r="262" spans="1:17" x14ac:dyDescent="0.25">
      <c r="A262" s="15">
        <v>49</v>
      </c>
      <c r="B262" s="16">
        <v>21401</v>
      </c>
      <c r="C262" s="20" t="s">
        <v>326</v>
      </c>
      <c r="D262" s="732"/>
      <c r="E262" s="732"/>
      <c r="F262" s="16">
        <v>1</v>
      </c>
      <c r="G262" s="7" t="s">
        <v>31</v>
      </c>
      <c r="H262" s="167">
        <v>2079</v>
      </c>
      <c r="I262" s="187">
        <f t="shared" si="5"/>
        <v>2079</v>
      </c>
      <c r="J262" s="18" t="s">
        <v>28</v>
      </c>
      <c r="K262" s="19">
        <v>0.1</v>
      </c>
      <c r="L262" s="19">
        <v>0.4</v>
      </c>
      <c r="M262" s="19">
        <v>0.1</v>
      </c>
      <c r="N262" s="19">
        <v>0.4</v>
      </c>
      <c r="O262" s="227"/>
      <c r="P262" s="115" t="s">
        <v>29</v>
      </c>
      <c r="Q262" s="729"/>
    </row>
    <row r="263" spans="1:17" x14ac:dyDescent="0.25">
      <c r="A263" s="15">
        <v>50</v>
      </c>
      <c r="B263" s="16">
        <v>21401</v>
      </c>
      <c r="C263" s="20" t="s">
        <v>327</v>
      </c>
      <c r="D263" s="732"/>
      <c r="E263" s="732"/>
      <c r="F263" s="16">
        <v>1</v>
      </c>
      <c r="G263" s="7" t="s">
        <v>31</v>
      </c>
      <c r="H263" s="167">
        <v>2079</v>
      </c>
      <c r="I263" s="187">
        <f t="shared" si="5"/>
        <v>2079</v>
      </c>
      <c r="J263" s="18" t="s">
        <v>28</v>
      </c>
      <c r="K263" s="19">
        <v>0.1</v>
      </c>
      <c r="L263" s="19">
        <v>0.4</v>
      </c>
      <c r="M263" s="19">
        <v>0.1</v>
      </c>
      <c r="N263" s="19">
        <v>0.4</v>
      </c>
      <c r="O263" s="227"/>
      <c r="P263" s="115" t="s">
        <v>29</v>
      </c>
      <c r="Q263" s="729"/>
    </row>
    <row r="264" spans="1:17" x14ac:dyDescent="0.25">
      <c r="A264" s="15">
        <v>51</v>
      </c>
      <c r="B264" s="16">
        <v>21401</v>
      </c>
      <c r="C264" s="20" t="s">
        <v>328</v>
      </c>
      <c r="D264" s="732"/>
      <c r="E264" s="732"/>
      <c r="F264" s="16">
        <v>1</v>
      </c>
      <c r="G264" s="7" t="s">
        <v>31</v>
      </c>
      <c r="H264" s="167">
        <v>2079</v>
      </c>
      <c r="I264" s="187">
        <f t="shared" si="5"/>
        <v>2079</v>
      </c>
      <c r="J264" s="18" t="s">
        <v>28</v>
      </c>
      <c r="K264" s="19">
        <v>0.1</v>
      </c>
      <c r="L264" s="19">
        <v>0.4</v>
      </c>
      <c r="M264" s="19">
        <v>0.1</v>
      </c>
      <c r="N264" s="19">
        <v>0.4</v>
      </c>
      <c r="O264" s="227"/>
      <c r="P264" s="115" t="s">
        <v>29</v>
      </c>
      <c r="Q264" s="729"/>
    </row>
    <row r="265" spans="1:17" x14ac:dyDescent="0.25">
      <c r="A265" s="15">
        <v>52</v>
      </c>
      <c r="B265" s="16">
        <v>21401</v>
      </c>
      <c r="C265" s="20" t="s">
        <v>329</v>
      </c>
      <c r="D265" s="732"/>
      <c r="E265" s="732"/>
      <c r="F265" s="16">
        <v>1</v>
      </c>
      <c r="G265" s="7" t="s">
        <v>31</v>
      </c>
      <c r="H265" s="167">
        <v>2079</v>
      </c>
      <c r="I265" s="187">
        <f t="shared" si="5"/>
        <v>2079</v>
      </c>
      <c r="J265" s="18" t="s">
        <v>28</v>
      </c>
      <c r="K265" s="19">
        <v>0.1</v>
      </c>
      <c r="L265" s="19">
        <v>0.4</v>
      </c>
      <c r="M265" s="19">
        <v>0.1</v>
      </c>
      <c r="N265" s="19">
        <v>0.4</v>
      </c>
      <c r="O265" s="227"/>
      <c r="P265" s="115" t="s">
        <v>29</v>
      </c>
      <c r="Q265" s="729"/>
    </row>
    <row r="266" spans="1:17" ht="15.75" thickBot="1" x14ac:dyDescent="0.3">
      <c r="A266" s="22">
        <v>53</v>
      </c>
      <c r="B266" s="23">
        <v>21401</v>
      </c>
      <c r="C266" s="146" t="s">
        <v>330</v>
      </c>
      <c r="D266" s="733"/>
      <c r="E266" s="733"/>
      <c r="F266" s="23">
        <v>1</v>
      </c>
      <c r="G266" s="174" t="s">
        <v>31</v>
      </c>
      <c r="H266" s="168">
        <v>1368.5</v>
      </c>
      <c r="I266" s="192">
        <v>1358.1</v>
      </c>
      <c r="J266" s="24" t="s">
        <v>28</v>
      </c>
      <c r="K266" s="25">
        <v>0.1</v>
      </c>
      <c r="L266" s="25">
        <v>0.4</v>
      </c>
      <c r="M266" s="25">
        <v>0.1</v>
      </c>
      <c r="N266" s="25">
        <v>0.4</v>
      </c>
      <c r="O266" s="254"/>
      <c r="P266" s="193" t="s">
        <v>29</v>
      </c>
      <c r="Q266" s="730"/>
    </row>
    <row r="267" spans="1:17" ht="15.75" thickTop="1" x14ac:dyDescent="0.25">
      <c r="A267" s="27"/>
      <c r="B267" s="27"/>
      <c r="C267" s="33"/>
      <c r="D267" s="12"/>
      <c r="E267" s="12"/>
      <c r="F267" s="27"/>
      <c r="G267" s="12"/>
      <c r="H267" s="49"/>
      <c r="I267" s="188">
        <f>SUM(I243:I266)</f>
        <v>44348.4</v>
      </c>
      <c r="J267" s="31"/>
      <c r="K267" s="32"/>
      <c r="L267" s="32"/>
      <c r="M267" s="32"/>
      <c r="N267" s="32"/>
      <c r="O267" s="227"/>
      <c r="P267" s="162"/>
      <c r="Q267" s="12"/>
    </row>
    <row r="268" spans="1:17" x14ac:dyDescent="0.25">
      <c r="A268" s="27"/>
      <c r="B268" s="27"/>
      <c r="C268" s="33"/>
      <c r="D268" s="12"/>
      <c r="E268" s="12"/>
      <c r="F268" s="27"/>
      <c r="G268" s="12"/>
      <c r="H268" s="49"/>
      <c r="I268" s="188">
        <f>SUM(I230+I267)</f>
        <v>182504</v>
      </c>
      <c r="J268" s="31"/>
      <c r="K268" s="32"/>
      <c r="L268" s="32"/>
      <c r="M268" s="32"/>
      <c r="N268" s="32"/>
      <c r="O268" s="227"/>
      <c r="P268" s="162"/>
      <c r="Q268" s="12"/>
    </row>
    <row r="269" spans="1:17" x14ac:dyDescent="0.25">
      <c r="A269" s="27"/>
      <c r="B269" s="27"/>
      <c r="C269" s="33"/>
      <c r="D269" s="12"/>
      <c r="E269" s="12"/>
      <c r="F269" s="27"/>
      <c r="G269" s="12"/>
      <c r="H269" s="49"/>
      <c r="I269" s="188"/>
      <c r="J269" s="31"/>
      <c r="K269" s="32"/>
      <c r="L269" s="32"/>
      <c r="M269" s="32"/>
      <c r="N269" s="32"/>
      <c r="O269" s="227"/>
      <c r="P269" s="162"/>
      <c r="Q269" s="12"/>
    </row>
    <row r="270" spans="1:17" x14ac:dyDescent="0.25">
      <c r="A270" s="27"/>
      <c r="B270" s="27"/>
      <c r="C270" s="33"/>
      <c r="D270" s="12"/>
      <c r="E270" s="12"/>
      <c r="F270" s="27"/>
      <c r="G270" s="12"/>
      <c r="H270" s="49"/>
      <c r="I270" s="188"/>
      <c r="J270" s="31"/>
      <c r="K270" s="32"/>
      <c r="L270" s="32"/>
      <c r="M270" s="32"/>
      <c r="N270" s="32"/>
      <c r="O270" s="227"/>
      <c r="P270" s="162"/>
      <c r="Q270" s="12"/>
    </row>
    <row r="271" spans="1:17" x14ac:dyDescent="0.25">
      <c r="A271" s="27"/>
      <c r="B271" s="27"/>
      <c r="C271" s="33"/>
      <c r="D271" s="12"/>
      <c r="E271" s="12"/>
      <c r="F271" s="27"/>
      <c r="G271" s="12"/>
      <c r="H271" s="49"/>
      <c r="I271" s="188"/>
      <c r="J271" s="31"/>
      <c r="K271" s="32"/>
      <c r="L271" s="32"/>
      <c r="M271" s="32"/>
      <c r="N271" s="32"/>
      <c r="O271" s="227"/>
      <c r="P271" s="162"/>
      <c r="Q271" s="12"/>
    </row>
    <row r="272" spans="1:17" x14ac:dyDescent="0.25">
      <c r="A272" s="27"/>
      <c r="B272" s="27"/>
      <c r="C272" s="33"/>
      <c r="D272" s="12"/>
      <c r="E272" s="12"/>
      <c r="F272" s="27"/>
      <c r="G272" s="12"/>
      <c r="H272" s="49"/>
      <c r="I272" s="188"/>
      <c r="J272" s="31"/>
      <c r="K272" s="32"/>
      <c r="L272" s="32"/>
      <c r="M272" s="32"/>
      <c r="N272" s="32"/>
      <c r="O272" s="227"/>
      <c r="P272" s="162"/>
      <c r="Q272" s="12"/>
    </row>
    <row r="273" spans="1:17" x14ac:dyDescent="0.25">
      <c r="A273" s="27"/>
      <c r="B273" s="27"/>
      <c r="C273" s="33"/>
      <c r="D273" s="12"/>
      <c r="E273" s="12"/>
      <c r="F273" s="27"/>
      <c r="G273" s="12"/>
      <c r="H273" s="49"/>
      <c r="I273" s="188"/>
      <c r="J273" s="31"/>
      <c r="K273" s="32"/>
      <c r="L273" s="32"/>
      <c r="M273" s="32"/>
      <c r="N273" s="32"/>
      <c r="O273" s="227"/>
      <c r="P273" s="162"/>
      <c r="Q273" s="12"/>
    </row>
    <row r="274" spans="1:17" x14ac:dyDescent="0.25">
      <c r="A274" s="27"/>
      <c r="B274" s="27"/>
      <c r="C274" s="33"/>
      <c r="D274" s="12"/>
      <c r="E274" s="12"/>
      <c r="F274" s="27"/>
      <c r="G274" s="12"/>
      <c r="H274" s="49"/>
      <c r="I274" s="188"/>
      <c r="J274" s="31"/>
      <c r="K274" s="32"/>
      <c r="L274" s="32"/>
      <c r="M274" s="32"/>
      <c r="N274" s="32"/>
      <c r="O274" s="227"/>
      <c r="P274" s="162"/>
      <c r="Q274" s="12"/>
    </row>
    <row r="275" spans="1:17" x14ac:dyDescent="0.25">
      <c r="G275" s="62"/>
    </row>
    <row r="276" spans="1:17" x14ac:dyDescent="0.25">
      <c r="A276" s="713" t="s">
        <v>2</v>
      </c>
      <c r="B276" s="713"/>
      <c r="C276" s="713"/>
      <c r="D276" s="713"/>
      <c r="E276" s="713"/>
      <c r="F276" s="713"/>
      <c r="G276" s="713"/>
      <c r="H276" s="713"/>
      <c r="I276" s="713"/>
      <c r="J276" s="713"/>
      <c r="K276" s="713"/>
      <c r="L276" s="713"/>
      <c r="M276" s="713"/>
      <c r="N276" s="713"/>
      <c r="O276" s="713"/>
      <c r="P276" s="713"/>
      <c r="Q276" s="713"/>
    </row>
    <row r="277" spans="1:17" x14ac:dyDescent="0.25">
      <c r="A277" s="713" t="s">
        <v>3</v>
      </c>
      <c r="B277" s="713"/>
      <c r="C277" s="713"/>
      <c r="D277" s="713"/>
      <c r="E277" s="713"/>
      <c r="F277" s="713"/>
      <c r="G277" s="713"/>
      <c r="H277" s="713"/>
      <c r="I277" s="713"/>
      <c r="J277" s="713"/>
      <c r="K277" s="713"/>
      <c r="L277" s="713"/>
      <c r="M277" s="713"/>
      <c r="N277" s="713"/>
      <c r="O277" s="713"/>
      <c r="P277" s="713"/>
      <c r="Q277" s="713"/>
    </row>
    <row r="278" spans="1:17" x14ac:dyDescent="0.25">
      <c r="A278" s="713" t="s">
        <v>494</v>
      </c>
      <c r="B278" s="713"/>
      <c r="C278" s="713"/>
      <c r="D278" s="713"/>
      <c r="E278" s="713"/>
      <c r="F278" s="713"/>
      <c r="G278" s="713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</row>
    <row r="279" spans="1:17" x14ac:dyDescent="0.25">
      <c r="A279" s="714" t="s">
        <v>4</v>
      </c>
      <c r="B279" s="714"/>
      <c r="C279" s="714"/>
      <c r="D279" s="714"/>
      <c r="E279" s="714"/>
      <c r="F279" s="714"/>
      <c r="G279" s="714"/>
      <c r="H279" s="714"/>
      <c r="I279" s="714"/>
      <c r="J279" s="714"/>
      <c r="K279" s="714"/>
      <c r="L279" s="714"/>
      <c r="M279" s="714"/>
      <c r="N279" s="714"/>
      <c r="O279" s="714"/>
      <c r="P279" s="714"/>
      <c r="Q279" s="714"/>
    </row>
    <row r="280" spans="1:17" x14ac:dyDescent="0.25">
      <c r="A280" s="706" t="s">
        <v>331</v>
      </c>
      <c r="B280" s="706"/>
      <c r="C280" s="706"/>
      <c r="D280" s="706"/>
      <c r="E280" s="706"/>
      <c r="F280" s="706"/>
      <c r="G280" s="706"/>
      <c r="H280" s="706"/>
      <c r="I280" s="706"/>
      <c r="J280" s="706"/>
      <c r="K280" s="706"/>
      <c r="L280" s="706"/>
      <c r="M280" s="706"/>
      <c r="N280" s="706"/>
      <c r="O280" s="706"/>
      <c r="P280" s="706"/>
      <c r="Q280" s="706"/>
    </row>
    <row r="281" spans="1:17" ht="18.75" thickBot="1" x14ac:dyDescent="0.3">
      <c r="A281" s="2"/>
      <c r="B281" s="2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2"/>
      <c r="P281" s="2"/>
      <c r="Q281" s="2"/>
    </row>
    <row r="282" spans="1:17" ht="15.75" thickTop="1" x14ac:dyDescent="0.25">
      <c r="A282" s="698" t="s">
        <v>6</v>
      </c>
      <c r="B282" s="700" t="s">
        <v>7</v>
      </c>
      <c r="C282" s="702" t="s">
        <v>8</v>
      </c>
      <c r="D282" s="702" t="s">
        <v>9</v>
      </c>
      <c r="E282" s="702" t="s">
        <v>10</v>
      </c>
      <c r="F282" s="702" t="s">
        <v>11</v>
      </c>
      <c r="G282" s="700" t="s">
        <v>12</v>
      </c>
      <c r="H282" s="704" t="s">
        <v>13</v>
      </c>
      <c r="I282" s="704" t="s">
        <v>14</v>
      </c>
      <c r="J282" s="704" t="s">
        <v>15</v>
      </c>
      <c r="K282" s="715" t="s">
        <v>16</v>
      </c>
      <c r="L282" s="716"/>
      <c r="M282" s="716"/>
      <c r="N282" s="717"/>
      <c r="O282" s="721" t="s">
        <v>17</v>
      </c>
      <c r="P282" s="722"/>
      <c r="Q282" s="708" t="s">
        <v>18</v>
      </c>
    </row>
    <row r="283" spans="1:17" x14ac:dyDescent="0.25">
      <c r="A283" s="699"/>
      <c r="B283" s="701"/>
      <c r="C283" s="703"/>
      <c r="D283" s="703"/>
      <c r="E283" s="703"/>
      <c r="F283" s="703"/>
      <c r="G283" s="701"/>
      <c r="H283" s="705"/>
      <c r="I283" s="705"/>
      <c r="J283" s="705"/>
      <c r="K283" s="718"/>
      <c r="L283" s="719"/>
      <c r="M283" s="719"/>
      <c r="N283" s="720"/>
      <c r="O283" s="723"/>
      <c r="P283" s="724"/>
      <c r="Q283" s="709"/>
    </row>
    <row r="284" spans="1:17" x14ac:dyDescent="0.25">
      <c r="A284" s="699"/>
      <c r="B284" s="701"/>
      <c r="C284" s="703"/>
      <c r="D284" s="703"/>
      <c r="E284" s="703"/>
      <c r="F284" s="703"/>
      <c r="G284" s="701"/>
      <c r="H284" s="705"/>
      <c r="I284" s="705"/>
      <c r="J284" s="705"/>
      <c r="K284" s="711" t="s">
        <v>19</v>
      </c>
      <c r="L284" s="711" t="s">
        <v>20</v>
      </c>
      <c r="M284" s="711" t="s">
        <v>21</v>
      </c>
      <c r="N284" s="711" t="s">
        <v>22</v>
      </c>
      <c r="O284" s="695" t="s">
        <v>23</v>
      </c>
      <c r="P284" s="695" t="s">
        <v>24</v>
      </c>
      <c r="Q284" s="709"/>
    </row>
    <row r="285" spans="1:17" ht="15.75" thickBot="1" x14ac:dyDescent="0.3">
      <c r="A285" s="727"/>
      <c r="B285" s="725"/>
      <c r="C285" s="707"/>
      <c r="D285" s="707"/>
      <c r="E285" s="707"/>
      <c r="F285" s="707"/>
      <c r="G285" s="725"/>
      <c r="H285" s="696"/>
      <c r="I285" s="696"/>
      <c r="J285" s="696"/>
      <c r="K285" s="712"/>
      <c r="L285" s="712"/>
      <c r="M285" s="712"/>
      <c r="N285" s="712"/>
      <c r="O285" s="696"/>
      <c r="P285" s="696"/>
      <c r="Q285" s="710"/>
    </row>
    <row r="286" spans="1:17" ht="144.75" thickBot="1" x14ac:dyDescent="0.3">
      <c r="A286" s="22">
        <v>1</v>
      </c>
      <c r="B286" s="23">
        <v>21501</v>
      </c>
      <c r="C286" s="484" t="s">
        <v>332</v>
      </c>
      <c r="D286" s="174" t="s">
        <v>71</v>
      </c>
      <c r="E286" s="174" t="s">
        <v>72</v>
      </c>
      <c r="F286" s="185">
        <v>1</v>
      </c>
      <c r="G286" s="174" t="s">
        <v>75</v>
      </c>
      <c r="H286" s="149">
        <v>10000</v>
      </c>
      <c r="I286" s="149">
        <v>10000</v>
      </c>
      <c r="J286" s="57" t="s">
        <v>28</v>
      </c>
      <c r="K286" s="58">
        <v>0</v>
      </c>
      <c r="L286" s="58">
        <v>1</v>
      </c>
      <c r="M286" s="58">
        <v>0</v>
      </c>
      <c r="N286" s="58">
        <v>0</v>
      </c>
      <c r="O286" s="26" t="s">
        <v>29</v>
      </c>
      <c r="P286" s="246"/>
      <c r="Q286" s="235" t="s">
        <v>30</v>
      </c>
    </row>
    <row r="287" spans="1:17" ht="15.75" thickTop="1" x14ac:dyDescent="0.25">
      <c r="A287" s="27"/>
      <c r="B287" s="27"/>
      <c r="C287" s="33"/>
      <c r="D287" s="12"/>
      <c r="E287" s="12"/>
      <c r="F287" s="27"/>
      <c r="G287" s="12"/>
      <c r="H287" s="49"/>
      <c r="I287" s="188"/>
      <c r="J287" s="31"/>
      <c r="K287" s="32"/>
      <c r="L287" s="32"/>
      <c r="M287" s="32"/>
      <c r="N287" s="32"/>
      <c r="O287" s="227"/>
      <c r="P287" s="162"/>
      <c r="Q287" s="12"/>
    </row>
    <row r="288" spans="1:17" x14ac:dyDescent="0.25">
      <c r="A288" s="27"/>
      <c r="B288" s="27"/>
      <c r="C288" s="33"/>
      <c r="D288" s="12"/>
      <c r="E288" s="12"/>
      <c r="F288" s="27"/>
      <c r="G288" s="12"/>
      <c r="H288" s="49"/>
      <c r="I288" s="188"/>
      <c r="J288" s="31"/>
      <c r="K288" s="32"/>
      <c r="L288" s="32"/>
      <c r="M288" s="32"/>
      <c r="N288" s="32"/>
      <c r="O288" s="227"/>
      <c r="P288" s="162"/>
      <c r="Q288" s="12"/>
    </row>
    <row r="289" spans="1:17" x14ac:dyDescent="0.25">
      <c r="A289" s="27"/>
      <c r="B289" s="27"/>
      <c r="C289" s="33"/>
      <c r="D289" s="12"/>
      <c r="E289" s="12"/>
      <c r="F289" s="27"/>
      <c r="G289" s="12"/>
      <c r="H289" s="49"/>
      <c r="I289" s="188">
        <f>SUM(I286:I288)</f>
        <v>10000</v>
      </c>
      <c r="J289" s="31"/>
      <c r="K289" s="32"/>
      <c r="L289" s="32"/>
      <c r="M289" s="32"/>
      <c r="N289" s="32"/>
      <c r="O289" s="227"/>
      <c r="P289" s="162"/>
      <c r="Q289" s="12"/>
    </row>
    <row r="290" spans="1:17" x14ac:dyDescent="0.25">
      <c r="A290" s="27"/>
      <c r="B290" s="27"/>
      <c r="C290" s="33"/>
      <c r="D290" s="12"/>
      <c r="E290" s="12"/>
      <c r="F290" s="27"/>
      <c r="G290" s="12"/>
      <c r="H290" s="49"/>
      <c r="I290" s="188"/>
      <c r="J290" s="31"/>
      <c r="K290" s="32"/>
      <c r="L290" s="32"/>
      <c r="M290" s="32"/>
      <c r="N290" s="32"/>
      <c r="O290" s="227"/>
      <c r="P290" s="162"/>
      <c r="Q290" s="12"/>
    </row>
    <row r="291" spans="1:17" x14ac:dyDescent="0.25">
      <c r="A291" s="27"/>
      <c r="B291" s="27"/>
      <c r="C291" s="33"/>
      <c r="D291" s="12"/>
      <c r="E291" s="12"/>
      <c r="F291" s="27"/>
      <c r="G291" s="12"/>
      <c r="H291" s="49"/>
      <c r="I291" s="188"/>
      <c r="J291" s="31"/>
      <c r="K291" s="32"/>
      <c r="L291" s="32"/>
      <c r="M291" s="32"/>
      <c r="N291" s="32"/>
      <c r="O291" s="227"/>
      <c r="P291" s="162"/>
      <c r="Q291" s="12"/>
    </row>
    <row r="292" spans="1:17" x14ac:dyDescent="0.25">
      <c r="A292" s="27"/>
      <c r="B292" s="27"/>
      <c r="C292" s="33"/>
      <c r="D292" s="12"/>
      <c r="E292" s="12"/>
      <c r="F292" s="27"/>
      <c r="G292" s="12"/>
      <c r="H292" s="49"/>
      <c r="I292" s="188"/>
      <c r="J292" s="31"/>
      <c r="K292" s="32"/>
      <c r="L292" s="32"/>
      <c r="M292" s="32"/>
      <c r="N292" s="32"/>
      <c r="O292" s="227"/>
      <c r="P292" s="162"/>
      <c r="Q292" s="12"/>
    </row>
    <row r="293" spans="1:17" x14ac:dyDescent="0.25">
      <c r="A293" s="27"/>
      <c r="B293" s="27"/>
      <c r="C293" s="33"/>
      <c r="D293" s="12"/>
      <c r="E293" s="12"/>
      <c r="F293" s="27"/>
      <c r="G293" s="12"/>
      <c r="H293" s="49"/>
      <c r="I293" s="188"/>
      <c r="J293" s="31"/>
      <c r="K293" s="32"/>
      <c r="L293" s="32"/>
      <c r="M293" s="32"/>
      <c r="N293" s="32"/>
      <c r="O293" s="227"/>
      <c r="P293" s="162"/>
      <c r="Q293" s="12"/>
    </row>
    <row r="294" spans="1:17" x14ac:dyDescent="0.25">
      <c r="A294" s="27"/>
      <c r="B294" s="27"/>
      <c r="C294" s="33"/>
      <c r="D294" s="12"/>
      <c r="E294" s="12"/>
      <c r="F294" s="27"/>
      <c r="G294" s="12"/>
      <c r="H294" s="49"/>
      <c r="I294" s="188"/>
      <c r="J294" s="31"/>
      <c r="K294" s="32"/>
      <c r="L294" s="32"/>
      <c r="M294" s="32"/>
      <c r="N294" s="32"/>
      <c r="O294" s="227"/>
      <c r="P294" s="162"/>
      <c r="Q294" s="12"/>
    </row>
    <row r="295" spans="1:17" x14ac:dyDescent="0.25">
      <c r="A295" s="27"/>
      <c r="B295" s="27"/>
      <c r="C295" s="27"/>
      <c r="D295" s="33"/>
      <c r="E295" s="12"/>
      <c r="F295" s="12"/>
      <c r="G295" s="27"/>
      <c r="H295" s="12"/>
      <c r="I295" s="49"/>
      <c r="J295" s="188"/>
      <c r="K295" s="31"/>
      <c r="L295" s="32"/>
      <c r="M295" s="32"/>
      <c r="N295" s="32"/>
      <c r="O295" s="32"/>
      <c r="P295" s="227"/>
      <c r="Q295" s="162"/>
    </row>
    <row r="296" spans="1:17" x14ac:dyDescent="0.25">
      <c r="A296" s="27"/>
      <c r="B296" s="27"/>
      <c r="C296" s="27"/>
      <c r="D296" s="33"/>
      <c r="E296" s="12"/>
      <c r="F296" s="12"/>
      <c r="G296" s="27"/>
      <c r="H296" s="12"/>
      <c r="I296" s="49"/>
      <c r="J296" s="188"/>
      <c r="K296" s="31"/>
      <c r="L296" s="32"/>
      <c r="M296" s="32"/>
      <c r="N296" s="32"/>
      <c r="O296" s="32"/>
      <c r="P296" s="227"/>
      <c r="Q296" s="162"/>
    </row>
    <row r="297" spans="1:17" x14ac:dyDescent="0.25">
      <c r="A297" s="27"/>
      <c r="H297" s="62"/>
    </row>
    <row r="298" spans="1:17" x14ac:dyDescent="0.25">
      <c r="A298" s="27"/>
      <c r="B298" s="713" t="s">
        <v>2</v>
      </c>
      <c r="C298" s="713"/>
      <c r="D298" s="713"/>
      <c r="E298" s="713"/>
      <c r="F298" s="713"/>
      <c r="G298" s="713"/>
      <c r="H298" s="713"/>
      <c r="I298" s="713"/>
      <c r="J298" s="713"/>
      <c r="K298" s="713"/>
      <c r="L298" s="713"/>
      <c r="M298" s="713"/>
      <c r="N298" s="713"/>
      <c r="O298" s="713"/>
      <c r="P298" s="713"/>
      <c r="Q298" s="713"/>
    </row>
    <row r="299" spans="1:17" x14ac:dyDescent="0.25">
      <c r="A299" s="27"/>
      <c r="B299" s="713" t="s">
        <v>3</v>
      </c>
      <c r="C299" s="713"/>
      <c r="D299" s="713"/>
      <c r="E299" s="713"/>
      <c r="F299" s="713"/>
      <c r="G299" s="713"/>
      <c r="H299" s="713"/>
      <c r="I299" s="713"/>
      <c r="J299" s="713"/>
      <c r="K299" s="713"/>
      <c r="L299" s="713"/>
      <c r="M299" s="713"/>
      <c r="N299" s="713"/>
      <c r="O299" s="713"/>
      <c r="P299" s="713"/>
      <c r="Q299" s="713"/>
    </row>
    <row r="300" spans="1:17" x14ac:dyDescent="0.25">
      <c r="A300" s="27"/>
      <c r="B300" s="713" t="s">
        <v>494</v>
      </c>
      <c r="C300" s="713"/>
      <c r="D300" s="713"/>
      <c r="E300" s="713"/>
      <c r="F300" s="713"/>
      <c r="G300" s="713"/>
      <c r="H300" s="713"/>
      <c r="I300" s="713"/>
      <c r="J300" s="713"/>
      <c r="K300" s="713"/>
      <c r="L300" s="713"/>
      <c r="M300" s="713"/>
      <c r="N300" s="713"/>
      <c r="O300" s="713"/>
      <c r="P300" s="713"/>
      <c r="Q300" s="713"/>
    </row>
    <row r="301" spans="1:17" x14ac:dyDescent="0.25">
      <c r="A301" s="27"/>
      <c r="B301" s="714" t="s">
        <v>4</v>
      </c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  <c r="M301" s="714"/>
      <c r="N301" s="714"/>
      <c r="O301" s="714"/>
      <c r="P301" s="714"/>
      <c r="Q301" s="714"/>
    </row>
    <row r="302" spans="1:17" x14ac:dyDescent="0.25">
      <c r="A302" s="27"/>
      <c r="B302" s="706" t="s">
        <v>331</v>
      </c>
      <c r="C302" s="706"/>
      <c r="D302" s="706"/>
      <c r="E302" s="706"/>
      <c r="F302" s="706"/>
      <c r="G302" s="706"/>
      <c r="H302" s="706"/>
      <c r="I302" s="706"/>
      <c r="J302" s="706"/>
      <c r="K302" s="706"/>
      <c r="L302" s="706"/>
      <c r="M302" s="706"/>
      <c r="N302" s="706"/>
      <c r="O302" s="706"/>
      <c r="P302" s="706"/>
      <c r="Q302" s="706"/>
    </row>
    <row r="303" spans="1:17" ht="18.75" thickBot="1" x14ac:dyDescent="0.3">
      <c r="A303" s="27"/>
      <c r="B303" s="2"/>
      <c r="C303" s="2"/>
      <c r="D303" s="3"/>
      <c r="E303" s="3"/>
      <c r="F303" s="3"/>
      <c r="G303" s="3"/>
      <c r="H303" s="4"/>
      <c r="I303" s="3"/>
      <c r="J303" s="3"/>
      <c r="K303" s="3"/>
      <c r="L303" s="3"/>
      <c r="M303" s="3"/>
      <c r="N303" s="3"/>
      <c r="O303" s="3"/>
      <c r="P303" s="2"/>
      <c r="Q303" s="2"/>
    </row>
    <row r="304" spans="1:17" ht="15.75" thickTop="1" x14ac:dyDescent="0.25">
      <c r="A304" s="27"/>
      <c r="B304" s="698" t="s">
        <v>6</v>
      </c>
      <c r="C304" s="700" t="s">
        <v>7</v>
      </c>
      <c r="D304" s="702" t="s">
        <v>8</v>
      </c>
      <c r="E304" s="702" t="s">
        <v>9</v>
      </c>
      <c r="F304" s="702" t="s">
        <v>10</v>
      </c>
      <c r="G304" s="702" t="s">
        <v>11</v>
      </c>
      <c r="H304" s="700" t="s">
        <v>12</v>
      </c>
      <c r="I304" s="704" t="s">
        <v>13</v>
      </c>
      <c r="J304" s="704" t="s">
        <v>14</v>
      </c>
      <c r="K304" s="704" t="s">
        <v>15</v>
      </c>
      <c r="L304" s="715" t="s">
        <v>16</v>
      </c>
      <c r="M304" s="716"/>
      <c r="N304" s="716"/>
      <c r="O304" s="717"/>
      <c r="P304" s="721" t="s">
        <v>17</v>
      </c>
      <c r="Q304" s="722"/>
    </row>
    <row r="305" spans="1:17" x14ac:dyDescent="0.25">
      <c r="A305" s="27"/>
      <c r="B305" s="699"/>
      <c r="C305" s="701"/>
      <c r="D305" s="703"/>
      <c r="E305" s="703"/>
      <c r="F305" s="703"/>
      <c r="G305" s="703"/>
      <c r="H305" s="701"/>
      <c r="I305" s="705"/>
      <c r="J305" s="705"/>
      <c r="K305" s="705"/>
      <c r="L305" s="718"/>
      <c r="M305" s="719"/>
      <c r="N305" s="719"/>
      <c r="O305" s="720"/>
      <c r="P305" s="723"/>
      <c r="Q305" s="724"/>
    </row>
    <row r="306" spans="1:17" x14ac:dyDescent="0.25">
      <c r="A306" s="27"/>
      <c r="B306" s="699"/>
      <c r="C306" s="701"/>
      <c r="D306" s="703"/>
      <c r="E306" s="703"/>
      <c r="F306" s="703"/>
      <c r="G306" s="703"/>
      <c r="H306" s="701"/>
      <c r="I306" s="705"/>
      <c r="J306" s="705"/>
      <c r="K306" s="705"/>
      <c r="L306" s="711" t="s">
        <v>19</v>
      </c>
      <c r="M306" s="711" t="s">
        <v>20</v>
      </c>
      <c r="N306" s="711" t="s">
        <v>21</v>
      </c>
      <c r="O306" s="711" t="s">
        <v>22</v>
      </c>
      <c r="P306" s="695" t="s">
        <v>23</v>
      </c>
      <c r="Q306" s="695" t="s">
        <v>24</v>
      </c>
    </row>
    <row r="307" spans="1:17" ht="15.75" thickBot="1" x14ac:dyDescent="0.3">
      <c r="A307" s="27"/>
      <c r="B307" s="727"/>
      <c r="C307" s="725"/>
      <c r="D307" s="707"/>
      <c r="E307" s="707"/>
      <c r="F307" s="707"/>
      <c r="G307" s="707"/>
      <c r="H307" s="725"/>
      <c r="I307" s="696"/>
      <c r="J307" s="696"/>
      <c r="K307" s="696"/>
      <c r="L307" s="712"/>
      <c r="M307" s="712"/>
      <c r="N307" s="712"/>
      <c r="O307" s="712"/>
      <c r="P307" s="696"/>
      <c r="Q307" s="696"/>
    </row>
    <row r="308" spans="1:17" ht="36.75" thickBot="1" x14ac:dyDescent="0.3">
      <c r="A308" s="27"/>
      <c r="B308" s="22">
        <v>1</v>
      </c>
      <c r="C308" s="23">
        <v>21502</v>
      </c>
      <c r="D308" s="484" t="s">
        <v>491</v>
      </c>
      <c r="E308" s="174" t="s">
        <v>71</v>
      </c>
      <c r="F308" s="174" t="s">
        <v>72</v>
      </c>
      <c r="G308" s="185">
        <v>1</v>
      </c>
      <c r="H308" s="174" t="s">
        <v>75</v>
      </c>
      <c r="I308" s="149">
        <v>15000</v>
      </c>
      <c r="J308" s="149">
        <v>15000</v>
      </c>
      <c r="K308" s="57" t="s">
        <v>28</v>
      </c>
      <c r="L308" s="58">
        <v>0</v>
      </c>
      <c r="M308" s="58">
        <v>1</v>
      </c>
      <c r="N308" s="58">
        <v>0</v>
      </c>
      <c r="O308" s="58">
        <v>0</v>
      </c>
      <c r="P308" s="26" t="s">
        <v>29</v>
      </c>
      <c r="Q308" s="246"/>
    </row>
    <row r="309" spans="1:17" ht="15.75" thickTop="1" x14ac:dyDescent="0.25">
      <c r="A309" s="27"/>
      <c r="B309" s="27"/>
      <c r="C309" s="27"/>
      <c r="D309" s="33"/>
      <c r="E309" s="12"/>
      <c r="F309" s="12"/>
      <c r="G309" s="27"/>
      <c r="H309" s="12"/>
      <c r="I309" s="49"/>
      <c r="J309" s="188"/>
      <c r="K309" s="31"/>
      <c r="L309" s="32"/>
      <c r="M309" s="32"/>
      <c r="N309" s="32"/>
      <c r="O309" s="32"/>
      <c r="P309" s="227"/>
      <c r="Q309" s="162"/>
    </row>
    <row r="310" spans="1:17" x14ac:dyDescent="0.25">
      <c r="A310" s="27"/>
      <c r="B310" s="27"/>
      <c r="C310" s="27"/>
      <c r="D310" s="33"/>
      <c r="E310" s="12"/>
      <c r="F310" s="12"/>
      <c r="G310" s="27"/>
      <c r="H310" s="12"/>
      <c r="I310" s="49"/>
      <c r="J310" s="188"/>
      <c r="K310" s="31"/>
      <c r="L310" s="32"/>
      <c r="M310" s="32"/>
      <c r="N310" s="32"/>
      <c r="O310" s="32"/>
      <c r="P310" s="227"/>
      <c r="Q310" s="162"/>
    </row>
    <row r="311" spans="1:17" x14ac:dyDescent="0.25">
      <c r="A311" s="27"/>
      <c r="B311" s="27"/>
      <c r="C311" s="27"/>
      <c r="D311" s="33"/>
      <c r="E311" s="12"/>
      <c r="F311" s="12"/>
      <c r="G311" s="27"/>
      <c r="H311" s="12"/>
      <c r="I311" s="49"/>
      <c r="J311" s="188">
        <f>SUM(J308:J310)</f>
        <v>15000</v>
      </c>
      <c r="K311" s="31"/>
      <c r="L311" s="32"/>
      <c r="M311" s="32"/>
      <c r="N311" s="32"/>
      <c r="O311" s="32"/>
      <c r="P311" s="227"/>
      <c r="Q311" s="162"/>
    </row>
    <row r="312" spans="1:17" x14ac:dyDescent="0.25">
      <c r="A312" s="27"/>
      <c r="B312" s="27"/>
      <c r="C312" s="27"/>
      <c r="D312" s="33"/>
      <c r="E312" s="12"/>
      <c r="F312" s="12"/>
      <c r="G312" s="27"/>
      <c r="H312" s="12"/>
      <c r="I312" s="49"/>
      <c r="J312" s="188"/>
      <c r="K312" s="31"/>
      <c r="L312" s="32"/>
      <c r="M312" s="32"/>
      <c r="N312" s="32"/>
      <c r="O312" s="32"/>
      <c r="P312" s="227"/>
      <c r="Q312" s="162"/>
    </row>
    <row r="313" spans="1:17" x14ac:dyDescent="0.25">
      <c r="A313" s="27"/>
      <c r="B313" s="27"/>
      <c r="C313" s="33"/>
      <c r="D313" s="13"/>
      <c r="E313" s="13"/>
      <c r="F313" s="27"/>
      <c r="G313" s="12"/>
      <c r="H313" s="49"/>
      <c r="I313" s="49"/>
      <c r="J313" s="31"/>
      <c r="K313" s="32"/>
      <c r="L313" s="32"/>
      <c r="M313" s="32"/>
      <c r="N313" s="32"/>
      <c r="O313" s="47"/>
      <c r="P313" s="34"/>
      <c r="Q313" s="50"/>
    </row>
    <row r="314" spans="1:17" x14ac:dyDescent="0.25">
      <c r="G314" s="62"/>
    </row>
    <row r="315" spans="1:17" x14ac:dyDescent="0.25">
      <c r="A315" s="706" t="s">
        <v>0</v>
      </c>
      <c r="B315" s="706"/>
      <c r="C315" s="706"/>
      <c r="D315" s="706"/>
      <c r="E315" s="706"/>
      <c r="F315" s="706"/>
      <c r="G315" s="706"/>
      <c r="H315" s="706"/>
      <c r="I315" s="706"/>
      <c r="J315" s="706"/>
      <c r="K315" s="706"/>
      <c r="L315" s="706"/>
      <c r="M315" s="706"/>
      <c r="N315" s="706"/>
      <c r="O315" s="706"/>
      <c r="P315" s="706"/>
      <c r="Q315" s="706"/>
    </row>
    <row r="316" spans="1:17" x14ac:dyDescent="0.25">
      <c r="A316" s="713" t="s">
        <v>1</v>
      </c>
      <c r="B316" s="713"/>
      <c r="C316" s="713"/>
      <c r="D316" s="713"/>
      <c r="E316" s="713"/>
      <c r="F316" s="713"/>
      <c r="G316" s="713"/>
      <c r="H316" s="713"/>
      <c r="I316" s="713"/>
      <c r="J316" s="713"/>
      <c r="K316" s="713"/>
      <c r="L316" s="713"/>
      <c r="M316" s="713"/>
      <c r="N316" s="713"/>
      <c r="O316" s="713"/>
      <c r="P316" s="713"/>
      <c r="Q316" s="713"/>
    </row>
    <row r="317" spans="1:17" x14ac:dyDescent="0.25">
      <c r="A317" s="713" t="s">
        <v>2</v>
      </c>
      <c r="B317" s="713"/>
      <c r="C317" s="713"/>
      <c r="D317" s="713"/>
      <c r="E317" s="713"/>
      <c r="F317" s="713"/>
      <c r="G317" s="713"/>
      <c r="H317" s="713"/>
      <c r="I317" s="713"/>
      <c r="J317" s="713"/>
      <c r="K317" s="713"/>
      <c r="L317" s="713"/>
      <c r="M317" s="713"/>
      <c r="N317" s="713"/>
      <c r="O317" s="713"/>
      <c r="P317" s="713"/>
      <c r="Q317" s="713"/>
    </row>
    <row r="318" spans="1:17" x14ac:dyDescent="0.25">
      <c r="A318" s="713" t="s">
        <v>3</v>
      </c>
      <c r="B318" s="713"/>
      <c r="C318" s="713"/>
      <c r="D318" s="713"/>
      <c r="E318" s="713"/>
      <c r="F318" s="713"/>
      <c r="G318" s="713"/>
      <c r="H318" s="713"/>
      <c r="I318" s="713"/>
      <c r="J318" s="713"/>
      <c r="K318" s="713"/>
      <c r="L318" s="713"/>
      <c r="M318" s="713"/>
      <c r="N318" s="713"/>
      <c r="O318" s="713"/>
      <c r="P318" s="713"/>
      <c r="Q318" s="713"/>
    </row>
    <row r="319" spans="1:17" x14ac:dyDescent="0.25">
      <c r="A319" s="713" t="s">
        <v>494</v>
      </c>
      <c r="B319" s="713"/>
      <c r="C319" s="713"/>
      <c r="D319" s="713"/>
      <c r="E319" s="713"/>
      <c r="F319" s="713"/>
      <c r="G319" s="713"/>
      <c r="H319" s="713"/>
      <c r="I319" s="713"/>
      <c r="J319" s="713"/>
      <c r="K319" s="713"/>
      <c r="L319" s="713"/>
      <c r="M319" s="713"/>
      <c r="N319" s="713"/>
      <c r="O319" s="713"/>
      <c r="P319" s="713"/>
      <c r="Q319" s="713"/>
    </row>
    <row r="320" spans="1:17" x14ac:dyDescent="0.25">
      <c r="A320" s="726" t="s">
        <v>4</v>
      </c>
      <c r="B320" s="726"/>
      <c r="C320" s="726"/>
      <c r="D320" s="726"/>
      <c r="E320" s="726"/>
      <c r="F320" s="726"/>
      <c r="G320" s="726"/>
      <c r="H320" s="726"/>
      <c r="I320" s="726"/>
      <c r="J320" s="726"/>
      <c r="K320" s="726"/>
      <c r="L320" s="726"/>
      <c r="M320" s="726"/>
      <c r="N320" s="726"/>
      <c r="O320" s="726"/>
      <c r="P320" s="726"/>
      <c r="Q320" s="726"/>
    </row>
    <row r="321" spans="1:17" x14ac:dyDescent="0.25">
      <c r="A321" s="697" t="s">
        <v>67</v>
      </c>
      <c r="B321" s="697"/>
      <c r="C321" s="697"/>
      <c r="D321" s="697"/>
      <c r="E321" s="697"/>
      <c r="F321" s="697"/>
      <c r="G321" s="697"/>
      <c r="H321" s="697"/>
      <c r="I321" s="697"/>
      <c r="J321" s="697"/>
      <c r="K321" s="697"/>
      <c r="L321" s="697"/>
      <c r="M321" s="697"/>
      <c r="N321" s="697"/>
      <c r="O321" s="697"/>
      <c r="P321" s="697"/>
      <c r="Q321" s="697"/>
    </row>
    <row r="322" spans="1:17" ht="15.75" thickBot="1" x14ac:dyDescent="0.3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</row>
    <row r="323" spans="1:17" ht="15.75" thickTop="1" x14ac:dyDescent="0.25">
      <c r="A323" s="698" t="s">
        <v>6</v>
      </c>
      <c r="B323" s="700" t="s">
        <v>7</v>
      </c>
      <c r="C323" s="702" t="s">
        <v>8</v>
      </c>
      <c r="D323" s="702" t="s">
        <v>9</v>
      </c>
      <c r="E323" s="702" t="s">
        <v>10</v>
      </c>
      <c r="F323" s="702" t="s">
        <v>11</v>
      </c>
      <c r="G323" s="700" t="s">
        <v>12</v>
      </c>
      <c r="H323" s="704" t="s">
        <v>13</v>
      </c>
      <c r="I323" s="704" t="s">
        <v>14</v>
      </c>
      <c r="J323" s="704" t="s">
        <v>15</v>
      </c>
      <c r="K323" s="715" t="s">
        <v>16</v>
      </c>
      <c r="L323" s="716"/>
      <c r="M323" s="716"/>
      <c r="N323" s="717"/>
      <c r="O323" s="721" t="s">
        <v>17</v>
      </c>
      <c r="P323" s="722"/>
      <c r="Q323" s="708" t="s">
        <v>18</v>
      </c>
    </row>
    <row r="324" spans="1:17" x14ac:dyDescent="0.25">
      <c r="A324" s="699"/>
      <c r="B324" s="701"/>
      <c r="C324" s="703"/>
      <c r="D324" s="703"/>
      <c r="E324" s="703"/>
      <c r="F324" s="703"/>
      <c r="G324" s="701"/>
      <c r="H324" s="705"/>
      <c r="I324" s="705"/>
      <c r="J324" s="705"/>
      <c r="K324" s="718"/>
      <c r="L324" s="719"/>
      <c r="M324" s="719"/>
      <c r="N324" s="720"/>
      <c r="O324" s="723"/>
      <c r="P324" s="724"/>
      <c r="Q324" s="709"/>
    </row>
    <row r="325" spans="1:17" x14ac:dyDescent="0.25">
      <c r="A325" s="699"/>
      <c r="B325" s="701"/>
      <c r="C325" s="703"/>
      <c r="D325" s="703"/>
      <c r="E325" s="703"/>
      <c r="F325" s="703"/>
      <c r="G325" s="701"/>
      <c r="H325" s="705"/>
      <c r="I325" s="705"/>
      <c r="J325" s="705"/>
      <c r="K325" s="711" t="s">
        <v>19</v>
      </c>
      <c r="L325" s="711" t="s">
        <v>20</v>
      </c>
      <c r="M325" s="711" t="s">
        <v>21</v>
      </c>
      <c r="N325" s="711" t="s">
        <v>22</v>
      </c>
      <c r="O325" s="695" t="s">
        <v>23</v>
      </c>
      <c r="P325" s="695" t="s">
        <v>24</v>
      </c>
      <c r="Q325" s="709"/>
    </row>
    <row r="326" spans="1:17" x14ac:dyDescent="0.25">
      <c r="A326" s="699"/>
      <c r="B326" s="701"/>
      <c r="C326" s="703"/>
      <c r="D326" s="703"/>
      <c r="E326" s="703"/>
      <c r="F326" s="703"/>
      <c r="G326" s="701"/>
      <c r="H326" s="705"/>
      <c r="I326" s="705"/>
      <c r="J326" s="705"/>
      <c r="K326" s="746"/>
      <c r="L326" s="746"/>
      <c r="M326" s="746"/>
      <c r="N326" s="746"/>
      <c r="O326" s="705"/>
      <c r="P326" s="705"/>
      <c r="Q326" s="709"/>
    </row>
    <row r="327" spans="1:17" x14ac:dyDescent="0.25">
      <c r="A327" s="15">
        <v>1</v>
      </c>
      <c r="B327" s="16">
        <v>21601</v>
      </c>
      <c r="C327" s="130" t="s">
        <v>333</v>
      </c>
      <c r="D327" s="754" t="s">
        <v>25</v>
      </c>
      <c r="E327" s="754" t="s">
        <v>26</v>
      </c>
      <c r="F327" s="16">
        <v>100</v>
      </c>
      <c r="G327" s="65" t="s">
        <v>81</v>
      </c>
      <c r="H327" s="66">
        <v>42.5</v>
      </c>
      <c r="I327" s="17">
        <f>H327*F327</f>
        <v>4250</v>
      </c>
      <c r="J327" s="18" t="s">
        <v>28</v>
      </c>
      <c r="K327" s="19">
        <v>0.1</v>
      </c>
      <c r="L327" s="19">
        <v>0.4</v>
      </c>
      <c r="M327" s="19">
        <v>0.1</v>
      </c>
      <c r="N327" s="19">
        <v>0.4</v>
      </c>
      <c r="O327" s="45"/>
      <c r="P327" s="21" t="s">
        <v>29</v>
      </c>
      <c r="Q327" s="755" t="s">
        <v>30</v>
      </c>
    </row>
    <row r="328" spans="1:17" x14ac:dyDescent="0.25">
      <c r="A328" s="15">
        <v>2</v>
      </c>
      <c r="B328" s="16">
        <v>21601</v>
      </c>
      <c r="C328" s="130" t="s">
        <v>334</v>
      </c>
      <c r="D328" s="732"/>
      <c r="E328" s="732"/>
      <c r="F328" s="16">
        <v>160</v>
      </c>
      <c r="G328" s="65" t="s">
        <v>81</v>
      </c>
      <c r="H328" s="66">
        <v>28.5</v>
      </c>
      <c r="I328" s="17">
        <f t="shared" ref="I328:I362" si="6">H328*F328</f>
        <v>4560</v>
      </c>
      <c r="J328" s="18" t="s">
        <v>28</v>
      </c>
      <c r="K328" s="19">
        <v>0.1</v>
      </c>
      <c r="L328" s="19">
        <v>0.4</v>
      </c>
      <c r="M328" s="19">
        <v>0.1</v>
      </c>
      <c r="N328" s="19">
        <v>0.4</v>
      </c>
      <c r="O328" s="45"/>
      <c r="P328" s="21" t="s">
        <v>29</v>
      </c>
      <c r="Q328" s="729"/>
    </row>
    <row r="329" spans="1:17" x14ac:dyDescent="0.25">
      <c r="A329" s="15">
        <v>3</v>
      </c>
      <c r="B329" s="16">
        <v>21601</v>
      </c>
      <c r="C329" s="130" t="s">
        <v>335</v>
      </c>
      <c r="D329" s="732"/>
      <c r="E329" s="732"/>
      <c r="F329" s="16">
        <v>117</v>
      </c>
      <c r="G329" s="65" t="s">
        <v>34</v>
      </c>
      <c r="H329" s="66">
        <v>130</v>
      </c>
      <c r="I329" s="17">
        <f t="shared" si="6"/>
        <v>15210</v>
      </c>
      <c r="J329" s="18" t="s">
        <v>28</v>
      </c>
      <c r="K329" s="19">
        <v>0.1</v>
      </c>
      <c r="L329" s="19">
        <v>0.4</v>
      </c>
      <c r="M329" s="19">
        <v>0.1</v>
      </c>
      <c r="N329" s="19">
        <v>0.4</v>
      </c>
      <c r="O329" s="45"/>
      <c r="P329" s="21" t="s">
        <v>29</v>
      </c>
      <c r="Q329" s="729"/>
    </row>
    <row r="330" spans="1:17" x14ac:dyDescent="0.25">
      <c r="A330" s="15">
        <v>4</v>
      </c>
      <c r="B330" s="16">
        <v>21601</v>
      </c>
      <c r="C330" s="130" t="s">
        <v>336</v>
      </c>
      <c r="D330" s="732"/>
      <c r="E330" s="732"/>
      <c r="F330" s="16">
        <v>117</v>
      </c>
      <c r="G330" s="65" t="s">
        <v>34</v>
      </c>
      <c r="H330" s="66">
        <v>45</v>
      </c>
      <c r="I330" s="17">
        <f t="shared" si="6"/>
        <v>5265</v>
      </c>
      <c r="J330" s="18" t="s">
        <v>28</v>
      </c>
      <c r="K330" s="19">
        <v>0.1</v>
      </c>
      <c r="L330" s="19">
        <v>0.4</v>
      </c>
      <c r="M330" s="19">
        <v>0.1</v>
      </c>
      <c r="N330" s="19">
        <v>0.4</v>
      </c>
      <c r="O330" s="45"/>
      <c r="P330" s="21" t="s">
        <v>29</v>
      </c>
      <c r="Q330" s="729"/>
    </row>
    <row r="331" spans="1:17" x14ac:dyDescent="0.25">
      <c r="A331" s="15">
        <v>5</v>
      </c>
      <c r="B331" s="16">
        <v>21601</v>
      </c>
      <c r="C331" s="130" t="s">
        <v>337</v>
      </c>
      <c r="D331" s="732"/>
      <c r="E331" s="732"/>
      <c r="F331" s="16">
        <v>40</v>
      </c>
      <c r="G331" s="65" t="s">
        <v>31</v>
      </c>
      <c r="H331" s="66">
        <v>120</v>
      </c>
      <c r="I331" s="17">
        <f t="shared" si="6"/>
        <v>4800</v>
      </c>
      <c r="J331" s="18" t="s">
        <v>28</v>
      </c>
      <c r="K331" s="19">
        <v>0.1</v>
      </c>
      <c r="L331" s="19">
        <v>0.4</v>
      </c>
      <c r="M331" s="19">
        <v>0.1</v>
      </c>
      <c r="N331" s="19">
        <v>0.4</v>
      </c>
      <c r="O331" s="45"/>
      <c r="P331" s="21" t="s">
        <v>29</v>
      </c>
      <c r="Q331" s="729"/>
    </row>
    <row r="332" spans="1:17" x14ac:dyDescent="0.25">
      <c r="A332" s="15">
        <v>6</v>
      </c>
      <c r="B332" s="16">
        <v>21601</v>
      </c>
      <c r="C332" s="130" t="s">
        <v>338</v>
      </c>
      <c r="D332" s="732"/>
      <c r="E332" s="732"/>
      <c r="F332" s="16">
        <v>60</v>
      </c>
      <c r="G332" s="65" t="s">
        <v>36</v>
      </c>
      <c r="H332" s="66">
        <v>45</v>
      </c>
      <c r="I332" s="17">
        <f t="shared" si="6"/>
        <v>2700</v>
      </c>
      <c r="J332" s="18" t="s">
        <v>28</v>
      </c>
      <c r="K332" s="19">
        <v>0.1</v>
      </c>
      <c r="L332" s="19">
        <v>0.4</v>
      </c>
      <c r="M332" s="19">
        <v>0.1</v>
      </c>
      <c r="N332" s="19">
        <v>0.4</v>
      </c>
      <c r="O332" s="45"/>
      <c r="P332" s="21" t="s">
        <v>29</v>
      </c>
      <c r="Q332" s="729"/>
    </row>
    <row r="333" spans="1:17" x14ac:dyDescent="0.25">
      <c r="A333" s="15">
        <v>7</v>
      </c>
      <c r="B333" s="16">
        <v>21601</v>
      </c>
      <c r="C333" s="130" t="s">
        <v>497</v>
      </c>
      <c r="D333" s="732"/>
      <c r="E333" s="732"/>
      <c r="F333" s="16">
        <v>14</v>
      </c>
      <c r="G333" s="65" t="s">
        <v>31</v>
      </c>
      <c r="H333" s="66">
        <v>850</v>
      </c>
      <c r="I333" s="17">
        <f t="shared" si="6"/>
        <v>11900</v>
      </c>
      <c r="J333" s="18" t="s">
        <v>28</v>
      </c>
      <c r="K333" s="19">
        <v>0.1</v>
      </c>
      <c r="L333" s="19">
        <v>0.4</v>
      </c>
      <c r="M333" s="19">
        <v>0.1</v>
      </c>
      <c r="N333" s="19">
        <v>0.4</v>
      </c>
      <c r="O333" s="45"/>
      <c r="P333" s="21" t="s">
        <v>29</v>
      </c>
      <c r="Q333" s="729"/>
    </row>
    <row r="334" spans="1:17" x14ac:dyDescent="0.25">
      <c r="A334" s="15">
        <v>8</v>
      </c>
      <c r="B334" s="16">
        <v>21601</v>
      </c>
      <c r="C334" s="130" t="s">
        <v>339</v>
      </c>
      <c r="D334" s="732"/>
      <c r="E334" s="732"/>
      <c r="F334" s="16">
        <v>40</v>
      </c>
      <c r="G334" s="65" t="s">
        <v>31</v>
      </c>
      <c r="H334" s="66">
        <v>65</v>
      </c>
      <c r="I334" s="17">
        <f t="shared" si="6"/>
        <v>2600</v>
      </c>
      <c r="J334" s="18" t="s">
        <v>28</v>
      </c>
      <c r="K334" s="19">
        <v>0.1</v>
      </c>
      <c r="L334" s="19">
        <v>0.4</v>
      </c>
      <c r="M334" s="19">
        <v>0.1</v>
      </c>
      <c r="N334" s="19">
        <v>0.4</v>
      </c>
      <c r="O334" s="45"/>
      <c r="P334" s="21" t="s">
        <v>29</v>
      </c>
      <c r="Q334" s="729"/>
    </row>
    <row r="335" spans="1:17" x14ac:dyDescent="0.25">
      <c r="A335" s="15">
        <v>9</v>
      </c>
      <c r="B335" s="16">
        <v>21601</v>
      </c>
      <c r="C335" s="130" t="s">
        <v>340</v>
      </c>
      <c r="D335" s="732"/>
      <c r="E335" s="732"/>
      <c r="F335" s="16">
        <v>118</v>
      </c>
      <c r="G335" s="65" t="s">
        <v>81</v>
      </c>
      <c r="H335" s="66">
        <v>32</v>
      </c>
      <c r="I335" s="17">
        <f t="shared" si="6"/>
        <v>3776</v>
      </c>
      <c r="J335" s="18" t="s">
        <v>28</v>
      </c>
      <c r="K335" s="19">
        <v>0.1</v>
      </c>
      <c r="L335" s="19">
        <v>0.4</v>
      </c>
      <c r="M335" s="19">
        <v>0.1</v>
      </c>
      <c r="N335" s="19">
        <v>0.4</v>
      </c>
      <c r="O335" s="45"/>
      <c r="P335" s="21" t="s">
        <v>29</v>
      </c>
      <c r="Q335" s="729"/>
    </row>
    <row r="336" spans="1:17" x14ac:dyDescent="0.25">
      <c r="A336" s="15">
        <v>10</v>
      </c>
      <c r="B336" s="16">
        <v>21601</v>
      </c>
      <c r="C336" s="130" t="s">
        <v>341</v>
      </c>
      <c r="D336" s="732"/>
      <c r="E336" s="732"/>
      <c r="F336" s="16">
        <v>81</v>
      </c>
      <c r="G336" s="65" t="s">
        <v>453</v>
      </c>
      <c r="H336" s="66">
        <v>35</v>
      </c>
      <c r="I336" s="17">
        <f t="shared" si="6"/>
        <v>2835</v>
      </c>
      <c r="J336" s="18" t="s">
        <v>28</v>
      </c>
      <c r="K336" s="19">
        <v>0.1</v>
      </c>
      <c r="L336" s="19">
        <v>0.4</v>
      </c>
      <c r="M336" s="19">
        <v>0.1</v>
      </c>
      <c r="N336" s="19">
        <v>0.4</v>
      </c>
      <c r="O336" s="45"/>
      <c r="P336" s="21" t="s">
        <v>29</v>
      </c>
      <c r="Q336" s="729"/>
    </row>
    <row r="337" spans="1:17" x14ac:dyDescent="0.25">
      <c r="A337" s="15">
        <v>11</v>
      </c>
      <c r="B337" s="16">
        <v>21601</v>
      </c>
      <c r="C337" s="130" t="s">
        <v>342</v>
      </c>
      <c r="D337" s="732"/>
      <c r="E337" s="732"/>
      <c r="F337" s="16">
        <v>60</v>
      </c>
      <c r="G337" s="65" t="s">
        <v>31</v>
      </c>
      <c r="H337" s="66">
        <v>68.900000000000006</v>
      </c>
      <c r="I337" s="17">
        <f t="shared" si="6"/>
        <v>4134</v>
      </c>
      <c r="J337" s="18" t="s">
        <v>28</v>
      </c>
      <c r="K337" s="19">
        <v>0.1</v>
      </c>
      <c r="L337" s="19">
        <v>0.4</v>
      </c>
      <c r="M337" s="19">
        <v>0.1</v>
      </c>
      <c r="N337" s="19">
        <v>0.4</v>
      </c>
      <c r="O337" s="45"/>
      <c r="P337" s="21" t="s">
        <v>29</v>
      </c>
      <c r="Q337" s="729"/>
    </row>
    <row r="338" spans="1:17" x14ac:dyDescent="0.25">
      <c r="A338" s="15">
        <v>12</v>
      </c>
      <c r="B338" s="16">
        <v>21601</v>
      </c>
      <c r="C338" s="130" t="s">
        <v>343</v>
      </c>
      <c r="D338" s="732"/>
      <c r="E338" s="732"/>
      <c r="F338" s="16">
        <v>103</v>
      </c>
      <c r="G338" s="65" t="s">
        <v>31</v>
      </c>
      <c r="H338" s="66">
        <v>42.3</v>
      </c>
      <c r="I338" s="17">
        <f t="shared" si="6"/>
        <v>4356.8999999999996</v>
      </c>
      <c r="J338" s="18" t="s">
        <v>28</v>
      </c>
      <c r="K338" s="19">
        <v>0.1</v>
      </c>
      <c r="L338" s="19">
        <v>0.4</v>
      </c>
      <c r="M338" s="19">
        <v>0.1</v>
      </c>
      <c r="N338" s="19">
        <v>0.4</v>
      </c>
      <c r="O338" s="45"/>
      <c r="P338" s="21" t="s">
        <v>29</v>
      </c>
      <c r="Q338" s="729"/>
    </row>
    <row r="339" spans="1:17" x14ac:dyDescent="0.25">
      <c r="A339" s="15">
        <v>13</v>
      </c>
      <c r="B339" s="16">
        <v>21601</v>
      </c>
      <c r="C339" s="130" t="s">
        <v>344</v>
      </c>
      <c r="D339" s="732"/>
      <c r="E339" s="732"/>
      <c r="F339" s="16">
        <v>120</v>
      </c>
      <c r="G339" s="65" t="s">
        <v>31</v>
      </c>
      <c r="H339" s="66">
        <v>22.3</v>
      </c>
      <c r="I339" s="17">
        <f t="shared" si="6"/>
        <v>2676</v>
      </c>
      <c r="J339" s="18" t="s">
        <v>28</v>
      </c>
      <c r="K339" s="19">
        <v>0.1</v>
      </c>
      <c r="L339" s="19">
        <v>0.4</v>
      </c>
      <c r="M339" s="19">
        <v>0.1</v>
      </c>
      <c r="N339" s="19">
        <v>0.4</v>
      </c>
      <c r="O339" s="45"/>
      <c r="P339" s="21" t="s">
        <v>29</v>
      </c>
      <c r="Q339" s="729"/>
    </row>
    <row r="340" spans="1:17" x14ac:dyDescent="0.25">
      <c r="A340" s="15">
        <v>14</v>
      </c>
      <c r="B340" s="16">
        <v>21601</v>
      </c>
      <c r="C340" s="130" t="s">
        <v>345</v>
      </c>
      <c r="D340" s="732"/>
      <c r="E340" s="732"/>
      <c r="F340" s="16">
        <v>120</v>
      </c>
      <c r="G340" s="65" t="s">
        <v>31</v>
      </c>
      <c r="H340" s="66">
        <v>48</v>
      </c>
      <c r="I340" s="17">
        <f t="shared" si="6"/>
        <v>5760</v>
      </c>
      <c r="J340" s="18" t="s">
        <v>28</v>
      </c>
      <c r="K340" s="19">
        <v>0.1</v>
      </c>
      <c r="L340" s="19">
        <v>0.4</v>
      </c>
      <c r="M340" s="19">
        <v>0.1</v>
      </c>
      <c r="N340" s="19">
        <v>0.4</v>
      </c>
      <c r="O340" s="45"/>
      <c r="P340" s="21" t="s">
        <v>29</v>
      </c>
      <c r="Q340" s="729"/>
    </row>
    <row r="341" spans="1:17" x14ac:dyDescent="0.25">
      <c r="A341" s="15">
        <v>15</v>
      </c>
      <c r="B341" s="16">
        <v>21601</v>
      </c>
      <c r="C341" s="130" t="s">
        <v>346</v>
      </c>
      <c r="D341" s="732"/>
      <c r="E341" s="732"/>
      <c r="F341" s="16">
        <v>0</v>
      </c>
      <c r="G341" s="65" t="s">
        <v>31</v>
      </c>
      <c r="H341" s="66">
        <v>82.5</v>
      </c>
      <c r="I341" s="17">
        <f t="shared" si="6"/>
        <v>0</v>
      </c>
      <c r="J341" s="18" t="s">
        <v>28</v>
      </c>
      <c r="K341" s="19">
        <v>0.1</v>
      </c>
      <c r="L341" s="19">
        <v>0.4</v>
      </c>
      <c r="M341" s="19">
        <v>0.1</v>
      </c>
      <c r="N341" s="19">
        <v>0.4</v>
      </c>
      <c r="O341" s="45"/>
      <c r="P341" s="21" t="s">
        <v>29</v>
      </c>
      <c r="Q341" s="729"/>
    </row>
    <row r="342" spans="1:17" x14ac:dyDescent="0.25">
      <c r="A342" s="15">
        <v>16</v>
      </c>
      <c r="B342" s="16">
        <v>21601</v>
      </c>
      <c r="C342" s="130" t="s">
        <v>347</v>
      </c>
      <c r="D342" s="732"/>
      <c r="E342" s="732"/>
      <c r="F342" s="16">
        <v>170</v>
      </c>
      <c r="G342" s="65" t="s">
        <v>81</v>
      </c>
      <c r="H342" s="66">
        <v>42</v>
      </c>
      <c r="I342" s="17">
        <f t="shared" si="6"/>
        <v>7140</v>
      </c>
      <c r="J342" s="18" t="s">
        <v>28</v>
      </c>
      <c r="K342" s="19">
        <v>0.1</v>
      </c>
      <c r="L342" s="19">
        <v>0.4</v>
      </c>
      <c r="M342" s="19">
        <v>0.1</v>
      </c>
      <c r="N342" s="19">
        <v>0.4</v>
      </c>
      <c r="O342" s="45"/>
      <c r="P342" s="21" t="s">
        <v>29</v>
      </c>
      <c r="Q342" s="729"/>
    </row>
    <row r="343" spans="1:17" x14ac:dyDescent="0.25">
      <c r="A343" s="15">
        <v>17</v>
      </c>
      <c r="B343" s="16">
        <v>21601</v>
      </c>
      <c r="C343" s="130" t="s">
        <v>348</v>
      </c>
      <c r="D343" s="732"/>
      <c r="E343" s="732"/>
      <c r="F343" s="16">
        <v>301</v>
      </c>
      <c r="G343" s="65" t="s">
        <v>39</v>
      </c>
      <c r="H343" s="66">
        <v>7.5</v>
      </c>
      <c r="I343" s="17">
        <f t="shared" si="6"/>
        <v>2257.5</v>
      </c>
      <c r="J343" s="18" t="s">
        <v>28</v>
      </c>
      <c r="K343" s="19">
        <v>0.1</v>
      </c>
      <c r="L343" s="19">
        <v>0.4</v>
      </c>
      <c r="M343" s="19">
        <v>0.1</v>
      </c>
      <c r="N343" s="19">
        <v>0.4</v>
      </c>
      <c r="O343" s="45"/>
      <c r="P343" s="21" t="s">
        <v>29</v>
      </c>
      <c r="Q343" s="729"/>
    </row>
    <row r="344" spans="1:17" x14ac:dyDescent="0.25">
      <c r="A344" s="15">
        <v>18</v>
      </c>
      <c r="B344" s="16">
        <v>21601</v>
      </c>
      <c r="C344" s="130" t="s">
        <v>349</v>
      </c>
      <c r="D344" s="732"/>
      <c r="E344" s="732"/>
      <c r="F344" s="16">
        <v>200</v>
      </c>
      <c r="G344" s="65" t="s">
        <v>31</v>
      </c>
      <c r="H344" s="66">
        <v>92</v>
      </c>
      <c r="I344" s="17">
        <f t="shared" si="6"/>
        <v>18400</v>
      </c>
      <c r="J344" s="18" t="s">
        <v>28</v>
      </c>
      <c r="K344" s="19">
        <v>0.1</v>
      </c>
      <c r="L344" s="19">
        <v>0.4</v>
      </c>
      <c r="M344" s="19">
        <v>0.1</v>
      </c>
      <c r="N344" s="19">
        <v>0.4</v>
      </c>
      <c r="O344" s="45"/>
      <c r="P344" s="21" t="s">
        <v>29</v>
      </c>
      <c r="Q344" s="729"/>
    </row>
    <row r="345" spans="1:17" x14ac:dyDescent="0.25">
      <c r="A345" s="15">
        <v>19</v>
      </c>
      <c r="B345" s="16">
        <v>21601</v>
      </c>
      <c r="C345" s="130" t="s">
        <v>350</v>
      </c>
      <c r="D345" s="732"/>
      <c r="E345" s="732"/>
      <c r="F345" s="16">
        <v>200</v>
      </c>
      <c r="G345" s="65" t="s">
        <v>31</v>
      </c>
      <c r="H345" s="66">
        <v>16.5</v>
      </c>
      <c r="I345" s="17">
        <f t="shared" si="6"/>
        <v>3300</v>
      </c>
      <c r="J345" s="18" t="s">
        <v>28</v>
      </c>
      <c r="K345" s="19">
        <v>0.1</v>
      </c>
      <c r="L345" s="19">
        <v>0.4</v>
      </c>
      <c r="M345" s="19">
        <v>0.1</v>
      </c>
      <c r="N345" s="19">
        <v>0.4</v>
      </c>
      <c r="O345" s="45"/>
      <c r="P345" s="21" t="s">
        <v>29</v>
      </c>
      <c r="Q345" s="729"/>
    </row>
    <row r="346" spans="1:17" x14ac:dyDescent="0.25">
      <c r="A346" s="15">
        <v>20</v>
      </c>
      <c r="B346" s="16">
        <v>21601</v>
      </c>
      <c r="C346" s="130" t="s">
        <v>498</v>
      </c>
      <c r="D346" s="732"/>
      <c r="E346" s="732"/>
      <c r="F346" s="16">
        <v>0</v>
      </c>
      <c r="G346" s="65" t="s">
        <v>31</v>
      </c>
      <c r="H346" s="66">
        <v>780</v>
      </c>
      <c r="I346" s="17">
        <f t="shared" si="6"/>
        <v>0</v>
      </c>
      <c r="J346" s="18" t="s">
        <v>28</v>
      </c>
      <c r="K346" s="19">
        <v>0.1</v>
      </c>
      <c r="L346" s="19">
        <v>0.4</v>
      </c>
      <c r="M346" s="19">
        <v>0.1</v>
      </c>
      <c r="N346" s="19">
        <v>0.4</v>
      </c>
      <c r="O346" s="45"/>
      <c r="P346" s="21" t="s">
        <v>29</v>
      </c>
      <c r="Q346" s="729"/>
    </row>
    <row r="347" spans="1:17" x14ac:dyDescent="0.25">
      <c r="A347" s="15">
        <v>21</v>
      </c>
      <c r="B347" s="16">
        <v>21601</v>
      </c>
      <c r="C347" s="130" t="s">
        <v>351</v>
      </c>
      <c r="D347" s="732"/>
      <c r="E347" s="732"/>
      <c r="F347" s="16">
        <v>41</v>
      </c>
      <c r="G347" s="65" t="s">
        <v>31</v>
      </c>
      <c r="H347" s="66">
        <v>65.3</v>
      </c>
      <c r="I347" s="17">
        <f t="shared" si="6"/>
        <v>2677.2999999999997</v>
      </c>
      <c r="J347" s="18" t="s">
        <v>28</v>
      </c>
      <c r="K347" s="19">
        <v>0.1</v>
      </c>
      <c r="L347" s="19">
        <v>0.4</v>
      </c>
      <c r="M347" s="19">
        <v>0.1</v>
      </c>
      <c r="N347" s="19">
        <v>0.4</v>
      </c>
      <c r="O347" s="45"/>
      <c r="P347" s="21" t="s">
        <v>29</v>
      </c>
      <c r="Q347" s="729"/>
    </row>
    <row r="348" spans="1:17" x14ac:dyDescent="0.25">
      <c r="A348" s="15">
        <v>22</v>
      </c>
      <c r="B348" s="16">
        <v>21601</v>
      </c>
      <c r="C348" s="130" t="s">
        <v>352</v>
      </c>
      <c r="D348" s="732"/>
      <c r="E348" s="732"/>
      <c r="F348" s="16">
        <v>44</v>
      </c>
      <c r="G348" s="65" t="s">
        <v>31</v>
      </c>
      <c r="H348" s="66">
        <v>75.5</v>
      </c>
      <c r="I348" s="17">
        <f t="shared" si="6"/>
        <v>3322</v>
      </c>
      <c r="J348" s="18" t="s">
        <v>28</v>
      </c>
      <c r="K348" s="19">
        <v>0.1</v>
      </c>
      <c r="L348" s="19">
        <v>0.4</v>
      </c>
      <c r="M348" s="19">
        <v>0.1</v>
      </c>
      <c r="N348" s="19">
        <v>0.4</v>
      </c>
      <c r="O348" s="45"/>
      <c r="P348" s="21" t="s">
        <v>29</v>
      </c>
      <c r="Q348" s="729"/>
    </row>
    <row r="349" spans="1:17" x14ac:dyDescent="0.25">
      <c r="A349" s="15">
        <v>23</v>
      </c>
      <c r="B349" s="16">
        <v>21601</v>
      </c>
      <c r="C349" s="130" t="s">
        <v>353</v>
      </c>
      <c r="D349" s="732"/>
      <c r="E349" s="732"/>
      <c r="F349" s="16">
        <v>41</v>
      </c>
      <c r="G349" s="65" t="s">
        <v>31</v>
      </c>
      <c r="H349" s="66">
        <v>62.5</v>
      </c>
      <c r="I349" s="17">
        <f t="shared" si="6"/>
        <v>2562.5</v>
      </c>
      <c r="J349" s="18" t="s">
        <v>28</v>
      </c>
      <c r="K349" s="19">
        <v>0.1</v>
      </c>
      <c r="L349" s="19">
        <v>0.4</v>
      </c>
      <c r="M349" s="19">
        <v>0.1</v>
      </c>
      <c r="N349" s="19">
        <v>0.4</v>
      </c>
      <c r="O349" s="45"/>
      <c r="P349" s="21" t="s">
        <v>29</v>
      </c>
      <c r="Q349" s="729"/>
    </row>
    <row r="350" spans="1:17" x14ac:dyDescent="0.25">
      <c r="A350" s="15">
        <v>24</v>
      </c>
      <c r="B350" s="16">
        <v>21601</v>
      </c>
      <c r="C350" s="130" t="s">
        <v>354</v>
      </c>
      <c r="D350" s="732"/>
      <c r="E350" s="732"/>
      <c r="F350" s="16">
        <v>40</v>
      </c>
      <c r="G350" s="65" t="s">
        <v>31</v>
      </c>
      <c r="H350" s="66">
        <v>42.5</v>
      </c>
      <c r="I350" s="17">
        <f t="shared" si="6"/>
        <v>1700</v>
      </c>
      <c r="J350" s="18" t="s">
        <v>28</v>
      </c>
      <c r="K350" s="19">
        <v>0.1</v>
      </c>
      <c r="L350" s="19">
        <v>0.4</v>
      </c>
      <c r="M350" s="19">
        <v>0.1</v>
      </c>
      <c r="N350" s="19">
        <v>0.4</v>
      </c>
      <c r="O350" s="45"/>
      <c r="P350" s="21" t="s">
        <v>29</v>
      </c>
      <c r="Q350" s="729"/>
    </row>
    <row r="351" spans="1:17" x14ac:dyDescent="0.25">
      <c r="A351" s="15">
        <v>25</v>
      </c>
      <c r="B351" s="16">
        <v>21601</v>
      </c>
      <c r="C351" s="130" t="s">
        <v>355</v>
      </c>
      <c r="D351" s="732"/>
      <c r="E351" s="732"/>
      <c r="F351" s="16">
        <v>30</v>
      </c>
      <c r="G351" s="65" t="s">
        <v>31</v>
      </c>
      <c r="H351" s="66">
        <v>45.5</v>
      </c>
      <c r="I351" s="17">
        <f t="shared" si="6"/>
        <v>1365</v>
      </c>
      <c r="J351" s="18" t="s">
        <v>28</v>
      </c>
      <c r="K351" s="19">
        <v>0.1</v>
      </c>
      <c r="L351" s="19">
        <v>0.4</v>
      </c>
      <c r="M351" s="19">
        <v>0.1</v>
      </c>
      <c r="N351" s="19">
        <v>0.4</v>
      </c>
      <c r="O351" s="45"/>
      <c r="P351" s="21" t="s">
        <v>29</v>
      </c>
      <c r="Q351" s="729"/>
    </row>
    <row r="352" spans="1:17" x14ac:dyDescent="0.25">
      <c r="A352" s="15">
        <v>26</v>
      </c>
      <c r="B352" s="16">
        <v>21601</v>
      </c>
      <c r="C352" s="130" t="s">
        <v>356</v>
      </c>
      <c r="D352" s="732"/>
      <c r="E352" s="732"/>
      <c r="F352" s="16">
        <v>600</v>
      </c>
      <c r="G352" s="65" t="s">
        <v>36</v>
      </c>
      <c r="H352" s="66">
        <v>35</v>
      </c>
      <c r="I352" s="17">
        <f t="shared" si="6"/>
        <v>21000</v>
      </c>
      <c r="J352" s="18" t="s">
        <v>28</v>
      </c>
      <c r="K352" s="19">
        <v>0.1</v>
      </c>
      <c r="L352" s="19">
        <v>0.4</v>
      </c>
      <c r="M352" s="19">
        <v>0.1</v>
      </c>
      <c r="N352" s="19">
        <v>0.4</v>
      </c>
      <c r="O352" s="45"/>
      <c r="P352" s="21" t="s">
        <v>29</v>
      </c>
      <c r="Q352" s="729"/>
    </row>
    <row r="353" spans="1:17" x14ac:dyDescent="0.25">
      <c r="A353" s="15">
        <v>27</v>
      </c>
      <c r="B353" s="16">
        <v>21601</v>
      </c>
      <c r="C353" s="130" t="s">
        <v>357</v>
      </c>
      <c r="D353" s="732"/>
      <c r="E353" s="732"/>
      <c r="F353" s="16">
        <v>30</v>
      </c>
      <c r="G353" s="65" t="s">
        <v>31</v>
      </c>
      <c r="H353" s="66">
        <v>58.7</v>
      </c>
      <c r="I353" s="17">
        <f t="shared" si="6"/>
        <v>1761</v>
      </c>
      <c r="J353" s="18" t="s">
        <v>28</v>
      </c>
      <c r="K353" s="19">
        <v>0.1</v>
      </c>
      <c r="L353" s="19">
        <v>0.4</v>
      </c>
      <c r="M353" s="19">
        <v>0.1</v>
      </c>
      <c r="N353" s="19">
        <v>0.4</v>
      </c>
      <c r="O353" s="45"/>
      <c r="P353" s="21" t="s">
        <v>29</v>
      </c>
      <c r="Q353" s="729"/>
    </row>
    <row r="354" spans="1:17" x14ac:dyDescent="0.25">
      <c r="A354" s="15">
        <v>28</v>
      </c>
      <c r="B354" s="16">
        <v>21601</v>
      </c>
      <c r="C354" s="130" t="s">
        <v>358</v>
      </c>
      <c r="D354" s="732"/>
      <c r="E354" s="732"/>
      <c r="F354" s="16">
        <v>30</v>
      </c>
      <c r="G354" s="65" t="s">
        <v>68</v>
      </c>
      <c r="H354" s="66">
        <v>32</v>
      </c>
      <c r="I354" s="17">
        <f t="shared" si="6"/>
        <v>960</v>
      </c>
      <c r="J354" s="18" t="s">
        <v>28</v>
      </c>
      <c r="K354" s="19">
        <v>0.1</v>
      </c>
      <c r="L354" s="19">
        <v>0.4</v>
      </c>
      <c r="M354" s="19">
        <v>0.1</v>
      </c>
      <c r="N354" s="19">
        <v>0.4</v>
      </c>
      <c r="O354" s="45"/>
      <c r="P354" s="21" t="s">
        <v>29</v>
      </c>
      <c r="Q354" s="729"/>
    </row>
    <row r="355" spans="1:17" x14ac:dyDescent="0.25">
      <c r="A355" s="15">
        <v>29</v>
      </c>
      <c r="B355" s="16">
        <v>21601</v>
      </c>
      <c r="C355" s="130" t="s">
        <v>359</v>
      </c>
      <c r="D355" s="732"/>
      <c r="E355" s="732"/>
      <c r="F355" s="16">
        <v>42</v>
      </c>
      <c r="G355" s="65" t="s">
        <v>69</v>
      </c>
      <c r="H355" s="66">
        <v>520</v>
      </c>
      <c r="I355" s="17">
        <f t="shared" si="6"/>
        <v>21840</v>
      </c>
      <c r="J355" s="18" t="s">
        <v>28</v>
      </c>
      <c r="K355" s="19">
        <v>0.1</v>
      </c>
      <c r="L355" s="19">
        <v>0.4</v>
      </c>
      <c r="M355" s="19">
        <v>0.1</v>
      </c>
      <c r="N355" s="19">
        <v>0.4</v>
      </c>
      <c r="O355" s="45"/>
      <c r="P355" s="21" t="s">
        <v>29</v>
      </c>
      <c r="Q355" s="729"/>
    </row>
    <row r="356" spans="1:17" x14ac:dyDescent="0.25">
      <c r="A356" s="15">
        <v>30</v>
      </c>
      <c r="B356" s="16">
        <v>21601</v>
      </c>
      <c r="C356" s="130" t="s">
        <v>360</v>
      </c>
      <c r="D356" s="732"/>
      <c r="E356" s="732"/>
      <c r="F356" s="16">
        <v>40</v>
      </c>
      <c r="G356" s="65" t="s">
        <v>31</v>
      </c>
      <c r="H356" s="66">
        <v>65</v>
      </c>
      <c r="I356" s="17">
        <f t="shared" si="6"/>
        <v>2600</v>
      </c>
      <c r="J356" s="18" t="s">
        <v>28</v>
      </c>
      <c r="K356" s="19">
        <v>0.1</v>
      </c>
      <c r="L356" s="19">
        <v>0.4</v>
      </c>
      <c r="M356" s="19">
        <v>0.1</v>
      </c>
      <c r="N356" s="19">
        <v>0.4</v>
      </c>
      <c r="O356" s="45"/>
      <c r="P356" s="21" t="s">
        <v>29</v>
      </c>
      <c r="Q356" s="729"/>
    </row>
    <row r="357" spans="1:17" x14ac:dyDescent="0.25">
      <c r="A357" s="15">
        <v>31</v>
      </c>
      <c r="B357" s="16">
        <v>21601</v>
      </c>
      <c r="C357" s="130" t="s">
        <v>361</v>
      </c>
      <c r="D357" s="732"/>
      <c r="E357" s="732"/>
      <c r="F357" s="16">
        <v>20</v>
      </c>
      <c r="G357" s="65" t="s">
        <v>31</v>
      </c>
      <c r="H357" s="66">
        <v>180</v>
      </c>
      <c r="I357" s="17">
        <f t="shared" si="6"/>
        <v>3600</v>
      </c>
      <c r="J357" s="18" t="s">
        <v>28</v>
      </c>
      <c r="K357" s="19">
        <v>0.1</v>
      </c>
      <c r="L357" s="19">
        <v>0.4</v>
      </c>
      <c r="M357" s="19">
        <v>0.1</v>
      </c>
      <c r="N357" s="19">
        <v>0.4</v>
      </c>
      <c r="O357" s="45"/>
      <c r="P357" s="21" t="s">
        <v>29</v>
      </c>
      <c r="Q357" s="729"/>
    </row>
    <row r="358" spans="1:17" x14ac:dyDescent="0.25">
      <c r="A358" s="15">
        <v>32</v>
      </c>
      <c r="B358" s="16">
        <v>21601</v>
      </c>
      <c r="C358" s="130" t="s">
        <v>362</v>
      </c>
      <c r="D358" s="732"/>
      <c r="E358" s="732"/>
      <c r="F358" s="16">
        <v>20</v>
      </c>
      <c r="G358" s="65" t="s">
        <v>31</v>
      </c>
      <c r="H358" s="66">
        <v>450</v>
      </c>
      <c r="I358" s="17">
        <f t="shared" si="6"/>
        <v>9000</v>
      </c>
      <c r="J358" s="18" t="s">
        <v>28</v>
      </c>
      <c r="K358" s="19">
        <v>0.1</v>
      </c>
      <c r="L358" s="19">
        <v>0.4</v>
      </c>
      <c r="M358" s="19">
        <v>0.1</v>
      </c>
      <c r="N358" s="19">
        <v>0.4</v>
      </c>
      <c r="O358" s="45"/>
      <c r="P358" s="21" t="s">
        <v>29</v>
      </c>
      <c r="Q358" s="729"/>
    </row>
    <row r="359" spans="1:17" x14ac:dyDescent="0.25">
      <c r="A359" s="15">
        <v>33</v>
      </c>
      <c r="B359" s="16">
        <v>21601</v>
      </c>
      <c r="C359" s="130" t="s">
        <v>363</v>
      </c>
      <c r="D359" s="732"/>
      <c r="E359" s="732"/>
      <c r="F359" s="16">
        <v>29</v>
      </c>
      <c r="G359" s="65" t="s">
        <v>69</v>
      </c>
      <c r="H359" s="66">
        <v>520</v>
      </c>
      <c r="I359" s="17">
        <f t="shared" si="6"/>
        <v>15080</v>
      </c>
      <c r="J359" s="18" t="s">
        <v>28</v>
      </c>
      <c r="K359" s="19">
        <v>0.1</v>
      </c>
      <c r="L359" s="19">
        <v>0.4</v>
      </c>
      <c r="M359" s="19">
        <v>0.1</v>
      </c>
      <c r="N359" s="19">
        <v>0.4</v>
      </c>
      <c r="O359" s="45"/>
      <c r="P359" s="21" t="s">
        <v>29</v>
      </c>
      <c r="Q359" s="729"/>
    </row>
    <row r="360" spans="1:17" x14ac:dyDescent="0.25">
      <c r="A360" s="15">
        <v>34</v>
      </c>
      <c r="B360" s="16">
        <v>21601</v>
      </c>
      <c r="C360" s="130" t="s">
        <v>499</v>
      </c>
      <c r="D360" s="732"/>
      <c r="E360" s="732"/>
      <c r="F360" s="16">
        <v>20</v>
      </c>
      <c r="G360" s="65" t="s">
        <v>31</v>
      </c>
      <c r="H360" s="66">
        <v>95</v>
      </c>
      <c r="I360" s="17">
        <f t="shared" si="6"/>
        <v>1900</v>
      </c>
      <c r="J360" s="18" t="s">
        <v>28</v>
      </c>
      <c r="K360" s="19">
        <v>0.1</v>
      </c>
      <c r="L360" s="19">
        <v>0.4</v>
      </c>
      <c r="M360" s="19">
        <v>0.1</v>
      </c>
      <c r="N360" s="19">
        <v>0.4</v>
      </c>
      <c r="O360" s="45"/>
      <c r="P360" s="21" t="s">
        <v>29</v>
      </c>
      <c r="Q360" s="729"/>
    </row>
    <row r="361" spans="1:17" x14ac:dyDescent="0.25">
      <c r="A361" s="15">
        <v>35</v>
      </c>
      <c r="B361" s="16">
        <v>21601</v>
      </c>
      <c r="C361" s="130" t="s">
        <v>364</v>
      </c>
      <c r="D361" s="732"/>
      <c r="E361" s="732"/>
      <c r="F361" s="16">
        <v>31</v>
      </c>
      <c r="G361" s="65" t="s">
        <v>69</v>
      </c>
      <c r="H361" s="66">
        <v>450</v>
      </c>
      <c r="I361" s="17">
        <f t="shared" si="6"/>
        <v>13950</v>
      </c>
      <c r="J361" s="18" t="s">
        <v>28</v>
      </c>
      <c r="K361" s="19">
        <v>0.1</v>
      </c>
      <c r="L361" s="19">
        <v>0.4</v>
      </c>
      <c r="M361" s="19">
        <v>0.1</v>
      </c>
      <c r="N361" s="19">
        <v>0.4</v>
      </c>
      <c r="O361" s="45"/>
      <c r="P361" s="21" t="s">
        <v>29</v>
      </c>
      <c r="Q361" s="729"/>
    </row>
    <row r="362" spans="1:17" x14ac:dyDescent="0.25">
      <c r="A362" s="15">
        <v>36</v>
      </c>
      <c r="B362" s="16">
        <v>21601</v>
      </c>
      <c r="C362" s="130" t="s">
        <v>365</v>
      </c>
      <c r="D362" s="732"/>
      <c r="E362" s="732"/>
      <c r="F362" s="16">
        <v>50</v>
      </c>
      <c r="G362" s="65" t="s">
        <v>31</v>
      </c>
      <c r="H362" s="66">
        <v>25</v>
      </c>
      <c r="I362" s="17">
        <f t="shared" si="6"/>
        <v>1250</v>
      </c>
      <c r="J362" s="18" t="s">
        <v>28</v>
      </c>
      <c r="K362" s="19">
        <v>0.1</v>
      </c>
      <c r="L362" s="19">
        <v>0.4</v>
      </c>
      <c r="M362" s="19">
        <v>0.1</v>
      </c>
      <c r="N362" s="19">
        <v>0.4</v>
      </c>
      <c r="O362" s="45"/>
      <c r="P362" s="21" t="s">
        <v>29</v>
      </c>
      <c r="Q362" s="729"/>
    </row>
    <row r="363" spans="1:17" ht="15.75" thickBot="1" x14ac:dyDescent="0.3">
      <c r="A363" s="22">
        <v>37</v>
      </c>
      <c r="B363" s="23">
        <v>21601</v>
      </c>
      <c r="C363" s="148" t="s">
        <v>366</v>
      </c>
      <c r="D363" s="733"/>
      <c r="E363" s="733"/>
      <c r="F363" s="23">
        <v>25</v>
      </c>
      <c r="G363" s="194" t="s">
        <v>31</v>
      </c>
      <c r="H363" s="175">
        <v>380</v>
      </c>
      <c r="I363" s="17">
        <v>9499.7999999999993</v>
      </c>
      <c r="J363" s="24" t="s">
        <v>28</v>
      </c>
      <c r="K363" s="25">
        <v>0.1</v>
      </c>
      <c r="L363" s="25">
        <v>0.4</v>
      </c>
      <c r="M363" s="25">
        <v>0.1</v>
      </c>
      <c r="N363" s="25">
        <v>0.4</v>
      </c>
      <c r="O363" s="46"/>
      <c r="P363" s="26" t="s">
        <v>29</v>
      </c>
      <c r="Q363" s="730"/>
    </row>
    <row r="364" spans="1:17" ht="15.75" thickTop="1" x14ac:dyDescent="0.25">
      <c r="A364" s="27"/>
      <c r="B364" s="27"/>
      <c r="C364" s="28"/>
      <c r="D364" s="12"/>
      <c r="E364" s="12"/>
      <c r="F364" s="27"/>
      <c r="G364" s="67"/>
      <c r="H364" s="68"/>
      <c r="I364" s="69">
        <f>SUM(I327:I363)</f>
        <v>219988</v>
      </c>
      <c r="J364" s="31"/>
      <c r="K364" s="32"/>
      <c r="L364" s="32"/>
      <c r="M364" s="32"/>
      <c r="N364" s="32"/>
      <c r="O364" s="47"/>
      <c r="P364" s="34"/>
      <c r="Q364" s="12"/>
    </row>
    <row r="365" spans="1:17" x14ac:dyDescent="0.25">
      <c r="A365" s="706" t="s">
        <v>0</v>
      </c>
      <c r="B365" s="706"/>
      <c r="C365" s="706"/>
      <c r="D365" s="706"/>
      <c r="E365" s="706"/>
      <c r="F365" s="706"/>
      <c r="G365" s="706"/>
      <c r="H365" s="706"/>
      <c r="I365" s="706"/>
      <c r="J365" s="706"/>
      <c r="K365" s="706"/>
      <c r="L365" s="706"/>
      <c r="M365" s="706"/>
      <c r="N365" s="706"/>
      <c r="O365" s="706"/>
      <c r="P365" s="706"/>
      <c r="Q365" s="706"/>
    </row>
    <row r="366" spans="1:17" x14ac:dyDescent="0.25">
      <c r="A366" s="713" t="s">
        <v>1</v>
      </c>
      <c r="B366" s="713"/>
      <c r="C366" s="713"/>
      <c r="D366" s="713"/>
      <c r="E366" s="713"/>
      <c r="F366" s="713"/>
      <c r="G366" s="713"/>
      <c r="H366" s="713"/>
      <c r="I366" s="713"/>
      <c r="J366" s="713"/>
      <c r="K366" s="713"/>
      <c r="L366" s="713"/>
      <c r="M366" s="713"/>
      <c r="N366" s="713"/>
      <c r="O366" s="713"/>
      <c r="P366" s="713"/>
      <c r="Q366" s="713"/>
    </row>
    <row r="367" spans="1:17" x14ac:dyDescent="0.25">
      <c r="A367" s="713" t="s">
        <v>2</v>
      </c>
      <c r="B367" s="713"/>
      <c r="C367" s="713"/>
      <c r="D367" s="713"/>
      <c r="E367" s="713"/>
      <c r="F367" s="713"/>
      <c r="G367" s="713"/>
      <c r="H367" s="713"/>
      <c r="I367" s="713"/>
      <c r="J367" s="713"/>
      <c r="K367" s="713"/>
      <c r="L367" s="713"/>
      <c r="M367" s="713"/>
      <c r="N367" s="713"/>
      <c r="O367" s="713"/>
      <c r="P367" s="713"/>
      <c r="Q367" s="713"/>
    </row>
    <row r="368" spans="1:17" x14ac:dyDescent="0.25">
      <c r="A368" s="713" t="s">
        <v>3</v>
      </c>
      <c r="B368" s="713"/>
      <c r="C368" s="713"/>
      <c r="D368" s="713"/>
      <c r="E368" s="713"/>
      <c r="F368" s="713"/>
      <c r="G368" s="713"/>
      <c r="H368" s="713"/>
      <c r="I368" s="713"/>
      <c r="J368" s="713"/>
      <c r="K368" s="713"/>
      <c r="L368" s="713"/>
      <c r="M368" s="713"/>
      <c r="N368" s="713"/>
      <c r="O368" s="713"/>
      <c r="P368" s="713"/>
      <c r="Q368" s="713"/>
    </row>
    <row r="369" spans="1:17" x14ac:dyDescent="0.25">
      <c r="A369" s="713" t="s">
        <v>494</v>
      </c>
      <c r="B369" s="713"/>
      <c r="C369" s="713"/>
      <c r="D369" s="713"/>
      <c r="E369" s="713"/>
      <c r="F369" s="713"/>
      <c r="G369" s="713"/>
      <c r="H369" s="713"/>
      <c r="I369" s="713"/>
      <c r="J369" s="713"/>
      <c r="K369" s="713"/>
      <c r="L369" s="713"/>
      <c r="M369" s="713"/>
      <c r="N369" s="713"/>
      <c r="O369" s="713"/>
      <c r="P369" s="713"/>
      <c r="Q369" s="713"/>
    </row>
    <row r="370" spans="1:17" x14ac:dyDescent="0.25">
      <c r="A370" s="726" t="s">
        <v>4</v>
      </c>
      <c r="B370" s="726"/>
      <c r="C370" s="726"/>
      <c r="D370" s="726"/>
      <c r="E370" s="726"/>
      <c r="F370" s="726"/>
      <c r="G370" s="726"/>
      <c r="H370" s="726"/>
      <c r="I370" s="726"/>
      <c r="J370" s="726"/>
      <c r="K370" s="726"/>
      <c r="L370" s="726"/>
      <c r="M370" s="726"/>
      <c r="N370" s="726"/>
      <c r="O370" s="726"/>
      <c r="P370" s="726"/>
      <c r="Q370" s="726"/>
    </row>
    <row r="371" spans="1:17" x14ac:dyDescent="0.25">
      <c r="A371" s="697" t="s">
        <v>70</v>
      </c>
      <c r="B371" s="697"/>
      <c r="C371" s="697"/>
      <c r="D371" s="697"/>
      <c r="E371" s="697"/>
      <c r="F371" s="697"/>
      <c r="G371" s="697"/>
      <c r="H371" s="697"/>
      <c r="I371" s="697"/>
      <c r="J371" s="697"/>
      <c r="K371" s="697"/>
      <c r="L371" s="697"/>
      <c r="M371" s="697"/>
      <c r="N371" s="697"/>
      <c r="O371" s="697"/>
      <c r="P371" s="697"/>
      <c r="Q371" s="697"/>
    </row>
    <row r="372" spans="1:17" ht="18.75" thickBot="1" x14ac:dyDescent="0.3">
      <c r="A372" s="2"/>
      <c r="B372" s="2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2"/>
      <c r="P372" s="2"/>
      <c r="Q372" s="2"/>
    </row>
    <row r="373" spans="1:17" ht="15.75" thickTop="1" x14ac:dyDescent="0.25">
      <c r="A373" s="698" t="s">
        <v>6</v>
      </c>
      <c r="B373" s="700" t="s">
        <v>7</v>
      </c>
      <c r="C373" s="702" t="s">
        <v>8</v>
      </c>
      <c r="D373" s="702" t="s">
        <v>9</v>
      </c>
      <c r="E373" s="702" t="s">
        <v>10</v>
      </c>
      <c r="F373" s="702" t="s">
        <v>11</v>
      </c>
      <c r="G373" s="700" t="s">
        <v>12</v>
      </c>
      <c r="H373" s="704" t="s">
        <v>13</v>
      </c>
      <c r="I373" s="704" t="s">
        <v>14</v>
      </c>
      <c r="J373" s="704" t="s">
        <v>15</v>
      </c>
      <c r="K373" s="715" t="s">
        <v>16</v>
      </c>
      <c r="L373" s="716"/>
      <c r="M373" s="716"/>
      <c r="N373" s="717"/>
      <c r="O373" s="721" t="s">
        <v>17</v>
      </c>
      <c r="P373" s="722"/>
      <c r="Q373" s="708" t="s">
        <v>18</v>
      </c>
    </row>
    <row r="374" spans="1:17" x14ac:dyDescent="0.25">
      <c r="A374" s="699"/>
      <c r="B374" s="701"/>
      <c r="C374" s="703"/>
      <c r="D374" s="703"/>
      <c r="E374" s="703"/>
      <c r="F374" s="703"/>
      <c r="G374" s="701"/>
      <c r="H374" s="705"/>
      <c r="I374" s="705"/>
      <c r="J374" s="705"/>
      <c r="K374" s="718"/>
      <c r="L374" s="719"/>
      <c r="M374" s="719"/>
      <c r="N374" s="720"/>
      <c r="O374" s="723"/>
      <c r="P374" s="724"/>
      <c r="Q374" s="709"/>
    </row>
    <row r="375" spans="1:17" x14ac:dyDescent="0.25">
      <c r="A375" s="699"/>
      <c r="B375" s="701"/>
      <c r="C375" s="703"/>
      <c r="D375" s="703"/>
      <c r="E375" s="703"/>
      <c r="F375" s="703"/>
      <c r="G375" s="701"/>
      <c r="H375" s="705"/>
      <c r="I375" s="705"/>
      <c r="J375" s="705"/>
      <c r="K375" s="711" t="s">
        <v>19</v>
      </c>
      <c r="L375" s="711" t="s">
        <v>20</v>
      </c>
      <c r="M375" s="711" t="s">
        <v>21</v>
      </c>
      <c r="N375" s="711" t="s">
        <v>22</v>
      </c>
      <c r="O375" s="695" t="s">
        <v>23</v>
      </c>
      <c r="P375" s="695" t="s">
        <v>24</v>
      </c>
      <c r="Q375" s="709"/>
    </row>
    <row r="376" spans="1:17" ht="15.75" thickBot="1" x14ac:dyDescent="0.3">
      <c r="A376" s="699"/>
      <c r="B376" s="701"/>
      <c r="C376" s="703"/>
      <c r="D376" s="703"/>
      <c r="E376" s="703"/>
      <c r="F376" s="703"/>
      <c r="G376" s="701"/>
      <c r="H376" s="705"/>
      <c r="I376" s="705"/>
      <c r="J376" s="705"/>
      <c r="K376" s="746"/>
      <c r="L376" s="746"/>
      <c r="M376" s="746"/>
      <c r="N376" s="746"/>
      <c r="O376" s="705"/>
      <c r="P376" s="705"/>
      <c r="Q376" s="709"/>
    </row>
    <row r="377" spans="1:17" ht="145.5" thickTop="1" thickBot="1" x14ac:dyDescent="0.3">
      <c r="A377" s="22">
        <v>9</v>
      </c>
      <c r="B377" s="23">
        <v>21701</v>
      </c>
      <c r="C377" s="496" t="s">
        <v>375</v>
      </c>
      <c r="D377" s="658" t="s">
        <v>71</v>
      </c>
      <c r="E377" s="658" t="s">
        <v>72</v>
      </c>
      <c r="F377" s="196">
        <v>1</v>
      </c>
      <c r="G377" s="196" t="s">
        <v>79</v>
      </c>
      <c r="H377" s="478">
        <v>149472</v>
      </c>
      <c r="I377" s="183">
        <f t="shared" ref="I377" si="7">H377*F377</f>
        <v>149472</v>
      </c>
      <c r="J377" s="196" t="s">
        <v>28</v>
      </c>
      <c r="K377" s="387">
        <v>0.1</v>
      </c>
      <c r="L377" s="387">
        <v>0.4</v>
      </c>
      <c r="M377" s="387">
        <v>0.1</v>
      </c>
      <c r="N377" s="387">
        <v>0.4</v>
      </c>
      <c r="O377" s="196"/>
      <c r="P377" s="196" t="s">
        <v>29</v>
      </c>
      <c r="Q377" s="657" t="s">
        <v>30</v>
      </c>
    </row>
    <row r="378" spans="1:17" ht="15.75" thickTop="1" x14ac:dyDescent="0.25">
      <c r="G378" s="62"/>
      <c r="I378" s="70">
        <f>SUM(I377:I377)</f>
        <v>149472</v>
      </c>
      <c r="K378" s="61"/>
    </row>
    <row r="379" spans="1:17" x14ac:dyDescent="0.25">
      <c r="G379" s="62"/>
      <c r="I379" s="61"/>
      <c r="L379" s="61"/>
    </row>
    <row r="380" spans="1:17" x14ac:dyDescent="0.25">
      <c r="G380" s="62"/>
    </row>
    <row r="381" spans="1:17" x14ac:dyDescent="0.25">
      <c r="G381" s="62"/>
      <c r="I381" s="70"/>
    </row>
    <row r="382" spans="1:17" x14ac:dyDescent="0.25">
      <c r="G382" s="62"/>
    </row>
    <row r="383" spans="1:17" x14ac:dyDescent="0.25">
      <c r="G383" s="62"/>
    </row>
    <row r="384" spans="1:17" x14ac:dyDescent="0.25">
      <c r="G384" s="62"/>
    </row>
    <row r="385" spans="7:7" x14ac:dyDescent="0.25">
      <c r="G385" s="62"/>
    </row>
    <row r="386" spans="7:7" x14ac:dyDescent="0.25">
      <c r="G386" s="62"/>
    </row>
    <row r="387" spans="7:7" x14ac:dyDescent="0.25">
      <c r="G387" s="62"/>
    </row>
    <row r="388" spans="7:7" x14ac:dyDescent="0.25">
      <c r="G388" s="62"/>
    </row>
    <row r="389" spans="7:7" x14ac:dyDescent="0.25">
      <c r="G389" s="62"/>
    </row>
    <row r="390" spans="7:7" x14ac:dyDescent="0.25">
      <c r="G390" s="62"/>
    </row>
    <row r="391" spans="7:7" x14ac:dyDescent="0.25">
      <c r="G391" s="62"/>
    </row>
    <row r="392" spans="7:7" x14ac:dyDescent="0.25">
      <c r="G392" s="62"/>
    </row>
    <row r="393" spans="7:7" x14ac:dyDescent="0.25">
      <c r="G393" s="62"/>
    </row>
    <row r="394" spans="7:7" x14ac:dyDescent="0.25">
      <c r="G394" s="62"/>
    </row>
    <row r="395" spans="7:7" x14ac:dyDescent="0.25">
      <c r="G395" s="62"/>
    </row>
    <row r="396" spans="7:7" x14ac:dyDescent="0.25">
      <c r="G396" s="62"/>
    </row>
    <row r="397" spans="7:7" x14ac:dyDescent="0.25">
      <c r="G397" s="62"/>
    </row>
    <row r="398" spans="7:7" x14ac:dyDescent="0.25">
      <c r="G398" s="62"/>
    </row>
    <row r="399" spans="7:7" x14ac:dyDescent="0.25">
      <c r="G399" s="62"/>
    </row>
    <row r="400" spans="7:7" x14ac:dyDescent="0.25">
      <c r="G400" s="62"/>
    </row>
    <row r="401" spans="1:17" x14ac:dyDescent="0.25">
      <c r="A401" s="706" t="s">
        <v>0</v>
      </c>
      <c r="B401" s="706"/>
      <c r="C401" s="706"/>
      <c r="D401" s="706"/>
      <c r="E401" s="706"/>
      <c r="F401" s="706"/>
      <c r="G401" s="706"/>
      <c r="H401" s="706"/>
      <c r="I401" s="706"/>
      <c r="J401" s="706"/>
      <c r="K401" s="706"/>
      <c r="L401" s="706"/>
      <c r="M401" s="706"/>
      <c r="N401" s="706"/>
      <c r="O401" s="706"/>
      <c r="P401" s="706"/>
      <c r="Q401" s="706"/>
    </row>
    <row r="402" spans="1:17" x14ac:dyDescent="0.25">
      <c r="A402" s="713" t="s">
        <v>1</v>
      </c>
      <c r="B402" s="713"/>
      <c r="C402" s="713"/>
      <c r="D402" s="713"/>
      <c r="E402" s="713"/>
      <c r="F402" s="713"/>
      <c r="G402" s="713"/>
      <c r="H402" s="713"/>
      <c r="I402" s="713"/>
      <c r="J402" s="713"/>
      <c r="K402" s="713"/>
      <c r="L402" s="713"/>
      <c r="M402" s="713"/>
      <c r="N402" s="713"/>
      <c r="O402" s="713"/>
      <c r="P402" s="713"/>
      <c r="Q402" s="713"/>
    </row>
    <row r="403" spans="1:17" x14ac:dyDescent="0.25">
      <c r="A403" s="713" t="s">
        <v>2</v>
      </c>
      <c r="B403" s="713"/>
      <c r="C403" s="713"/>
      <c r="D403" s="713"/>
      <c r="E403" s="713"/>
      <c r="F403" s="713"/>
      <c r="G403" s="713"/>
      <c r="H403" s="713"/>
      <c r="I403" s="713"/>
      <c r="J403" s="713"/>
      <c r="K403" s="713"/>
      <c r="L403" s="713"/>
      <c r="M403" s="713"/>
      <c r="N403" s="713"/>
      <c r="O403" s="713"/>
      <c r="P403" s="713"/>
      <c r="Q403" s="713"/>
    </row>
    <row r="404" spans="1:17" x14ac:dyDescent="0.25">
      <c r="A404" s="713" t="s">
        <v>3</v>
      </c>
      <c r="B404" s="713"/>
      <c r="C404" s="713"/>
      <c r="D404" s="713"/>
      <c r="E404" s="713"/>
      <c r="F404" s="713"/>
      <c r="G404" s="713"/>
      <c r="H404" s="713"/>
      <c r="I404" s="713"/>
      <c r="J404" s="713"/>
      <c r="K404" s="713"/>
      <c r="L404" s="713"/>
      <c r="M404" s="713"/>
      <c r="N404" s="713"/>
      <c r="O404" s="713"/>
      <c r="P404" s="713"/>
      <c r="Q404" s="713"/>
    </row>
    <row r="405" spans="1:17" x14ac:dyDescent="0.25">
      <c r="A405" s="713" t="s">
        <v>494</v>
      </c>
      <c r="B405" s="713"/>
      <c r="C405" s="713"/>
      <c r="D405" s="713"/>
      <c r="E405" s="713"/>
      <c r="F405" s="713"/>
      <c r="G405" s="713"/>
      <c r="H405" s="713"/>
      <c r="I405" s="713"/>
      <c r="J405" s="713"/>
      <c r="K405" s="713"/>
      <c r="L405" s="713"/>
      <c r="M405" s="713"/>
      <c r="N405" s="713"/>
      <c r="O405" s="713"/>
      <c r="P405" s="713"/>
      <c r="Q405" s="713"/>
    </row>
    <row r="406" spans="1:17" x14ac:dyDescent="0.25">
      <c r="A406" s="714" t="s">
        <v>4</v>
      </c>
      <c r="B406" s="714"/>
      <c r="C406" s="714"/>
      <c r="D406" s="714"/>
      <c r="E406" s="714"/>
      <c r="F406" s="714"/>
      <c r="G406" s="714"/>
      <c r="H406" s="714"/>
      <c r="I406" s="714"/>
      <c r="J406" s="714"/>
      <c r="K406" s="714"/>
      <c r="L406" s="714"/>
      <c r="M406" s="714"/>
      <c r="N406" s="714"/>
      <c r="O406" s="714"/>
      <c r="P406" s="714"/>
      <c r="Q406" s="714"/>
    </row>
    <row r="407" spans="1:17" x14ac:dyDescent="0.25">
      <c r="A407" s="706" t="s">
        <v>74</v>
      </c>
      <c r="B407" s="706"/>
      <c r="C407" s="706"/>
      <c r="D407" s="706"/>
      <c r="E407" s="706"/>
      <c r="F407" s="706"/>
      <c r="G407" s="706"/>
      <c r="H407" s="706"/>
      <c r="I407" s="706"/>
      <c r="J407" s="706"/>
      <c r="K407" s="706"/>
      <c r="L407" s="706"/>
      <c r="M407" s="706"/>
      <c r="N407" s="706"/>
      <c r="O407" s="706"/>
      <c r="P407" s="706"/>
      <c r="Q407" s="706"/>
    </row>
    <row r="408" spans="1:17" ht="18.75" thickBot="1" x14ac:dyDescent="0.3">
      <c r="A408" s="2"/>
      <c r="B408" s="2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2"/>
      <c r="P408" s="2"/>
      <c r="Q408" s="2"/>
    </row>
    <row r="409" spans="1:17" ht="15.75" thickTop="1" x14ac:dyDescent="0.25">
      <c r="A409" s="698" t="s">
        <v>6</v>
      </c>
      <c r="B409" s="700" t="s">
        <v>7</v>
      </c>
      <c r="C409" s="702" t="s">
        <v>8</v>
      </c>
      <c r="D409" s="702" t="s">
        <v>9</v>
      </c>
      <c r="E409" s="702" t="s">
        <v>10</v>
      </c>
      <c r="F409" s="702" t="s">
        <v>11</v>
      </c>
      <c r="G409" s="700" t="s">
        <v>12</v>
      </c>
      <c r="H409" s="704" t="s">
        <v>13</v>
      </c>
      <c r="I409" s="704" t="s">
        <v>14</v>
      </c>
      <c r="J409" s="704" t="s">
        <v>15</v>
      </c>
      <c r="K409" s="715" t="s">
        <v>16</v>
      </c>
      <c r="L409" s="716"/>
      <c r="M409" s="716"/>
      <c r="N409" s="717"/>
      <c r="O409" s="721" t="s">
        <v>17</v>
      </c>
      <c r="P409" s="722"/>
      <c r="Q409" s="708" t="s">
        <v>18</v>
      </c>
    </row>
    <row r="410" spans="1:17" x14ac:dyDescent="0.25">
      <c r="A410" s="699"/>
      <c r="B410" s="701"/>
      <c r="C410" s="703"/>
      <c r="D410" s="703"/>
      <c r="E410" s="703"/>
      <c r="F410" s="703"/>
      <c r="G410" s="701"/>
      <c r="H410" s="705"/>
      <c r="I410" s="705"/>
      <c r="J410" s="705"/>
      <c r="K410" s="718"/>
      <c r="L410" s="719"/>
      <c r="M410" s="719"/>
      <c r="N410" s="720"/>
      <c r="O410" s="723"/>
      <c r="P410" s="724"/>
      <c r="Q410" s="709"/>
    </row>
    <row r="411" spans="1:17" x14ac:dyDescent="0.25">
      <c r="A411" s="699"/>
      <c r="B411" s="701"/>
      <c r="C411" s="703"/>
      <c r="D411" s="703"/>
      <c r="E411" s="703"/>
      <c r="F411" s="703"/>
      <c r="G411" s="701"/>
      <c r="H411" s="705"/>
      <c r="I411" s="705"/>
      <c r="J411" s="705"/>
      <c r="K411" s="711" t="s">
        <v>19</v>
      </c>
      <c r="L411" s="711" t="s">
        <v>20</v>
      </c>
      <c r="M411" s="711" t="s">
        <v>21</v>
      </c>
      <c r="N411" s="711" t="s">
        <v>22</v>
      </c>
      <c r="O411" s="695" t="s">
        <v>23</v>
      </c>
      <c r="P411" s="695" t="s">
        <v>24</v>
      </c>
      <c r="Q411" s="709"/>
    </row>
    <row r="412" spans="1:17" ht="15.75" thickBot="1" x14ac:dyDescent="0.3">
      <c r="A412" s="727"/>
      <c r="B412" s="725"/>
      <c r="C412" s="707"/>
      <c r="D412" s="707"/>
      <c r="E412" s="707"/>
      <c r="F412" s="707"/>
      <c r="G412" s="725"/>
      <c r="H412" s="696"/>
      <c r="I412" s="696"/>
      <c r="J412" s="696"/>
      <c r="K412" s="712"/>
      <c r="L412" s="712"/>
      <c r="M412" s="712"/>
      <c r="N412" s="712"/>
      <c r="O412" s="696"/>
      <c r="P412" s="696"/>
      <c r="Q412" s="710"/>
    </row>
    <row r="413" spans="1:17" ht="60" x14ac:dyDescent="0.25">
      <c r="A413" s="370">
        <v>1</v>
      </c>
      <c r="B413" s="278">
        <v>21801</v>
      </c>
      <c r="C413" s="388" t="s">
        <v>376</v>
      </c>
      <c r="D413" s="731" t="s">
        <v>71</v>
      </c>
      <c r="E413" s="731" t="s">
        <v>72</v>
      </c>
      <c r="F413" s="278">
        <v>3</v>
      </c>
      <c r="G413" s="166" t="s">
        <v>75</v>
      </c>
      <c r="H413" s="279">
        <f>I413/F413</f>
        <v>2298.3333333333335</v>
      </c>
      <c r="I413" s="279">
        <v>6895</v>
      </c>
      <c r="J413" s="389" t="s">
        <v>28</v>
      </c>
      <c r="K413" s="85">
        <v>0.1</v>
      </c>
      <c r="L413" s="85">
        <v>0.4</v>
      </c>
      <c r="M413" s="85">
        <v>0.1</v>
      </c>
      <c r="N413" s="85">
        <v>0.4</v>
      </c>
      <c r="O413" s="298" t="s">
        <v>29</v>
      </c>
      <c r="P413" s="298"/>
      <c r="Q413" s="728" t="s">
        <v>30</v>
      </c>
    </row>
    <row r="414" spans="1:17" ht="15.75" thickBot="1" x14ac:dyDescent="0.3">
      <c r="A414" s="129"/>
      <c r="B414" s="71"/>
      <c r="C414" s="581"/>
      <c r="D414" s="733"/>
      <c r="E414" s="733"/>
      <c r="F414" s="582"/>
      <c r="G414" s="164"/>
      <c r="H414" s="72"/>
      <c r="I414" s="72"/>
      <c r="J414" s="73"/>
      <c r="K414" s="74"/>
      <c r="L414" s="74"/>
      <c r="M414" s="74"/>
      <c r="N414" s="74"/>
      <c r="O414" s="83"/>
      <c r="P414" s="83"/>
      <c r="Q414" s="730"/>
    </row>
    <row r="415" spans="1:17" ht="15.75" thickTop="1" x14ac:dyDescent="0.25">
      <c r="A415" s="76"/>
      <c r="B415" s="76"/>
      <c r="C415" s="77"/>
      <c r="D415" s="13"/>
      <c r="E415" s="13"/>
      <c r="F415" s="27"/>
      <c r="G415" s="12"/>
      <c r="H415" s="29"/>
      <c r="I415" s="69"/>
      <c r="J415" s="78"/>
      <c r="K415" s="79"/>
      <c r="L415" s="79"/>
      <c r="M415" s="79"/>
      <c r="N415" s="79"/>
      <c r="O415" s="80"/>
      <c r="P415" s="80"/>
      <c r="Q415" s="81"/>
    </row>
    <row r="416" spans="1:17" x14ac:dyDescent="0.25">
      <c r="G416" s="62"/>
      <c r="I416" s="61"/>
    </row>
    <row r="417" spans="7:9" x14ac:dyDescent="0.25">
      <c r="G417" s="62"/>
      <c r="I417" s="61">
        <f>SUM(I413:I416)</f>
        <v>6895</v>
      </c>
    </row>
    <row r="418" spans="7:9" x14ac:dyDescent="0.25">
      <c r="G418" s="62"/>
      <c r="I418" s="61"/>
    </row>
    <row r="419" spans="7:9" x14ac:dyDescent="0.25">
      <c r="G419" s="62"/>
      <c r="I419" s="61"/>
    </row>
    <row r="420" spans="7:9" x14ac:dyDescent="0.25">
      <c r="G420" s="62"/>
      <c r="I420" s="61"/>
    </row>
    <row r="421" spans="7:9" x14ac:dyDescent="0.25">
      <c r="G421" s="62"/>
      <c r="I421" s="61"/>
    </row>
    <row r="422" spans="7:9" x14ac:dyDescent="0.25">
      <c r="G422" s="62"/>
      <c r="I422" s="61"/>
    </row>
    <row r="423" spans="7:9" x14ac:dyDescent="0.25">
      <c r="G423" s="62"/>
      <c r="I423" s="61"/>
    </row>
    <row r="424" spans="7:9" x14ac:dyDescent="0.25">
      <c r="G424" s="62"/>
      <c r="I424" s="61"/>
    </row>
    <row r="425" spans="7:9" x14ac:dyDescent="0.25">
      <c r="G425" s="62"/>
      <c r="I425" s="61"/>
    </row>
    <row r="426" spans="7:9" x14ac:dyDescent="0.25">
      <c r="G426" s="62"/>
      <c r="I426" s="61"/>
    </row>
    <row r="427" spans="7:9" x14ac:dyDescent="0.25">
      <c r="G427" s="62"/>
      <c r="I427" s="61"/>
    </row>
    <row r="428" spans="7:9" x14ac:dyDescent="0.25">
      <c r="G428" s="62"/>
      <c r="I428" s="61"/>
    </row>
    <row r="429" spans="7:9" x14ac:dyDescent="0.25">
      <c r="G429" s="62"/>
      <c r="I429" s="61"/>
    </row>
    <row r="430" spans="7:9" x14ac:dyDescent="0.25">
      <c r="G430" s="62"/>
      <c r="I430" s="61"/>
    </row>
    <row r="431" spans="7:9" x14ac:dyDescent="0.25">
      <c r="G431" s="62"/>
      <c r="I431" s="61"/>
    </row>
    <row r="432" spans="7:9" x14ac:dyDescent="0.25">
      <c r="G432" s="62"/>
      <c r="I432" s="61"/>
    </row>
    <row r="433" spans="1:17" x14ac:dyDescent="0.25">
      <c r="G433" s="62"/>
      <c r="I433" s="61"/>
    </row>
    <row r="434" spans="1:17" x14ac:dyDescent="0.25">
      <c r="G434" s="62"/>
      <c r="I434" s="61"/>
    </row>
    <row r="435" spans="1:17" x14ac:dyDescent="0.25">
      <c r="G435" s="62"/>
      <c r="I435" s="61"/>
    </row>
    <row r="436" spans="1:17" x14ac:dyDescent="0.25">
      <c r="G436" s="62"/>
      <c r="I436" s="61"/>
    </row>
    <row r="437" spans="1:17" x14ac:dyDescent="0.25">
      <c r="G437" s="62"/>
      <c r="I437" s="61"/>
    </row>
    <row r="438" spans="1:17" x14ac:dyDescent="0.25">
      <c r="G438" s="62"/>
      <c r="I438" s="61"/>
    </row>
    <row r="439" spans="1:17" x14ac:dyDescent="0.25">
      <c r="G439" s="62"/>
      <c r="I439" s="61"/>
    </row>
    <row r="440" spans="1:17" x14ac:dyDescent="0.25">
      <c r="G440" s="62"/>
      <c r="I440" s="61"/>
    </row>
    <row r="441" spans="1:17" x14ac:dyDescent="0.25">
      <c r="G441" s="62"/>
    </row>
    <row r="442" spans="1:17" x14ac:dyDescent="0.25">
      <c r="A442" s="713" t="s">
        <v>2</v>
      </c>
      <c r="B442" s="713"/>
      <c r="C442" s="713"/>
      <c r="D442" s="713"/>
      <c r="E442" s="713"/>
      <c r="F442" s="713"/>
      <c r="G442" s="713"/>
      <c r="H442" s="713"/>
      <c r="I442" s="713"/>
      <c r="J442" s="713"/>
      <c r="K442" s="713"/>
      <c r="L442" s="713"/>
      <c r="M442" s="713"/>
      <c r="N442" s="713"/>
      <c r="O442" s="713"/>
      <c r="P442" s="713"/>
      <c r="Q442" s="713"/>
    </row>
    <row r="443" spans="1:17" x14ac:dyDescent="0.25">
      <c r="A443" s="713" t="s">
        <v>3</v>
      </c>
      <c r="B443" s="713"/>
      <c r="C443" s="713"/>
      <c r="D443" s="713"/>
      <c r="E443" s="713"/>
      <c r="F443" s="713"/>
      <c r="G443" s="713"/>
      <c r="H443" s="713"/>
      <c r="I443" s="713"/>
      <c r="J443" s="713"/>
      <c r="K443" s="713"/>
      <c r="L443" s="713"/>
      <c r="M443" s="713"/>
      <c r="N443" s="713"/>
      <c r="O443" s="713"/>
      <c r="P443" s="713"/>
      <c r="Q443" s="713"/>
    </row>
    <row r="444" spans="1:17" x14ac:dyDescent="0.25">
      <c r="A444" s="713" t="s">
        <v>494</v>
      </c>
      <c r="B444" s="713"/>
      <c r="C444" s="713"/>
      <c r="D444" s="713"/>
      <c r="E444" s="713"/>
      <c r="F444" s="713"/>
      <c r="G444" s="713"/>
      <c r="H444" s="713"/>
      <c r="I444" s="713"/>
      <c r="J444" s="713"/>
      <c r="K444" s="713"/>
      <c r="L444" s="713"/>
      <c r="M444" s="713"/>
      <c r="N444" s="713"/>
      <c r="O444" s="713"/>
      <c r="P444" s="713"/>
      <c r="Q444" s="713"/>
    </row>
    <row r="445" spans="1:17" x14ac:dyDescent="0.25">
      <c r="A445" s="714" t="s">
        <v>4</v>
      </c>
      <c r="B445" s="714"/>
      <c r="C445" s="714"/>
      <c r="D445" s="714"/>
      <c r="E445" s="714"/>
      <c r="F445" s="714"/>
      <c r="G445" s="714"/>
      <c r="H445" s="714"/>
      <c r="I445" s="714"/>
      <c r="J445" s="714"/>
      <c r="K445" s="714"/>
      <c r="L445" s="714"/>
      <c r="M445" s="714"/>
      <c r="N445" s="714"/>
      <c r="O445" s="714"/>
      <c r="P445" s="714"/>
      <c r="Q445" s="714"/>
    </row>
    <row r="446" spans="1:17" x14ac:dyDescent="0.25">
      <c r="A446" s="706" t="s">
        <v>76</v>
      </c>
      <c r="B446" s="706"/>
      <c r="C446" s="706"/>
      <c r="D446" s="706"/>
      <c r="E446" s="706"/>
      <c r="F446" s="706"/>
      <c r="G446" s="706"/>
      <c r="H446" s="706"/>
      <c r="I446" s="706"/>
      <c r="J446" s="706"/>
      <c r="K446" s="706"/>
      <c r="L446" s="706"/>
      <c r="M446" s="706"/>
      <c r="N446" s="706"/>
      <c r="O446" s="706"/>
      <c r="P446" s="706"/>
      <c r="Q446" s="706"/>
    </row>
    <row r="447" spans="1:17" ht="18.75" thickBot="1" x14ac:dyDescent="0.3">
      <c r="A447" s="2"/>
      <c r="B447" s="2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2"/>
      <c r="P447" s="2"/>
      <c r="Q447" s="2"/>
    </row>
    <row r="448" spans="1:17" ht="15.75" thickTop="1" x14ac:dyDescent="0.25">
      <c r="A448" s="698" t="s">
        <v>6</v>
      </c>
      <c r="B448" s="700" t="s">
        <v>7</v>
      </c>
      <c r="C448" s="702" t="s">
        <v>8</v>
      </c>
      <c r="D448" s="702" t="s">
        <v>9</v>
      </c>
      <c r="E448" s="702" t="s">
        <v>10</v>
      </c>
      <c r="F448" s="702" t="s">
        <v>11</v>
      </c>
      <c r="G448" s="700" t="s">
        <v>12</v>
      </c>
      <c r="H448" s="704" t="s">
        <v>13</v>
      </c>
      <c r="I448" s="704" t="s">
        <v>14</v>
      </c>
      <c r="J448" s="704" t="s">
        <v>15</v>
      </c>
      <c r="K448" s="715" t="s">
        <v>16</v>
      </c>
      <c r="L448" s="716"/>
      <c r="M448" s="716"/>
      <c r="N448" s="717"/>
      <c r="O448" s="721" t="s">
        <v>17</v>
      </c>
      <c r="P448" s="722"/>
      <c r="Q448" s="708" t="s">
        <v>18</v>
      </c>
    </row>
    <row r="449" spans="1:17" x14ac:dyDescent="0.25">
      <c r="A449" s="699"/>
      <c r="B449" s="701"/>
      <c r="C449" s="703"/>
      <c r="D449" s="703"/>
      <c r="E449" s="703"/>
      <c r="F449" s="703"/>
      <c r="G449" s="701"/>
      <c r="H449" s="705"/>
      <c r="I449" s="705"/>
      <c r="J449" s="705"/>
      <c r="K449" s="718"/>
      <c r="L449" s="719"/>
      <c r="M449" s="719"/>
      <c r="N449" s="720"/>
      <c r="O449" s="723"/>
      <c r="P449" s="724"/>
      <c r="Q449" s="709"/>
    </row>
    <row r="450" spans="1:17" x14ac:dyDescent="0.25">
      <c r="A450" s="699"/>
      <c r="B450" s="701"/>
      <c r="C450" s="703"/>
      <c r="D450" s="703"/>
      <c r="E450" s="703"/>
      <c r="F450" s="703"/>
      <c r="G450" s="701"/>
      <c r="H450" s="705"/>
      <c r="I450" s="705"/>
      <c r="J450" s="705"/>
      <c r="K450" s="711" t="s">
        <v>19</v>
      </c>
      <c r="L450" s="711" t="s">
        <v>20</v>
      </c>
      <c r="M450" s="711" t="s">
        <v>21</v>
      </c>
      <c r="N450" s="711" t="s">
        <v>22</v>
      </c>
      <c r="O450" s="695" t="s">
        <v>23</v>
      </c>
      <c r="P450" s="695" t="s">
        <v>24</v>
      </c>
      <c r="Q450" s="709"/>
    </row>
    <row r="451" spans="1:17" ht="15.75" thickBot="1" x14ac:dyDescent="0.3">
      <c r="A451" s="727"/>
      <c r="B451" s="725"/>
      <c r="C451" s="707"/>
      <c r="D451" s="707"/>
      <c r="E451" s="707"/>
      <c r="F451" s="707"/>
      <c r="G451" s="725"/>
      <c r="H451" s="696"/>
      <c r="I451" s="696"/>
      <c r="J451" s="696"/>
      <c r="K451" s="712"/>
      <c r="L451" s="712"/>
      <c r="M451" s="712"/>
      <c r="N451" s="712"/>
      <c r="O451" s="696"/>
      <c r="P451" s="696"/>
      <c r="Q451" s="710"/>
    </row>
    <row r="452" spans="1:17" ht="144.75" thickBot="1" x14ac:dyDescent="0.3">
      <c r="A452" s="22">
        <v>1</v>
      </c>
      <c r="B452" s="23">
        <v>22101</v>
      </c>
      <c r="C452" s="174" t="s">
        <v>378</v>
      </c>
      <c r="D452" s="174" t="s">
        <v>71</v>
      </c>
      <c r="E452" s="174" t="s">
        <v>72</v>
      </c>
      <c r="F452" s="185">
        <f>SUM(I452/H452)</f>
        <v>177.41879751209399</v>
      </c>
      <c r="G452" s="174" t="s">
        <v>75</v>
      </c>
      <c r="H452" s="149">
        <v>115.76</v>
      </c>
      <c r="I452" s="149">
        <v>20538</v>
      </c>
      <c r="J452" s="57" t="s">
        <v>28</v>
      </c>
      <c r="K452" s="58">
        <v>0.25</v>
      </c>
      <c r="L452" s="58">
        <v>0.25</v>
      </c>
      <c r="M452" s="58">
        <v>0.25</v>
      </c>
      <c r="N452" s="58">
        <v>0.25</v>
      </c>
      <c r="O452" s="26" t="s">
        <v>29</v>
      </c>
      <c r="P452" s="246"/>
      <c r="Q452" s="235" t="s">
        <v>30</v>
      </c>
    </row>
    <row r="453" spans="1:17" ht="15.75" thickTop="1" x14ac:dyDescent="0.25">
      <c r="A453" s="76"/>
      <c r="B453" s="76"/>
      <c r="C453" s="12"/>
      <c r="D453" s="13"/>
      <c r="E453" s="13"/>
      <c r="F453" s="27"/>
      <c r="G453" s="12"/>
      <c r="H453" s="29"/>
      <c r="I453" s="82"/>
      <c r="J453" s="78"/>
      <c r="K453" s="79"/>
      <c r="L453" s="79"/>
      <c r="M453" s="79"/>
      <c r="N453" s="79"/>
      <c r="O453" s="80"/>
      <c r="Q453" s="81"/>
    </row>
    <row r="454" spans="1:17" x14ac:dyDescent="0.25">
      <c r="A454" s="76"/>
      <c r="B454" s="76"/>
      <c r="C454" s="12"/>
      <c r="D454" s="13"/>
      <c r="E454" s="13"/>
      <c r="F454" s="27"/>
      <c r="G454" s="12"/>
      <c r="H454" s="29"/>
      <c r="I454" s="82"/>
      <c r="J454" s="78"/>
      <c r="K454" s="79"/>
      <c r="L454" s="79"/>
      <c r="M454" s="79"/>
      <c r="N454" s="79"/>
      <c r="O454" s="80"/>
      <c r="Q454" s="81"/>
    </row>
    <row r="455" spans="1:17" x14ac:dyDescent="0.25">
      <c r="A455" s="76"/>
      <c r="B455" s="76"/>
      <c r="C455" s="12"/>
      <c r="D455" s="13"/>
      <c r="E455" s="13"/>
      <c r="F455" s="27"/>
      <c r="G455" s="12"/>
      <c r="H455" s="29"/>
      <c r="I455" s="583">
        <f>SUM(I452:I454)</f>
        <v>20538</v>
      </c>
      <c r="J455" s="78"/>
      <c r="K455" s="79"/>
      <c r="L455" s="79"/>
      <c r="M455" s="79"/>
      <c r="N455" s="79"/>
      <c r="O455" s="80"/>
      <c r="Q455" s="81"/>
    </row>
    <row r="456" spans="1:17" x14ac:dyDescent="0.25">
      <c r="A456" s="76"/>
      <c r="B456" s="76"/>
      <c r="C456" s="12"/>
      <c r="D456" s="13"/>
      <c r="E456" s="13"/>
      <c r="F456" s="27"/>
      <c r="G456" s="12"/>
      <c r="H456" s="29"/>
      <c r="I456" s="82"/>
      <c r="J456" s="78"/>
      <c r="K456" s="79"/>
      <c r="L456" s="79"/>
      <c r="M456" s="79"/>
      <c r="N456" s="79"/>
      <c r="O456" s="80"/>
      <c r="Q456" s="81"/>
    </row>
    <row r="457" spans="1:17" x14ac:dyDescent="0.25">
      <c r="A457" s="76"/>
      <c r="B457" s="76"/>
      <c r="C457" s="12"/>
      <c r="D457" s="13"/>
      <c r="E457" s="13"/>
      <c r="F457" s="27"/>
      <c r="G457" s="12"/>
      <c r="H457" s="29"/>
      <c r="I457" s="82"/>
      <c r="J457" s="78"/>
      <c r="K457" s="79"/>
      <c r="L457" s="79"/>
      <c r="M457" s="79"/>
      <c r="N457" s="79"/>
      <c r="O457" s="80"/>
      <c r="Q457" s="81"/>
    </row>
    <row r="458" spans="1:17" x14ac:dyDescent="0.25">
      <c r="A458" s="76"/>
      <c r="B458" s="76"/>
      <c r="C458" s="12"/>
      <c r="D458" s="13"/>
      <c r="E458" s="13"/>
      <c r="F458" s="27"/>
      <c r="G458" s="12"/>
      <c r="H458" s="29"/>
      <c r="I458" s="82"/>
      <c r="J458" s="78"/>
      <c r="K458" s="79"/>
      <c r="L458" s="79"/>
      <c r="M458" s="79"/>
      <c r="N458" s="79"/>
      <c r="O458" s="80"/>
      <c r="Q458" s="81"/>
    </row>
    <row r="459" spans="1:17" x14ac:dyDescent="0.25">
      <c r="A459" s="76"/>
      <c r="B459" s="76"/>
      <c r="C459" s="12"/>
      <c r="D459" s="13"/>
      <c r="E459" s="13"/>
      <c r="F459" s="27"/>
      <c r="G459" s="12"/>
      <c r="H459" s="29"/>
      <c r="I459" s="82"/>
      <c r="J459" s="78"/>
      <c r="K459" s="79"/>
      <c r="L459" s="79"/>
      <c r="M459" s="79"/>
      <c r="N459" s="79"/>
      <c r="O459" s="80"/>
      <c r="Q459" s="81"/>
    </row>
    <row r="460" spans="1:17" x14ac:dyDescent="0.25">
      <c r="A460" s="76"/>
      <c r="B460" s="76"/>
      <c r="C460" s="12"/>
      <c r="D460" s="13"/>
      <c r="E460" s="13"/>
      <c r="F460" s="27"/>
      <c r="G460" s="12"/>
      <c r="H460" s="29"/>
      <c r="I460" s="82"/>
      <c r="J460" s="78"/>
      <c r="K460" s="79"/>
      <c r="L460" s="79"/>
      <c r="M460" s="79"/>
      <c r="N460" s="79"/>
      <c r="O460" s="80"/>
      <c r="Q460" s="81"/>
    </row>
    <row r="461" spans="1:17" x14ac:dyDescent="0.25">
      <c r="A461" s="76"/>
      <c r="B461" s="76"/>
      <c r="C461" s="12"/>
      <c r="D461" s="13"/>
      <c r="E461" s="13"/>
      <c r="F461" s="27"/>
      <c r="G461" s="12"/>
      <c r="H461" s="29"/>
      <c r="I461" s="82"/>
      <c r="J461" s="78"/>
      <c r="K461" s="79"/>
      <c r="L461" s="79"/>
      <c r="M461" s="79"/>
      <c r="N461" s="79"/>
      <c r="O461" s="80"/>
      <c r="Q461" s="81"/>
    </row>
    <row r="462" spans="1:17" x14ac:dyDescent="0.25">
      <c r="A462" s="76"/>
      <c r="B462" s="76"/>
      <c r="C462" s="12"/>
      <c r="D462" s="13"/>
      <c r="E462" s="13"/>
      <c r="F462" s="27"/>
      <c r="G462" s="12"/>
      <c r="H462" s="29"/>
      <c r="I462" s="82"/>
      <c r="J462" s="78"/>
      <c r="K462" s="79"/>
      <c r="L462" s="79"/>
      <c r="M462" s="79"/>
      <c r="N462" s="79"/>
      <c r="O462" s="80"/>
      <c r="Q462" s="81"/>
    </row>
    <row r="463" spans="1:17" x14ac:dyDescent="0.25">
      <c r="A463" s="76"/>
      <c r="B463" s="76"/>
      <c r="C463" s="12"/>
      <c r="D463" s="13"/>
      <c r="E463" s="13"/>
      <c r="F463" s="27"/>
      <c r="G463" s="12"/>
      <c r="H463" s="29"/>
      <c r="I463" s="82"/>
      <c r="J463" s="78"/>
      <c r="K463" s="79"/>
      <c r="L463" s="79"/>
      <c r="M463" s="79"/>
      <c r="N463" s="79"/>
      <c r="O463" s="80"/>
      <c r="Q463" s="81"/>
    </row>
    <row r="464" spans="1:17" x14ac:dyDescent="0.25">
      <c r="A464" s="76"/>
      <c r="B464" s="76"/>
      <c r="C464" s="12"/>
      <c r="D464" s="13"/>
      <c r="E464" s="13"/>
      <c r="F464" s="27"/>
      <c r="G464" s="12"/>
      <c r="H464" s="29"/>
      <c r="I464" s="82"/>
      <c r="J464" s="78"/>
      <c r="K464" s="79"/>
      <c r="L464" s="79"/>
      <c r="M464" s="79"/>
      <c r="N464" s="79"/>
      <c r="O464" s="80"/>
      <c r="Q464" s="81"/>
    </row>
    <row r="465" spans="1:17" x14ac:dyDescent="0.25">
      <c r="A465" s="76"/>
      <c r="B465" s="76"/>
      <c r="C465" s="12"/>
      <c r="D465" s="13"/>
      <c r="E465" s="13"/>
      <c r="F465" s="27"/>
      <c r="G465" s="12"/>
      <c r="H465" s="29"/>
      <c r="I465" s="82"/>
      <c r="J465" s="78"/>
      <c r="K465" s="79"/>
      <c r="L465" s="79"/>
      <c r="M465" s="79"/>
      <c r="N465" s="79"/>
      <c r="O465" s="80"/>
      <c r="Q465" s="81"/>
    </row>
    <row r="466" spans="1:17" x14ac:dyDescent="0.25">
      <c r="A466" s="76"/>
      <c r="B466" s="76"/>
      <c r="C466" s="12"/>
      <c r="D466" s="13"/>
      <c r="E466" s="13"/>
      <c r="F466" s="27"/>
      <c r="G466" s="12"/>
      <c r="H466" s="29"/>
      <c r="I466" s="82"/>
      <c r="J466" s="78"/>
      <c r="K466" s="79"/>
      <c r="L466" s="79"/>
      <c r="M466" s="79"/>
      <c r="N466" s="79"/>
      <c r="O466" s="80"/>
      <c r="Q466" s="81"/>
    </row>
    <row r="467" spans="1:17" x14ac:dyDescent="0.25">
      <c r="A467" s="76"/>
      <c r="B467" s="76"/>
      <c r="C467" s="12"/>
      <c r="D467" s="13"/>
      <c r="E467" s="13"/>
      <c r="F467" s="27"/>
      <c r="G467" s="12"/>
      <c r="H467" s="29"/>
      <c r="I467" s="82"/>
      <c r="J467" s="78"/>
      <c r="K467" s="79"/>
      <c r="L467" s="79"/>
      <c r="M467" s="79"/>
      <c r="N467" s="79"/>
      <c r="O467" s="80"/>
      <c r="Q467" s="81"/>
    </row>
    <row r="468" spans="1:17" x14ac:dyDescent="0.25">
      <c r="A468" s="76"/>
      <c r="B468" s="76"/>
      <c r="C468" s="12"/>
      <c r="D468" s="13"/>
      <c r="E468" s="13"/>
      <c r="F468" s="27"/>
      <c r="G468" s="12"/>
      <c r="H468" s="29"/>
      <c r="I468" s="82"/>
      <c r="J468" s="78"/>
      <c r="K468" s="79"/>
      <c r="L468" s="79"/>
      <c r="M468" s="79"/>
      <c r="N468" s="79"/>
      <c r="O468" s="80"/>
      <c r="Q468" s="81"/>
    </row>
    <row r="469" spans="1:17" x14ac:dyDescent="0.25">
      <c r="A469" s="76"/>
      <c r="B469" s="76"/>
      <c r="C469" s="12"/>
      <c r="D469" s="13"/>
      <c r="E469" s="13"/>
      <c r="F469" s="27"/>
      <c r="G469" s="12"/>
      <c r="H469" s="29"/>
      <c r="I469" s="82"/>
      <c r="J469" s="78"/>
      <c r="K469" s="79"/>
      <c r="L469" s="79"/>
      <c r="M469" s="79"/>
      <c r="N469" s="79"/>
      <c r="O469" s="80"/>
      <c r="Q469" s="81"/>
    </row>
    <row r="470" spans="1:17" x14ac:dyDescent="0.25">
      <c r="A470" s="76"/>
      <c r="B470" s="76"/>
      <c r="C470" s="12"/>
      <c r="D470" s="13"/>
      <c r="E470" s="13"/>
      <c r="F470" s="27"/>
      <c r="G470" s="12"/>
      <c r="H470" s="29"/>
      <c r="I470" s="82"/>
      <c r="J470" s="78"/>
      <c r="K470" s="79"/>
      <c r="L470" s="79"/>
      <c r="M470" s="79"/>
      <c r="N470" s="79"/>
      <c r="O470" s="80"/>
      <c r="Q470" s="81"/>
    </row>
    <row r="471" spans="1:17" x14ac:dyDescent="0.25">
      <c r="A471" s="76"/>
      <c r="B471" s="76"/>
      <c r="C471" s="12"/>
      <c r="D471" s="13"/>
      <c r="E471" s="13"/>
      <c r="F471" s="27"/>
      <c r="G471" s="12"/>
      <c r="H471" s="29"/>
      <c r="I471" s="82"/>
      <c r="J471" s="78"/>
      <c r="K471" s="79"/>
      <c r="L471" s="79"/>
      <c r="M471" s="79"/>
      <c r="N471" s="79"/>
      <c r="O471" s="80"/>
      <c r="Q471" s="81"/>
    </row>
    <row r="472" spans="1:17" x14ac:dyDescent="0.25">
      <c r="A472" s="76"/>
      <c r="B472" s="76"/>
      <c r="C472" s="12"/>
      <c r="D472" s="13"/>
      <c r="E472" s="13"/>
      <c r="F472" s="27"/>
      <c r="G472" s="12"/>
      <c r="H472" s="29"/>
      <c r="I472" s="82"/>
      <c r="J472" s="78"/>
      <c r="K472" s="79"/>
      <c r="L472" s="79"/>
      <c r="M472" s="79"/>
      <c r="N472" s="79"/>
      <c r="O472" s="80"/>
      <c r="Q472" s="81"/>
    </row>
    <row r="473" spans="1:17" x14ac:dyDescent="0.25">
      <c r="A473" s="76"/>
      <c r="B473" s="76"/>
      <c r="C473" s="12"/>
      <c r="D473" s="13"/>
      <c r="E473" s="13"/>
      <c r="F473" s="27"/>
      <c r="G473" s="12"/>
      <c r="H473" s="29"/>
      <c r="I473" s="82"/>
      <c r="J473" s="78"/>
      <c r="K473" s="79"/>
      <c r="L473" s="79"/>
      <c r="M473" s="79"/>
      <c r="N473" s="79"/>
      <c r="O473" s="80"/>
      <c r="Q473" s="81"/>
    </row>
    <row r="474" spans="1:17" x14ac:dyDescent="0.25">
      <c r="A474" s="76"/>
      <c r="B474" s="76"/>
      <c r="C474" s="12"/>
      <c r="D474" s="13"/>
      <c r="E474" s="13"/>
      <c r="F474" s="27"/>
      <c r="G474" s="12"/>
      <c r="H474" s="29"/>
      <c r="I474" s="82"/>
      <c r="J474" s="78"/>
      <c r="K474" s="79"/>
      <c r="L474" s="79"/>
      <c r="M474" s="79"/>
      <c r="N474" s="79"/>
      <c r="O474" s="80"/>
      <c r="Q474" s="81"/>
    </row>
    <row r="475" spans="1:17" x14ac:dyDescent="0.25">
      <c r="A475" s="76"/>
      <c r="B475" s="76"/>
      <c r="C475" s="12"/>
      <c r="D475" s="13"/>
      <c r="E475" s="13"/>
      <c r="F475" s="27"/>
      <c r="G475" s="12"/>
      <c r="H475" s="29"/>
      <c r="I475" s="82"/>
      <c r="J475" s="78"/>
      <c r="K475" s="79"/>
      <c r="L475" s="79"/>
      <c r="M475" s="79"/>
      <c r="N475" s="79"/>
      <c r="O475" s="80"/>
      <c r="Q475" s="81"/>
    </row>
    <row r="476" spans="1:17" x14ac:dyDescent="0.25">
      <c r="A476" s="76"/>
      <c r="B476" s="76"/>
      <c r="C476" s="12"/>
      <c r="D476" s="13"/>
      <c r="E476" s="13"/>
      <c r="F476" s="27"/>
      <c r="G476" s="12"/>
      <c r="H476" s="29"/>
      <c r="I476" s="82"/>
      <c r="J476" s="78"/>
      <c r="K476" s="79"/>
      <c r="L476" s="79"/>
      <c r="M476" s="79"/>
      <c r="N476" s="79"/>
      <c r="O476" s="80"/>
      <c r="Q476" s="81"/>
    </row>
    <row r="477" spans="1:17" x14ac:dyDescent="0.25">
      <c r="A477" s="76"/>
      <c r="B477" s="76"/>
      <c r="C477" s="12"/>
      <c r="D477" s="13"/>
      <c r="E477" s="13"/>
      <c r="F477" s="27"/>
      <c r="G477" s="12"/>
      <c r="H477" s="29"/>
      <c r="I477" s="82"/>
      <c r="J477" s="78"/>
      <c r="K477" s="79"/>
      <c r="L477" s="79"/>
      <c r="M477" s="79"/>
      <c r="N477" s="79"/>
      <c r="O477" s="80"/>
      <c r="Q477" s="81"/>
    </row>
    <row r="478" spans="1:17" x14ac:dyDescent="0.25">
      <c r="A478" s="76"/>
      <c r="B478" s="76"/>
      <c r="C478" s="12"/>
      <c r="D478" s="13"/>
      <c r="E478" s="13"/>
      <c r="F478" s="27"/>
      <c r="G478" s="12"/>
      <c r="H478" s="29"/>
      <c r="I478" s="82"/>
      <c r="J478" s="78"/>
      <c r="K478" s="79"/>
      <c r="L478" s="79"/>
      <c r="M478" s="79"/>
      <c r="N478" s="79"/>
      <c r="O478" s="80"/>
      <c r="Q478" s="81"/>
    </row>
    <row r="479" spans="1:17" x14ac:dyDescent="0.25">
      <c r="A479" s="76"/>
      <c r="B479" s="76"/>
      <c r="C479" s="12"/>
      <c r="D479" s="13"/>
      <c r="E479" s="13"/>
      <c r="F479" s="27"/>
      <c r="G479" s="12"/>
      <c r="H479" s="29"/>
      <c r="I479" s="82"/>
      <c r="J479" s="78"/>
      <c r="K479" s="79"/>
      <c r="L479" s="79"/>
      <c r="M479" s="79"/>
      <c r="N479" s="79"/>
      <c r="O479" s="80"/>
      <c r="Q479" s="81"/>
    </row>
    <row r="480" spans="1:17" x14ac:dyDescent="0.25">
      <c r="A480" s="76"/>
      <c r="B480" s="76"/>
      <c r="C480" s="12"/>
      <c r="D480" s="13"/>
      <c r="E480" s="13"/>
      <c r="F480" s="27"/>
      <c r="G480" s="12"/>
      <c r="H480" s="29"/>
      <c r="I480" s="82"/>
      <c r="J480" s="78"/>
      <c r="K480" s="79"/>
      <c r="L480" s="79"/>
      <c r="M480" s="79"/>
      <c r="N480" s="79"/>
      <c r="O480" s="80"/>
      <c r="Q480" s="81"/>
    </row>
    <row r="481" spans="1:17" x14ac:dyDescent="0.25">
      <c r="A481" s="706" t="s">
        <v>0</v>
      </c>
      <c r="B481" s="706"/>
      <c r="C481" s="706"/>
      <c r="D481" s="706"/>
      <c r="E481" s="706"/>
      <c r="F481" s="706"/>
      <c r="G481" s="706"/>
      <c r="H481" s="706"/>
      <c r="I481" s="706"/>
      <c r="J481" s="706"/>
      <c r="K481" s="706"/>
      <c r="L481" s="706"/>
      <c r="M481" s="706"/>
      <c r="N481" s="706"/>
      <c r="O481" s="706"/>
      <c r="P481" s="706"/>
      <c r="Q481" s="706"/>
    </row>
    <row r="482" spans="1:17" x14ac:dyDescent="0.25">
      <c r="A482" s="713" t="s">
        <v>1</v>
      </c>
      <c r="B482" s="713"/>
      <c r="C482" s="713"/>
      <c r="D482" s="713"/>
      <c r="E482" s="713"/>
      <c r="F482" s="713"/>
      <c r="G482" s="713"/>
      <c r="H482" s="713"/>
      <c r="I482" s="713"/>
      <c r="J482" s="713"/>
      <c r="K482" s="713"/>
      <c r="L482" s="713"/>
      <c r="M482" s="713"/>
      <c r="N482" s="713"/>
      <c r="O482" s="713"/>
      <c r="P482" s="713"/>
      <c r="Q482" s="713"/>
    </row>
    <row r="483" spans="1:17" x14ac:dyDescent="0.25">
      <c r="A483" s="713" t="s">
        <v>2</v>
      </c>
      <c r="B483" s="713"/>
      <c r="C483" s="713"/>
      <c r="D483" s="713"/>
      <c r="E483" s="713"/>
      <c r="F483" s="713"/>
      <c r="G483" s="713"/>
      <c r="H483" s="713"/>
      <c r="I483" s="713"/>
      <c r="J483" s="713"/>
      <c r="K483" s="713"/>
      <c r="L483" s="713"/>
      <c r="M483" s="713"/>
      <c r="N483" s="713"/>
      <c r="O483" s="713"/>
      <c r="P483" s="713"/>
      <c r="Q483" s="713"/>
    </row>
    <row r="484" spans="1:17" x14ac:dyDescent="0.25">
      <c r="A484" s="713" t="s">
        <v>3</v>
      </c>
      <c r="B484" s="713"/>
      <c r="C484" s="713"/>
      <c r="D484" s="713"/>
      <c r="E484" s="713"/>
      <c r="F484" s="713"/>
      <c r="G484" s="713"/>
      <c r="H484" s="713"/>
      <c r="I484" s="713"/>
      <c r="J484" s="713"/>
      <c r="K484" s="713"/>
      <c r="L484" s="713"/>
      <c r="M484" s="713"/>
      <c r="N484" s="713"/>
      <c r="O484" s="713"/>
      <c r="P484" s="713"/>
      <c r="Q484" s="713"/>
    </row>
    <row r="485" spans="1:17" x14ac:dyDescent="0.25">
      <c r="A485" s="713" t="s">
        <v>500</v>
      </c>
      <c r="B485" s="713"/>
      <c r="C485" s="713"/>
      <c r="D485" s="713"/>
      <c r="E485" s="713"/>
      <c r="F485" s="713"/>
      <c r="G485" s="713"/>
      <c r="H485" s="713"/>
      <c r="I485" s="713"/>
      <c r="J485" s="713"/>
      <c r="K485" s="713"/>
      <c r="L485" s="713"/>
      <c r="M485" s="713"/>
      <c r="N485" s="713"/>
      <c r="O485" s="713"/>
      <c r="P485" s="713"/>
      <c r="Q485" s="713"/>
    </row>
    <row r="486" spans="1:17" x14ac:dyDescent="0.25">
      <c r="A486" s="714" t="s">
        <v>4</v>
      </c>
      <c r="B486" s="714"/>
      <c r="C486" s="714"/>
      <c r="D486" s="714"/>
      <c r="E486" s="714"/>
      <c r="F486" s="714"/>
      <c r="G486" s="714"/>
      <c r="H486" s="714"/>
      <c r="I486" s="714"/>
      <c r="J486" s="714"/>
      <c r="K486" s="714"/>
      <c r="L486" s="714"/>
      <c r="M486" s="714"/>
      <c r="N486" s="714"/>
      <c r="O486" s="714"/>
      <c r="P486" s="714"/>
      <c r="Q486" s="714"/>
    </row>
    <row r="487" spans="1:17" x14ac:dyDescent="0.25">
      <c r="A487" s="706" t="s">
        <v>77</v>
      </c>
      <c r="B487" s="706"/>
      <c r="C487" s="706"/>
      <c r="D487" s="706"/>
      <c r="E487" s="706"/>
      <c r="F487" s="706"/>
      <c r="G487" s="706"/>
      <c r="H487" s="706"/>
      <c r="I487" s="706"/>
      <c r="J487" s="706"/>
      <c r="K487" s="706"/>
      <c r="L487" s="706"/>
      <c r="M487" s="706"/>
      <c r="N487" s="706"/>
      <c r="O487" s="706"/>
      <c r="P487" s="706"/>
      <c r="Q487" s="706"/>
    </row>
    <row r="488" spans="1:17" ht="18.75" thickBot="1" x14ac:dyDescent="0.3">
      <c r="A488" s="2"/>
      <c r="B488" s="2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2"/>
      <c r="P488" s="2"/>
      <c r="Q488" s="2"/>
    </row>
    <row r="489" spans="1:17" ht="15.75" thickTop="1" x14ac:dyDescent="0.25">
      <c r="A489" s="698" t="s">
        <v>6</v>
      </c>
      <c r="B489" s="700" t="s">
        <v>7</v>
      </c>
      <c r="C489" s="702" t="s">
        <v>8</v>
      </c>
      <c r="D489" s="702" t="s">
        <v>9</v>
      </c>
      <c r="E489" s="702" t="s">
        <v>10</v>
      </c>
      <c r="F489" s="702" t="s">
        <v>11</v>
      </c>
      <c r="G489" s="700" t="s">
        <v>12</v>
      </c>
      <c r="H489" s="704" t="s">
        <v>13</v>
      </c>
      <c r="I489" s="704" t="s">
        <v>14</v>
      </c>
      <c r="J489" s="704" t="s">
        <v>15</v>
      </c>
      <c r="K489" s="715" t="s">
        <v>16</v>
      </c>
      <c r="L489" s="716"/>
      <c r="M489" s="716"/>
      <c r="N489" s="717"/>
      <c r="O489" s="721" t="s">
        <v>17</v>
      </c>
      <c r="P489" s="722"/>
      <c r="Q489" s="708" t="s">
        <v>18</v>
      </c>
    </row>
    <row r="490" spans="1:17" x14ac:dyDescent="0.25">
      <c r="A490" s="699"/>
      <c r="B490" s="701"/>
      <c r="C490" s="703"/>
      <c r="D490" s="703"/>
      <c r="E490" s="703"/>
      <c r="F490" s="703"/>
      <c r="G490" s="701"/>
      <c r="H490" s="705"/>
      <c r="I490" s="705"/>
      <c r="J490" s="705"/>
      <c r="K490" s="718"/>
      <c r="L490" s="719"/>
      <c r="M490" s="719"/>
      <c r="N490" s="720"/>
      <c r="O490" s="723"/>
      <c r="P490" s="724"/>
      <c r="Q490" s="709"/>
    </row>
    <row r="491" spans="1:17" x14ac:dyDescent="0.25">
      <c r="A491" s="699"/>
      <c r="B491" s="701"/>
      <c r="C491" s="703"/>
      <c r="D491" s="703"/>
      <c r="E491" s="703"/>
      <c r="F491" s="703"/>
      <c r="G491" s="701"/>
      <c r="H491" s="705"/>
      <c r="I491" s="705"/>
      <c r="J491" s="705"/>
      <c r="K491" s="711" t="s">
        <v>19</v>
      </c>
      <c r="L491" s="711" t="s">
        <v>20</v>
      </c>
      <c r="M491" s="711" t="s">
        <v>21</v>
      </c>
      <c r="N491" s="711" t="s">
        <v>22</v>
      </c>
      <c r="O491" s="695" t="s">
        <v>23</v>
      </c>
      <c r="P491" s="695" t="s">
        <v>24</v>
      </c>
      <c r="Q491" s="709"/>
    </row>
    <row r="492" spans="1:17" ht="15.75" thickBot="1" x14ac:dyDescent="0.3">
      <c r="A492" s="727"/>
      <c r="B492" s="725"/>
      <c r="C492" s="707"/>
      <c r="D492" s="707"/>
      <c r="E492" s="707"/>
      <c r="F492" s="707"/>
      <c r="G492" s="725"/>
      <c r="H492" s="696"/>
      <c r="I492" s="696"/>
      <c r="J492" s="696"/>
      <c r="K492" s="712"/>
      <c r="L492" s="712"/>
      <c r="M492" s="712"/>
      <c r="N492" s="712"/>
      <c r="O492" s="696"/>
      <c r="P492" s="696"/>
      <c r="Q492" s="710"/>
    </row>
    <row r="493" spans="1:17" ht="144.75" thickBot="1" x14ac:dyDescent="0.3">
      <c r="A493" s="55">
        <v>1</v>
      </c>
      <c r="B493" s="56">
        <v>22106</v>
      </c>
      <c r="C493" s="174" t="s">
        <v>379</v>
      </c>
      <c r="D493" s="174" t="s">
        <v>71</v>
      </c>
      <c r="E493" s="174" t="s">
        <v>72</v>
      </c>
      <c r="F493" s="184">
        <f>I493/H493</f>
        <v>480</v>
      </c>
      <c r="G493" s="174" t="s">
        <v>31</v>
      </c>
      <c r="H493" s="149">
        <v>25</v>
      </c>
      <c r="I493" s="179">
        <v>12000</v>
      </c>
      <c r="J493" s="57" t="s">
        <v>28</v>
      </c>
      <c r="K493" s="58">
        <v>0.25</v>
      </c>
      <c r="L493" s="58">
        <v>0.25</v>
      </c>
      <c r="M493" s="58">
        <v>0.25</v>
      </c>
      <c r="N493" s="58">
        <v>0.25</v>
      </c>
      <c r="O493" s="59" t="s">
        <v>29</v>
      </c>
      <c r="P493" s="60"/>
      <c r="Q493" s="235" t="s">
        <v>30</v>
      </c>
    </row>
    <row r="494" spans="1:17" ht="15.75" thickTop="1" x14ac:dyDescent="0.25">
      <c r="A494" s="76"/>
      <c r="B494" s="76"/>
      <c r="C494" s="12"/>
      <c r="D494" s="13"/>
      <c r="E494" s="13"/>
      <c r="F494" s="27"/>
      <c r="G494" s="12"/>
      <c r="H494" s="29"/>
      <c r="I494" s="82"/>
      <c r="J494" s="78"/>
      <c r="K494" s="79"/>
      <c r="L494" s="79"/>
      <c r="M494" s="79"/>
      <c r="N494" s="79"/>
      <c r="O494" s="80"/>
      <c r="Q494" s="81"/>
    </row>
    <row r="495" spans="1:17" x14ac:dyDescent="0.25">
      <c r="A495" s="76"/>
      <c r="B495" s="76"/>
      <c r="C495" s="12"/>
      <c r="D495" s="13"/>
      <c r="E495" s="13"/>
      <c r="F495" s="27"/>
      <c r="G495" s="12"/>
      <c r="H495" s="29"/>
      <c r="I495" s="583">
        <f>SUM(I493:I494)</f>
        <v>12000</v>
      </c>
      <c r="J495" s="78"/>
      <c r="K495" s="79"/>
      <c r="L495" s="79"/>
      <c r="M495" s="79"/>
      <c r="N495" s="79"/>
      <c r="O495" s="80"/>
      <c r="Q495" s="81"/>
    </row>
    <row r="496" spans="1:17" x14ac:dyDescent="0.25">
      <c r="A496" s="76"/>
      <c r="B496" s="76"/>
      <c r="C496" s="12"/>
      <c r="D496" s="13"/>
      <c r="E496" s="13"/>
      <c r="F496" s="27"/>
      <c r="G496" s="12"/>
      <c r="H496" s="29"/>
      <c r="I496" s="82"/>
      <c r="J496" s="78"/>
      <c r="K496" s="79"/>
      <c r="L496" s="79"/>
      <c r="M496" s="79"/>
      <c r="N496" s="79"/>
      <c r="O496" s="80"/>
      <c r="Q496" s="81"/>
    </row>
    <row r="497" spans="1:17" x14ac:dyDescent="0.25">
      <c r="A497" s="76"/>
      <c r="B497" s="76"/>
      <c r="C497" s="12"/>
      <c r="D497" s="13"/>
      <c r="E497" s="13"/>
      <c r="F497" s="27"/>
      <c r="G497" s="12"/>
      <c r="H497" s="29"/>
      <c r="I497" s="82"/>
      <c r="J497" s="78"/>
      <c r="K497" s="79"/>
      <c r="L497" s="79"/>
      <c r="M497" s="79"/>
      <c r="N497" s="79"/>
      <c r="O497" s="80"/>
      <c r="Q497" s="81"/>
    </row>
    <row r="498" spans="1:17" x14ac:dyDescent="0.25">
      <c r="A498" s="76"/>
      <c r="B498" s="76"/>
      <c r="C498" s="12"/>
      <c r="D498" s="13"/>
      <c r="E498" s="13"/>
      <c r="F498" s="27"/>
      <c r="G498" s="12"/>
      <c r="H498" s="29"/>
      <c r="I498" s="82"/>
      <c r="J498" s="78"/>
      <c r="K498" s="79"/>
      <c r="L498" s="79"/>
      <c r="M498" s="79"/>
      <c r="N498" s="79"/>
      <c r="O498" s="80"/>
      <c r="Q498" s="81"/>
    </row>
    <row r="499" spans="1:17" x14ac:dyDescent="0.25">
      <c r="A499" s="76"/>
      <c r="B499" s="76"/>
      <c r="C499" s="12"/>
      <c r="D499" s="13"/>
      <c r="E499" s="13"/>
      <c r="F499" s="27"/>
      <c r="G499" s="12"/>
      <c r="H499" s="29"/>
      <c r="I499" s="82"/>
      <c r="J499" s="78"/>
      <c r="K499" s="79"/>
      <c r="L499" s="79"/>
      <c r="M499" s="79"/>
      <c r="N499" s="79"/>
      <c r="O499" s="80"/>
      <c r="Q499" s="81"/>
    </row>
    <row r="500" spans="1:17" x14ac:dyDescent="0.25">
      <c r="A500" s="76"/>
      <c r="B500" s="76"/>
      <c r="C500" s="12"/>
      <c r="D500" s="13"/>
      <c r="E500" s="13"/>
      <c r="F500" s="27"/>
      <c r="G500" s="12"/>
      <c r="H500" s="29"/>
      <c r="I500" s="82"/>
      <c r="J500" s="78"/>
      <c r="K500" s="79"/>
      <c r="L500" s="79"/>
      <c r="M500" s="79"/>
      <c r="N500" s="79"/>
      <c r="O500" s="80"/>
      <c r="Q500" s="81"/>
    </row>
    <row r="501" spans="1:17" x14ac:dyDescent="0.25">
      <c r="A501" s="76"/>
      <c r="B501" s="76"/>
      <c r="C501" s="12"/>
      <c r="D501" s="13"/>
      <c r="E501" s="13"/>
      <c r="F501" s="27"/>
      <c r="G501" s="12"/>
      <c r="H501" s="29"/>
      <c r="I501" s="82"/>
      <c r="J501" s="78"/>
      <c r="K501" s="79"/>
      <c r="L501" s="79"/>
      <c r="M501" s="79"/>
      <c r="N501" s="79"/>
      <c r="O501" s="80"/>
      <c r="Q501" s="81"/>
    </row>
    <row r="502" spans="1:17" x14ac:dyDescent="0.25">
      <c r="A502" s="76"/>
      <c r="B502" s="76"/>
      <c r="C502" s="12"/>
      <c r="D502" s="13"/>
      <c r="E502" s="13"/>
      <c r="F502" s="27"/>
      <c r="G502" s="12"/>
      <c r="H502" s="29"/>
      <c r="I502" s="82"/>
      <c r="J502" s="78"/>
      <c r="K502" s="79"/>
      <c r="L502" s="79"/>
      <c r="M502" s="79"/>
      <c r="N502" s="79"/>
      <c r="O502" s="80"/>
      <c r="Q502" s="81"/>
    </row>
    <row r="503" spans="1:17" x14ac:dyDescent="0.25">
      <c r="A503" s="76"/>
      <c r="B503" s="76"/>
      <c r="C503" s="12"/>
      <c r="D503" s="13"/>
      <c r="E503" s="13"/>
      <c r="F503" s="27"/>
      <c r="G503" s="12"/>
      <c r="H503" s="29"/>
      <c r="I503" s="82"/>
      <c r="J503" s="78"/>
      <c r="K503" s="79"/>
      <c r="L503" s="79"/>
      <c r="M503" s="79"/>
      <c r="N503" s="79"/>
      <c r="O503" s="80"/>
      <c r="Q503" s="81"/>
    </row>
    <row r="504" spans="1:17" x14ac:dyDescent="0.25">
      <c r="A504" s="76"/>
      <c r="B504" s="76"/>
      <c r="C504" s="12"/>
      <c r="D504" s="13"/>
      <c r="E504" s="13"/>
      <c r="F504" s="27"/>
      <c r="G504" s="12"/>
      <c r="H504" s="29"/>
      <c r="I504" s="82"/>
      <c r="J504" s="78"/>
      <c r="K504" s="79"/>
      <c r="L504" s="79"/>
      <c r="M504" s="79"/>
      <c r="N504" s="79"/>
      <c r="O504" s="80"/>
      <c r="Q504" s="81"/>
    </row>
    <row r="505" spans="1:17" x14ac:dyDescent="0.25">
      <c r="A505" s="76"/>
      <c r="B505" s="76"/>
      <c r="C505" s="12"/>
      <c r="D505" s="13"/>
      <c r="E505" s="13"/>
      <c r="F505" s="27"/>
      <c r="G505" s="12"/>
      <c r="H505" s="29"/>
      <c r="I505" s="82"/>
      <c r="J505" s="78"/>
      <c r="K505" s="79"/>
      <c r="L505" s="79"/>
      <c r="M505" s="79"/>
      <c r="N505" s="79"/>
      <c r="O505" s="80"/>
      <c r="Q505" s="81"/>
    </row>
    <row r="506" spans="1:17" x14ac:dyDescent="0.25">
      <c r="A506" s="76"/>
      <c r="B506" s="76"/>
      <c r="C506" s="12"/>
      <c r="D506" s="13"/>
      <c r="E506" s="13"/>
      <c r="F506" s="27"/>
      <c r="G506" s="12"/>
      <c r="H506" s="29"/>
      <c r="I506" s="82"/>
      <c r="J506" s="78"/>
      <c r="K506" s="79"/>
      <c r="L506" s="79"/>
      <c r="M506" s="79"/>
      <c r="N506" s="79"/>
      <c r="O506" s="80"/>
      <c r="Q506" s="81"/>
    </row>
    <row r="507" spans="1:17" x14ac:dyDescent="0.25">
      <c r="A507" s="76"/>
      <c r="B507" s="76"/>
      <c r="C507" s="12"/>
      <c r="D507" s="13"/>
      <c r="E507" s="13"/>
      <c r="F507" s="27"/>
      <c r="G507" s="12"/>
      <c r="H507" s="29"/>
      <c r="I507" s="82"/>
      <c r="J507" s="78"/>
      <c r="K507" s="79"/>
      <c r="L507" s="79"/>
      <c r="M507" s="79"/>
      <c r="N507" s="79"/>
      <c r="O507" s="80"/>
      <c r="Q507" s="81"/>
    </row>
    <row r="508" spans="1:17" x14ac:dyDescent="0.25">
      <c r="A508" s="76"/>
      <c r="B508" s="76"/>
      <c r="C508" s="12"/>
      <c r="D508" s="13"/>
      <c r="E508" s="13"/>
      <c r="F508" s="27"/>
      <c r="G508" s="12"/>
      <c r="H508" s="29"/>
      <c r="I508" s="82"/>
      <c r="J508" s="78"/>
      <c r="K508" s="79"/>
      <c r="L508" s="79"/>
      <c r="M508" s="79"/>
      <c r="N508" s="79"/>
      <c r="O508" s="80"/>
      <c r="Q508" s="81"/>
    </row>
    <row r="509" spans="1:17" x14ac:dyDescent="0.25">
      <c r="A509" s="76"/>
      <c r="B509" s="76"/>
      <c r="C509" s="12"/>
      <c r="D509" s="13"/>
      <c r="E509" s="13"/>
      <c r="F509" s="27"/>
      <c r="G509" s="12"/>
      <c r="H509" s="29"/>
      <c r="I509" s="82"/>
      <c r="J509" s="78"/>
      <c r="K509" s="79"/>
      <c r="L509" s="79"/>
      <c r="M509" s="79"/>
      <c r="N509" s="79"/>
      <c r="O509" s="80"/>
      <c r="Q509" s="81"/>
    </row>
    <row r="510" spans="1:17" x14ac:dyDescent="0.25">
      <c r="A510" s="76"/>
      <c r="B510" s="76"/>
      <c r="C510" s="12"/>
      <c r="D510" s="13"/>
      <c r="E510" s="13"/>
      <c r="F510" s="27"/>
      <c r="G510" s="12"/>
      <c r="H510" s="29"/>
      <c r="I510" s="82"/>
      <c r="J510" s="78"/>
      <c r="K510" s="79"/>
      <c r="L510" s="79"/>
      <c r="M510" s="79"/>
      <c r="N510" s="79"/>
      <c r="O510" s="80"/>
      <c r="Q510" s="81"/>
    </row>
    <row r="511" spans="1:17" x14ac:dyDescent="0.25">
      <c r="A511" s="76"/>
      <c r="B511" s="76"/>
      <c r="C511" s="12"/>
      <c r="D511" s="13"/>
      <c r="E511" s="13"/>
      <c r="F511" s="27"/>
      <c r="G511" s="12"/>
      <c r="H511" s="29"/>
      <c r="I511" s="82"/>
      <c r="J511" s="78"/>
      <c r="K511" s="79"/>
      <c r="L511" s="79"/>
      <c r="M511" s="79"/>
      <c r="N511" s="79"/>
      <c r="O511" s="80"/>
      <c r="Q511" s="81"/>
    </row>
    <row r="512" spans="1:17" x14ac:dyDescent="0.25">
      <c r="A512" s="76"/>
      <c r="B512" s="76"/>
      <c r="C512" s="12"/>
      <c r="D512" s="13"/>
      <c r="E512" s="13"/>
      <c r="F512" s="27"/>
      <c r="G512" s="12"/>
      <c r="H512" s="29"/>
      <c r="I512" s="82"/>
      <c r="J512" s="78"/>
      <c r="K512" s="79"/>
      <c r="L512" s="79"/>
      <c r="M512" s="79"/>
      <c r="N512" s="79"/>
      <c r="O512" s="80"/>
      <c r="Q512" s="81"/>
    </row>
    <row r="513" spans="1:17" x14ac:dyDescent="0.25">
      <c r="A513" s="76"/>
      <c r="B513" s="76"/>
      <c r="C513" s="12"/>
      <c r="D513" s="13"/>
      <c r="E513" s="13"/>
      <c r="F513" s="27"/>
      <c r="G513" s="12"/>
      <c r="H513" s="29"/>
      <c r="I513" s="82"/>
      <c r="J513" s="78"/>
      <c r="K513" s="79"/>
      <c r="L513" s="79"/>
      <c r="M513" s="79"/>
      <c r="N513" s="79"/>
      <c r="O513" s="80"/>
      <c r="Q513" s="81"/>
    </row>
    <row r="514" spans="1:17" x14ac:dyDescent="0.25">
      <c r="A514" s="76"/>
      <c r="B514" s="76"/>
      <c r="C514" s="12"/>
      <c r="D514" s="13"/>
      <c r="E514" s="13"/>
      <c r="F514" s="27"/>
      <c r="G514" s="12"/>
      <c r="H514" s="29"/>
      <c r="I514" s="82"/>
      <c r="J514" s="78"/>
      <c r="K514" s="79"/>
      <c r="L514" s="79"/>
      <c r="M514" s="79"/>
      <c r="N514" s="79"/>
      <c r="O514" s="80"/>
      <c r="Q514" s="81"/>
    </row>
    <row r="515" spans="1:17" x14ac:dyDescent="0.25">
      <c r="A515" s="76"/>
      <c r="B515" s="76"/>
      <c r="C515" s="12"/>
      <c r="D515" s="13"/>
      <c r="E515" s="13"/>
      <c r="F515" s="27"/>
      <c r="G515" s="12"/>
      <c r="H515" s="29"/>
      <c r="I515" s="82"/>
      <c r="J515" s="78"/>
      <c r="K515" s="79"/>
      <c r="L515" s="79"/>
      <c r="M515" s="79"/>
      <c r="N515" s="79"/>
      <c r="O515" s="80"/>
      <c r="Q515" s="81"/>
    </row>
    <row r="516" spans="1:17" x14ac:dyDescent="0.25">
      <c r="A516" s="76"/>
      <c r="B516" s="76"/>
      <c r="C516" s="12"/>
      <c r="D516" s="13"/>
      <c r="E516" s="13"/>
      <c r="F516" s="27"/>
      <c r="G516" s="12"/>
      <c r="H516" s="29"/>
      <c r="I516" s="82"/>
      <c r="J516" s="78"/>
      <c r="K516" s="79"/>
      <c r="L516" s="79"/>
      <c r="M516" s="79"/>
      <c r="N516" s="79"/>
      <c r="O516" s="80"/>
      <c r="Q516" s="81"/>
    </row>
    <row r="517" spans="1:17" x14ac:dyDescent="0.25">
      <c r="A517" s="76"/>
      <c r="B517" s="76"/>
      <c r="C517" s="12"/>
      <c r="D517" s="13"/>
      <c r="E517" s="13"/>
      <c r="F517" s="27"/>
      <c r="G517" s="12"/>
      <c r="H517" s="29"/>
      <c r="I517" s="82"/>
      <c r="J517" s="78"/>
      <c r="K517" s="79"/>
      <c r="L517" s="79"/>
      <c r="M517" s="79"/>
      <c r="N517" s="79"/>
      <c r="O517" s="80"/>
      <c r="Q517" s="81"/>
    </row>
    <row r="518" spans="1:17" x14ac:dyDescent="0.25">
      <c r="A518" s="76"/>
      <c r="B518" s="76"/>
      <c r="C518" s="12"/>
      <c r="D518" s="13"/>
      <c r="E518" s="13"/>
      <c r="F518" s="27"/>
      <c r="G518" s="12"/>
      <c r="H518" s="29"/>
      <c r="I518" s="82"/>
      <c r="J518" s="78"/>
      <c r="K518" s="79"/>
      <c r="L518" s="79"/>
      <c r="M518" s="79"/>
      <c r="N518" s="79"/>
      <c r="O518" s="80"/>
      <c r="Q518" s="81"/>
    </row>
    <row r="519" spans="1:17" x14ac:dyDescent="0.25">
      <c r="A519" s="706" t="s">
        <v>0</v>
      </c>
      <c r="B519" s="706"/>
      <c r="C519" s="706"/>
      <c r="D519" s="706"/>
      <c r="E519" s="706"/>
      <c r="F519" s="706"/>
      <c r="G519" s="706"/>
      <c r="H519" s="706"/>
      <c r="I519" s="706"/>
      <c r="J519" s="706"/>
      <c r="K519" s="706"/>
      <c r="L519" s="706"/>
      <c r="M519" s="706"/>
      <c r="N519" s="706"/>
      <c r="O519" s="706"/>
      <c r="P519" s="706"/>
      <c r="Q519" s="706"/>
    </row>
    <row r="520" spans="1:17" x14ac:dyDescent="0.25">
      <c r="A520" s="713" t="s">
        <v>1</v>
      </c>
      <c r="B520" s="713"/>
      <c r="C520" s="713"/>
      <c r="D520" s="713"/>
      <c r="E520" s="713"/>
      <c r="F520" s="713"/>
      <c r="G520" s="713"/>
      <c r="H520" s="713"/>
      <c r="I520" s="713"/>
      <c r="J520" s="713"/>
      <c r="K520" s="713"/>
      <c r="L520" s="713"/>
      <c r="M520" s="713"/>
      <c r="N520" s="713"/>
      <c r="O520" s="713"/>
      <c r="P520" s="713"/>
      <c r="Q520" s="713"/>
    </row>
    <row r="521" spans="1:17" x14ac:dyDescent="0.25">
      <c r="A521" s="713" t="s">
        <v>2</v>
      </c>
      <c r="B521" s="713"/>
      <c r="C521" s="713"/>
      <c r="D521" s="713"/>
      <c r="E521" s="713"/>
      <c r="F521" s="713"/>
      <c r="G521" s="713"/>
      <c r="H521" s="713"/>
      <c r="I521" s="713"/>
      <c r="J521" s="713"/>
      <c r="K521" s="713"/>
      <c r="L521" s="713"/>
      <c r="M521" s="713"/>
      <c r="N521" s="713"/>
      <c r="O521" s="713"/>
      <c r="P521" s="713"/>
      <c r="Q521" s="713"/>
    </row>
    <row r="522" spans="1:17" x14ac:dyDescent="0.25">
      <c r="A522" s="713" t="s">
        <v>3</v>
      </c>
      <c r="B522" s="713"/>
      <c r="C522" s="713"/>
      <c r="D522" s="713"/>
      <c r="E522" s="713"/>
      <c r="F522" s="713"/>
      <c r="G522" s="713"/>
      <c r="H522" s="713"/>
      <c r="I522" s="713"/>
      <c r="J522" s="713"/>
      <c r="K522" s="713"/>
      <c r="L522" s="713"/>
      <c r="M522" s="713"/>
      <c r="N522" s="713"/>
      <c r="O522" s="713"/>
      <c r="P522" s="713"/>
      <c r="Q522" s="713"/>
    </row>
    <row r="523" spans="1:17" x14ac:dyDescent="0.25">
      <c r="A523" s="713" t="s">
        <v>494</v>
      </c>
      <c r="B523" s="713"/>
      <c r="C523" s="713"/>
      <c r="D523" s="713"/>
      <c r="E523" s="713"/>
      <c r="F523" s="713"/>
      <c r="G523" s="713"/>
      <c r="H523" s="713"/>
      <c r="I523" s="713"/>
      <c r="J523" s="713"/>
      <c r="K523" s="713"/>
      <c r="L523" s="713"/>
      <c r="M523" s="713"/>
      <c r="N523" s="713"/>
      <c r="O523" s="713"/>
      <c r="P523" s="713"/>
      <c r="Q523" s="713"/>
    </row>
    <row r="524" spans="1:17" x14ac:dyDescent="0.25">
      <c r="A524" s="714" t="s">
        <v>4</v>
      </c>
      <c r="B524" s="714"/>
      <c r="C524" s="714"/>
      <c r="D524" s="714"/>
      <c r="E524" s="714"/>
      <c r="F524" s="714"/>
      <c r="G524" s="714"/>
      <c r="H524" s="714"/>
      <c r="I524" s="714"/>
      <c r="J524" s="714"/>
      <c r="K524" s="714"/>
      <c r="L524" s="714"/>
      <c r="M524" s="714"/>
      <c r="N524" s="714"/>
      <c r="O524" s="714"/>
      <c r="P524" s="714"/>
      <c r="Q524" s="714"/>
    </row>
    <row r="525" spans="1:17" x14ac:dyDescent="0.25">
      <c r="A525" s="706" t="s">
        <v>78</v>
      </c>
      <c r="B525" s="706"/>
      <c r="C525" s="706"/>
      <c r="D525" s="706"/>
      <c r="E525" s="706"/>
      <c r="F525" s="706"/>
      <c r="G525" s="706"/>
      <c r="H525" s="706"/>
      <c r="I525" s="706"/>
      <c r="J525" s="706"/>
      <c r="K525" s="706"/>
      <c r="L525" s="706"/>
      <c r="M525" s="706"/>
      <c r="N525" s="706"/>
      <c r="O525" s="706"/>
      <c r="P525" s="706"/>
      <c r="Q525" s="706"/>
    </row>
    <row r="526" spans="1:17" ht="18.75" thickBot="1" x14ac:dyDescent="0.3">
      <c r="A526" s="2"/>
      <c r="B526" s="2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2"/>
      <c r="P526" s="2"/>
      <c r="Q526" s="2"/>
    </row>
    <row r="527" spans="1:17" ht="15.75" thickTop="1" x14ac:dyDescent="0.25">
      <c r="A527" s="698" t="s">
        <v>6</v>
      </c>
      <c r="B527" s="700" t="s">
        <v>7</v>
      </c>
      <c r="C527" s="702" t="s">
        <v>8</v>
      </c>
      <c r="D527" s="702" t="s">
        <v>9</v>
      </c>
      <c r="E527" s="702" t="s">
        <v>10</v>
      </c>
      <c r="F527" s="702" t="s">
        <v>11</v>
      </c>
      <c r="G527" s="700" t="s">
        <v>12</v>
      </c>
      <c r="H527" s="704" t="s">
        <v>13</v>
      </c>
      <c r="I527" s="704" t="s">
        <v>14</v>
      </c>
      <c r="J527" s="704" t="s">
        <v>15</v>
      </c>
      <c r="K527" s="715" t="s">
        <v>16</v>
      </c>
      <c r="L527" s="716"/>
      <c r="M527" s="716"/>
      <c r="N527" s="717"/>
      <c r="O527" s="721" t="s">
        <v>17</v>
      </c>
      <c r="P527" s="722"/>
      <c r="Q527" s="708" t="s">
        <v>18</v>
      </c>
    </row>
    <row r="528" spans="1:17" x14ac:dyDescent="0.25">
      <c r="A528" s="699"/>
      <c r="B528" s="701"/>
      <c r="C528" s="703"/>
      <c r="D528" s="703"/>
      <c r="E528" s="703"/>
      <c r="F528" s="703"/>
      <c r="G528" s="701"/>
      <c r="H528" s="705"/>
      <c r="I528" s="705"/>
      <c r="J528" s="705"/>
      <c r="K528" s="718"/>
      <c r="L528" s="719"/>
      <c r="M528" s="719"/>
      <c r="N528" s="720"/>
      <c r="O528" s="723"/>
      <c r="P528" s="724"/>
      <c r="Q528" s="709"/>
    </row>
    <row r="529" spans="1:17" x14ac:dyDescent="0.25">
      <c r="A529" s="699"/>
      <c r="B529" s="701"/>
      <c r="C529" s="703"/>
      <c r="D529" s="703"/>
      <c r="E529" s="703"/>
      <c r="F529" s="703"/>
      <c r="G529" s="701"/>
      <c r="H529" s="705"/>
      <c r="I529" s="705"/>
      <c r="J529" s="705"/>
      <c r="K529" s="711" t="s">
        <v>19</v>
      </c>
      <c r="L529" s="711" t="s">
        <v>20</v>
      </c>
      <c r="M529" s="711" t="s">
        <v>21</v>
      </c>
      <c r="N529" s="711" t="s">
        <v>22</v>
      </c>
      <c r="O529" s="695" t="s">
        <v>23</v>
      </c>
      <c r="P529" s="695" t="s">
        <v>24</v>
      </c>
      <c r="Q529" s="709"/>
    </row>
    <row r="530" spans="1:17" ht="15.75" thickBot="1" x14ac:dyDescent="0.3">
      <c r="A530" s="727"/>
      <c r="B530" s="725"/>
      <c r="C530" s="707"/>
      <c r="D530" s="707"/>
      <c r="E530" s="707"/>
      <c r="F530" s="707"/>
      <c r="G530" s="725"/>
      <c r="H530" s="696"/>
      <c r="I530" s="696"/>
      <c r="J530" s="696"/>
      <c r="K530" s="712"/>
      <c r="L530" s="712"/>
      <c r="M530" s="712"/>
      <c r="N530" s="712"/>
      <c r="O530" s="696"/>
      <c r="P530" s="696"/>
      <c r="Q530" s="710"/>
    </row>
    <row r="531" spans="1:17" x14ac:dyDescent="0.25">
      <c r="A531" s="52">
        <v>1</v>
      </c>
      <c r="B531" s="53">
        <v>24801</v>
      </c>
      <c r="C531" s="5" t="s">
        <v>460</v>
      </c>
      <c r="D531" s="731" t="s">
        <v>71</v>
      </c>
      <c r="E531" s="731" t="s">
        <v>72</v>
      </c>
      <c r="F531" s="213">
        <v>1</v>
      </c>
      <c r="G531" s="5" t="s">
        <v>79</v>
      </c>
      <c r="H531" s="159">
        <v>20500</v>
      </c>
      <c r="I531" s="159">
        <v>20500</v>
      </c>
      <c r="J531" s="214" t="s">
        <v>28</v>
      </c>
      <c r="K531" s="86">
        <v>0</v>
      </c>
      <c r="L531" s="86">
        <v>0</v>
      </c>
      <c r="M531" s="86">
        <v>1</v>
      </c>
      <c r="N531" s="86">
        <v>0</v>
      </c>
      <c r="O531" s="161" t="s">
        <v>29</v>
      </c>
      <c r="P531" s="255"/>
      <c r="Q531" s="728" t="s">
        <v>30</v>
      </c>
    </row>
    <row r="532" spans="1:17" ht="15.75" thickBot="1" x14ac:dyDescent="0.3">
      <c r="A532" s="22">
        <v>2</v>
      </c>
      <c r="B532" s="23">
        <v>24801</v>
      </c>
      <c r="C532" s="174" t="s">
        <v>454</v>
      </c>
      <c r="D532" s="733"/>
      <c r="E532" s="733"/>
      <c r="F532" s="23">
        <v>1</v>
      </c>
      <c r="G532" s="174" t="s">
        <v>79</v>
      </c>
      <c r="H532" s="197">
        <v>37061</v>
      </c>
      <c r="I532" s="149">
        <v>37061</v>
      </c>
      <c r="J532" s="57" t="s">
        <v>28</v>
      </c>
      <c r="K532" s="58">
        <v>0</v>
      </c>
      <c r="L532" s="58">
        <v>0</v>
      </c>
      <c r="M532" s="58">
        <v>1</v>
      </c>
      <c r="N532" s="58">
        <v>0</v>
      </c>
      <c r="O532" s="147" t="s">
        <v>29</v>
      </c>
      <c r="P532" s="195"/>
      <c r="Q532" s="730"/>
    </row>
    <row r="533" spans="1:17" ht="15.75" thickTop="1" x14ac:dyDescent="0.25">
      <c r="A533" s="76"/>
      <c r="B533" s="76"/>
      <c r="C533" s="12"/>
      <c r="D533" s="13"/>
      <c r="E533" s="13"/>
      <c r="F533" s="27"/>
      <c r="G533" s="12"/>
      <c r="H533" s="29"/>
      <c r="I533" s="82"/>
      <c r="J533" s="78"/>
      <c r="K533" s="79"/>
      <c r="L533" s="79"/>
      <c r="M533" s="79"/>
      <c r="N533" s="79"/>
      <c r="O533" s="80"/>
      <c r="Q533" s="81"/>
    </row>
    <row r="534" spans="1:17" x14ac:dyDescent="0.25">
      <c r="A534" s="76"/>
      <c r="B534" s="76"/>
      <c r="C534" s="12"/>
      <c r="D534" s="13"/>
      <c r="E534" s="13"/>
      <c r="F534" s="27"/>
      <c r="G534" s="12"/>
      <c r="H534" s="29"/>
      <c r="I534" s="82"/>
      <c r="J534" s="78"/>
      <c r="K534" s="79"/>
      <c r="L534" s="79"/>
      <c r="M534" s="79"/>
      <c r="N534" s="79"/>
      <c r="O534" s="80"/>
      <c r="Q534" s="81"/>
    </row>
    <row r="535" spans="1:17" x14ac:dyDescent="0.25">
      <c r="A535" s="76"/>
      <c r="B535" s="76"/>
      <c r="C535" s="12"/>
      <c r="D535" s="13"/>
      <c r="E535" s="13"/>
      <c r="F535" s="27"/>
      <c r="G535" s="12"/>
      <c r="H535" s="29"/>
      <c r="I535" s="583">
        <f>SUM(I531:I534)</f>
        <v>57561</v>
      </c>
      <c r="J535" s="78"/>
      <c r="K535" s="79"/>
      <c r="L535" s="79"/>
      <c r="M535" s="79"/>
      <c r="N535" s="79"/>
      <c r="O535" s="80"/>
      <c r="Q535" s="81"/>
    </row>
    <row r="536" spans="1:17" x14ac:dyDescent="0.25">
      <c r="A536" s="76"/>
      <c r="B536" s="76"/>
      <c r="C536" s="12"/>
      <c r="D536" s="13"/>
      <c r="E536" s="13"/>
      <c r="F536" s="27"/>
      <c r="G536" s="12"/>
      <c r="H536" s="29"/>
      <c r="I536" s="82"/>
      <c r="J536" s="78"/>
      <c r="K536" s="79"/>
      <c r="L536" s="79"/>
      <c r="M536" s="79"/>
      <c r="N536" s="79"/>
      <c r="O536" s="80"/>
      <c r="Q536" s="81"/>
    </row>
    <row r="537" spans="1:17" x14ac:dyDescent="0.25">
      <c r="A537" s="76"/>
      <c r="B537" s="76"/>
      <c r="C537" s="12"/>
      <c r="D537" s="13"/>
      <c r="E537" s="13"/>
      <c r="F537" s="27"/>
      <c r="G537" s="12"/>
      <c r="H537" s="29"/>
      <c r="I537" s="82"/>
      <c r="J537" s="78"/>
      <c r="K537" s="79"/>
      <c r="L537" s="79"/>
      <c r="M537" s="79"/>
      <c r="N537" s="79"/>
      <c r="O537" s="80"/>
      <c r="Q537" s="81"/>
    </row>
    <row r="538" spans="1:17" x14ac:dyDescent="0.25">
      <c r="A538" s="76"/>
      <c r="B538" s="76"/>
      <c r="C538" s="12"/>
      <c r="D538" s="13"/>
      <c r="E538" s="13"/>
      <c r="F538" s="27"/>
      <c r="G538" s="12"/>
      <c r="H538" s="29"/>
      <c r="I538" s="82"/>
      <c r="J538" s="78"/>
      <c r="K538" s="79"/>
      <c r="L538" s="79"/>
      <c r="M538" s="79"/>
      <c r="N538" s="79"/>
      <c r="O538" s="80"/>
      <c r="Q538" s="81"/>
    </row>
    <row r="539" spans="1:17" x14ac:dyDescent="0.25">
      <c r="A539" s="76"/>
      <c r="B539" s="76"/>
      <c r="C539" s="12"/>
      <c r="D539" s="13"/>
      <c r="E539" s="13"/>
      <c r="F539" s="27"/>
      <c r="G539" s="12"/>
      <c r="H539" s="29"/>
      <c r="I539" s="82"/>
      <c r="J539" s="78"/>
      <c r="K539" s="79"/>
      <c r="L539" s="79"/>
      <c r="M539" s="79"/>
      <c r="N539" s="79"/>
      <c r="O539" s="80"/>
      <c r="Q539" s="81"/>
    </row>
    <row r="540" spans="1:17" x14ac:dyDescent="0.25">
      <c r="A540" s="76"/>
      <c r="B540" s="76"/>
      <c r="C540" s="12"/>
      <c r="D540" s="13"/>
      <c r="E540" s="13"/>
      <c r="F540" s="27"/>
      <c r="G540" s="12"/>
      <c r="H540" s="29"/>
      <c r="I540" s="82"/>
      <c r="J540" s="78"/>
      <c r="K540" s="79"/>
      <c r="L540" s="79"/>
      <c r="M540" s="79"/>
      <c r="N540" s="79"/>
      <c r="O540" s="80"/>
      <c r="Q540" s="81"/>
    </row>
    <row r="541" spans="1:17" x14ac:dyDescent="0.25">
      <c r="A541" s="76"/>
      <c r="B541" s="76"/>
      <c r="C541" s="12"/>
      <c r="D541" s="13"/>
      <c r="E541" s="13"/>
      <c r="F541" s="27"/>
      <c r="G541" s="12"/>
      <c r="H541" s="29"/>
      <c r="I541" s="82"/>
      <c r="J541" s="78"/>
      <c r="K541" s="79"/>
      <c r="L541" s="79"/>
      <c r="M541" s="79"/>
      <c r="N541" s="79"/>
      <c r="O541" s="80"/>
      <c r="Q541" s="81"/>
    </row>
    <row r="542" spans="1:17" x14ac:dyDescent="0.25">
      <c r="A542" s="76"/>
      <c r="B542" s="76"/>
      <c r="C542" s="12"/>
      <c r="D542" s="13"/>
      <c r="E542" s="13"/>
      <c r="F542" s="27"/>
      <c r="G542" s="12"/>
      <c r="H542" s="29"/>
      <c r="I542" s="82"/>
      <c r="J542" s="78"/>
      <c r="K542" s="79"/>
      <c r="L542" s="79"/>
      <c r="M542" s="79"/>
      <c r="N542" s="79"/>
      <c r="O542" s="80"/>
      <c r="Q542" s="81"/>
    </row>
    <row r="543" spans="1:17" x14ac:dyDescent="0.25">
      <c r="A543" s="76"/>
      <c r="B543" s="76"/>
      <c r="C543" s="12"/>
      <c r="D543" s="13"/>
      <c r="E543" s="13"/>
      <c r="F543" s="27"/>
      <c r="G543" s="12"/>
      <c r="H543" s="29"/>
      <c r="I543" s="82"/>
      <c r="J543" s="78"/>
      <c r="K543" s="79"/>
      <c r="L543" s="79"/>
      <c r="M543" s="79"/>
      <c r="N543" s="79"/>
      <c r="O543" s="80"/>
      <c r="Q543" s="81"/>
    </row>
    <row r="544" spans="1:17" x14ac:dyDescent="0.25">
      <c r="A544" s="76"/>
      <c r="B544" s="76"/>
      <c r="C544" s="12"/>
      <c r="D544" s="13"/>
      <c r="E544" s="13"/>
      <c r="F544" s="27"/>
      <c r="G544" s="12"/>
      <c r="H544" s="29"/>
      <c r="I544" s="82"/>
      <c r="J544" s="78"/>
      <c r="K544" s="79"/>
      <c r="L544" s="79"/>
      <c r="M544" s="79"/>
      <c r="N544" s="79"/>
      <c r="O544" s="80"/>
      <c r="Q544" s="81"/>
    </row>
    <row r="545" spans="1:17" x14ac:dyDescent="0.25">
      <c r="A545" s="76"/>
      <c r="B545" s="76"/>
      <c r="C545" s="12"/>
      <c r="D545" s="13"/>
      <c r="E545" s="13"/>
      <c r="F545" s="27"/>
      <c r="G545" s="12"/>
      <c r="H545" s="29"/>
      <c r="I545" s="82"/>
      <c r="J545" s="78"/>
      <c r="K545" s="79"/>
      <c r="L545" s="79"/>
      <c r="M545" s="79"/>
      <c r="N545" s="79"/>
      <c r="O545" s="80"/>
      <c r="Q545" s="81"/>
    </row>
    <row r="546" spans="1:17" x14ac:dyDescent="0.25">
      <c r="A546" s="76"/>
      <c r="B546" s="76"/>
      <c r="C546" s="12"/>
      <c r="D546" s="13"/>
      <c r="E546" s="13"/>
      <c r="F546" s="27"/>
      <c r="G546" s="12"/>
      <c r="H546" s="29"/>
      <c r="I546" s="82"/>
      <c r="J546" s="78"/>
      <c r="K546" s="79"/>
      <c r="L546" s="79"/>
      <c r="M546" s="79"/>
      <c r="N546" s="79"/>
      <c r="O546" s="80"/>
      <c r="Q546" s="81"/>
    </row>
    <row r="547" spans="1:17" x14ac:dyDescent="0.25">
      <c r="A547" s="76"/>
      <c r="B547" s="76"/>
      <c r="C547" s="12"/>
      <c r="D547" s="13"/>
      <c r="E547" s="13"/>
      <c r="F547" s="27"/>
      <c r="G547" s="12"/>
      <c r="H547" s="29"/>
      <c r="I547" s="82"/>
      <c r="J547" s="78"/>
      <c r="K547" s="79"/>
      <c r="L547" s="79"/>
      <c r="M547" s="79"/>
      <c r="N547" s="79"/>
      <c r="O547" s="80"/>
      <c r="Q547" s="81"/>
    </row>
    <row r="548" spans="1:17" x14ac:dyDescent="0.25">
      <c r="A548" s="76"/>
      <c r="B548" s="76"/>
      <c r="C548" s="12"/>
      <c r="D548" s="13"/>
      <c r="E548" s="13"/>
      <c r="F548" s="27"/>
      <c r="G548" s="12"/>
      <c r="H548" s="29"/>
      <c r="I548" s="82"/>
      <c r="J548" s="78"/>
      <c r="K548" s="79"/>
      <c r="L548" s="79"/>
      <c r="M548" s="79"/>
      <c r="N548" s="79"/>
      <c r="O548" s="80"/>
      <c r="Q548" s="81"/>
    </row>
    <row r="549" spans="1:17" x14ac:dyDescent="0.25">
      <c r="A549" s="76"/>
      <c r="B549" s="76"/>
      <c r="C549" s="12"/>
      <c r="D549" s="13"/>
      <c r="E549" s="13"/>
      <c r="F549" s="27"/>
      <c r="G549" s="12"/>
      <c r="H549" s="29"/>
      <c r="I549" s="82"/>
      <c r="J549" s="78"/>
      <c r="K549" s="79"/>
      <c r="L549" s="79"/>
      <c r="M549" s="79"/>
      <c r="N549" s="79"/>
      <c r="O549" s="80"/>
      <c r="Q549" s="81"/>
    </row>
    <row r="550" spans="1:17" x14ac:dyDescent="0.25">
      <c r="A550" s="76"/>
      <c r="B550" s="76"/>
      <c r="C550" s="12"/>
      <c r="D550" s="13"/>
      <c r="E550" s="13"/>
      <c r="F550" s="27"/>
      <c r="G550" s="12"/>
      <c r="H550" s="29"/>
      <c r="I550" s="82"/>
      <c r="J550" s="78"/>
      <c r="K550" s="79"/>
      <c r="L550" s="79"/>
      <c r="M550" s="79"/>
      <c r="N550" s="79"/>
      <c r="O550" s="80"/>
      <c r="Q550" s="81"/>
    </row>
    <row r="551" spans="1:17" x14ac:dyDescent="0.25">
      <c r="A551" s="76"/>
      <c r="B551" s="76"/>
      <c r="C551" s="12"/>
      <c r="D551" s="13"/>
      <c r="E551" s="13"/>
      <c r="F551" s="27"/>
      <c r="G551" s="12"/>
      <c r="H551" s="29"/>
      <c r="I551" s="82"/>
      <c r="J551" s="78"/>
      <c r="K551" s="79"/>
      <c r="L551" s="79"/>
      <c r="M551" s="79"/>
      <c r="N551" s="79"/>
      <c r="O551" s="80"/>
      <c r="Q551" s="81"/>
    </row>
    <row r="552" spans="1:17" x14ac:dyDescent="0.25">
      <c r="A552" s="76"/>
      <c r="B552" s="76"/>
      <c r="C552" s="12"/>
      <c r="D552" s="13"/>
      <c r="E552" s="13"/>
      <c r="F552" s="27"/>
      <c r="G552" s="12"/>
      <c r="H552" s="29"/>
      <c r="I552" s="82"/>
      <c r="J552" s="78"/>
      <c r="K552" s="79"/>
      <c r="L552" s="79"/>
      <c r="M552" s="79"/>
      <c r="N552" s="79"/>
      <c r="O552" s="80"/>
      <c r="Q552" s="81"/>
    </row>
    <row r="553" spans="1:17" x14ac:dyDescent="0.25">
      <c r="A553" s="76"/>
      <c r="B553" s="76"/>
      <c r="C553" s="12"/>
      <c r="D553" s="13"/>
      <c r="E553" s="13"/>
      <c r="F553" s="27"/>
      <c r="G553" s="12"/>
      <c r="H553" s="29"/>
      <c r="I553" s="82"/>
      <c r="J553" s="78"/>
      <c r="K553" s="79"/>
      <c r="L553" s="79"/>
      <c r="M553" s="79"/>
      <c r="N553" s="79"/>
      <c r="O553" s="80"/>
      <c r="Q553" s="81"/>
    </row>
    <row r="554" spans="1:17" x14ac:dyDescent="0.25">
      <c r="A554" s="76"/>
      <c r="B554" s="76"/>
      <c r="C554" s="12"/>
      <c r="D554" s="13"/>
      <c r="E554" s="13"/>
      <c r="F554" s="27"/>
      <c r="G554" s="12"/>
      <c r="H554" s="29"/>
      <c r="I554" s="82"/>
      <c r="J554" s="78"/>
      <c r="K554" s="79"/>
      <c r="L554" s="79"/>
      <c r="M554" s="79"/>
      <c r="N554" s="79"/>
      <c r="O554" s="80"/>
      <c r="Q554" s="81"/>
    </row>
    <row r="555" spans="1:17" x14ac:dyDescent="0.25">
      <c r="A555" s="76"/>
      <c r="B555" s="76"/>
      <c r="C555" s="12"/>
      <c r="D555" s="13"/>
      <c r="E555" s="13"/>
      <c r="F555" s="27"/>
      <c r="G555" s="12"/>
      <c r="H555" s="29"/>
      <c r="I555" s="82"/>
      <c r="J555" s="78"/>
      <c r="K555" s="79"/>
      <c r="L555" s="79"/>
      <c r="M555" s="79"/>
      <c r="N555" s="79"/>
      <c r="O555" s="80"/>
      <c r="Q555" s="81"/>
    </row>
    <row r="556" spans="1:17" x14ac:dyDescent="0.25">
      <c r="A556" s="76"/>
      <c r="B556" s="76"/>
      <c r="C556" s="12"/>
      <c r="D556" s="13"/>
      <c r="E556" s="13"/>
      <c r="F556" s="27"/>
      <c r="G556" s="12"/>
      <c r="H556" s="29"/>
      <c r="I556" s="82"/>
      <c r="J556" s="78"/>
      <c r="K556" s="79"/>
      <c r="L556" s="79"/>
      <c r="M556" s="79"/>
      <c r="N556" s="79"/>
      <c r="O556" s="80"/>
      <c r="Q556" s="81"/>
    </row>
    <row r="557" spans="1:17" x14ac:dyDescent="0.25">
      <c r="A557" s="76"/>
      <c r="B557" s="76"/>
      <c r="C557" s="12"/>
      <c r="D557" s="13"/>
      <c r="E557" s="13"/>
      <c r="F557" s="27"/>
      <c r="G557" s="12"/>
      <c r="H557" s="29"/>
      <c r="I557" s="82"/>
      <c r="J557" s="78"/>
      <c r="K557" s="79"/>
      <c r="L557" s="79"/>
      <c r="M557" s="79"/>
      <c r="N557" s="79"/>
      <c r="O557" s="80"/>
      <c r="Q557" s="81"/>
    </row>
    <row r="558" spans="1:17" x14ac:dyDescent="0.25">
      <c r="A558" s="76"/>
      <c r="B558" s="76"/>
      <c r="C558" s="12"/>
      <c r="D558" s="13"/>
      <c r="E558" s="13"/>
      <c r="F558" s="27"/>
      <c r="G558" s="12"/>
      <c r="H558" s="29"/>
      <c r="I558" s="82"/>
      <c r="J558" s="78"/>
      <c r="K558" s="79"/>
      <c r="L558" s="79"/>
      <c r="M558" s="79"/>
      <c r="N558" s="79"/>
      <c r="O558" s="80"/>
      <c r="Q558" s="81"/>
    </row>
    <row r="559" spans="1:17" x14ac:dyDescent="0.25">
      <c r="A559" s="706" t="s">
        <v>0</v>
      </c>
      <c r="B559" s="706"/>
      <c r="C559" s="706"/>
      <c r="D559" s="706"/>
      <c r="E559" s="706"/>
      <c r="F559" s="706"/>
      <c r="G559" s="706"/>
      <c r="H559" s="706"/>
      <c r="I559" s="706"/>
      <c r="J559" s="706"/>
      <c r="K559" s="706"/>
      <c r="L559" s="706"/>
      <c r="M559" s="706"/>
      <c r="N559" s="706"/>
      <c r="O559" s="706"/>
      <c r="P559" s="706"/>
      <c r="Q559" s="706"/>
    </row>
    <row r="560" spans="1:17" x14ac:dyDescent="0.25">
      <c r="A560" s="713" t="s">
        <v>1</v>
      </c>
      <c r="B560" s="713"/>
      <c r="C560" s="713"/>
      <c r="D560" s="713"/>
      <c r="E560" s="713"/>
      <c r="F560" s="713"/>
      <c r="G560" s="713"/>
      <c r="H560" s="713"/>
      <c r="I560" s="713"/>
      <c r="J560" s="713"/>
      <c r="K560" s="713"/>
      <c r="L560" s="713"/>
      <c r="M560" s="713"/>
      <c r="N560" s="713"/>
      <c r="O560" s="713"/>
      <c r="P560" s="713"/>
      <c r="Q560" s="713"/>
    </row>
    <row r="561" spans="1:17" x14ac:dyDescent="0.25">
      <c r="A561" s="713" t="s">
        <v>2</v>
      </c>
      <c r="B561" s="713"/>
      <c r="C561" s="713"/>
      <c r="D561" s="713"/>
      <c r="E561" s="713"/>
      <c r="F561" s="713"/>
      <c r="G561" s="713"/>
      <c r="H561" s="713"/>
      <c r="I561" s="713"/>
      <c r="J561" s="713"/>
      <c r="K561" s="713"/>
      <c r="L561" s="713"/>
      <c r="M561" s="713"/>
      <c r="N561" s="713"/>
      <c r="O561" s="713"/>
      <c r="P561" s="713"/>
      <c r="Q561" s="713"/>
    </row>
    <row r="562" spans="1:17" x14ac:dyDescent="0.25">
      <c r="A562" s="713" t="s">
        <v>3</v>
      </c>
      <c r="B562" s="713"/>
      <c r="C562" s="713"/>
      <c r="D562" s="713"/>
      <c r="E562" s="713"/>
      <c r="F562" s="713"/>
      <c r="G562" s="713"/>
      <c r="H562" s="713"/>
      <c r="I562" s="713"/>
      <c r="J562" s="713"/>
      <c r="K562" s="713"/>
      <c r="L562" s="713"/>
      <c r="M562" s="713"/>
      <c r="N562" s="713"/>
      <c r="O562" s="713"/>
      <c r="P562" s="713"/>
      <c r="Q562" s="713"/>
    </row>
    <row r="563" spans="1:17" x14ac:dyDescent="0.25">
      <c r="A563" s="713" t="s">
        <v>494</v>
      </c>
      <c r="B563" s="713"/>
      <c r="C563" s="713"/>
      <c r="D563" s="713"/>
      <c r="E563" s="713"/>
      <c r="F563" s="713"/>
      <c r="G563" s="713"/>
      <c r="H563" s="713"/>
      <c r="I563" s="713"/>
      <c r="J563" s="713"/>
      <c r="K563" s="713"/>
      <c r="L563" s="713"/>
      <c r="M563" s="713"/>
      <c r="N563" s="713"/>
      <c r="O563" s="713"/>
      <c r="P563" s="713"/>
      <c r="Q563" s="713"/>
    </row>
    <row r="564" spans="1:17" x14ac:dyDescent="0.25">
      <c r="A564" s="714" t="s">
        <v>4</v>
      </c>
      <c r="B564" s="714"/>
      <c r="C564" s="714"/>
      <c r="D564" s="714"/>
      <c r="E564" s="714"/>
      <c r="F564" s="714"/>
      <c r="G564" s="714"/>
      <c r="H564" s="714"/>
      <c r="I564" s="714"/>
      <c r="J564" s="714"/>
      <c r="K564" s="714"/>
      <c r="L564" s="714"/>
      <c r="M564" s="714"/>
      <c r="N564" s="714"/>
      <c r="O564" s="714"/>
      <c r="P564" s="714"/>
      <c r="Q564" s="714"/>
    </row>
    <row r="565" spans="1:17" x14ac:dyDescent="0.25">
      <c r="A565" s="706" t="s">
        <v>80</v>
      </c>
      <c r="B565" s="706"/>
      <c r="C565" s="706"/>
      <c r="D565" s="706"/>
      <c r="E565" s="706"/>
      <c r="F565" s="706"/>
      <c r="G565" s="706"/>
      <c r="H565" s="706"/>
      <c r="I565" s="706"/>
      <c r="J565" s="706"/>
      <c r="K565" s="706"/>
      <c r="L565" s="706"/>
      <c r="M565" s="706"/>
      <c r="N565" s="706"/>
      <c r="O565" s="706"/>
      <c r="P565" s="706"/>
      <c r="Q565" s="706"/>
    </row>
    <row r="566" spans="1:17" ht="18.75" thickBot="1" x14ac:dyDescent="0.3">
      <c r="A566" s="2"/>
      <c r="B566" s="2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2"/>
      <c r="P566" s="2"/>
      <c r="Q566" s="2"/>
    </row>
    <row r="567" spans="1:17" ht="15.75" thickTop="1" x14ac:dyDescent="0.25">
      <c r="A567" s="698" t="s">
        <v>6</v>
      </c>
      <c r="B567" s="700" t="s">
        <v>7</v>
      </c>
      <c r="C567" s="702" t="s">
        <v>8</v>
      </c>
      <c r="D567" s="702" t="s">
        <v>9</v>
      </c>
      <c r="E567" s="702" t="s">
        <v>10</v>
      </c>
      <c r="F567" s="702" t="s">
        <v>11</v>
      </c>
      <c r="G567" s="700" t="s">
        <v>12</v>
      </c>
      <c r="H567" s="704" t="s">
        <v>13</v>
      </c>
      <c r="I567" s="704" t="s">
        <v>14</v>
      </c>
      <c r="J567" s="704" t="s">
        <v>15</v>
      </c>
      <c r="K567" s="715" t="s">
        <v>16</v>
      </c>
      <c r="L567" s="716"/>
      <c r="M567" s="716"/>
      <c r="N567" s="717"/>
      <c r="O567" s="721" t="s">
        <v>17</v>
      </c>
      <c r="P567" s="722"/>
      <c r="Q567" s="708" t="s">
        <v>18</v>
      </c>
    </row>
    <row r="568" spans="1:17" x14ac:dyDescent="0.25">
      <c r="A568" s="699"/>
      <c r="B568" s="701"/>
      <c r="C568" s="703"/>
      <c r="D568" s="703"/>
      <c r="E568" s="703"/>
      <c r="F568" s="703"/>
      <c r="G568" s="701"/>
      <c r="H568" s="705"/>
      <c r="I568" s="705"/>
      <c r="J568" s="705"/>
      <c r="K568" s="718"/>
      <c r="L568" s="719"/>
      <c r="M568" s="719"/>
      <c r="N568" s="720"/>
      <c r="O568" s="723"/>
      <c r="P568" s="724"/>
      <c r="Q568" s="709"/>
    </row>
    <row r="569" spans="1:17" x14ac:dyDescent="0.25">
      <c r="A569" s="699"/>
      <c r="B569" s="701"/>
      <c r="C569" s="703"/>
      <c r="D569" s="703"/>
      <c r="E569" s="703"/>
      <c r="F569" s="703"/>
      <c r="G569" s="701"/>
      <c r="H569" s="705"/>
      <c r="I569" s="705"/>
      <c r="J569" s="705"/>
      <c r="K569" s="711" t="s">
        <v>19</v>
      </c>
      <c r="L569" s="711" t="s">
        <v>20</v>
      </c>
      <c r="M569" s="711" t="s">
        <v>21</v>
      </c>
      <c r="N569" s="711" t="s">
        <v>22</v>
      </c>
      <c r="O569" s="695" t="s">
        <v>23</v>
      </c>
      <c r="P569" s="695" t="s">
        <v>24</v>
      </c>
      <c r="Q569" s="709"/>
    </row>
    <row r="570" spans="1:17" ht="15.75" thickBot="1" x14ac:dyDescent="0.3">
      <c r="A570" s="727"/>
      <c r="B570" s="725"/>
      <c r="C570" s="707"/>
      <c r="D570" s="707"/>
      <c r="E570" s="707"/>
      <c r="F570" s="707"/>
      <c r="G570" s="725"/>
      <c r="H570" s="696"/>
      <c r="I570" s="696"/>
      <c r="J570" s="696"/>
      <c r="K570" s="712"/>
      <c r="L570" s="712"/>
      <c r="M570" s="712"/>
      <c r="N570" s="712"/>
      <c r="O570" s="696"/>
      <c r="P570" s="696"/>
      <c r="Q570" s="710"/>
    </row>
    <row r="571" spans="1:17" ht="144.75" thickBot="1" x14ac:dyDescent="0.3">
      <c r="A571" s="55">
        <v>1</v>
      </c>
      <c r="B571" s="56">
        <v>26101</v>
      </c>
      <c r="C571" s="174" t="s">
        <v>380</v>
      </c>
      <c r="D571" s="174" t="s">
        <v>71</v>
      </c>
      <c r="E571" s="174" t="s">
        <v>72</v>
      </c>
      <c r="F571" s="659">
        <f>SUM(I571/H571)</f>
        <v>7522.272727272727</v>
      </c>
      <c r="G571" s="174" t="s">
        <v>81</v>
      </c>
      <c r="H571" s="149">
        <v>22</v>
      </c>
      <c r="I571" s="179">
        <v>165490</v>
      </c>
      <c r="J571" s="57" t="s">
        <v>28</v>
      </c>
      <c r="K571" s="58">
        <v>0.25</v>
      </c>
      <c r="L571" s="58">
        <v>0.25</v>
      </c>
      <c r="M571" s="58">
        <v>0.25</v>
      </c>
      <c r="N571" s="58">
        <v>0.25</v>
      </c>
      <c r="O571" s="59" t="s">
        <v>29</v>
      </c>
      <c r="P571" s="60"/>
      <c r="Q571" s="235" t="s">
        <v>30</v>
      </c>
    </row>
    <row r="572" spans="1:17" ht="15.75" thickTop="1" x14ac:dyDescent="0.25">
      <c r="G572" s="62"/>
      <c r="I572" s="114"/>
    </row>
    <row r="573" spans="1:17" x14ac:dyDescent="0.25">
      <c r="G573" s="62"/>
      <c r="I573" s="114"/>
    </row>
    <row r="574" spans="1:17" x14ac:dyDescent="0.25">
      <c r="G574" s="62"/>
      <c r="I574" s="114"/>
    </row>
    <row r="575" spans="1:17" x14ac:dyDescent="0.25">
      <c r="G575" s="62"/>
      <c r="I575" s="114">
        <f>SUM(I571:I574)</f>
        <v>165490</v>
      </c>
    </row>
    <row r="576" spans="1:17" x14ac:dyDescent="0.25">
      <c r="G576" s="62"/>
      <c r="I576" s="114"/>
    </row>
    <row r="577" spans="7:9" x14ac:dyDescent="0.25">
      <c r="G577" s="62"/>
      <c r="I577" s="114"/>
    </row>
    <row r="578" spans="7:9" x14ac:dyDescent="0.25">
      <c r="G578" s="62"/>
      <c r="I578" s="114"/>
    </row>
    <row r="579" spans="7:9" x14ac:dyDescent="0.25">
      <c r="G579" s="62"/>
      <c r="I579" s="114"/>
    </row>
    <row r="580" spans="7:9" x14ac:dyDescent="0.25">
      <c r="G580" s="62"/>
      <c r="I580" s="114"/>
    </row>
    <row r="581" spans="7:9" x14ac:dyDescent="0.25">
      <c r="G581" s="62"/>
      <c r="I581" s="114"/>
    </row>
    <row r="582" spans="7:9" x14ac:dyDescent="0.25">
      <c r="G582" s="62"/>
      <c r="I582" s="114"/>
    </row>
    <row r="583" spans="7:9" x14ac:dyDescent="0.25">
      <c r="G583" s="62"/>
      <c r="I583" s="114"/>
    </row>
    <row r="584" spans="7:9" x14ac:dyDescent="0.25">
      <c r="G584" s="62"/>
      <c r="I584" s="114"/>
    </row>
    <row r="585" spans="7:9" x14ac:dyDescent="0.25">
      <c r="G585" s="62"/>
      <c r="I585" s="114"/>
    </row>
    <row r="586" spans="7:9" x14ac:dyDescent="0.25">
      <c r="G586" s="62"/>
      <c r="I586" s="114"/>
    </row>
    <row r="587" spans="7:9" x14ac:dyDescent="0.25">
      <c r="G587" s="62"/>
      <c r="I587" s="114"/>
    </row>
    <row r="588" spans="7:9" x14ac:dyDescent="0.25">
      <c r="G588" s="62"/>
      <c r="I588" s="114"/>
    </row>
    <row r="589" spans="7:9" x14ac:dyDescent="0.25">
      <c r="G589" s="62"/>
      <c r="I589" s="114"/>
    </row>
    <row r="590" spans="7:9" x14ac:dyDescent="0.25">
      <c r="G590" s="62"/>
      <c r="I590" s="114"/>
    </row>
    <row r="591" spans="7:9" x14ac:dyDescent="0.25">
      <c r="G591" s="62"/>
      <c r="I591" s="114"/>
    </row>
    <row r="592" spans="7:9" x14ac:dyDescent="0.25">
      <c r="G592" s="62"/>
      <c r="I592" s="114"/>
    </row>
    <row r="593" spans="1:17" x14ac:dyDescent="0.25">
      <c r="G593" s="62"/>
      <c r="I593" s="114"/>
    </row>
    <row r="594" spans="1:17" x14ac:dyDescent="0.25">
      <c r="G594" s="62"/>
      <c r="I594" s="114"/>
    </row>
    <row r="595" spans="1:17" x14ac:dyDescent="0.25">
      <c r="G595" s="62"/>
    </row>
    <row r="596" spans="1:17" x14ac:dyDescent="0.25">
      <c r="A596" s="706" t="s">
        <v>0</v>
      </c>
      <c r="B596" s="706"/>
      <c r="C596" s="706"/>
      <c r="D596" s="706"/>
      <c r="E596" s="706"/>
      <c r="F596" s="706"/>
      <c r="G596" s="706"/>
      <c r="H596" s="706"/>
      <c r="I596" s="706"/>
      <c r="J596" s="706"/>
      <c r="K596" s="706"/>
      <c r="L596" s="706"/>
      <c r="M596" s="706"/>
      <c r="N596" s="706"/>
      <c r="O596" s="706"/>
      <c r="P596" s="706"/>
      <c r="Q596" s="706"/>
    </row>
    <row r="597" spans="1:17" x14ac:dyDescent="0.25">
      <c r="A597" s="713" t="s">
        <v>1</v>
      </c>
      <c r="B597" s="713"/>
      <c r="C597" s="713"/>
      <c r="D597" s="713"/>
      <c r="E597" s="713"/>
      <c r="F597" s="713"/>
      <c r="G597" s="713"/>
      <c r="H597" s="713"/>
      <c r="I597" s="713"/>
      <c r="J597" s="713"/>
      <c r="K597" s="713"/>
      <c r="L597" s="713"/>
      <c r="M597" s="713"/>
      <c r="N597" s="713"/>
      <c r="O597" s="713"/>
      <c r="P597" s="713"/>
      <c r="Q597" s="713"/>
    </row>
    <row r="598" spans="1:17" x14ac:dyDescent="0.25">
      <c r="A598" s="713" t="s">
        <v>2</v>
      </c>
      <c r="B598" s="713"/>
      <c r="C598" s="713"/>
      <c r="D598" s="713"/>
      <c r="E598" s="713"/>
      <c r="F598" s="713"/>
      <c r="G598" s="713"/>
      <c r="H598" s="713"/>
      <c r="I598" s="713"/>
      <c r="J598" s="713"/>
      <c r="K598" s="713"/>
      <c r="L598" s="713"/>
      <c r="M598" s="713"/>
      <c r="N598" s="713"/>
      <c r="O598" s="713"/>
      <c r="P598" s="713"/>
      <c r="Q598" s="713"/>
    </row>
    <row r="599" spans="1:17" x14ac:dyDescent="0.25">
      <c r="A599" s="713" t="s">
        <v>3</v>
      </c>
      <c r="B599" s="713"/>
      <c r="C599" s="713"/>
      <c r="D599" s="713"/>
      <c r="E599" s="713"/>
      <c r="F599" s="713"/>
      <c r="G599" s="713"/>
      <c r="H599" s="713"/>
      <c r="I599" s="713"/>
      <c r="J599" s="713"/>
      <c r="K599" s="713"/>
      <c r="L599" s="713"/>
      <c r="M599" s="713"/>
      <c r="N599" s="713"/>
      <c r="O599" s="713"/>
      <c r="P599" s="713"/>
      <c r="Q599" s="713"/>
    </row>
    <row r="600" spans="1:17" x14ac:dyDescent="0.25">
      <c r="A600" s="713" t="s">
        <v>494</v>
      </c>
      <c r="B600" s="713"/>
      <c r="C600" s="713"/>
      <c r="D600" s="713"/>
      <c r="E600" s="713"/>
      <c r="F600" s="713"/>
      <c r="G600" s="713"/>
      <c r="H600" s="713"/>
      <c r="I600" s="713"/>
      <c r="J600" s="713"/>
      <c r="K600" s="713"/>
      <c r="L600" s="713"/>
      <c r="M600" s="713"/>
      <c r="N600" s="713"/>
      <c r="O600" s="713"/>
      <c r="P600" s="713"/>
      <c r="Q600" s="713"/>
    </row>
    <row r="601" spans="1:17" x14ac:dyDescent="0.25">
      <c r="A601" s="714" t="s">
        <v>4</v>
      </c>
      <c r="B601" s="714"/>
      <c r="C601" s="714"/>
      <c r="D601" s="714"/>
      <c r="E601" s="714"/>
      <c r="F601" s="714"/>
      <c r="G601" s="714"/>
      <c r="H601" s="714"/>
      <c r="I601" s="714"/>
      <c r="J601" s="714"/>
      <c r="K601" s="714"/>
      <c r="L601" s="714"/>
      <c r="M601" s="714"/>
      <c r="N601" s="714"/>
      <c r="O601" s="714"/>
      <c r="P601" s="714"/>
      <c r="Q601" s="714"/>
    </row>
    <row r="602" spans="1:17" x14ac:dyDescent="0.25">
      <c r="A602" s="706" t="s">
        <v>82</v>
      </c>
      <c r="B602" s="706"/>
      <c r="C602" s="706"/>
      <c r="D602" s="706"/>
      <c r="E602" s="706"/>
      <c r="F602" s="706"/>
      <c r="G602" s="706"/>
      <c r="H602" s="706"/>
      <c r="I602" s="706"/>
      <c r="J602" s="706"/>
      <c r="K602" s="706"/>
      <c r="L602" s="706"/>
      <c r="M602" s="706"/>
      <c r="N602" s="706"/>
      <c r="O602" s="706"/>
      <c r="P602" s="706"/>
      <c r="Q602" s="706"/>
    </row>
    <row r="603" spans="1:17" ht="18.75" thickBot="1" x14ac:dyDescent="0.3">
      <c r="A603" s="2"/>
      <c r="B603" s="2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2"/>
      <c r="P603" s="2"/>
      <c r="Q603" s="2"/>
    </row>
    <row r="604" spans="1:17" ht="15.75" thickTop="1" x14ac:dyDescent="0.25">
      <c r="A604" s="698" t="s">
        <v>6</v>
      </c>
      <c r="B604" s="700" t="s">
        <v>7</v>
      </c>
      <c r="C604" s="702" t="s">
        <v>8</v>
      </c>
      <c r="D604" s="702" t="s">
        <v>9</v>
      </c>
      <c r="E604" s="702" t="s">
        <v>10</v>
      </c>
      <c r="F604" s="702" t="s">
        <v>11</v>
      </c>
      <c r="G604" s="700" t="s">
        <v>12</v>
      </c>
      <c r="H604" s="704" t="s">
        <v>13</v>
      </c>
      <c r="I604" s="704" t="s">
        <v>14</v>
      </c>
      <c r="J604" s="704" t="s">
        <v>15</v>
      </c>
      <c r="K604" s="715" t="s">
        <v>16</v>
      </c>
      <c r="L604" s="716"/>
      <c r="M604" s="716"/>
      <c r="N604" s="717"/>
      <c r="O604" s="721" t="s">
        <v>17</v>
      </c>
      <c r="P604" s="722"/>
      <c r="Q604" s="708" t="s">
        <v>18</v>
      </c>
    </row>
    <row r="605" spans="1:17" x14ac:dyDescent="0.25">
      <c r="A605" s="699"/>
      <c r="B605" s="701"/>
      <c r="C605" s="703"/>
      <c r="D605" s="703"/>
      <c r="E605" s="703"/>
      <c r="F605" s="703"/>
      <c r="G605" s="701"/>
      <c r="H605" s="705"/>
      <c r="I605" s="705"/>
      <c r="J605" s="705"/>
      <c r="K605" s="718"/>
      <c r="L605" s="719"/>
      <c r="M605" s="719"/>
      <c r="N605" s="720"/>
      <c r="O605" s="723"/>
      <c r="P605" s="724"/>
      <c r="Q605" s="709"/>
    </row>
    <row r="606" spans="1:17" x14ac:dyDescent="0.25">
      <c r="A606" s="699"/>
      <c r="B606" s="701"/>
      <c r="C606" s="703"/>
      <c r="D606" s="703"/>
      <c r="E606" s="703"/>
      <c r="F606" s="703"/>
      <c r="G606" s="701"/>
      <c r="H606" s="705"/>
      <c r="I606" s="705"/>
      <c r="J606" s="705"/>
      <c r="K606" s="711" t="s">
        <v>19</v>
      </c>
      <c r="L606" s="711" t="s">
        <v>20</v>
      </c>
      <c r="M606" s="711" t="s">
        <v>21</v>
      </c>
      <c r="N606" s="711" t="s">
        <v>22</v>
      </c>
      <c r="O606" s="695" t="s">
        <v>23</v>
      </c>
      <c r="P606" s="695" t="s">
        <v>24</v>
      </c>
      <c r="Q606" s="709"/>
    </row>
    <row r="607" spans="1:17" ht="15.75" thickBot="1" x14ac:dyDescent="0.3">
      <c r="A607" s="727"/>
      <c r="B607" s="725"/>
      <c r="C607" s="707"/>
      <c r="D607" s="707"/>
      <c r="E607" s="707"/>
      <c r="F607" s="707"/>
      <c r="G607" s="725"/>
      <c r="H607" s="696"/>
      <c r="I607" s="696"/>
      <c r="J607" s="696"/>
      <c r="K607" s="712"/>
      <c r="L607" s="712"/>
      <c r="M607" s="712"/>
      <c r="N607" s="712"/>
      <c r="O607" s="696"/>
      <c r="P607" s="696"/>
      <c r="Q607" s="710"/>
    </row>
    <row r="608" spans="1:17" x14ac:dyDescent="0.25">
      <c r="A608" s="211">
        <v>1</v>
      </c>
      <c r="B608" s="212">
        <v>27201</v>
      </c>
      <c r="C608" s="479" t="s">
        <v>501</v>
      </c>
      <c r="D608" s="731" t="s">
        <v>71</v>
      </c>
      <c r="E608" s="731" t="s">
        <v>72</v>
      </c>
      <c r="F608" s="585">
        <v>43</v>
      </c>
      <c r="G608" s="166" t="s">
        <v>39</v>
      </c>
      <c r="H608" s="279">
        <v>55</v>
      </c>
      <c r="I608" s="394">
        <f>H608*F608</f>
        <v>2365</v>
      </c>
      <c r="J608" s="389" t="s">
        <v>28</v>
      </c>
      <c r="K608" s="480">
        <v>0.25</v>
      </c>
      <c r="L608" s="480">
        <v>0.25</v>
      </c>
      <c r="M608" s="123">
        <v>0.25</v>
      </c>
      <c r="N608" s="123">
        <v>0.25</v>
      </c>
      <c r="P608" s="272" t="s">
        <v>29</v>
      </c>
      <c r="Q608" s="728" t="s">
        <v>30</v>
      </c>
    </row>
    <row r="609" spans="1:17" x14ac:dyDescent="0.25">
      <c r="A609" s="198">
        <v>2</v>
      </c>
      <c r="B609" s="212">
        <v>27201</v>
      </c>
      <c r="C609" s="186" t="s">
        <v>502</v>
      </c>
      <c r="D609" s="732"/>
      <c r="E609" s="732"/>
      <c r="F609" s="586">
        <v>22</v>
      </c>
      <c r="G609" s="176" t="s">
        <v>31</v>
      </c>
      <c r="H609" s="121">
        <v>90</v>
      </c>
      <c r="I609" s="125">
        <f>H609*F609</f>
        <v>1980</v>
      </c>
      <c r="J609" s="124" t="s">
        <v>28</v>
      </c>
      <c r="K609" s="100">
        <v>0.25</v>
      </c>
      <c r="L609" s="100">
        <v>0.25</v>
      </c>
      <c r="M609" s="100">
        <v>0.25</v>
      </c>
      <c r="N609" s="100">
        <v>0.25</v>
      </c>
      <c r="O609" s="271"/>
      <c r="P609" s="269" t="s">
        <v>29</v>
      </c>
      <c r="Q609" s="729"/>
    </row>
    <row r="610" spans="1:17" x14ac:dyDescent="0.25">
      <c r="A610" s="198">
        <v>3</v>
      </c>
      <c r="B610" s="212">
        <v>27201</v>
      </c>
      <c r="C610" s="186" t="s">
        <v>503</v>
      </c>
      <c r="D610" s="732"/>
      <c r="E610" s="732"/>
      <c r="F610" s="586">
        <v>29</v>
      </c>
      <c r="G610" s="176" t="s">
        <v>31</v>
      </c>
      <c r="H610" s="121">
        <v>80</v>
      </c>
      <c r="I610" s="125">
        <f t="shared" ref="I610:I617" si="8">H610*F610</f>
        <v>2320</v>
      </c>
      <c r="J610" s="124" t="s">
        <v>28</v>
      </c>
      <c r="K610" s="100">
        <v>0.25</v>
      </c>
      <c r="L610" s="100">
        <v>0.25</v>
      </c>
      <c r="M610" s="100">
        <v>0.25</v>
      </c>
      <c r="N610" s="100">
        <v>0.25</v>
      </c>
      <c r="O610" s="271"/>
      <c r="P610" s="269" t="s">
        <v>29</v>
      </c>
      <c r="Q610" s="729"/>
    </row>
    <row r="611" spans="1:17" x14ac:dyDescent="0.25">
      <c r="A611" s="198">
        <v>4</v>
      </c>
      <c r="B611" s="212">
        <v>27201</v>
      </c>
      <c r="C611" s="186" t="s">
        <v>382</v>
      </c>
      <c r="D611" s="732"/>
      <c r="E611" s="732"/>
      <c r="F611" s="586">
        <v>8</v>
      </c>
      <c r="G611" s="176" t="s">
        <v>31</v>
      </c>
      <c r="H611" s="121">
        <v>1500</v>
      </c>
      <c r="I611" s="125">
        <f t="shared" si="8"/>
        <v>12000</v>
      </c>
      <c r="J611" s="124" t="s">
        <v>28</v>
      </c>
      <c r="K611" s="100">
        <v>0.25</v>
      </c>
      <c r="L611" s="100">
        <v>0.25</v>
      </c>
      <c r="M611" s="100">
        <v>0.25</v>
      </c>
      <c r="N611" s="100">
        <v>0.25</v>
      </c>
      <c r="O611" s="271"/>
      <c r="P611" s="269" t="s">
        <v>29</v>
      </c>
      <c r="Q611" s="729"/>
    </row>
    <row r="612" spans="1:17" x14ac:dyDescent="0.25">
      <c r="A612" s="198">
        <v>5</v>
      </c>
      <c r="B612" s="212">
        <v>27201</v>
      </c>
      <c r="C612" s="186" t="s">
        <v>383</v>
      </c>
      <c r="D612" s="732"/>
      <c r="E612" s="732"/>
      <c r="F612" s="586">
        <v>28.000000000000004</v>
      </c>
      <c r="G612" s="176" t="s">
        <v>31</v>
      </c>
      <c r="H612" s="121">
        <v>380</v>
      </c>
      <c r="I612" s="125">
        <f t="shared" si="8"/>
        <v>10640.000000000002</v>
      </c>
      <c r="J612" s="124" t="s">
        <v>28</v>
      </c>
      <c r="K612" s="100">
        <v>0.25</v>
      </c>
      <c r="L612" s="100">
        <v>0.25</v>
      </c>
      <c r="M612" s="100">
        <v>0.25</v>
      </c>
      <c r="N612" s="100">
        <v>0.25</v>
      </c>
      <c r="O612" s="271"/>
      <c r="P612" s="269" t="s">
        <v>29</v>
      </c>
      <c r="Q612" s="729"/>
    </row>
    <row r="613" spans="1:17" x14ac:dyDescent="0.25">
      <c r="A613" s="198">
        <v>6</v>
      </c>
      <c r="B613" s="212">
        <v>27201</v>
      </c>
      <c r="C613" s="186" t="s">
        <v>384</v>
      </c>
      <c r="D613" s="732"/>
      <c r="E613" s="732"/>
      <c r="F613" s="586">
        <v>14.000000000000002</v>
      </c>
      <c r="G613" s="176" t="s">
        <v>31</v>
      </c>
      <c r="H613" s="121">
        <v>560</v>
      </c>
      <c r="I613" s="125">
        <f t="shared" si="8"/>
        <v>7840.0000000000009</v>
      </c>
      <c r="J613" s="124" t="s">
        <v>28</v>
      </c>
      <c r="K613" s="100">
        <v>0.25</v>
      </c>
      <c r="L613" s="100">
        <v>0.25</v>
      </c>
      <c r="M613" s="100">
        <v>0.25</v>
      </c>
      <c r="N613" s="100">
        <v>0.25</v>
      </c>
      <c r="O613" s="271"/>
      <c r="P613" s="269" t="s">
        <v>29</v>
      </c>
      <c r="Q613" s="729"/>
    </row>
    <row r="614" spans="1:17" x14ac:dyDescent="0.25">
      <c r="A614" s="198">
        <v>7</v>
      </c>
      <c r="B614" s="212">
        <v>27201</v>
      </c>
      <c r="C614" s="186" t="s">
        <v>507</v>
      </c>
      <c r="D614" s="732"/>
      <c r="E614" s="732"/>
      <c r="F614" s="586">
        <v>0</v>
      </c>
      <c r="G614" s="176" t="s">
        <v>31</v>
      </c>
      <c r="H614" s="121">
        <v>1500</v>
      </c>
      <c r="I614" s="125">
        <f t="shared" si="8"/>
        <v>0</v>
      </c>
      <c r="J614" s="124" t="s">
        <v>28</v>
      </c>
      <c r="K614" s="100">
        <v>0.25</v>
      </c>
      <c r="L614" s="100">
        <v>0.25</v>
      </c>
      <c r="M614" s="100">
        <v>0.25</v>
      </c>
      <c r="N614" s="100">
        <v>0.25</v>
      </c>
      <c r="O614" s="271"/>
      <c r="P614" s="269" t="s">
        <v>29</v>
      </c>
      <c r="Q614" s="729"/>
    </row>
    <row r="615" spans="1:17" x14ac:dyDescent="0.25">
      <c r="A615" s="592">
        <v>8</v>
      </c>
      <c r="B615" s="212">
        <v>27201</v>
      </c>
      <c r="C615" s="593" t="s">
        <v>506</v>
      </c>
      <c r="D615" s="732"/>
      <c r="E615" s="732"/>
      <c r="F615" s="594">
        <v>9</v>
      </c>
      <c r="G615" s="595" t="s">
        <v>39</v>
      </c>
      <c r="H615" s="596">
        <v>30</v>
      </c>
      <c r="I615" s="597">
        <f t="shared" si="8"/>
        <v>270</v>
      </c>
      <c r="J615" s="124" t="s">
        <v>28</v>
      </c>
      <c r="K615" s="100">
        <v>0.25</v>
      </c>
      <c r="L615" s="100">
        <v>0.25</v>
      </c>
      <c r="M615" s="100">
        <v>0.25</v>
      </c>
      <c r="N615" s="100">
        <v>0.25</v>
      </c>
      <c r="O615" s="109"/>
      <c r="P615" s="269"/>
      <c r="Q615" s="729"/>
    </row>
    <row r="616" spans="1:17" x14ac:dyDescent="0.25">
      <c r="A616" s="592">
        <v>9</v>
      </c>
      <c r="B616" s="212">
        <v>27201</v>
      </c>
      <c r="C616" s="593" t="s">
        <v>505</v>
      </c>
      <c r="D616" s="732"/>
      <c r="E616" s="732"/>
      <c r="F616" s="594">
        <v>13</v>
      </c>
      <c r="G616" s="595" t="s">
        <v>39</v>
      </c>
      <c r="H616" s="596">
        <v>45</v>
      </c>
      <c r="I616" s="597">
        <f t="shared" si="8"/>
        <v>585</v>
      </c>
      <c r="J616" s="124" t="s">
        <v>28</v>
      </c>
      <c r="K616" s="100">
        <v>0.25</v>
      </c>
      <c r="L616" s="100">
        <v>0.25</v>
      </c>
      <c r="M616" s="100">
        <v>0.25</v>
      </c>
      <c r="N616" s="100">
        <v>0.25</v>
      </c>
      <c r="O616" s="109"/>
      <c r="P616" s="269"/>
      <c r="Q616" s="729"/>
    </row>
    <row r="617" spans="1:17" x14ac:dyDescent="0.25">
      <c r="A617" s="592">
        <v>10</v>
      </c>
      <c r="B617" s="212">
        <v>27201</v>
      </c>
      <c r="C617" s="593" t="s">
        <v>508</v>
      </c>
      <c r="D617" s="732"/>
      <c r="E617" s="732"/>
      <c r="F617" s="594">
        <v>4</v>
      </c>
      <c r="G617" s="595" t="s">
        <v>39</v>
      </c>
      <c r="H617" s="596">
        <v>450</v>
      </c>
      <c r="I617" s="597">
        <f t="shared" si="8"/>
        <v>1800</v>
      </c>
      <c r="J617" s="124" t="s">
        <v>28</v>
      </c>
      <c r="K617" s="100">
        <v>0.25</v>
      </c>
      <c r="L617" s="100">
        <v>0.25</v>
      </c>
      <c r="M617" s="100">
        <v>0.25</v>
      </c>
      <c r="N617" s="100">
        <v>0.25</v>
      </c>
      <c r="O617" s="109"/>
      <c r="P617" s="269"/>
      <c r="Q617" s="729"/>
    </row>
    <row r="618" spans="1:17" ht="15.75" thickBot="1" x14ac:dyDescent="0.3">
      <c r="A618" s="199">
        <v>11</v>
      </c>
      <c r="B618" s="212">
        <v>27201</v>
      </c>
      <c r="C618" s="195" t="s">
        <v>504</v>
      </c>
      <c r="D618" s="733"/>
      <c r="E618" s="733"/>
      <c r="F618" s="587">
        <v>12</v>
      </c>
      <c r="G618" s="200" t="s">
        <v>27</v>
      </c>
      <c r="H618" s="268">
        <v>850</v>
      </c>
      <c r="I618" s="179">
        <f>H618*F618</f>
        <v>10200</v>
      </c>
      <c r="J618" s="124" t="s">
        <v>28</v>
      </c>
      <c r="K618" s="100">
        <v>0.25</v>
      </c>
      <c r="L618" s="100">
        <v>0.25</v>
      </c>
      <c r="M618" s="100">
        <v>0.25</v>
      </c>
      <c r="N618" s="100">
        <v>0.25</v>
      </c>
      <c r="O618" s="109"/>
      <c r="P618" s="269" t="s">
        <v>29</v>
      </c>
      <c r="Q618" s="730"/>
    </row>
    <row r="619" spans="1:17" ht="15.75" thickTop="1" x14ac:dyDescent="0.25">
      <c r="A619" s="498"/>
      <c r="B619" s="588"/>
      <c r="C619" s="248"/>
      <c r="D619" s="12"/>
      <c r="E619" s="12"/>
      <c r="F619" s="589"/>
      <c r="G619" s="590"/>
      <c r="H619" s="591"/>
      <c r="I619" s="82"/>
      <c r="J619" s="78"/>
      <c r="K619" s="79"/>
      <c r="L619" s="79"/>
      <c r="M619" s="79"/>
      <c r="N619" s="79"/>
      <c r="P619" s="80"/>
      <c r="Q619" s="12"/>
    </row>
    <row r="620" spans="1:17" x14ac:dyDescent="0.25">
      <c r="A620" s="498"/>
      <c r="B620" s="588"/>
      <c r="C620" s="248"/>
      <c r="D620" s="12"/>
      <c r="E620" s="12"/>
      <c r="F620" s="589"/>
      <c r="G620" s="590"/>
      <c r="H620" s="591"/>
      <c r="I620" s="82"/>
      <c r="J620" s="78"/>
      <c r="K620" s="79"/>
      <c r="L620" s="79"/>
      <c r="M620" s="79"/>
      <c r="N620" s="79"/>
      <c r="P620" s="80"/>
      <c r="Q620" s="12"/>
    </row>
    <row r="621" spans="1:17" x14ac:dyDescent="0.25">
      <c r="A621" s="498"/>
      <c r="B621" s="588"/>
      <c r="C621" s="248"/>
      <c r="D621" s="12"/>
      <c r="E621" s="12"/>
      <c r="F621" s="589"/>
      <c r="G621" s="590"/>
      <c r="H621" s="591"/>
      <c r="I621" s="82"/>
      <c r="J621" s="78"/>
      <c r="K621" s="79"/>
      <c r="L621" s="79"/>
      <c r="M621" s="79"/>
      <c r="N621" s="79"/>
      <c r="P621" s="80"/>
      <c r="Q621" s="12"/>
    </row>
    <row r="622" spans="1:17" x14ac:dyDescent="0.25">
      <c r="G622" s="62"/>
      <c r="I622" s="61"/>
    </row>
    <row r="623" spans="1:17" x14ac:dyDescent="0.25">
      <c r="G623" s="62"/>
      <c r="I623" s="61"/>
    </row>
    <row r="624" spans="1:17" x14ac:dyDescent="0.25">
      <c r="G624" s="62"/>
      <c r="I624" s="61">
        <f>SUM(I608:I623)</f>
        <v>50000</v>
      </c>
    </row>
    <row r="625" spans="1:17" x14ac:dyDescent="0.25">
      <c r="G625" s="62"/>
      <c r="I625" s="61"/>
    </row>
    <row r="626" spans="1:17" x14ac:dyDescent="0.25">
      <c r="G626" s="62"/>
      <c r="I626" s="61"/>
    </row>
    <row r="627" spans="1:17" x14ac:dyDescent="0.25">
      <c r="G627" s="62"/>
      <c r="I627" s="61"/>
    </row>
    <row r="628" spans="1:17" x14ac:dyDescent="0.25">
      <c r="G628" s="62"/>
      <c r="I628" s="61"/>
    </row>
    <row r="629" spans="1:17" x14ac:dyDescent="0.25">
      <c r="G629" s="62"/>
      <c r="I629" s="61"/>
    </row>
    <row r="630" spans="1:17" x14ac:dyDescent="0.25">
      <c r="G630" s="62"/>
      <c r="I630" s="61"/>
    </row>
    <row r="631" spans="1:17" x14ac:dyDescent="0.25">
      <c r="G631" s="62"/>
      <c r="I631" s="61"/>
    </row>
    <row r="632" spans="1:17" x14ac:dyDescent="0.25">
      <c r="G632" s="62"/>
      <c r="I632" s="61"/>
    </row>
    <row r="633" spans="1:17" x14ac:dyDescent="0.25">
      <c r="G633" s="62"/>
      <c r="I633" s="61"/>
    </row>
    <row r="634" spans="1:17" x14ac:dyDescent="0.25">
      <c r="G634" s="62"/>
      <c r="I634" s="61"/>
    </row>
    <row r="635" spans="1:17" x14ac:dyDescent="0.25">
      <c r="G635" s="62"/>
      <c r="I635" s="61"/>
    </row>
    <row r="636" spans="1:17" x14ac:dyDescent="0.25">
      <c r="G636" s="62"/>
      <c r="I636" s="61"/>
    </row>
    <row r="637" spans="1:17" x14ac:dyDescent="0.25">
      <c r="G637" s="62"/>
      <c r="I637" s="61"/>
    </row>
    <row r="638" spans="1:17" x14ac:dyDescent="0.25">
      <c r="G638" s="62"/>
      <c r="K638" s="61"/>
    </row>
    <row r="639" spans="1:17" x14ac:dyDescent="0.25">
      <c r="A639" s="706" t="s">
        <v>0</v>
      </c>
      <c r="B639" s="706"/>
      <c r="C639" s="706"/>
      <c r="D639" s="706"/>
      <c r="E639" s="706"/>
      <c r="F639" s="706"/>
      <c r="G639" s="706"/>
      <c r="H639" s="706"/>
      <c r="I639" s="706"/>
      <c r="J639" s="706"/>
      <c r="K639" s="706"/>
      <c r="L639" s="706"/>
      <c r="M639" s="706"/>
      <c r="N639" s="706"/>
      <c r="O639" s="706"/>
      <c r="P639" s="706"/>
      <c r="Q639" s="706"/>
    </row>
    <row r="640" spans="1:17" x14ac:dyDescent="0.25">
      <c r="A640" s="713" t="s">
        <v>1</v>
      </c>
      <c r="B640" s="713"/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</row>
    <row r="641" spans="1:17" x14ac:dyDescent="0.25">
      <c r="A641" s="713" t="s">
        <v>2</v>
      </c>
      <c r="B641" s="713"/>
      <c r="C641" s="713"/>
      <c r="D641" s="713"/>
      <c r="E641" s="713"/>
      <c r="F641" s="713"/>
      <c r="G641" s="713"/>
      <c r="H641" s="713"/>
      <c r="I641" s="713"/>
      <c r="J641" s="713"/>
      <c r="K641" s="713"/>
      <c r="L641" s="713"/>
      <c r="M641" s="713"/>
      <c r="N641" s="713"/>
      <c r="O641" s="713"/>
      <c r="P641" s="713"/>
      <c r="Q641" s="713"/>
    </row>
    <row r="642" spans="1:17" x14ac:dyDescent="0.25">
      <c r="A642" s="713" t="s">
        <v>3</v>
      </c>
      <c r="B642" s="713"/>
      <c r="C642" s="713"/>
      <c r="D642" s="713"/>
      <c r="E642" s="713"/>
      <c r="F642" s="713"/>
      <c r="G642" s="713"/>
      <c r="H642" s="713"/>
      <c r="I642" s="713"/>
      <c r="J642" s="713"/>
      <c r="K642" s="713"/>
      <c r="L642" s="713"/>
      <c r="M642" s="713"/>
      <c r="N642" s="713"/>
      <c r="O642" s="713"/>
      <c r="P642" s="713"/>
      <c r="Q642" s="713"/>
    </row>
    <row r="643" spans="1:17" x14ac:dyDescent="0.25">
      <c r="A643" s="713" t="s">
        <v>494</v>
      </c>
      <c r="B643" s="713"/>
      <c r="C643" s="713"/>
      <c r="D643" s="713"/>
      <c r="E643" s="713"/>
      <c r="F643" s="713"/>
      <c r="G643" s="713"/>
      <c r="H643" s="713"/>
      <c r="I643" s="713"/>
      <c r="J643" s="713"/>
      <c r="K643" s="713"/>
      <c r="L643" s="713"/>
      <c r="M643" s="713"/>
      <c r="N643" s="713"/>
      <c r="O643" s="713"/>
      <c r="P643" s="713"/>
      <c r="Q643" s="713"/>
    </row>
    <row r="644" spans="1:17" x14ac:dyDescent="0.25">
      <c r="A644" s="726" t="s">
        <v>4</v>
      </c>
      <c r="B644" s="726"/>
      <c r="C644" s="726"/>
      <c r="D644" s="726"/>
      <c r="E644" s="726"/>
      <c r="F644" s="726"/>
      <c r="G644" s="726"/>
      <c r="H644" s="726"/>
      <c r="I644" s="726"/>
      <c r="J644" s="726"/>
      <c r="K644" s="726"/>
      <c r="L644" s="726"/>
      <c r="M644" s="726"/>
      <c r="N644" s="726"/>
      <c r="O644" s="726"/>
      <c r="P644" s="726"/>
      <c r="Q644" s="726"/>
    </row>
    <row r="645" spans="1:17" x14ac:dyDescent="0.25">
      <c r="A645" s="697" t="s">
        <v>83</v>
      </c>
      <c r="B645" s="697"/>
      <c r="C645" s="697"/>
      <c r="D645" s="697"/>
      <c r="E645" s="697"/>
      <c r="F645" s="697"/>
      <c r="G645" s="697"/>
      <c r="H645" s="697"/>
      <c r="I645" s="697"/>
      <c r="J645" s="697"/>
      <c r="K645" s="697"/>
      <c r="L645" s="697"/>
      <c r="M645" s="697"/>
      <c r="N645" s="697"/>
      <c r="O645" s="697"/>
      <c r="P645" s="697"/>
      <c r="Q645" s="697"/>
    </row>
    <row r="646" spans="1:17" ht="18.75" thickBot="1" x14ac:dyDescent="0.3">
      <c r="A646" s="2"/>
      <c r="B646" s="2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2"/>
      <c r="P646" s="2"/>
      <c r="Q646" s="2"/>
    </row>
    <row r="647" spans="1:17" ht="15.75" thickTop="1" x14ac:dyDescent="0.25">
      <c r="A647" s="698" t="s">
        <v>6</v>
      </c>
      <c r="B647" s="700" t="s">
        <v>7</v>
      </c>
      <c r="C647" s="702" t="s">
        <v>8</v>
      </c>
      <c r="D647" s="702" t="s">
        <v>9</v>
      </c>
      <c r="E647" s="702" t="s">
        <v>10</v>
      </c>
      <c r="F647" s="702" t="s">
        <v>11</v>
      </c>
      <c r="G647" s="700" t="s">
        <v>12</v>
      </c>
      <c r="H647" s="704" t="s">
        <v>13</v>
      </c>
      <c r="I647" s="704" t="s">
        <v>14</v>
      </c>
      <c r="J647" s="704" t="s">
        <v>15</v>
      </c>
      <c r="K647" s="715" t="s">
        <v>16</v>
      </c>
      <c r="L647" s="716"/>
      <c r="M647" s="716"/>
      <c r="N647" s="717"/>
      <c r="O647" s="721" t="s">
        <v>17</v>
      </c>
      <c r="P647" s="722"/>
      <c r="Q647" s="708" t="s">
        <v>18</v>
      </c>
    </row>
    <row r="648" spans="1:17" x14ac:dyDescent="0.25">
      <c r="A648" s="699"/>
      <c r="B648" s="701"/>
      <c r="C648" s="703"/>
      <c r="D648" s="703"/>
      <c r="E648" s="703"/>
      <c r="F648" s="703"/>
      <c r="G648" s="701"/>
      <c r="H648" s="705"/>
      <c r="I648" s="705"/>
      <c r="J648" s="705"/>
      <c r="K648" s="718"/>
      <c r="L648" s="719"/>
      <c r="M648" s="719"/>
      <c r="N648" s="720"/>
      <c r="O648" s="723"/>
      <c r="P648" s="724"/>
      <c r="Q648" s="709"/>
    </row>
    <row r="649" spans="1:17" x14ac:dyDescent="0.25">
      <c r="A649" s="699"/>
      <c r="B649" s="701"/>
      <c r="C649" s="703"/>
      <c r="D649" s="703"/>
      <c r="E649" s="703"/>
      <c r="F649" s="703"/>
      <c r="G649" s="701"/>
      <c r="H649" s="705"/>
      <c r="I649" s="705"/>
      <c r="J649" s="705"/>
      <c r="K649" s="711" t="s">
        <v>19</v>
      </c>
      <c r="L649" s="711" t="s">
        <v>20</v>
      </c>
      <c r="M649" s="711" t="s">
        <v>21</v>
      </c>
      <c r="N649" s="711" t="s">
        <v>22</v>
      </c>
      <c r="O649" s="695" t="s">
        <v>23</v>
      </c>
      <c r="P649" s="695" t="s">
        <v>24</v>
      </c>
      <c r="Q649" s="709"/>
    </row>
    <row r="650" spans="1:17" ht="15.75" thickBot="1" x14ac:dyDescent="0.3">
      <c r="A650" s="727"/>
      <c r="B650" s="725"/>
      <c r="C650" s="707"/>
      <c r="D650" s="707"/>
      <c r="E650" s="707"/>
      <c r="F650" s="707"/>
      <c r="G650" s="725"/>
      <c r="H650" s="696"/>
      <c r="I650" s="696"/>
      <c r="J650" s="696"/>
      <c r="K650" s="712"/>
      <c r="L650" s="712"/>
      <c r="M650" s="712"/>
      <c r="N650" s="712"/>
      <c r="O650" s="696"/>
      <c r="P650" s="696"/>
      <c r="Q650" s="710"/>
    </row>
    <row r="651" spans="1:17" x14ac:dyDescent="0.25">
      <c r="A651" s="52">
        <v>1</v>
      </c>
      <c r="B651" s="53">
        <v>29401</v>
      </c>
      <c r="C651" s="529" t="s">
        <v>385</v>
      </c>
      <c r="D651" s="751" t="s">
        <v>25</v>
      </c>
      <c r="E651" s="751" t="s">
        <v>26</v>
      </c>
      <c r="F651" s="501">
        <v>7</v>
      </c>
      <c r="G651" s="501" t="s">
        <v>31</v>
      </c>
      <c r="H651" s="530">
        <v>1019</v>
      </c>
      <c r="I651" s="181">
        <f>H651*F651</f>
        <v>7133</v>
      </c>
      <c r="J651" s="41" t="s">
        <v>28</v>
      </c>
      <c r="K651" s="42">
        <v>0.1</v>
      </c>
      <c r="L651" s="42">
        <v>0.4</v>
      </c>
      <c r="M651" s="42">
        <v>0.1</v>
      </c>
      <c r="N651" s="42">
        <v>0.4</v>
      </c>
      <c r="O651" s="54" t="s">
        <v>29</v>
      </c>
      <c r="P651" s="43"/>
      <c r="Q651" s="745" t="s">
        <v>84</v>
      </c>
    </row>
    <row r="652" spans="1:17" x14ac:dyDescent="0.25">
      <c r="A652" s="15">
        <v>2</v>
      </c>
      <c r="B652" s="16">
        <v>29401</v>
      </c>
      <c r="C652" s="186" t="s">
        <v>386</v>
      </c>
      <c r="D652" s="749"/>
      <c r="E652" s="749"/>
      <c r="F652" s="598">
        <v>26</v>
      </c>
      <c r="G652" s="122" t="s">
        <v>31</v>
      </c>
      <c r="H652" s="121">
        <v>859</v>
      </c>
      <c r="I652" s="182">
        <f t="shared" ref="I652:I665" si="9">H652*F652</f>
        <v>22334</v>
      </c>
      <c r="J652" s="18" t="s">
        <v>28</v>
      </c>
      <c r="K652" s="19">
        <v>0.1</v>
      </c>
      <c r="L652" s="19">
        <v>0.4</v>
      </c>
      <c r="M652" s="19">
        <v>0.1</v>
      </c>
      <c r="N652" s="19">
        <v>0.4</v>
      </c>
      <c r="O652" s="21" t="s">
        <v>29</v>
      </c>
      <c r="P652" s="45"/>
      <c r="Q652" s="752"/>
    </row>
    <row r="653" spans="1:17" x14ac:dyDescent="0.25">
      <c r="A653" s="15">
        <v>3</v>
      </c>
      <c r="B653" s="16">
        <v>29401</v>
      </c>
      <c r="C653" s="475" t="s">
        <v>387</v>
      </c>
      <c r="D653" s="749"/>
      <c r="E653" s="749"/>
      <c r="F653" s="598">
        <v>3</v>
      </c>
      <c r="G653" s="122" t="s">
        <v>31</v>
      </c>
      <c r="H653" s="121">
        <v>295</v>
      </c>
      <c r="I653" s="182">
        <f t="shared" si="9"/>
        <v>885</v>
      </c>
      <c r="J653" s="18" t="s">
        <v>28</v>
      </c>
      <c r="K653" s="19">
        <v>0.1</v>
      </c>
      <c r="L653" s="19">
        <v>0.4</v>
      </c>
      <c r="M653" s="19">
        <v>0.1</v>
      </c>
      <c r="N653" s="19">
        <v>0.4</v>
      </c>
      <c r="O653" s="21" t="s">
        <v>29</v>
      </c>
      <c r="P653" s="45"/>
      <c r="Q653" s="752"/>
    </row>
    <row r="654" spans="1:17" x14ac:dyDescent="0.25">
      <c r="A654" s="15">
        <v>4</v>
      </c>
      <c r="B654" s="16">
        <v>29401</v>
      </c>
      <c r="C654" s="475" t="s">
        <v>388</v>
      </c>
      <c r="D654" s="749"/>
      <c r="E654" s="749"/>
      <c r="F654" s="598">
        <v>40</v>
      </c>
      <c r="G654" s="122" t="s">
        <v>31</v>
      </c>
      <c r="H654" s="121">
        <v>5</v>
      </c>
      <c r="I654" s="182">
        <f t="shared" si="9"/>
        <v>200</v>
      </c>
      <c r="J654" s="18" t="s">
        <v>28</v>
      </c>
      <c r="K654" s="19">
        <v>0.1</v>
      </c>
      <c r="L654" s="19">
        <v>0.4</v>
      </c>
      <c r="M654" s="19">
        <v>0.1</v>
      </c>
      <c r="N654" s="19">
        <v>0.4</v>
      </c>
      <c r="O654" s="21" t="s">
        <v>29</v>
      </c>
      <c r="P654" s="45"/>
      <c r="Q654" s="752"/>
    </row>
    <row r="655" spans="1:17" x14ac:dyDescent="0.25">
      <c r="A655" s="15">
        <v>5</v>
      </c>
      <c r="B655" s="16">
        <v>29401</v>
      </c>
      <c r="C655" s="475" t="s">
        <v>389</v>
      </c>
      <c r="D655" s="749"/>
      <c r="E655" s="749"/>
      <c r="F655" s="122">
        <v>2</v>
      </c>
      <c r="G655" s="122" t="s">
        <v>31</v>
      </c>
      <c r="H655" s="121">
        <v>2049</v>
      </c>
      <c r="I655" s="182">
        <f t="shared" si="9"/>
        <v>4098</v>
      </c>
      <c r="J655" s="18" t="s">
        <v>28</v>
      </c>
      <c r="K655" s="19">
        <v>0.1</v>
      </c>
      <c r="L655" s="19">
        <v>0.4</v>
      </c>
      <c r="M655" s="19">
        <v>0.1</v>
      </c>
      <c r="N655" s="19">
        <v>0.4</v>
      </c>
      <c r="O655" s="21" t="s">
        <v>29</v>
      </c>
      <c r="P655" s="45"/>
      <c r="Q655" s="752"/>
    </row>
    <row r="656" spans="1:17" x14ac:dyDescent="0.25">
      <c r="A656" s="15">
        <v>6</v>
      </c>
      <c r="B656" s="16">
        <v>29401</v>
      </c>
      <c r="C656" s="475" t="s">
        <v>390</v>
      </c>
      <c r="D656" s="749"/>
      <c r="E656" s="749"/>
      <c r="F656" s="122">
        <v>2</v>
      </c>
      <c r="G656" s="122" t="s">
        <v>31</v>
      </c>
      <c r="H656" s="121">
        <v>220</v>
      </c>
      <c r="I656" s="182">
        <f t="shared" si="9"/>
        <v>440</v>
      </c>
      <c r="J656" s="18" t="s">
        <v>28</v>
      </c>
      <c r="K656" s="19">
        <v>0.1</v>
      </c>
      <c r="L656" s="19">
        <v>0.4</v>
      </c>
      <c r="M656" s="19">
        <v>0.1</v>
      </c>
      <c r="N656" s="19">
        <v>0.4</v>
      </c>
      <c r="O656" s="21" t="s">
        <v>29</v>
      </c>
      <c r="P656" s="45"/>
      <c r="Q656" s="752"/>
    </row>
    <row r="657" spans="1:17" x14ac:dyDescent="0.25">
      <c r="A657" s="15">
        <v>7</v>
      </c>
      <c r="B657" s="16">
        <v>29401</v>
      </c>
      <c r="C657" s="475" t="s">
        <v>391</v>
      </c>
      <c r="D657" s="749"/>
      <c r="E657" s="749"/>
      <c r="F657" s="122">
        <v>1</v>
      </c>
      <c r="G657" s="122" t="s">
        <v>31</v>
      </c>
      <c r="H657" s="121">
        <v>300</v>
      </c>
      <c r="I657" s="182">
        <f t="shared" si="9"/>
        <v>300</v>
      </c>
      <c r="J657" s="18" t="s">
        <v>28</v>
      </c>
      <c r="K657" s="19">
        <v>0.1</v>
      </c>
      <c r="L657" s="19">
        <v>0.4</v>
      </c>
      <c r="M657" s="19">
        <v>0.1</v>
      </c>
      <c r="N657" s="19">
        <v>0.4</v>
      </c>
      <c r="O657" s="21" t="s">
        <v>29</v>
      </c>
      <c r="P657" s="45"/>
      <c r="Q657" s="752"/>
    </row>
    <row r="658" spans="1:17" x14ac:dyDescent="0.25">
      <c r="A658" s="497">
        <v>8</v>
      </c>
      <c r="B658" s="16">
        <v>29401</v>
      </c>
      <c r="C658" s="475" t="s">
        <v>392</v>
      </c>
      <c r="D658" s="749"/>
      <c r="E658" s="749"/>
      <c r="F658" s="122">
        <v>7</v>
      </c>
      <c r="G658" s="122" t="s">
        <v>31</v>
      </c>
      <c r="H658" s="121">
        <v>95</v>
      </c>
      <c r="I658" s="182">
        <f t="shared" si="9"/>
        <v>665</v>
      </c>
      <c r="J658" s="18" t="s">
        <v>28</v>
      </c>
      <c r="K658" s="19">
        <v>0.1</v>
      </c>
      <c r="L658" s="19">
        <v>0.4</v>
      </c>
      <c r="M658" s="19">
        <v>0.1</v>
      </c>
      <c r="N658" s="19">
        <v>0.4</v>
      </c>
      <c r="O658" s="21" t="s">
        <v>29</v>
      </c>
      <c r="P658" s="481"/>
      <c r="Q658" s="752"/>
    </row>
    <row r="659" spans="1:17" x14ac:dyDescent="0.25">
      <c r="A659" s="15">
        <v>9</v>
      </c>
      <c r="B659" s="16">
        <v>29401</v>
      </c>
      <c r="C659" s="475" t="s">
        <v>393</v>
      </c>
      <c r="D659" s="749"/>
      <c r="E659" s="749"/>
      <c r="F659" s="122">
        <v>2</v>
      </c>
      <c r="G659" s="122" t="s">
        <v>31</v>
      </c>
      <c r="H659" s="121">
        <v>303</v>
      </c>
      <c r="I659" s="182">
        <f t="shared" si="9"/>
        <v>606</v>
      </c>
      <c r="J659" s="18" t="s">
        <v>28</v>
      </c>
      <c r="K659" s="19">
        <v>0.1</v>
      </c>
      <c r="L659" s="19">
        <v>0.4</v>
      </c>
      <c r="M659" s="19">
        <v>0.1</v>
      </c>
      <c r="N659" s="19">
        <v>0.4</v>
      </c>
      <c r="O659" s="21" t="s">
        <v>29</v>
      </c>
      <c r="P659" s="109"/>
      <c r="Q659" s="752"/>
    </row>
    <row r="660" spans="1:17" x14ac:dyDescent="0.25">
      <c r="A660" s="15">
        <v>10</v>
      </c>
      <c r="B660" s="16">
        <v>29401</v>
      </c>
      <c r="C660" s="475" t="s">
        <v>394</v>
      </c>
      <c r="D660" s="749"/>
      <c r="E660" s="749"/>
      <c r="F660" s="122">
        <v>2</v>
      </c>
      <c r="G660" s="122" t="s">
        <v>31</v>
      </c>
      <c r="H660" s="121">
        <v>369</v>
      </c>
      <c r="I660" s="182">
        <f t="shared" si="9"/>
        <v>738</v>
      </c>
      <c r="J660" s="18" t="s">
        <v>28</v>
      </c>
      <c r="K660" s="19">
        <v>0.1</v>
      </c>
      <c r="L660" s="19">
        <v>0.4</v>
      </c>
      <c r="M660" s="19">
        <v>0.1</v>
      </c>
      <c r="N660" s="19">
        <v>0.4</v>
      </c>
      <c r="O660" s="21" t="s">
        <v>29</v>
      </c>
      <c r="P660" s="109"/>
      <c r="Q660" s="752"/>
    </row>
    <row r="661" spans="1:17" x14ac:dyDescent="0.25">
      <c r="A661" s="15">
        <v>11</v>
      </c>
      <c r="B661" s="16">
        <v>29401</v>
      </c>
      <c r="C661" s="475" t="s">
        <v>395</v>
      </c>
      <c r="D661" s="749"/>
      <c r="E661" s="749"/>
      <c r="F661" s="122">
        <v>4</v>
      </c>
      <c r="G661" s="122" t="s">
        <v>453</v>
      </c>
      <c r="H661" s="121">
        <v>239</v>
      </c>
      <c r="I661" s="182">
        <f t="shared" si="9"/>
        <v>956</v>
      </c>
      <c r="J661" s="18" t="s">
        <v>28</v>
      </c>
      <c r="K661" s="19">
        <v>0.1</v>
      </c>
      <c r="L661" s="19">
        <v>0.4</v>
      </c>
      <c r="M661" s="19">
        <v>0.1</v>
      </c>
      <c r="N661" s="19">
        <v>0.4</v>
      </c>
      <c r="O661" s="21" t="s">
        <v>29</v>
      </c>
      <c r="P661" s="109"/>
      <c r="Q661" s="752"/>
    </row>
    <row r="662" spans="1:17" x14ac:dyDescent="0.25">
      <c r="A662" s="15">
        <v>12</v>
      </c>
      <c r="B662" s="16">
        <v>29401</v>
      </c>
      <c r="C662" s="475" t="s">
        <v>396</v>
      </c>
      <c r="D662" s="749"/>
      <c r="E662" s="749"/>
      <c r="F662" s="122">
        <v>8</v>
      </c>
      <c r="G662" s="122" t="s">
        <v>31</v>
      </c>
      <c r="H662" s="121">
        <v>599</v>
      </c>
      <c r="I662" s="182">
        <f t="shared" si="9"/>
        <v>4792</v>
      </c>
      <c r="J662" s="18" t="s">
        <v>28</v>
      </c>
      <c r="K662" s="19">
        <v>0.1</v>
      </c>
      <c r="L662" s="19">
        <v>0.4</v>
      </c>
      <c r="M662" s="19">
        <v>0.1</v>
      </c>
      <c r="N662" s="19">
        <v>0.4</v>
      </c>
      <c r="O662" s="21" t="s">
        <v>29</v>
      </c>
      <c r="P662" s="109"/>
      <c r="Q662" s="752"/>
    </row>
    <row r="663" spans="1:17" x14ac:dyDescent="0.25">
      <c r="A663" s="15">
        <v>13</v>
      </c>
      <c r="B663" s="16">
        <v>29401</v>
      </c>
      <c r="C663" s="475" t="s">
        <v>397</v>
      </c>
      <c r="D663" s="749"/>
      <c r="E663" s="749"/>
      <c r="F663" s="122">
        <v>5</v>
      </c>
      <c r="G663" s="122" t="s">
        <v>31</v>
      </c>
      <c r="H663" s="121">
        <v>496</v>
      </c>
      <c r="I663" s="182">
        <f t="shared" si="9"/>
        <v>2480</v>
      </c>
      <c r="J663" s="18" t="s">
        <v>28</v>
      </c>
      <c r="K663" s="19">
        <v>0.1</v>
      </c>
      <c r="L663" s="19">
        <v>0.4</v>
      </c>
      <c r="M663" s="19">
        <v>0.1</v>
      </c>
      <c r="N663" s="19">
        <v>0.4</v>
      </c>
      <c r="O663" s="21" t="s">
        <v>29</v>
      </c>
      <c r="P663" s="109"/>
      <c r="Q663" s="752"/>
    </row>
    <row r="664" spans="1:17" x14ac:dyDescent="0.25">
      <c r="A664" s="15">
        <v>14</v>
      </c>
      <c r="B664" s="16">
        <v>29401</v>
      </c>
      <c r="C664" s="475" t="s">
        <v>398</v>
      </c>
      <c r="D664" s="749"/>
      <c r="E664" s="749"/>
      <c r="F664" s="122">
        <v>3</v>
      </c>
      <c r="G664" s="122" t="s">
        <v>31</v>
      </c>
      <c r="H664" s="121">
        <v>395</v>
      </c>
      <c r="I664" s="182">
        <f t="shared" si="9"/>
        <v>1185</v>
      </c>
      <c r="J664" s="18" t="s">
        <v>28</v>
      </c>
      <c r="K664" s="19">
        <v>0.1</v>
      </c>
      <c r="L664" s="19">
        <v>0.4</v>
      </c>
      <c r="M664" s="19">
        <v>0.1</v>
      </c>
      <c r="N664" s="19">
        <v>0.4</v>
      </c>
      <c r="O664" s="21" t="s">
        <v>29</v>
      </c>
      <c r="P664" s="109"/>
      <c r="Q664" s="752"/>
    </row>
    <row r="665" spans="1:17" x14ac:dyDescent="0.25">
      <c r="A665" s="15">
        <v>15</v>
      </c>
      <c r="B665" s="16">
        <v>29401</v>
      </c>
      <c r="C665" s="475" t="s">
        <v>399</v>
      </c>
      <c r="D665" s="749"/>
      <c r="E665" s="749"/>
      <c r="F665" s="122">
        <v>7</v>
      </c>
      <c r="G665" s="122" t="s">
        <v>31</v>
      </c>
      <c r="H665" s="121">
        <v>199</v>
      </c>
      <c r="I665" s="182">
        <f t="shared" si="9"/>
        <v>1393</v>
      </c>
      <c r="J665" s="18" t="s">
        <v>28</v>
      </c>
      <c r="K665" s="19">
        <v>0.1</v>
      </c>
      <c r="L665" s="19">
        <v>0.4</v>
      </c>
      <c r="M665" s="19">
        <v>0.1</v>
      </c>
      <c r="N665" s="19">
        <v>0.4</v>
      </c>
      <c r="O665" s="21" t="s">
        <v>29</v>
      </c>
      <c r="P665" s="109"/>
      <c r="Q665" s="752"/>
    </row>
    <row r="666" spans="1:17" ht="15.75" thickBot="1" x14ac:dyDescent="0.3">
      <c r="A666" s="22">
        <v>16</v>
      </c>
      <c r="B666" s="23">
        <v>29401</v>
      </c>
      <c r="C666" s="482" t="s">
        <v>400</v>
      </c>
      <c r="D666" s="750"/>
      <c r="E666" s="750"/>
      <c r="F666" s="196">
        <v>2</v>
      </c>
      <c r="G666" s="196" t="s">
        <v>31</v>
      </c>
      <c r="H666" s="268">
        <v>899</v>
      </c>
      <c r="I666" s="182">
        <v>1795</v>
      </c>
      <c r="J666" s="24" t="s">
        <v>28</v>
      </c>
      <c r="K666" s="25">
        <v>0.1</v>
      </c>
      <c r="L666" s="25">
        <v>0.4</v>
      </c>
      <c r="M666" s="25">
        <v>0.1</v>
      </c>
      <c r="N666" s="25">
        <v>0.4</v>
      </c>
      <c r="O666" s="26" t="s">
        <v>29</v>
      </c>
      <c r="P666" s="401"/>
      <c r="Q666" s="753"/>
    </row>
    <row r="667" spans="1:17" ht="15.75" thickTop="1" x14ac:dyDescent="0.25">
      <c r="G667" s="62"/>
      <c r="I667" s="61"/>
    </row>
    <row r="668" spans="1:17" x14ac:dyDescent="0.25">
      <c r="G668" s="62"/>
      <c r="I668" s="61">
        <f>SUM(I651:I667)</f>
        <v>50000</v>
      </c>
    </row>
    <row r="669" spans="1:17" x14ac:dyDescent="0.25">
      <c r="G669" s="62"/>
      <c r="I669" s="61"/>
    </row>
    <row r="670" spans="1:17" x14ac:dyDescent="0.25">
      <c r="G670" s="62"/>
      <c r="I670" s="61"/>
    </row>
    <row r="671" spans="1:17" x14ac:dyDescent="0.25">
      <c r="G671" s="62"/>
      <c r="I671" s="61"/>
    </row>
    <row r="672" spans="1:17" x14ac:dyDescent="0.25">
      <c r="G672" s="62"/>
      <c r="I672" s="61"/>
    </row>
    <row r="673" spans="1:17" x14ac:dyDescent="0.25">
      <c r="G673" s="62"/>
      <c r="I673" s="61"/>
    </row>
    <row r="674" spans="1:17" x14ac:dyDescent="0.25">
      <c r="G674" s="62"/>
      <c r="I674" s="61"/>
    </row>
    <row r="675" spans="1:17" x14ac:dyDescent="0.25">
      <c r="G675" s="62"/>
      <c r="I675" s="61"/>
    </row>
    <row r="676" spans="1:17" x14ac:dyDescent="0.25">
      <c r="G676" s="62"/>
    </row>
    <row r="677" spans="1:17" x14ac:dyDescent="0.25">
      <c r="A677" s="706" t="s">
        <v>0</v>
      </c>
      <c r="B677" s="706"/>
      <c r="C677" s="706"/>
      <c r="D677" s="706"/>
      <c r="E677" s="706"/>
      <c r="F677" s="706"/>
      <c r="G677" s="706"/>
      <c r="H677" s="706"/>
      <c r="I677" s="706"/>
      <c r="J677" s="706"/>
      <c r="K677" s="706"/>
      <c r="L677" s="706"/>
      <c r="M677" s="706"/>
      <c r="N677" s="706"/>
      <c r="O677" s="706"/>
      <c r="P677" s="706"/>
      <c r="Q677" s="706"/>
    </row>
    <row r="678" spans="1:17" x14ac:dyDescent="0.25">
      <c r="A678" s="713" t="s">
        <v>1</v>
      </c>
      <c r="B678" s="713"/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</row>
    <row r="679" spans="1:17" x14ac:dyDescent="0.25">
      <c r="A679" s="713" t="s">
        <v>2</v>
      </c>
      <c r="B679" s="713"/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</row>
    <row r="680" spans="1:17" x14ac:dyDescent="0.25">
      <c r="A680" s="713" t="s">
        <v>3</v>
      </c>
      <c r="B680" s="713"/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</row>
    <row r="681" spans="1:17" x14ac:dyDescent="0.25">
      <c r="A681" s="713" t="s">
        <v>494</v>
      </c>
      <c r="B681" s="713"/>
      <c r="C681" s="713"/>
      <c r="D681" s="713"/>
      <c r="E681" s="713"/>
      <c r="F681" s="713"/>
      <c r="G681" s="713"/>
      <c r="H681" s="713"/>
      <c r="I681" s="713"/>
      <c r="J681" s="713"/>
      <c r="K681" s="713"/>
      <c r="L681" s="713"/>
      <c r="M681" s="713"/>
      <c r="N681" s="713"/>
      <c r="O681" s="713"/>
      <c r="P681" s="713"/>
      <c r="Q681" s="713"/>
    </row>
    <row r="682" spans="1:17" x14ac:dyDescent="0.25">
      <c r="A682" s="714" t="s">
        <v>4</v>
      </c>
      <c r="B682" s="714"/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  <c r="N682" s="714"/>
      <c r="O682" s="714"/>
      <c r="P682" s="714"/>
      <c r="Q682" s="714"/>
    </row>
    <row r="683" spans="1:17" x14ac:dyDescent="0.25">
      <c r="A683" s="737" t="s">
        <v>85</v>
      </c>
      <c r="B683" s="737"/>
      <c r="C683" s="737"/>
      <c r="D683" s="737"/>
      <c r="E683" s="737"/>
      <c r="F683" s="737"/>
      <c r="G683" s="737"/>
      <c r="H683" s="737"/>
      <c r="I683" s="737"/>
      <c r="J683" s="737"/>
      <c r="K683" s="737"/>
      <c r="L683" s="737"/>
      <c r="M683" s="737"/>
      <c r="N683" s="737"/>
      <c r="O683" s="737"/>
      <c r="P683" s="737"/>
      <c r="Q683" s="737"/>
    </row>
    <row r="684" spans="1:17" ht="18.75" thickBot="1" x14ac:dyDescent="0.3">
      <c r="A684" s="2"/>
      <c r="B684" s="2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2"/>
      <c r="P684" s="2"/>
      <c r="Q684" s="2"/>
    </row>
    <row r="685" spans="1:17" ht="15.75" thickTop="1" x14ac:dyDescent="0.25">
      <c r="A685" s="698" t="s">
        <v>6</v>
      </c>
      <c r="B685" s="700" t="s">
        <v>7</v>
      </c>
      <c r="C685" s="702" t="s">
        <v>8</v>
      </c>
      <c r="D685" s="702" t="s">
        <v>9</v>
      </c>
      <c r="E685" s="702" t="s">
        <v>10</v>
      </c>
      <c r="F685" s="702" t="s">
        <v>11</v>
      </c>
      <c r="G685" s="700" t="s">
        <v>12</v>
      </c>
      <c r="H685" s="704" t="s">
        <v>13</v>
      </c>
      <c r="I685" s="704" t="s">
        <v>14</v>
      </c>
      <c r="J685" s="704" t="s">
        <v>15</v>
      </c>
      <c r="K685" s="715" t="s">
        <v>16</v>
      </c>
      <c r="L685" s="716"/>
      <c r="M685" s="716"/>
      <c r="N685" s="717"/>
      <c r="O685" s="721" t="s">
        <v>17</v>
      </c>
      <c r="P685" s="722"/>
      <c r="Q685" s="708" t="s">
        <v>18</v>
      </c>
    </row>
    <row r="686" spans="1:17" x14ac:dyDescent="0.25">
      <c r="A686" s="699"/>
      <c r="B686" s="701"/>
      <c r="C686" s="703"/>
      <c r="D686" s="703"/>
      <c r="E686" s="703"/>
      <c r="F686" s="703"/>
      <c r="G686" s="701"/>
      <c r="H686" s="705"/>
      <c r="I686" s="705"/>
      <c r="J686" s="705"/>
      <c r="K686" s="718"/>
      <c r="L686" s="719"/>
      <c r="M686" s="719"/>
      <c r="N686" s="720"/>
      <c r="O686" s="723"/>
      <c r="P686" s="724"/>
      <c r="Q686" s="709"/>
    </row>
    <row r="687" spans="1:17" x14ac:dyDescent="0.25">
      <c r="A687" s="699"/>
      <c r="B687" s="701"/>
      <c r="C687" s="703"/>
      <c r="D687" s="703"/>
      <c r="E687" s="703"/>
      <c r="F687" s="703"/>
      <c r="G687" s="701"/>
      <c r="H687" s="705"/>
      <c r="I687" s="705"/>
      <c r="J687" s="705"/>
      <c r="K687" s="711" t="s">
        <v>19</v>
      </c>
      <c r="L687" s="711" t="s">
        <v>20</v>
      </c>
      <c r="M687" s="711" t="s">
        <v>21</v>
      </c>
      <c r="N687" s="711" t="s">
        <v>22</v>
      </c>
      <c r="O687" s="695" t="s">
        <v>23</v>
      </c>
      <c r="P687" s="695" t="s">
        <v>24</v>
      </c>
      <c r="Q687" s="709"/>
    </row>
    <row r="688" spans="1:17" ht="15.75" thickBot="1" x14ac:dyDescent="0.3">
      <c r="A688" s="727"/>
      <c r="B688" s="725"/>
      <c r="C688" s="707"/>
      <c r="D688" s="707"/>
      <c r="E688" s="707"/>
      <c r="F688" s="707"/>
      <c r="G688" s="725"/>
      <c r="H688" s="696"/>
      <c r="I688" s="696"/>
      <c r="J688" s="696"/>
      <c r="K688" s="712"/>
      <c r="L688" s="712"/>
      <c r="M688" s="712"/>
      <c r="N688" s="712"/>
      <c r="O688" s="696"/>
      <c r="P688" s="696"/>
      <c r="Q688" s="710"/>
    </row>
    <row r="689" spans="1:17" ht="144.75" thickBot="1" x14ac:dyDescent="0.3">
      <c r="A689" s="129">
        <v>1</v>
      </c>
      <c r="B689" s="71">
        <v>29601</v>
      </c>
      <c r="C689" s="164" t="s">
        <v>401</v>
      </c>
      <c r="D689" s="165" t="s">
        <v>71</v>
      </c>
      <c r="E689" s="165" t="s">
        <v>72</v>
      </c>
      <c r="F689" s="582">
        <v>10</v>
      </c>
      <c r="G689" s="164" t="s">
        <v>75</v>
      </c>
      <c r="H689" s="599">
        <v>1500</v>
      </c>
      <c r="I689" s="599">
        <v>15000</v>
      </c>
      <c r="J689" s="73" t="s">
        <v>28</v>
      </c>
      <c r="K689" s="74">
        <v>0</v>
      </c>
      <c r="L689" s="74">
        <v>0</v>
      </c>
      <c r="M689" s="74">
        <v>1</v>
      </c>
      <c r="N689" s="74">
        <v>0</v>
      </c>
      <c r="O689" s="83" t="s">
        <v>29</v>
      </c>
      <c r="P689" s="254"/>
      <c r="Q689" s="151" t="s">
        <v>30</v>
      </c>
    </row>
    <row r="690" spans="1:17" ht="15.75" thickTop="1" x14ac:dyDescent="0.25">
      <c r="G690" s="62"/>
    </row>
    <row r="691" spans="1:17" x14ac:dyDescent="0.25">
      <c r="G691" s="62"/>
    </row>
    <row r="692" spans="1:17" x14ac:dyDescent="0.25">
      <c r="G692" s="62"/>
    </row>
    <row r="693" spans="1:17" x14ac:dyDescent="0.25">
      <c r="G693" s="62"/>
      <c r="I693" s="61">
        <f>SUM(I689:I692)</f>
        <v>15000</v>
      </c>
    </row>
    <row r="694" spans="1:17" x14ac:dyDescent="0.25">
      <c r="G694" s="62"/>
    </row>
    <row r="695" spans="1:17" x14ac:dyDescent="0.25">
      <c r="G695" s="62"/>
    </row>
    <row r="696" spans="1:17" x14ac:dyDescent="0.25">
      <c r="G696" s="62"/>
    </row>
    <row r="697" spans="1:17" x14ac:dyDescent="0.25">
      <c r="G697" s="62"/>
    </row>
    <row r="698" spans="1:17" x14ac:dyDescent="0.25">
      <c r="G698" s="62"/>
    </row>
    <row r="699" spans="1:17" x14ac:dyDescent="0.25">
      <c r="G699" s="62"/>
    </row>
    <row r="700" spans="1:17" x14ac:dyDescent="0.25">
      <c r="G700" s="62"/>
    </row>
    <row r="701" spans="1:17" x14ac:dyDescent="0.25">
      <c r="G701" s="62"/>
    </row>
    <row r="702" spans="1:17" x14ac:dyDescent="0.25">
      <c r="G702" s="62"/>
      <c r="N702" s="61"/>
    </row>
    <row r="703" spans="1:17" x14ac:dyDescent="0.25">
      <c r="G703" s="62"/>
    </row>
    <row r="704" spans="1:17" x14ac:dyDescent="0.25">
      <c r="G704" s="62"/>
    </row>
    <row r="705" spans="1:17" x14ac:dyDescent="0.25">
      <c r="G705" s="62"/>
    </row>
    <row r="706" spans="1:17" x14ac:dyDescent="0.25">
      <c r="G706" s="62"/>
    </row>
    <row r="707" spans="1:17" x14ac:dyDescent="0.25">
      <c r="G707" s="62"/>
    </row>
    <row r="708" spans="1:17" x14ac:dyDescent="0.25">
      <c r="G708" s="62"/>
    </row>
    <row r="709" spans="1:17" x14ac:dyDescent="0.25">
      <c r="G709" s="62"/>
      <c r="I709" s="61"/>
    </row>
    <row r="710" spans="1:17" x14ac:dyDescent="0.25">
      <c r="G710" s="62"/>
      <c r="I710" s="61"/>
    </row>
    <row r="711" spans="1:17" x14ac:dyDescent="0.25">
      <c r="G711" s="62"/>
      <c r="I711" s="61"/>
    </row>
    <row r="712" spans="1:17" x14ac:dyDescent="0.25">
      <c r="G712" s="62"/>
    </row>
    <row r="713" spans="1:17" x14ac:dyDescent="0.25">
      <c r="G713" s="62"/>
    </row>
    <row r="714" spans="1:17" x14ac:dyDescent="0.25">
      <c r="G714" s="62"/>
    </row>
    <row r="715" spans="1:17" x14ac:dyDescent="0.25">
      <c r="G715" s="62"/>
    </row>
    <row r="716" spans="1:17" x14ac:dyDescent="0.25">
      <c r="G716" s="62"/>
    </row>
    <row r="717" spans="1:17" x14ac:dyDescent="0.25">
      <c r="A717" s="706" t="s">
        <v>0</v>
      </c>
      <c r="B717" s="706"/>
      <c r="C717" s="706"/>
      <c r="D717" s="706"/>
      <c r="E717" s="706"/>
      <c r="F717" s="706"/>
      <c r="G717" s="706"/>
      <c r="H717" s="706"/>
      <c r="I717" s="706"/>
      <c r="J717" s="706"/>
      <c r="K717" s="706"/>
      <c r="L717" s="706"/>
      <c r="M717" s="706"/>
      <c r="N717" s="706"/>
      <c r="O717" s="706"/>
      <c r="P717" s="706"/>
      <c r="Q717" s="706"/>
    </row>
    <row r="718" spans="1:17" x14ac:dyDescent="0.25">
      <c r="A718" s="713" t="s">
        <v>1</v>
      </c>
      <c r="B718" s="713"/>
      <c r="C718" s="713"/>
      <c r="D718" s="713"/>
      <c r="E718" s="713"/>
      <c r="F718" s="713"/>
      <c r="G718" s="713"/>
      <c r="H718" s="713"/>
      <c r="I718" s="713"/>
      <c r="J718" s="713"/>
      <c r="K718" s="713"/>
      <c r="L718" s="713"/>
      <c r="M718" s="713"/>
      <c r="N718" s="713"/>
      <c r="O718" s="713"/>
      <c r="P718" s="713"/>
      <c r="Q718" s="713"/>
    </row>
    <row r="719" spans="1:17" x14ac:dyDescent="0.25">
      <c r="A719" s="713" t="s">
        <v>2</v>
      </c>
      <c r="B719" s="713"/>
      <c r="C719" s="713"/>
      <c r="D719" s="713"/>
      <c r="E719" s="713"/>
      <c r="F719" s="713"/>
      <c r="G719" s="713"/>
      <c r="H719" s="713"/>
      <c r="I719" s="713"/>
      <c r="J719" s="713"/>
      <c r="K719" s="713"/>
      <c r="L719" s="713"/>
      <c r="M719" s="713"/>
      <c r="N719" s="713"/>
      <c r="O719" s="713"/>
      <c r="P719" s="713"/>
      <c r="Q719" s="713"/>
    </row>
    <row r="720" spans="1:17" x14ac:dyDescent="0.25">
      <c r="A720" s="713" t="s">
        <v>3</v>
      </c>
      <c r="B720" s="713"/>
      <c r="C720" s="713"/>
      <c r="D720" s="713"/>
      <c r="E720" s="713"/>
      <c r="F720" s="713"/>
      <c r="G720" s="713"/>
      <c r="H720" s="713"/>
      <c r="I720" s="713"/>
      <c r="J720" s="713"/>
      <c r="K720" s="713"/>
      <c r="L720" s="713"/>
      <c r="M720" s="713"/>
      <c r="N720" s="713"/>
      <c r="O720" s="713"/>
      <c r="P720" s="713"/>
      <c r="Q720" s="713"/>
    </row>
    <row r="721" spans="1:17" x14ac:dyDescent="0.25">
      <c r="A721" s="713" t="s">
        <v>494</v>
      </c>
      <c r="B721" s="713"/>
      <c r="C721" s="713"/>
      <c r="D721" s="713"/>
      <c r="E721" s="713"/>
      <c r="F721" s="713"/>
      <c r="G721" s="713"/>
      <c r="H721" s="713"/>
      <c r="I721" s="713"/>
      <c r="J721" s="713"/>
      <c r="K721" s="713"/>
      <c r="L721" s="713"/>
      <c r="M721" s="713"/>
      <c r="N721" s="713"/>
      <c r="O721" s="713"/>
      <c r="P721" s="713"/>
      <c r="Q721" s="713"/>
    </row>
    <row r="722" spans="1:17" x14ac:dyDescent="0.25">
      <c r="A722" s="714" t="s">
        <v>4</v>
      </c>
      <c r="B722" s="714"/>
      <c r="C722" s="714"/>
      <c r="D722" s="714"/>
      <c r="E722" s="714"/>
      <c r="F722" s="714"/>
      <c r="G722" s="714"/>
      <c r="H722" s="714"/>
      <c r="I722" s="714"/>
      <c r="J722" s="714"/>
      <c r="K722" s="714"/>
      <c r="L722" s="714"/>
      <c r="M722" s="714"/>
      <c r="N722" s="714"/>
      <c r="O722" s="714"/>
      <c r="P722" s="714"/>
      <c r="Q722" s="714"/>
    </row>
    <row r="723" spans="1:17" x14ac:dyDescent="0.25">
      <c r="A723" s="737" t="s">
        <v>86</v>
      </c>
      <c r="B723" s="737"/>
      <c r="C723" s="737"/>
      <c r="D723" s="737"/>
      <c r="E723" s="737"/>
      <c r="F723" s="737"/>
      <c r="G723" s="737"/>
      <c r="H723" s="737"/>
      <c r="I723" s="737"/>
      <c r="J723" s="737"/>
      <c r="K723" s="737"/>
      <c r="L723" s="737"/>
      <c r="M723" s="737"/>
      <c r="N723" s="737"/>
      <c r="O723" s="737"/>
      <c r="P723" s="737"/>
      <c r="Q723" s="737"/>
    </row>
    <row r="724" spans="1:17" ht="18.75" thickBot="1" x14ac:dyDescent="0.3">
      <c r="A724" s="2"/>
      <c r="B724" s="2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2"/>
      <c r="P724" s="2"/>
      <c r="Q724" s="2"/>
    </row>
    <row r="725" spans="1:17" ht="15.75" thickTop="1" x14ac:dyDescent="0.25">
      <c r="A725" s="698" t="s">
        <v>6</v>
      </c>
      <c r="B725" s="700" t="s">
        <v>7</v>
      </c>
      <c r="C725" s="702" t="s">
        <v>8</v>
      </c>
      <c r="D725" s="702" t="s">
        <v>9</v>
      </c>
      <c r="E725" s="702" t="s">
        <v>10</v>
      </c>
      <c r="F725" s="702" t="s">
        <v>11</v>
      </c>
      <c r="G725" s="700" t="s">
        <v>12</v>
      </c>
      <c r="H725" s="704" t="s">
        <v>13</v>
      </c>
      <c r="I725" s="704" t="s">
        <v>14</v>
      </c>
      <c r="J725" s="704" t="s">
        <v>15</v>
      </c>
      <c r="K725" s="715" t="s">
        <v>16</v>
      </c>
      <c r="L725" s="716"/>
      <c r="M725" s="716"/>
      <c r="N725" s="717"/>
      <c r="O725" s="721" t="s">
        <v>17</v>
      </c>
      <c r="P725" s="722"/>
      <c r="Q725" s="708" t="s">
        <v>18</v>
      </c>
    </row>
    <row r="726" spans="1:17" x14ac:dyDescent="0.25">
      <c r="A726" s="699"/>
      <c r="B726" s="701"/>
      <c r="C726" s="703"/>
      <c r="D726" s="703"/>
      <c r="E726" s="703"/>
      <c r="F726" s="703"/>
      <c r="G726" s="701"/>
      <c r="H726" s="705"/>
      <c r="I726" s="705"/>
      <c r="J726" s="705"/>
      <c r="K726" s="718"/>
      <c r="L726" s="719"/>
      <c r="M726" s="719"/>
      <c r="N726" s="720"/>
      <c r="O726" s="723"/>
      <c r="P726" s="724"/>
      <c r="Q726" s="709"/>
    </row>
    <row r="727" spans="1:17" x14ac:dyDescent="0.25">
      <c r="A727" s="699"/>
      <c r="B727" s="701"/>
      <c r="C727" s="703"/>
      <c r="D727" s="703"/>
      <c r="E727" s="703"/>
      <c r="F727" s="703"/>
      <c r="G727" s="701"/>
      <c r="H727" s="705"/>
      <c r="I727" s="705"/>
      <c r="J727" s="705"/>
      <c r="K727" s="711" t="s">
        <v>19</v>
      </c>
      <c r="L727" s="711" t="s">
        <v>20</v>
      </c>
      <c r="M727" s="711" t="s">
        <v>21</v>
      </c>
      <c r="N727" s="711" t="s">
        <v>22</v>
      </c>
      <c r="O727" s="695" t="s">
        <v>23</v>
      </c>
      <c r="P727" s="695" t="s">
        <v>24</v>
      </c>
      <c r="Q727" s="709"/>
    </row>
    <row r="728" spans="1:17" ht="15.75" thickBot="1" x14ac:dyDescent="0.3">
      <c r="A728" s="727"/>
      <c r="B728" s="725"/>
      <c r="C728" s="707"/>
      <c r="D728" s="707"/>
      <c r="E728" s="707"/>
      <c r="F728" s="707"/>
      <c r="G728" s="725"/>
      <c r="H728" s="696"/>
      <c r="I728" s="696"/>
      <c r="J728" s="696"/>
      <c r="K728" s="712"/>
      <c r="L728" s="712"/>
      <c r="M728" s="712"/>
      <c r="N728" s="712"/>
      <c r="O728" s="696"/>
      <c r="P728" s="696"/>
      <c r="Q728" s="710"/>
    </row>
    <row r="729" spans="1:17" ht="36.75" thickBot="1" x14ac:dyDescent="0.3">
      <c r="A729" s="245">
        <v>3</v>
      </c>
      <c r="B729" s="231">
        <v>31101</v>
      </c>
      <c r="C729" s="200" t="s">
        <v>404</v>
      </c>
      <c r="D729" s="164"/>
      <c r="E729" s="164"/>
      <c r="F729" s="231">
        <v>12</v>
      </c>
      <c r="G729" s="164" t="s">
        <v>75</v>
      </c>
      <c r="H729" s="144">
        <f>SUM(I729/F729)</f>
        <v>15416.666666666666</v>
      </c>
      <c r="I729" s="252">
        <v>185000</v>
      </c>
      <c r="J729" s="73" t="s">
        <v>28</v>
      </c>
      <c r="K729" s="74">
        <v>0.25</v>
      </c>
      <c r="L729" s="74">
        <v>0.25</v>
      </c>
      <c r="M729" s="74">
        <v>0.25</v>
      </c>
      <c r="N729" s="74">
        <v>0.25</v>
      </c>
      <c r="O729" s="253" t="s">
        <v>29</v>
      </c>
      <c r="P729" s="195"/>
      <c r="Q729" s="631"/>
    </row>
    <row r="730" spans="1:17" ht="15.75" thickTop="1" x14ac:dyDescent="0.25">
      <c r="A730" s="126"/>
      <c r="B730" s="126"/>
      <c r="C730" s="127"/>
      <c r="D730" s="12"/>
      <c r="E730" s="12"/>
      <c r="G730" s="12"/>
      <c r="H730" s="128"/>
      <c r="I730" s="112"/>
    </row>
    <row r="731" spans="1:17" x14ac:dyDescent="0.25">
      <c r="G731" s="62"/>
    </row>
    <row r="732" spans="1:17" x14ac:dyDescent="0.25">
      <c r="G732" s="62"/>
      <c r="I732" s="114">
        <f>SUM(I729:I731)</f>
        <v>185000</v>
      </c>
    </row>
    <row r="733" spans="1:17" x14ac:dyDescent="0.25">
      <c r="G733" s="62"/>
      <c r="I733" s="61"/>
    </row>
    <row r="734" spans="1:17" x14ac:dyDescent="0.25">
      <c r="G734" s="62"/>
      <c r="I734" s="61"/>
    </row>
    <row r="735" spans="1:17" x14ac:dyDescent="0.25">
      <c r="G735" s="62"/>
      <c r="I735" s="61"/>
    </row>
    <row r="736" spans="1:17" x14ac:dyDescent="0.25">
      <c r="G736" s="62"/>
      <c r="I736" s="61"/>
    </row>
    <row r="737" spans="7:9" x14ac:dyDescent="0.25">
      <c r="G737" s="62"/>
      <c r="I737" s="61"/>
    </row>
    <row r="738" spans="7:9" x14ac:dyDescent="0.25">
      <c r="G738" s="62"/>
      <c r="I738" s="61"/>
    </row>
    <row r="739" spans="7:9" x14ac:dyDescent="0.25">
      <c r="G739" s="62"/>
      <c r="I739" s="61"/>
    </row>
    <row r="740" spans="7:9" x14ac:dyDescent="0.25">
      <c r="G740" s="62"/>
      <c r="I740" s="61"/>
    </row>
    <row r="741" spans="7:9" x14ac:dyDescent="0.25">
      <c r="G741" s="62"/>
      <c r="I741" s="61"/>
    </row>
    <row r="742" spans="7:9" x14ac:dyDescent="0.25">
      <c r="G742" s="62"/>
      <c r="I742" s="61"/>
    </row>
    <row r="743" spans="7:9" x14ac:dyDescent="0.25">
      <c r="G743" s="62"/>
      <c r="I743" s="61"/>
    </row>
    <row r="744" spans="7:9" x14ac:dyDescent="0.25">
      <c r="G744" s="62"/>
      <c r="I744" s="61"/>
    </row>
    <row r="745" spans="7:9" x14ac:dyDescent="0.25">
      <c r="G745" s="62"/>
      <c r="I745" s="61"/>
    </row>
    <row r="746" spans="7:9" x14ac:dyDescent="0.25">
      <c r="G746" s="62"/>
      <c r="I746" s="61"/>
    </row>
    <row r="747" spans="7:9" x14ac:dyDescent="0.25">
      <c r="G747" s="62"/>
      <c r="I747" s="61"/>
    </row>
    <row r="748" spans="7:9" x14ac:dyDescent="0.25">
      <c r="G748" s="62"/>
      <c r="I748" s="61"/>
    </row>
    <row r="749" spans="7:9" x14ac:dyDescent="0.25">
      <c r="G749" s="62"/>
      <c r="I749" s="61"/>
    </row>
    <row r="750" spans="7:9" x14ac:dyDescent="0.25">
      <c r="G750" s="62"/>
      <c r="I750" s="61"/>
    </row>
    <row r="751" spans="7:9" x14ac:dyDescent="0.25">
      <c r="G751" s="62"/>
      <c r="I751" s="61"/>
    </row>
    <row r="752" spans="7:9" x14ac:dyDescent="0.25">
      <c r="G752" s="62"/>
      <c r="I752" s="61"/>
    </row>
    <row r="753" spans="1:17" x14ac:dyDescent="0.25">
      <c r="G753" s="62"/>
      <c r="I753" s="61"/>
    </row>
    <row r="754" spans="1:17" x14ac:dyDescent="0.25">
      <c r="G754" s="62"/>
    </row>
    <row r="755" spans="1:17" x14ac:dyDescent="0.25">
      <c r="A755" s="706" t="s">
        <v>0</v>
      </c>
      <c r="B755" s="706"/>
      <c r="C755" s="706"/>
      <c r="D755" s="706"/>
      <c r="E755" s="706"/>
      <c r="F755" s="706"/>
      <c r="G755" s="706"/>
      <c r="H755" s="706"/>
      <c r="I755" s="706"/>
      <c r="J755" s="706"/>
      <c r="K755" s="706"/>
      <c r="L755" s="706"/>
      <c r="M755" s="706"/>
      <c r="N755" s="706"/>
      <c r="O755" s="706"/>
      <c r="P755" s="706"/>
      <c r="Q755" s="706"/>
    </row>
    <row r="756" spans="1:17" x14ac:dyDescent="0.25">
      <c r="A756" s="713" t="s">
        <v>1</v>
      </c>
      <c r="B756" s="713"/>
      <c r="C756" s="713"/>
      <c r="D756" s="713"/>
      <c r="E756" s="713"/>
      <c r="F756" s="713"/>
      <c r="G756" s="713"/>
      <c r="H756" s="713"/>
      <c r="I756" s="713"/>
      <c r="J756" s="713"/>
      <c r="K756" s="713"/>
      <c r="L756" s="713"/>
      <c r="M756" s="713"/>
      <c r="N756" s="713"/>
      <c r="O756" s="713"/>
      <c r="P756" s="713"/>
      <c r="Q756" s="713"/>
    </row>
    <row r="757" spans="1:17" x14ac:dyDescent="0.25">
      <c r="A757" s="713" t="s">
        <v>2</v>
      </c>
      <c r="B757" s="713"/>
      <c r="C757" s="713"/>
      <c r="D757" s="713"/>
      <c r="E757" s="713"/>
      <c r="F757" s="713"/>
      <c r="G757" s="713"/>
      <c r="H757" s="713"/>
      <c r="I757" s="713"/>
      <c r="J757" s="713"/>
      <c r="K757" s="713"/>
      <c r="L757" s="713"/>
      <c r="M757" s="713"/>
      <c r="N757" s="713"/>
      <c r="O757" s="713"/>
      <c r="P757" s="713"/>
      <c r="Q757" s="713"/>
    </row>
    <row r="758" spans="1:17" x14ac:dyDescent="0.25">
      <c r="A758" s="713" t="s">
        <v>3</v>
      </c>
      <c r="B758" s="713"/>
      <c r="C758" s="713"/>
      <c r="D758" s="713"/>
      <c r="E758" s="713"/>
      <c r="F758" s="713"/>
      <c r="G758" s="713"/>
      <c r="H758" s="713"/>
      <c r="I758" s="713"/>
      <c r="J758" s="713"/>
      <c r="K758" s="713"/>
      <c r="L758" s="713"/>
      <c r="M758" s="713"/>
      <c r="N758" s="713"/>
      <c r="O758" s="713"/>
      <c r="P758" s="713"/>
      <c r="Q758" s="713"/>
    </row>
    <row r="759" spans="1:17" x14ac:dyDescent="0.25">
      <c r="A759" s="713" t="s">
        <v>494</v>
      </c>
      <c r="B759" s="713"/>
      <c r="C759" s="713"/>
      <c r="D759" s="713"/>
      <c r="E759" s="713"/>
      <c r="F759" s="713"/>
      <c r="G759" s="713"/>
      <c r="H759" s="713"/>
      <c r="I759" s="713"/>
      <c r="J759" s="713"/>
      <c r="K759" s="713"/>
      <c r="L759" s="713"/>
      <c r="M759" s="713"/>
      <c r="N759" s="713"/>
      <c r="O759" s="713"/>
      <c r="P759" s="713"/>
      <c r="Q759" s="713"/>
    </row>
    <row r="760" spans="1:17" x14ac:dyDescent="0.25">
      <c r="A760" s="714" t="s">
        <v>4</v>
      </c>
      <c r="B760" s="714"/>
      <c r="C760" s="714"/>
      <c r="D760" s="714"/>
      <c r="E760" s="714"/>
      <c r="F760" s="714"/>
      <c r="G760" s="714"/>
      <c r="H760" s="714"/>
      <c r="I760" s="714"/>
      <c r="J760" s="714"/>
      <c r="K760" s="714"/>
      <c r="L760" s="714"/>
      <c r="M760" s="714"/>
      <c r="N760" s="714"/>
      <c r="O760" s="714"/>
      <c r="P760" s="714"/>
      <c r="Q760" s="714"/>
    </row>
    <row r="761" spans="1:17" x14ac:dyDescent="0.25">
      <c r="A761" s="737" t="s">
        <v>87</v>
      </c>
      <c r="B761" s="737"/>
      <c r="C761" s="737"/>
      <c r="D761" s="737"/>
      <c r="E761" s="737"/>
      <c r="F761" s="737"/>
      <c r="G761" s="737"/>
      <c r="H761" s="737"/>
      <c r="I761" s="737"/>
      <c r="J761" s="737"/>
      <c r="K761" s="737"/>
      <c r="L761" s="737"/>
      <c r="M761" s="737"/>
      <c r="N761" s="737"/>
      <c r="O761" s="737"/>
      <c r="P761" s="737"/>
      <c r="Q761" s="737"/>
    </row>
    <row r="762" spans="1:17" ht="18.75" thickBot="1" x14ac:dyDescent="0.3">
      <c r="A762" s="2"/>
      <c r="B762" s="2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2"/>
      <c r="P762" s="2"/>
      <c r="Q762" s="2"/>
    </row>
    <row r="763" spans="1:17" ht="15.75" thickTop="1" x14ac:dyDescent="0.25">
      <c r="A763" s="698" t="s">
        <v>6</v>
      </c>
      <c r="B763" s="700" t="s">
        <v>7</v>
      </c>
      <c r="C763" s="702" t="s">
        <v>8</v>
      </c>
      <c r="D763" s="702" t="s">
        <v>9</v>
      </c>
      <c r="E763" s="702" t="s">
        <v>10</v>
      </c>
      <c r="F763" s="702" t="s">
        <v>11</v>
      </c>
      <c r="G763" s="700" t="s">
        <v>12</v>
      </c>
      <c r="H763" s="704" t="s">
        <v>13</v>
      </c>
      <c r="I763" s="704" t="s">
        <v>14</v>
      </c>
      <c r="J763" s="704" t="s">
        <v>15</v>
      </c>
      <c r="K763" s="715" t="s">
        <v>16</v>
      </c>
      <c r="L763" s="716"/>
      <c r="M763" s="716"/>
      <c r="N763" s="717"/>
      <c r="O763" s="721" t="s">
        <v>17</v>
      </c>
      <c r="P763" s="722"/>
      <c r="Q763" s="708" t="s">
        <v>18</v>
      </c>
    </row>
    <row r="764" spans="1:17" x14ac:dyDescent="0.25">
      <c r="A764" s="699"/>
      <c r="B764" s="701"/>
      <c r="C764" s="703"/>
      <c r="D764" s="703"/>
      <c r="E764" s="703"/>
      <c r="F764" s="703"/>
      <c r="G764" s="701"/>
      <c r="H764" s="705"/>
      <c r="I764" s="705"/>
      <c r="J764" s="705"/>
      <c r="K764" s="718"/>
      <c r="L764" s="719"/>
      <c r="M764" s="719"/>
      <c r="N764" s="720"/>
      <c r="O764" s="723"/>
      <c r="P764" s="724"/>
      <c r="Q764" s="709"/>
    </row>
    <row r="765" spans="1:17" x14ac:dyDescent="0.25">
      <c r="A765" s="699"/>
      <c r="B765" s="701"/>
      <c r="C765" s="703"/>
      <c r="D765" s="703"/>
      <c r="E765" s="703"/>
      <c r="F765" s="703"/>
      <c r="G765" s="701"/>
      <c r="H765" s="705"/>
      <c r="I765" s="705"/>
      <c r="J765" s="705"/>
      <c r="K765" s="711" t="s">
        <v>19</v>
      </c>
      <c r="L765" s="711" t="s">
        <v>20</v>
      </c>
      <c r="M765" s="711" t="s">
        <v>21</v>
      </c>
      <c r="N765" s="711" t="s">
        <v>22</v>
      </c>
      <c r="O765" s="695" t="s">
        <v>23</v>
      </c>
      <c r="P765" s="695" t="s">
        <v>24</v>
      </c>
      <c r="Q765" s="709"/>
    </row>
    <row r="766" spans="1:17" ht="15.75" thickBot="1" x14ac:dyDescent="0.3">
      <c r="A766" s="727"/>
      <c r="B766" s="725"/>
      <c r="C766" s="707"/>
      <c r="D766" s="707"/>
      <c r="E766" s="707"/>
      <c r="F766" s="707"/>
      <c r="G766" s="725"/>
      <c r="H766" s="696"/>
      <c r="I766" s="696"/>
      <c r="J766" s="696"/>
      <c r="K766" s="712"/>
      <c r="L766" s="712"/>
      <c r="M766" s="712"/>
      <c r="N766" s="712"/>
      <c r="O766" s="696"/>
      <c r="P766" s="696"/>
      <c r="Q766" s="710"/>
    </row>
    <row r="767" spans="1:17" ht="144.75" thickBot="1" x14ac:dyDescent="0.3">
      <c r="A767" s="245">
        <v>4</v>
      </c>
      <c r="B767" s="174">
        <v>31301</v>
      </c>
      <c r="C767" s="200" t="s">
        <v>408</v>
      </c>
      <c r="D767" s="663" t="s">
        <v>71</v>
      </c>
      <c r="E767" s="663" t="s">
        <v>72</v>
      </c>
      <c r="F767" s="23">
        <v>12</v>
      </c>
      <c r="G767" s="174" t="s">
        <v>75</v>
      </c>
      <c r="H767" s="144">
        <f>SUM(I767/F767)</f>
        <v>543.33333333333337</v>
      </c>
      <c r="I767" s="149">
        <v>6520</v>
      </c>
      <c r="J767" s="57" t="s">
        <v>28</v>
      </c>
      <c r="K767" s="58">
        <v>0.25</v>
      </c>
      <c r="L767" s="58">
        <v>0.25</v>
      </c>
      <c r="M767" s="58">
        <v>0.25</v>
      </c>
      <c r="N767" s="58">
        <v>0.25</v>
      </c>
      <c r="O767" s="147" t="s">
        <v>29</v>
      </c>
      <c r="P767" s="251"/>
      <c r="Q767" s="662" t="s">
        <v>30</v>
      </c>
    </row>
    <row r="768" spans="1:17" ht="15.75" thickTop="1" x14ac:dyDescent="0.25">
      <c r="C768" s="127"/>
      <c r="G768" s="62"/>
      <c r="I768" s="102"/>
    </row>
    <row r="769" spans="3:9" x14ac:dyDescent="0.25">
      <c r="C769" s="127"/>
      <c r="G769" s="62"/>
      <c r="I769" s="102"/>
    </row>
    <row r="770" spans="3:9" x14ac:dyDescent="0.25">
      <c r="C770" s="127"/>
      <c r="G770" s="62"/>
      <c r="I770" s="102">
        <f>SUM(I767:I769)</f>
        <v>6520</v>
      </c>
    </row>
    <row r="771" spans="3:9" x14ac:dyDescent="0.25">
      <c r="C771" s="127"/>
      <c r="G771" s="62"/>
      <c r="I771" s="102"/>
    </row>
    <row r="772" spans="3:9" x14ac:dyDescent="0.25">
      <c r="C772" s="127"/>
      <c r="G772" s="62"/>
      <c r="I772" s="102"/>
    </row>
    <row r="773" spans="3:9" x14ac:dyDescent="0.25">
      <c r="C773" s="127"/>
      <c r="G773" s="62"/>
      <c r="I773" s="102"/>
    </row>
    <row r="774" spans="3:9" x14ac:dyDescent="0.25">
      <c r="C774" s="127"/>
      <c r="G774" s="62"/>
      <c r="I774" s="102"/>
    </row>
    <row r="775" spans="3:9" x14ac:dyDescent="0.25">
      <c r="C775" s="127"/>
      <c r="G775" s="62"/>
      <c r="I775" s="102"/>
    </row>
    <row r="776" spans="3:9" x14ac:dyDescent="0.25">
      <c r="C776" s="127"/>
      <c r="G776" s="62"/>
      <c r="I776" s="102"/>
    </row>
    <row r="777" spans="3:9" x14ac:dyDescent="0.25">
      <c r="C777" s="127"/>
      <c r="G777" s="62"/>
      <c r="I777" s="102"/>
    </row>
    <row r="778" spans="3:9" x14ac:dyDescent="0.25">
      <c r="C778" s="127"/>
      <c r="G778" s="62"/>
      <c r="I778" s="102"/>
    </row>
    <row r="779" spans="3:9" x14ac:dyDescent="0.25">
      <c r="C779" s="127"/>
      <c r="G779" s="62"/>
      <c r="I779" s="102"/>
    </row>
    <row r="780" spans="3:9" x14ac:dyDescent="0.25">
      <c r="C780" s="127"/>
      <c r="G780" s="62"/>
      <c r="I780" s="102"/>
    </row>
    <row r="781" spans="3:9" x14ac:dyDescent="0.25">
      <c r="C781" s="127"/>
      <c r="G781" s="62"/>
      <c r="I781" s="102"/>
    </row>
    <row r="782" spans="3:9" x14ac:dyDescent="0.25">
      <c r="C782" s="127"/>
      <c r="G782" s="62"/>
      <c r="I782" s="102"/>
    </row>
    <row r="783" spans="3:9" x14ac:dyDescent="0.25">
      <c r="C783" s="127"/>
      <c r="G783" s="62"/>
      <c r="I783" s="102"/>
    </row>
    <row r="784" spans="3:9" x14ac:dyDescent="0.25">
      <c r="C784" s="127"/>
      <c r="G784" s="62"/>
      <c r="I784" s="102"/>
    </row>
    <row r="785" spans="1:17" x14ac:dyDescent="0.25">
      <c r="C785" s="127"/>
      <c r="G785" s="62"/>
      <c r="I785" s="102"/>
    </row>
    <row r="786" spans="1:17" x14ac:dyDescent="0.25">
      <c r="C786" s="127"/>
      <c r="G786" s="62"/>
      <c r="I786" s="102"/>
    </row>
    <row r="787" spans="1:17" x14ac:dyDescent="0.25">
      <c r="G787" s="62"/>
    </row>
    <row r="788" spans="1:17" x14ac:dyDescent="0.25">
      <c r="A788" s="706" t="s">
        <v>0</v>
      </c>
      <c r="B788" s="706"/>
      <c r="C788" s="706"/>
      <c r="D788" s="706"/>
      <c r="E788" s="706"/>
      <c r="F788" s="706"/>
      <c r="G788" s="706"/>
      <c r="H788" s="706"/>
      <c r="I788" s="706"/>
      <c r="J788" s="706"/>
      <c r="K788" s="706"/>
      <c r="L788" s="706"/>
      <c r="M788" s="706"/>
      <c r="N788" s="706"/>
      <c r="O788" s="706"/>
      <c r="P788" s="706"/>
      <c r="Q788" s="706"/>
    </row>
    <row r="789" spans="1:17" x14ac:dyDescent="0.25">
      <c r="A789" s="713" t="s">
        <v>1</v>
      </c>
      <c r="B789" s="713"/>
      <c r="C789" s="713"/>
      <c r="D789" s="713"/>
      <c r="E789" s="713"/>
      <c r="F789" s="713"/>
      <c r="G789" s="713"/>
      <c r="H789" s="713"/>
      <c r="I789" s="713"/>
      <c r="J789" s="713"/>
      <c r="K789" s="713"/>
      <c r="L789" s="713"/>
      <c r="M789" s="713"/>
      <c r="N789" s="713"/>
      <c r="O789" s="713"/>
      <c r="P789" s="713"/>
      <c r="Q789" s="713"/>
    </row>
    <row r="790" spans="1:17" x14ac:dyDescent="0.25">
      <c r="A790" s="713" t="s">
        <v>2</v>
      </c>
      <c r="B790" s="713"/>
      <c r="C790" s="713"/>
      <c r="D790" s="713"/>
      <c r="E790" s="713"/>
      <c r="F790" s="713"/>
      <c r="G790" s="713"/>
      <c r="H790" s="713"/>
      <c r="I790" s="713"/>
      <c r="J790" s="713"/>
      <c r="K790" s="713"/>
      <c r="L790" s="713"/>
      <c r="M790" s="713"/>
      <c r="N790" s="713"/>
      <c r="O790" s="713"/>
      <c r="P790" s="713"/>
      <c r="Q790" s="713"/>
    </row>
    <row r="791" spans="1:17" x14ac:dyDescent="0.25">
      <c r="A791" s="713" t="s">
        <v>3</v>
      </c>
      <c r="B791" s="713"/>
      <c r="C791" s="713"/>
      <c r="D791" s="713"/>
      <c r="E791" s="713"/>
      <c r="F791" s="713"/>
      <c r="G791" s="713"/>
      <c r="H791" s="713"/>
      <c r="I791" s="713"/>
      <c r="J791" s="713"/>
      <c r="K791" s="713"/>
      <c r="L791" s="713"/>
      <c r="M791" s="713"/>
      <c r="N791" s="713"/>
      <c r="O791" s="713"/>
      <c r="P791" s="713"/>
      <c r="Q791" s="713"/>
    </row>
    <row r="792" spans="1:17" x14ac:dyDescent="0.25">
      <c r="A792" s="713" t="s">
        <v>494</v>
      </c>
      <c r="B792" s="713"/>
      <c r="C792" s="713"/>
      <c r="D792" s="713"/>
      <c r="E792" s="713"/>
      <c r="F792" s="713"/>
      <c r="G792" s="713"/>
      <c r="H792" s="713"/>
      <c r="I792" s="713"/>
      <c r="J792" s="713"/>
      <c r="K792" s="713"/>
      <c r="L792" s="713"/>
      <c r="M792" s="713"/>
      <c r="N792" s="713"/>
      <c r="O792" s="713"/>
      <c r="P792" s="713"/>
      <c r="Q792" s="713"/>
    </row>
    <row r="793" spans="1:17" x14ac:dyDescent="0.25">
      <c r="A793" s="714" t="s">
        <v>4</v>
      </c>
      <c r="B793" s="714"/>
      <c r="C793" s="714"/>
      <c r="D793" s="714"/>
      <c r="E793" s="714"/>
      <c r="F793" s="714"/>
      <c r="G793" s="714"/>
      <c r="H793" s="714"/>
      <c r="I793" s="714"/>
      <c r="J793" s="714"/>
      <c r="K793" s="714"/>
      <c r="L793" s="714"/>
      <c r="M793" s="714"/>
      <c r="N793" s="714"/>
      <c r="O793" s="714"/>
      <c r="P793" s="714"/>
      <c r="Q793" s="714"/>
    </row>
    <row r="794" spans="1:17" x14ac:dyDescent="0.25">
      <c r="A794" s="737" t="s">
        <v>88</v>
      </c>
      <c r="B794" s="737"/>
      <c r="C794" s="737"/>
      <c r="D794" s="737"/>
      <c r="E794" s="737"/>
      <c r="F794" s="737"/>
      <c r="G794" s="737"/>
      <c r="H794" s="737"/>
      <c r="I794" s="737"/>
      <c r="J794" s="737"/>
      <c r="K794" s="737"/>
      <c r="L794" s="737"/>
      <c r="M794" s="737"/>
      <c r="N794" s="737"/>
      <c r="O794" s="737"/>
      <c r="P794" s="737"/>
      <c r="Q794" s="737"/>
    </row>
    <row r="795" spans="1:17" ht="18.75" thickBot="1" x14ac:dyDescent="0.3">
      <c r="A795" s="2"/>
      <c r="B795" s="2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2"/>
      <c r="P795" s="2"/>
      <c r="Q795" s="2"/>
    </row>
    <row r="796" spans="1:17" ht="15.75" thickTop="1" x14ac:dyDescent="0.25">
      <c r="A796" s="698" t="s">
        <v>6</v>
      </c>
      <c r="B796" s="700" t="s">
        <v>7</v>
      </c>
      <c r="C796" s="702" t="s">
        <v>8</v>
      </c>
      <c r="D796" s="702" t="s">
        <v>9</v>
      </c>
      <c r="E796" s="702" t="s">
        <v>10</v>
      </c>
      <c r="F796" s="702" t="s">
        <v>11</v>
      </c>
      <c r="G796" s="700" t="s">
        <v>12</v>
      </c>
      <c r="H796" s="704" t="s">
        <v>13</v>
      </c>
      <c r="I796" s="704" t="s">
        <v>14</v>
      </c>
      <c r="J796" s="704" t="s">
        <v>15</v>
      </c>
      <c r="K796" s="715" t="s">
        <v>16</v>
      </c>
      <c r="L796" s="716"/>
      <c r="M796" s="716"/>
      <c r="N796" s="717"/>
      <c r="O796" s="721" t="s">
        <v>17</v>
      </c>
      <c r="P796" s="722"/>
      <c r="Q796" s="708" t="s">
        <v>18</v>
      </c>
    </row>
    <row r="797" spans="1:17" x14ac:dyDescent="0.25">
      <c r="A797" s="699"/>
      <c r="B797" s="701"/>
      <c r="C797" s="703"/>
      <c r="D797" s="703"/>
      <c r="E797" s="703"/>
      <c r="F797" s="703"/>
      <c r="G797" s="701"/>
      <c r="H797" s="705"/>
      <c r="I797" s="705"/>
      <c r="J797" s="705"/>
      <c r="K797" s="718"/>
      <c r="L797" s="719"/>
      <c r="M797" s="719"/>
      <c r="N797" s="720"/>
      <c r="O797" s="723"/>
      <c r="P797" s="724"/>
      <c r="Q797" s="709"/>
    </row>
    <row r="798" spans="1:17" x14ac:dyDescent="0.25">
      <c r="A798" s="699"/>
      <c r="B798" s="701"/>
      <c r="C798" s="703"/>
      <c r="D798" s="703"/>
      <c r="E798" s="703"/>
      <c r="F798" s="703"/>
      <c r="G798" s="701"/>
      <c r="H798" s="705"/>
      <c r="I798" s="705"/>
      <c r="J798" s="705"/>
      <c r="K798" s="711" t="s">
        <v>19</v>
      </c>
      <c r="L798" s="711" t="s">
        <v>20</v>
      </c>
      <c r="M798" s="711" t="s">
        <v>21</v>
      </c>
      <c r="N798" s="711" t="s">
        <v>22</v>
      </c>
      <c r="O798" s="695" t="s">
        <v>23</v>
      </c>
      <c r="P798" s="695" t="s">
        <v>24</v>
      </c>
      <c r="Q798" s="709"/>
    </row>
    <row r="799" spans="1:17" ht="15.75" thickBot="1" x14ac:dyDescent="0.3">
      <c r="A799" s="727"/>
      <c r="B799" s="725"/>
      <c r="C799" s="707"/>
      <c r="D799" s="707"/>
      <c r="E799" s="707"/>
      <c r="F799" s="707"/>
      <c r="G799" s="725"/>
      <c r="H799" s="696"/>
      <c r="I799" s="696"/>
      <c r="J799" s="696"/>
      <c r="K799" s="712"/>
      <c r="L799" s="712"/>
      <c r="M799" s="712"/>
      <c r="N799" s="712"/>
      <c r="O799" s="696"/>
      <c r="P799" s="696"/>
      <c r="Q799" s="710"/>
    </row>
    <row r="800" spans="1:17" ht="144.75" thickBot="1" x14ac:dyDescent="0.3">
      <c r="A800" s="223">
        <v>3</v>
      </c>
      <c r="B800" s="174">
        <v>31401</v>
      </c>
      <c r="C800" s="250" t="s">
        <v>411</v>
      </c>
      <c r="D800" s="663" t="s">
        <v>71</v>
      </c>
      <c r="E800" s="663" t="s">
        <v>72</v>
      </c>
      <c r="F800" s="224">
        <v>12</v>
      </c>
      <c r="G800" s="250" t="s">
        <v>75</v>
      </c>
      <c r="H800" s="237">
        <v>5833.333333333333</v>
      </c>
      <c r="I800" s="237">
        <f>H800*F800</f>
        <v>70000</v>
      </c>
      <c r="J800" s="57" t="s">
        <v>28</v>
      </c>
      <c r="K800" s="58">
        <v>0.25</v>
      </c>
      <c r="L800" s="58">
        <v>0.25</v>
      </c>
      <c r="M800" s="58">
        <v>0.25</v>
      </c>
      <c r="N800" s="58">
        <v>0.25</v>
      </c>
      <c r="O800" s="26" t="s">
        <v>29</v>
      </c>
      <c r="P800" s="224"/>
      <c r="Q800" s="661" t="s">
        <v>30</v>
      </c>
    </row>
    <row r="801" spans="7:9" ht="15.75" thickTop="1" x14ac:dyDescent="0.25">
      <c r="G801" s="62"/>
      <c r="I801" s="112"/>
    </row>
    <row r="802" spans="7:9" x14ac:dyDescent="0.25">
      <c r="G802" s="62"/>
    </row>
    <row r="803" spans="7:9" x14ac:dyDescent="0.25">
      <c r="G803" s="62"/>
      <c r="I803" s="61">
        <f>SUM(I800:I802)</f>
        <v>70000</v>
      </c>
    </row>
    <row r="804" spans="7:9" x14ac:dyDescent="0.25">
      <c r="G804" s="62"/>
    </row>
    <row r="805" spans="7:9" x14ac:dyDescent="0.25">
      <c r="G805" s="62"/>
    </row>
    <row r="806" spans="7:9" x14ac:dyDescent="0.25">
      <c r="G806" s="62"/>
    </row>
    <row r="807" spans="7:9" x14ac:dyDescent="0.25">
      <c r="G807" s="62"/>
    </row>
    <row r="808" spans="7:9" x14ac:dyDescent="0.25">
      <c r="G808" s="62"/>
    </row>
    <row r="809" spans="7:9" x14ac:dyDescent="0.25">
      <c r="G809" s="62"/>
    </row>
    <row r="810" spans="7:9" x14ac:dyDescent="0.25">
      <c r="G810" s="62"/>
    </row>
    <row r="811" spans="7:9" x14ac:dyDescent="0.25">
      <c r="G811" s="62"/>
    </row>
    <row r="812" spans="7:9" x14ac:dyDescent="0.25">
      <c r="G812" s="62"/>
      <c r="I812" s="61"/>
    </row>
    <row r="813" spans="7:9" x14ac:dyDescent="0.25">
      <c r="G813" s="62"/>
    </row>
    <row r="814" spans="7:9" x14ac:dyDescent="0.25">
      <c r="G814" s="62"/>
    </row>
    <row r="815" spans="7:9" x14ac:dyDescent="0.25">
      <c r="G815" s="62"/>
    </row>
    <row r="816" spans="7:9" x14ac:dyDescent="0.25">
      <c r="G816" s="62"/>
    </row>
    <row r="817" spans="1:17" x14ac:dyDescent="0.25">
      <c r="G817" s="62"/>
    </row>
    <row r="818" spans="1:17" x14ac:dyDescent="0.25">
      <c r="G818" s="62"/>
    </row>
    <row r="819" spans="1:17" x14ac:dyDescent="0.25">
      <c r="G819" s="62"/>
    </row>
    <row r="820" spans="1:17" x14ac:dyDescent="0.25">
      <c r="G820" s="62"/>
    </row>
    <row r="821" spans="1:17" x14ac:dyDescent="0.25">
      <c r="G821" s="62"/>
      <c r="I821" s="63"/>
    </row>
    <row r="822" spans="1:17" x14ac:dyDescent="0.25">
      <c r="G822" s="62"/>
    </row>
    <row r="823" spans="1:17" x14ac:dyDescent="0.25">
      <c r="G823" s="62"/>
    </row>
    <row r="824" spans="1:17" x14ac:dyDescent="0.25">
      <c r="G824" s="62"/>
    </row>
    <row r="825" spans="1:17" x14ac:dyDescent="0.25">
      <c r="A825" s="706" t="s">
        <v>0</v>
      </c>
      <c r="B825" s="706"/>
      <c r="C825" s="706"/>
      <c r="D825" s="706"/>
      <c r="E825" s="706"/>
      <c r="F825" s="706"/>
      <c r="G825" s="706"/>
      <c r="H825" s="706"/>
      <c r="I825" s="706"/>
      <c r="J825" s="706"/>
      <c r="K825" s="706"/>
      <c r="L825" s="706"/>
      <c r="M825" s="706"/>
      <c r="N825" s="706"/>
      <c r="O825" s="706"/>
      <c r="P825" s="706"/>
      <c r="Q825" s="706"/>
    </row>
    <row r="826" spans="1:17" x14ac:dyDescent="0.25">
      <c r="A826" s="713" t="s">
        <v>1</v>
      </c>
      <c r="B826" s="713"/>
      <c r="C826" s="713"/>
      <c r="D826" s="713"/>
      <c r="E826" s="713"/>
      <c r="F826" s="713"/>
      <c r="G826" s="713"/>
      <c r="H826" s="713"/>
      <c r="I826" s="713"/>
      <c r="J826" s="713"/>
      <c r="K826" s="713"/>
      <c r="L826" s="713"/>
      <c r="M826" s="713"/>
      <c r="N826" s="713"/>
      <c r="O826" s="713"/>
      <c r="P826" s="713"/>
      <c r="Q826" s="713"/>
    </row>
    <row r="827" spans="1:17" x14ac:dyDescent="0.25">
      <c r="A827" s="713" t="s">
        <v>2</v>
      </c>
      <c r="B827" s="713"/>
      <c r="C827" s="713"/>
      <c r="D827" s="713"/>
      <c r="E827" s="713"/>
      <c r="F827" s="713"/>
      <c r="G827" s="713"/>
      <c r="H827" s="713"/>
      <c r="I827" s="713"/>
      <c r="J827" s="713"/>
      <c r="K827" s="713"/>
      <c r="L827" s="713"/>
      <c r="M827" s="713"/>
      <c r="N827" s="713"/>
      <c r="O827" s="713"/>
      <c r="P827" s="713"/>
      <c r="Q827" s="713"/>
    </row>
    <row r="828" spans="1:17" x14ac:dyDescent="0.25">
      <c r="A828" s="713" t="s">
        <v>3</v>
      </c>
      <c r="B828" s="713"/>
      <c r="C828" s="713"/>
      <c r="D828" s="713"/>
      <c r="E828" s="713"/>
      <c r="F828" s="713"/>
      <c r="G828" s="713"/>
      <c r="H828" s="713"/>
      <c r="I828" s="713"/>
      <c r="J828" s="713"/>
      <c r="K828" s="713"/>
      <c r="L828" s="713"/>
      <c r="M828" s="713"/>
      <c r="N828" s="713"/>
      <c r="O828" s="713"/>
      <c r="P828" s="713"/>
      <c r="Q828" s="713"/>
    </row>
    <row r="829" spans="1:17" x14ac:dyDescent="0.25">
      <c r="A829" s="713" t="s">
        <v>494</v>
      </c>
      <c r="B829" s="713"/>
      <c r="C829" s="713"/>
      <c r="D829" s="713"/>
      <c r="E829" s="713"/>
      <c r="F829" s="713"/>
      <c r="G829" s="713"/>
      <c r="H829" s="713"/>
      <c r="I829" s="713"/>
      <c r="J829" s="713"/>
      <c r="K829" s="713"/>
      <c r="L829" s="713"/>
      <c r="M829" s="713"/>
      <c r="N829" s="713"/>
      <c r="O829" s="713"/>
      <c r="P829" s="713"/>
      <c r="Q829" s="713"/>
    </row>
    <row r="830" spans="1:17" x14ac:dyDescent="0.25">
      <c r="A830" s="714" t="s">
        <v>4</v>
      </c>
      <c r="B830" s="714"/>
      <c r="C830" s="714"/>
      <c r="D830" s="714"/>
      <c r="E830" s="714"/>
      <c r="F830" s="714"/>
      <c r="G830" s="714"/>
      <c r="H830" s="714"/>
      <c r="I830" s="714"/>
      <c r="J830" s="714"/>
      <c r="K830" s="714"/>
      <c r="L830" s="714"/>
      <c r="M830" s="714"/>
      <c r="N830" s="714"/>
      <c r="O830" s="714"/>
      <c r="P830" s="714"/>
      <c r="Q830" s="714"/>
    </row>
    <row r="831" spans="1:17" x14ac:dyDescent="0.25">
      <c r="A831" s="737" t="s">
        <v>89</v>
      </c>
      <c r="B831" s="737"/>
      <c r="C831" s="737"/>
      <c r="D831" s="737"/>
      <c r="E831" s="737"/>
      <c r="F831" s="737"/>
      <c r="G831" s="737"/>
      <c r="H831" s="737"/>
      <c r="I831" s="737"/>
      <c r="J831" s="737"/>
      <c r="K831" s="737"/>
      <c r="L831" s="737"/>
      <c r="M831" s="737"/>
      <c r="N831" s="737"/>
      <c r="O831" s="737"/>
      <c r="P831" s="737"/>
      <c r="Q831" s="737"/>
    </row>
    <row r="832" spans="1:17" ht="18.75" thickBot="1" x14ac:dyDescent="0.3">
      <c r="A832" s="2"/>
      <c r="B832" s="2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2"/>
      <c r="P832" s="2"/>
      <c r="Q832" s="2"/>
    </row>
    <row r="833" spans="1:17" ht="15.75" thickTop="1" x14ac:dyDescent="0.25">
      <c r="A833" s="698" t="s">
        <v>6</v>
      </c>
      <c r="B833" s="700" t="s">
        <v>7</v>
      </c>
      <c r="C833" s="702" t="s">
        <v>8</v>
      </c>
      <c r="D833" s="702" t="s">
        <v>9</v>
      </c>
      <c r="E833" s="702" t="s">
        <v>10</v>
      </c>
      <c r="F833" s="702" t="s">
        <v>11</v>
      </c>
      <c r="G833" s="700" t="s">
        <v>12</v>
      </c>
      <c r="H833" s="704" t="s">
        <v>13</v>
      </c>
      <c r="I833" s="704" t="s">
        <v>14</v>
      </c>
      <c r="J833" s="704" t="s">
        <v>15</v>
      </c>
      <c r="K833" s="715" t="s">
        <v>16</v>
      </c>
      <c r="L833" s="716"/>
      <c r="M833" s="716"/>
      <c r="N833" s="717"/>
      <c r="O833" s="721" t="s">
        <v>17</v>
      </c>
      <c r="P833" s="722"/>
      <c r="Q833" s="708" t="s">
        <v>18</v>
      </c>
    </row>
    <row r="834" spans="1:17" x14ac:dyDescent="0.25">
      <c r="A834" s="699"/>
      <c r="B834" s="701"/>
      <c r="C834" s="703"/>
      <c r="D834" s="703"/>
      <c r="E834" s="703"/>
      <c r="F834" s="703"/>
      <c r="G834" s="701"/>
      <c r="H834" s="705"/>
      <c r="I834" s="705"/>
      <c r="J834" s="705"/>
      <c r="K834" s="718"/>
      <c r="L834" s="719"/>
      <c r="M834" s="719"/>
      <c r="N834" s="720"/>
      <c r="O834" s="723"/>
      <c r="P834" s="724"/>
      <c r="Q834" s="709"/>
    </row>
    <row r="835" spans="1:17" x14ac:dyDescent="0.25">
      <c r="A835" s="699"/>
      <c r="B835" s="701"/>
      <c r="C835" s="703"/>
      <c r="D835" s="703"/>
      <c r="E835" s="703"/>
      <c r="F835" s="703"/>
      <c r="G835" s="701"/>
      <c r="H835" s="705"/>
      <c r="I835" s="705"/>
      <c r="J835" s="705"/>
      <c r="K835" s="711" t="s">
        <v>19</v>
      </c>
      <c r="L835" s="711" t="s">
        <v>20</v>
      </c>
      <c r="M835" s="711" t="s">
        <v>21</v>
      </c>
      <c r="N835" s="711" t="s">
        <v>22</v>
      </c>
      <c r="O835" s="695" t="s">
        <v>23</v>
      </c>
      <c r="P835" s="695" t="s">
        <v>24</v>
      </c>
      <c r="Q835" s="709"/>
    </row>
    <row r="836" spans="1:17" ht="15.75" thickBot="1" x14ac:dyDescent="0.3">
      <c r="A836" s="727"/>
      <c r="B836" s="725"/>
      <c r="C836" s="707"/>
      <c r="D836" s="707"/>
      <c r="E836" s="707"/>
      <c r="F836" s="707"/>
      <c r="G836" s="725"/>
      <c r="H836" s="696"/>
      <c r="I836" s="696"/>
      <c r="J836" s="696"/>
      <c r="K836" s="712"/>
      <c r="L836" s="712"/>
      <c r="M836" s="712"/>
      <c r="N836" s="712"/>
      <c r="O836" s="696"/>
      <c r="P836" s="696"/>
      <c r="Q836" s="710"/>
    </row>
    <row r="837" spans="1:17" ht="72.75" thickBot="1" x14ac:dyDescent="0.3">
      <c r="A837" s="275">
        <v>1</v>
      </c>
      <c r="B837" s="174">
        <v>31701</v>
      </c>
      <c r="C837" s="174" t="s">
        <v>413</v>
      </c>
      <c r="D837" s="174" t="s">
        <v>71</v>
      </c>
      <c r="E837" s="174" t="s">
        <v>72</v>
      </c>
      <c r="F837" s="23">
        <v>12</v>
      </c>
      <c r="G837" s="174" t="s">
        <v>75</v>
      </c>
      <c r="H837" s="149">
        <v>3333.3333333333335</v>
      </c>
      <c r="I837" s="149">
        <v>25000</v>
      </c>
      <c r="J837" s="57" t="s">
        <v>28</v>
      </c>
      <c r="K837" s="58">
        <v>0.25</v>
      </c>
      <c r="L837" s="58">
        <v>0.25</v>
      </c>
      <c r="M837" s="58">
        <v>0.25</v>
      </c>
      <c r="N837" s="58">
        <v>0.25</v>
      </c>
      <c r="O837" s="26" t="s">
        <v>29</v>
      </c>
      <c r="P837" s="276"/>
      <c r="Q837" s="151"/>
    </row>
    <row r="838" spans="1:17" ht="15.75" thickTop="1" x14ac:dyDescent="0.25">
      <c r="A838" s="12"/>
      <c r="B838" s="12"/>
      <c r="C838" s="12"/>
      <c r="D838" s="12"/>
      <c r="E838" s="12"/>
      <c r="F838" s="27"/>
      <c r="G838" s="12"/>
      <c r="H838" s="69"/>
      <c r="I838" s="69"/>
      <c r="J838" s="78"/>
      <c r="K838" s="79"/>
      <c r="L838" s="79"/>
      <c r="M838" s="79"/>
      <c r="N838" s="79"/>
      <c r="O838" s="80"/>
      <c r="P838" s="163"/>
      <c r="Q838" s="14"/>
    </row>
    <row r="839" spans="1:17" x14ac:dyDescent="0.25">
      <c r="A839" s="12"/>
      <c r="B839" s="12"/>
      <c r="C839" s="12"/>
      <c r="D839" s="12"/>
      <c r="E839" s="12"/>
      <c r="F839" s="27"/>
      <c r="G839" s="12"/>
      <c r="H839" s="69"/>
      <c r="I839" s="69"/>
      <c r="J839" s="78"/>
      <c r="K839" s="79"/>
      <c r="L839" s="79"/>
      <c r="M839" s="79"/>
      <c r="N839" s="79"/>
      <c r="O839" s="80"/>
      <c r="P839" s="163"/>
      <c r="Q839" s="14"/>
    </row>
    <row r="840" spans="1:17" x14ac:dyDescent="0.25">
      <c r="A840" s="12"/>
      <c r="B840" s="12"/>
      <c r="C840" s="12"/>
      <c r="D840" s="12"/>
      <c r="E840" s="12"/>
      <c r="F840" s="27"/>
      <c r="G840" s="12"/>
      <c r="H840" s="69"/>
      <c r="I840" s="69">
        <f>SUM(I837:I839)</f>
        <v>25000</v>
      </c>
      <c r="J840" s="78"/>
      <c r="K840" s="79"/>
      <c r="L840" s="79"/>
      <c r="M840" s="79"/>
      <c r="N840" s="79"/>
      <c r="O840" s="80"/>
      <c r="P840" s="163"/>
      <c r="Q840" s="14"/>
    </row>
    <row r="841" spans="1:17" x14ac:dyDescent="0.25">
      <c r="A841" s="12"/>
      <c r="B841" s="12"/>
      <c r="C841" s="12"/>
      <c r="D841" s="12"/>
      <c r="E841" s="12"/>
      <c r="F841" s="27"/>
      <c r="G841" s="12"/>
      <c r="H841" s="69"/>
      <c r="I841" s="69"/>
      <c r="J841" s="78"/>
      <c r="K841" s="79"/>
      <c r="L841" s="79"/>
      <c r="M841" s="79"/>
      <c r="N841" s="79"/>
      <c r="O841" s="80"/>
      <c r="P841" s="163"/>
      <c r="Q841" s="14"/>
    </row>
    <row r="842" spans="1:17" x14ac:dyDescent="0.25">
      <c r="A842" s="12"/>
      <c r="B842" s="12"/>
      <c r="C842" s="12"/>
      <c r="D842" s="12"/>
      <c r="E842" s="12"/>
      <c r="F842" s="27"/>
      <c r="G842" s="12"/>
      <c r="H842" s="69"/>
      <c r="I842" s="69"/>
      <c r="J842" s="78"/>
      <c r="K842" s="79"/>
      <c r="L842" s="79"/>
      <c r="M842" s="79"/>
      <c r="N842" s="79"/>
      <c r="O842" s="80"/>
      <c r="P842" s="163"/>
      <c r="Q842" s="14"/>
    </row>
    <row r="843" spans="1:17" x14ac:dyDescent="0.25">
      <c r="A843" s="12"/>
      <c r="B843" s="12"/>
      <c r="C843" s="12"/>
      <c r="D843" s="12"/>
      <c r="E843" s="12"/>
      <c r="F843" s="27"/>
      <c r="G843" s="12"/>
      <c r="H843" s="69"/>
      <c r="I843" s="69"/>
      <c r="J843" s="78"/>
      <c r="K843" s="79"/>
      <c r="L843" s="79"/>
      <c r="M843" s="79"/>
      <c r="N843" s="79"/>
      <c r="O843" s="80"/>
      <c r="P843" s="163"/>
      <c r="Q843" s="14"/>
    </row>
    <row r="844" spans="1:17" x14ac:dyDescent="0.25">
      <c r="A844" s="12"/>
      <c r="B844" s="12"/>
      <c r="C844" s="12"/>
      <c r="D844" s="12"/>
      <c r="E844" s="12"/>
      <c r="F844" s="27"/>
      <c r="G844" s="12"/>
      <c r="H844" s="69"/>
      <c r="I844" s="69"/>
      <c r="J844" s="78"/>
      <c r="K844" s="79"/>
      <c r="L844" s="79"/>
      <c r="M844" s="79"/>
      <c r="N844" s="79"/>
      <c r="O844" s="80"/>
      <c r="P844" s="163"/>
      <c r="Q844" s="14"/>
    </row>
    <row r="845" spans="1:17" x14ac:dyDescent="0.25">
      <c r="A845" s="12"/>
      <c r="B845" s="12"/>
      <c r="C845" s="12"/>
      <c r="D845" s="12"/>
      <c r="E845" s="12"/>
      <c r="F845" s="27"/>
      <c r="G845" s="12"/>
      <c r="H845" s="69"/>
      <c r="I845" s="69"/>
      <c r="J845" s="78"/>
      <c r="K845" s="79"/>
      <c r="L845" s="79"/>
      <c r="M845" s="79"/>
      <c r="N845" s="79"/>
      <c r="O845" s="80"/>
      <c r="P845" s="163"/>
      <c r="Q845" s="14"/>
    </row>
    <row r="846" spans="1:17" x14ac:dyDescent="0.25">
      <c r="A846" s="12"/>
      <c r="B846" s="12"/>
      <c r="C846" s="12"/>
      <c r="D846" s="12"/>
      <c r="E846" s="12"/>
      <c r="F846" s="27"/>
      <c r="G846" s="12"/>
      <c r="H846" s="69"/>
      <c r="I846" s="69"/>
      <c r="J846" s="78"/>
      <c r="K846" s="79"/>
      <c r="L846" s="79"/>
      <c r="M846" s="79"/>
      <c r="N846" s="79"/>
      <c r="O846" s="80"/>
      <c r="P846" s="163"/>
      <c r="Q846" s="14"/>
    </row>
    <row r="847" spans="1:17" x14ac:dyDescent="0.25">
      <c r="A847" s="12"/>
      <c r="B847" s="12"/>
      <c r="C847" s="12"/>
      <c r="D847" s="12"/>
      <c r="E847" s="12"/>
      <c r="F847" s="27"/>
      <c r="G847" s="12"/>
      <c r="H847" s="69"/>
      <c r="I847" s="69"/>
      <c r="J847" s="78"/>
      <c r="K847" s="79"/>
      <c r="L847" s="79"/>
      <c r="M847" s="79"/>
      <c r="N847" s="79"/>
      <c r="O847" s="80"/>
      <c r="P847" s="163"/>
      <c r="Q847" s="14"/>
    </row>
    <row r="848" spans="1:17" x14ac:dyDescent="0.25">
      <c r="A848" s="12"/>
      <c r="B848" s="12"/>
      <c r="C848" s="12"/>
      <c r="D848" s="12"/>
      <c r="E848" s="12"/>
      <c r="F848" s="27"/>
      <c r="G848" s="12"/>
      <c r="H848" s="69"/>
      <c r="I848" s="69"/>
      <c r="J848" s="78"/>
      <c r="K848" s="79"/>
      <c r="L848" s="79"/>
      <c r="M848" s="79"/>
      <c r="N848" s="79"/>
      <c r="O848" s="80"/>
      <c r="P848" s="163"/>
      <c r="Q848" s="14"/>
    </row>
    <row r="849" spans="1:17" x14ac:dyDescent="0.25">
      <c r="A849" s="12"/>
      <c r="B849" s="12"/>
      <c r="C849" s="12"/>
      <c r="D849" s="12"/>
      <c r="E849" s="12"/>
      <c r="F849" s="27"/>
      <c r="G849" s="12"/>
      <c r="H849" s="69"/>
      <c r="I849" s="69"/>
      <c r="J849" s="78"/>
      <c r="K849" s="79"/>
      <c r="L849" s="79"/>
      <c r="M849" s="79"/>
      <c r="N849" s="79"/>
      <c r="O849" s="80"/>
      <c r="P849" s="163"/>
      <c r="Q849" s="14"/>
    </row>
    <row r="850" spans="1:17" x14ac:dyDescent="0.25">
      <c r="A850" s="12"/>
      <c r="B850" s="12"/>
      <c r="C850" s="12"/>
      <c r="D850" s="12"/>
      <c r="E850" s="12"/>
      <c r="F850" s="27"/>
      <c r="G850" s="12"/>
      <c r="H850" s="69"/>
      <c r="I850" s="69"/>
      <c r="J850" s="78"/>
      <c r="K850" s="79"/>
      <c r="L850" s="79"/>
      <c r="M850" s="79"/>
      <c r="N850" s="79"/>
      <c r="O850" s="80"/>
      <c r="P850" s="163"/>
      <c r="Q850" s="14"/>
    </row>
    <row r="851" spans="1:17" x14ac:dyDescent="0.25">
      <c r="A851" s="12"/>
      <c r="B851" s="12"/>
      <c r="C851" s="12"/>
      <c r="D851" s="12"/>
      <c r="E851" s="12"/>
      <c r="F851" s="27"/>
      <c r="G851" s="12"/>
      <c r="H851" s="69"/>
      <c r="I851" s="69"/>
      <c r="J851" s="78"/>
      <c r="K851" s="79"/>
      <c r="L851" s="79"/>
      <c r="M851" s="79"/>
      <c r="N851" s="79"/>
      <c r="O851" s="80"/>
      <c r="P851" s="163"/>
      <c r="Q851" s="14"/>
    </row>
    <row r="852" spans="1:17" x14ac:dyDescent="0.25">
      <c r="A852" s="12"/>
      <c r="B852" s="12"/>
      <c r="C852" s="12"/>
      <c r="D852" s="12"/>
      <c r="E852" s="12"/>
      <c r="F852" s="27"/>
      <c r="G852" s="12"/>
      <c r="H852" s="69"/>
      <c r="I852" s="69"/>
      <c r="J852" s="78"/>
      <c r="K852" s="79"/>
      <c r="L852" s="79"/>
      <c r="M852" s="79"/>
      <c r="N852" s="79"/>
      <c r="O852" s="80"/>
      <c r="P852" s="163"/>
      <c r="Q852" s="14"/>
    </row>
    <row r="853" spans="1:17" x14ac:dyDescent="0.25">
      <c r="A853" s="12"/>
      <c r="B853" s="12"/>
      <c r="C853" s="12"/>
      <c r="D853" s="12"/>
      <c r="E853" s="12"/>
      <c r="F853" s="27"/>
      <c r="G853" s="12"/>
      <c r="H853" s="69"/>
      <c r="I853" s="69"/>
      <c r="J853" s="78"/>
      <c r="K853" s="79"/>
      <c r="L853" s="79"/>
      <c r="M853" s="79"/>
      <c r="N853" s="79"/>
      <c r="O853" s="80"/>
      <c r="P853" s="163"/>
      <c r="Q853" s="14"/>
    </row>
    <row r="854" spans="1:17" x14ac:dyDescent="0.25">
      <c r="A854" s="12"/>
      <c r="B854" s="12"/>
      <c r="C854" s="12"/>
      <c r="D854" s="12"/>
      <c r="E854" s="12"/>
      <c r="F854" s="27"/>
      <c r="G854" s="12"/>
      <c r="H854" s="69"/>
      <c r="I854" s="69"/>
      <c r="J854" s="78"/>
      <c r="K854" s="79"/>
      <c r="L854" s="79"/>
      <c r="M854" s="79"/>
      <c r="N854" s="79"/>
      <c r="O854" s="80"/>
      <c r="P854" s="163"/>
      <c r="Q854" s="14"/>
    </row>
    <row r="855" spans="1:17" x14ac:dyDescent="0.25">
      <c r="A855" s="12"/>
      <c r="B855" s="12"/>
      <c r="C855" s="12"/>
      <c r="D855" s="12"/>
      <c r="E855" s="12"/>
      <c r="F855" s="27"/>
      <c r="G855" s="12"/>
      <c r="H855" s="69"/>
      <c r="I855" s="69"/>
      <c r="J855" s="78"/>
      <c r="K855" s="79"/>
      <c r="L855" s="79"/>
      <c r="M855" s="79"/>
      <c r="N855" s="79"/>
      <c r="O855" s="80"/>
      <c r="P855" s="163"/>
      <c r="Q855" s="14"/>
    </row>
    <row r="856" spans="1:17" x14ac:dyDescent="0.25">
      <c r="A856" s="12"/>
      <c r="B856" s="12"/>
      <c r="C856" s="12"/>
      <c r="D856" s="12"/>
      <c r="E856" s="12"/>
      <c r="F856" s="27"/>
      <c r="G856" s="12"/>
      <c r="H856" s="69"/>
      <c r="I856" s="69"/>
      <c r="J856" s="78"/>
      <c r="K856" s="79"/>
      <c r="L856" s="79"/>
      <c r="M856" s="79"/>
      <c r="N856" s="79"/>
      <c r="O856" s="80"/>
      <c r="P856" s="163"/>
      <c r="Q856" s="14"/>
    </row>
    <row r="857" spans="1:17" x14ac:dyDescent="0.25">
      <c r="A857" s="12"/>
      <c r="B857" s="12"/>
      <c r="C857" s="12"/>
      <c r="D857" s="12"/>
      <c r="E857" s="12"/>
      <c r="F857" s="27"/>
      <c r="G857" s="12"/>
      <c r="H857" s="69"/>
      <c r="I857" s="69"/>
      <c r="J857" s="78"/>
      <c r="K857" s="79"/>
      <c r="L857" s="79"/>
      <c r="M857" s="79"/>
      <c r="N857" s="79"/>
      <c r="O857" s="80"/>
      <c r="P857" s="163"/>
      <c r="Q857" s="14"/>
    </row>
    <row r="858" spans="1:17" x14ac:dyDescent="0.25">
      <c r="A858" s="12"/>
      <c r="B858" s="12"/>
      <c r="C858" s="12"/>
      <c r="D858" s="12"/>
      <c r="E858" s="12"/>
      <c r="F858" s="27"/>
      <c r="G858" s="12"/>
      <c r="H858" s="69"/>
      <c r="I858" s="69"/>
      <c r="J858" s="78"/>
      <c r="K858" s="79"/>
      <c r="L858" s="79"/>
      <c r="M858" s="79"/>
      <c r="N858" s="79"/>
      <c r="O858" s="80"/>
      <c r="P858" s="163"/>
      <c r="Q858" s="14"/>
    </row>
    <row r="859" spans="1:17" x14ac:dyDescent="0.25">
      <c r="A859" s="12"/>
      <c r="B859" s="12"/>
      <c r="C859" s="12"/>
      <c r="D859" s="12"/>
      <c r="E859" s="12"/>
      <c r="F859" s="27"/>
      <c r="G859" s="12"/>
      <c r="H859" s="69"/>
      <c r="I859" s="69"/>
      <c r="J859" s="78"/>
      <c r="K859" s="79"/>
      <c r="L859" s="79"/>
      <c r="M859" s="79"/>
      <c r="N859" s="79"/>
      <c r="O859" s="80"/>
      <c r="P859" s="163"/>
      <c r="Q859" s="14"/>
    </row>
    <row r="860" spans="1:17" x14ac:dyDescent="0.25">
      <c r="G860" s="62"/>
    </row>
    <row r="861" spans="1:17" x14ac:dyDescent="0.25">
      <c r="G861" s="62"/>
    </row>
    <row r="862" spans="1:17" x14ac:dyDescent="0.25">
      <c r="G862" s="62"/>
    </row>
    <row r="863" spans="1:17" x14ac:dyDescent="0.25">
      <c r="G863" s="62"/>
    </row>
    <row r="864" spans="1:17" x14ac:dyDescent="0.25">
      <c r="G864" s="62"/>
    </row>
    <row r="865" spans="1:17" x14ac:dyDescent="0.25">
      <c r="G865" s="62"/>
    </row>
    <row r="866" spans="1:17" x14ac:dyDescent="0.25">
      <c r="G866" s="62"/>
    </row>
    <row r="867" spans="1:17" x14ac:dyDescent="0.25">
      <c r="G867" s="62"/>
    </row>
    <row r="868" spans="1:17" x14ac:dyDescent="0.25">
      <c r="G868" s="62"/>
    </row>
    <row r="869" spans="1:17" x14ac:dyDescent="0.25">
      <c r="G869" s="62"/>
    </row>
    <row r="870" spans="1:17" x14ac:dyDescent="0.25">
      <c r="G870" s="62"/>
    </row>
    <row r="871" spans="1:17" x14ac:dyDescent="0.25">
      <c r="G871" s="62"/>
    </row>
    <row r="872" spans="1:17" x14ac:dyDescent="0.25">
      <c r="G872" s="62"/>
    </row>
    <row r="873" spans="1:17" x14ac:dyDescent="0.25">
      <c r="G873" s="62"/>
    </row>
    <row r="874" spans="1:17" x14ac:dyDescent="0.25">
      <c r="A874" s="706" t="s">
        <v>0</v>
      </c>
      <c r="B874" s="706"/>
      <c r="C874" s="706"/>
      <c r="D874" s="706"/>
      <c r="E874" s="706"/>
      <c r="F874" s="706"/>
      <c r="G874" s="706"/>
      <c r="H874" s="706"/>
      <c r="I874" s="706"/>
      <c r="J874" s="706"/>
      <c r="K874" s="706"/>
      <c r="L874" s="706"/>
      <c r="M874" s="706"/>
      <c r="N874" s="706"/>
      <c r="O874" s="706"/>
      <c r="P874" s="706"/>
      <c r="Q874" s="706"/>
    </row>
    <row r="875" spans="1:17" x14ac:dyDescent="0.25">
      <c r="A875" s="713" t="s">
        <v>1</v>
      </c>
      <c r="B875" s="713"/>
      <c r="C875" s="713"/>
      <c r="D875" s="713"/>
      <c r="E875" s="713"/>
      <c r="F875" s="713"/>
      <c r="G875" s="713"/>
      <c r="H875" s="713"/>
      <c r="I875" s="713"/>
      <c r="J875" s="713"/>
      <c r="K875" s="713"/>
      <c r="L875" s="713"/>
      <c r="M875" s="713"/>
      <c r="N875" s="713"/>
      <c r="O875" s="713"/>
      <c r="P875" s="713"/>
      <c r="Q875" s="713"/>
    </row>
    <row r="876" spans="1:17" x14ac:dyDescent="0.25">
      <c r="A876" s="713" t="s">
        <v>2</v>
      </c>
      <c r="B876" s="713"/>
      <c r="C876" s="713"/>
      <c r="D876" s="713"/>
      <c r="E876" s="713"/>
      <c r="F876" s="713"/>
      <c r="G876" s="713"/>
      <c r="H876" s="713"/>
      <c r="I876" s="713"/>
      <c r="J876" s="713"/>
      <c r="K876" s="713"/>
      <c r="L876" s="713"/>
      <c r="M876" s="713"/>
      <c r="N876" s="713"/>
      <c r="O876" s="713"/>
      <c r="P876" s="713"/>
      <c r="Q876" s="713"/>
    </row>
    <row r="877" spans="1:17" x14ac:dyDescent="0.25">
      <c r="A877" s="713" t="s">
        <v>3</v>
      </c>
      <c r="B877" s="713"/>
      <c r="C877" s="713"/>
      <c r="D877" s="713"/>
      <c r="E877" s="713"/>
      <c r="F877" s="713"/>
      <c r="G877" s="713"/>
      <c r="H877" s="713"/>
      <c r="I877" s="713"/>
      <c r="J877" s="713"/>
      <c r="K877" s="713"/>
      <c r="L877" s="713"/>
      <c r="M877" s="713"/>
      <c r="N877" s="713"/>
      <c r="O877" s="713"/>
      <c r="P877" s="713"/>
      <c r="Q877" s="713"/>
    </row>
    <row r="878" spans="1:17" x14ac:dyDescent="0.25">
      <c r="A878" s="713" t="s">
        <v>494</v>
      </c>
      <c r="B878" s="713"/>
      <c r="C878" s="713"/>
      <c r="D878" s="713"/>
      <c r="E878" s="713"/>
      <c r="F878" s="713"/>
      <c r="G878" s="713"/>
      <c r="H878" s="713"/>
      <c r="I878" s="713"/>
      <c r="J878" s="713"/>
      <c r="K878" s="713"/>
      <c r="L878" s="713"/>
      <c r="M878" s="713"/>
      <c r="N878" s="713"/>
      <c r="O878" s="713"/>
      <c r="P878" s="713"/>
      <c r="Q878" s="713"/>
    </row>
    <row r="879" spans="1:17" x14ac:dyDescent="0.25">
      <c r="A879" s="726" t="s">
        <v>4</v>
      </c>
      <c r="B879" s="726"/>
      <c r="C879" s="726"/>
      <c r="D879" s="726"/>
      <c r="E879" s="726"/>
      <c r="F879" s="726"/>
      <c r="G879" s="726"/>
      <c r="H879" s="726"/>
      <c r="I879" s="726"/>
      <c r="J879" s="726"/>
      <c r="K879" s="726"/>
      <c r="L879" s="726"/>
      <c r="M879" s="726"/>
      <c r="N879" s="726"/>
      <c r="O879" s="726"/>
      <c r="P879" s="726"/>
      <c r="Q879" s="726"/>
    </row>
    <row r="880" spans="1:17" x14ac:dyDescent="0.25">
      <c r="A880" s="697" t="s">
        <v>91</v>
      </c>
      <c r="B880" s="697"/>
      <c r="C880" s="697"/>
      <c r="D880" s="697"/>
      <c r="E880" s="697"/>
      <c r="F880" s="697"/>
      <c r="G880" s="697"/>
      <c r="H880" s="697"/>
      <c r="I880" s="697"/>
      <c r="J880" s="697"/>
      <c r="K880" s="697"/>
      <c r="L880" s="697"/>
      <c r="M880" s="697"/>
      <c r="N880" s="697"/>
      <c r="O880" s="697"/>
      <c r="P880" s="697"/>
      <c r="Q880" s="697"/>
    </row>
    <row r="881" spans="1:17" ht="18.75" thickBot="1" x14ac:dyDescent="0.3">
      <c r="A881" s="2"/>
      <c r="B881" s="2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2"/>
      <c r="P881" s="2"/>
      <c r="Q881" s="2"/>
    </row>
    <row r="882" spans="1:17" ht="15.75" thickTop="1" x14ac:dyDescent="0.25">
      <c r="A882" s="698" t="s">
        <v>6</v>
      </c>
      <c r="B882" s="700" t="s">
        <v>7</v>
      </c>
      <c r="C882" s="702" t="s">
        <v>8</v>
      </c>
      <c r="D882" s="702" t="s">
        <v>9</v>
      </c>
      <c r="E882" s="702" t="s">
        <v>10</v>
      </c>
      <c r="F882" s="702" t="s">
        <v>11</v>
      </c>
      <c r="G882" s="700" t="s">
        <v>12</v>
      </c>
      <c r="H882" s="704" t="s">
        <v>13</v>
      </c>
      <c r="I882" s="704" t="s">
        <v>14</v>
      </c>
      <c r="J882" s="704" t="s">
        <v>15</v>
      </c>
      <c r="K882" s="715" t="s">
        <v>16</v>
      </c>
      <c r="L882" s="716"/>
      <c r="M882" s="716"/>
      <c r="N882" s="717"/>
      <c r="O882" s="721" t="s">
        <v>17</v>
      </c>
      <c r="P882" s="722"/>
      <c r="Q882" s="708" t="s">
        <v>18</v>
      </c>
    </row>
    <row r="883" spans="1:17" x14ac:dyDescent="0.25">
      <c r="A883" s="699"/>
      <c r="B883" s="701"/>
      <c r="C883" s="703"/>
      <c r="D883" s="703"/>
      <c r="E883" s="703"/>
      <c r="F883" s="703"/>
      <c r="G883" s="701"/>
      <c r="H883" s="705"/>
      <c r="I883" s="705"/>
      <c r="J883" s="705"/>
      <c r="K883" s="718"/>
      <c r="L883" s="719"/>
      <c r="M883" s="719"/>
      <c r="N883" s="720"/>
      <c r="O883" s="723"/>
      <c r="P883" s="724"/>
      <c r="Q883" s="709"/>
    </row>
    <row r="884" spans="1:17" x14ac:dyDescent="0.25">
      <c r="A884" s="699"/>
      <c r="B884" s="701"/>
      <c r="C884" s="703"/>
      <c r="D884" s="703"/>
      <c r="E884" s="703"/>
      <c r="F884" s="703"/>
      <c r="G884" s="701"/>
      <c r="H884" s="705"/>
      <c r="I884" s="705"/>
      <c r="J884" s="705"/>
      <c r="K884" s="711" t="s">
        <v>19</v>
      </c>
      <c r="L884" s="711" t="s">
        <v>20</v>
      </c>
      <c r="M884" s="711" t="s">
        <v>21</v>
      </c>
      <c r="N884" s="711" t="s">
        <v>22</v>
      </c>
      <c r="O884" s="695" t="s">
        <v>23</v>
      </c>
      <c r="P884" s="695" t="s">
        <v>24</v>
      </c>
      <c r="Q884" s="709"/>
    </row>
    <row r="885" spans="1:17" ht="15.75" thickBot="1" x14ac:dyDescent="0.3">
      <c r="A885" s="727"/>
      <c r="B885" s="725"/>
      <c r="C885" s="707"/>
      <c r="D885" s="707"/>
      <c r="E885" s="707"/>
      <c r="F885" s="707"/>
      <c r="G885" s="725"/>
      <c r="H885" s="696"/>
      <c r="I885" s="696"/>
      <c r="J885" s="696"/>
      <c r="K885" s="712"/>
      <c r="L885" s="712"/>
      <c r="M885" s="712"/>
      <c r="N885" s="712"/>
      <c r="O885" s="696"/>
      <c r="P885" s="696"/>
      <c r="Q885" s="710"/>
    </row>
    <row r="886" spans="1:17" ht="144.75" thickBot="1" x14ac:dyDescent="0.3">
      <c r="A886" s="245">
        <v>2</v>
      </c>
      <c r="B886" s="231">
        <v>32301</v>
      </c>
      <c r="C886" s="178" t="s">
        <v>418</v>
      </c>
      <c r="D886" s="663" t="s">
        <v>71</v>
      </c>
      <c r="E886" s="663" t="s">
        <v>26</v>
      </c>
      <c r="F886" s="141">
        <v>812104</v>
      </c>
      <c r="G886" s="174" t="s">
        <v>75</v>
      </c>
      <c r="H886" s="141">
        <v>0.21</v>
      </c>
      <c r="I886" s="241">
        <v>120542</v>
      </c>
      <c r="J886" s="57" t="s">
        <v>28</v>
      </c>
      <c r="K886" s="58">
        <v>0.1</v>
      </c>
      <c r="L886" s="58">
        <v>0.4</v>
      </c>
      <c r="M886" s="58">
        <v>0.1</v>
      </c>
      <c r="N886" s="58">
        <v>0.4</v>
      </c>
      <c r="O886" s="23"/>
      <c r="P886" s="23" t="s">
        <v>29</v>
      </c>
      <c r="Q886" s="661" t="s">
        <v>30</v>
      </c>
    </row>
    <row r="887" spans="1:17" ht="15.75" thickTop="1" x14ac:dyDescent="0.25">
      <c r="G887" s="62"/>
      <c r="I887" s="108"/>
    </row>
    <row r="888" spans="1:17" x14ac:dyDescent="0.25">
      <c r="G888" s="62"/>
      <c r="I888" s="104">
        <f>SUM(I886:I887)</f>
        <v>120542</v>
      </c>
    </row>
    <row r="889" spans="1:17" x14ac:dyDescent="0.25">
      <c r="G889" s="62"/>
      <c r="I889" s="104"/>
    </row>
    <row r="890" spans="1:17" x14ac:dyDescent="0.25">
      <c r="G890" s="62"/>
      <c r="I890" s="104"/>
    </row>
    <row r="891" spans="1:17" x14ac:dyDescent="0.25">
      <c r="G891" s="62"/>
      <c r="I891" s="104"/>
    </row>
    <row r="892" spans="1:17" x14ac:dyDescent="0.25">
      <c r="G892" s="62"/>
    </row>
    <row r="893" spans="1:17" x14ac:dyDescent="0.25">
      <c r="A893" s="706" t="s">
        <v>0</v>
      </c>
      <c r="B893" s="706"/>
      <c r="C893" s="706"/>
      <c r="D893" s="706"/>
      <c r="E893" s="706"/>
      <c r="F893" s="706"/>
      <c r="G893" s="706"/>
      <c r="H893" s="706"/>
      <c r="I893" s="706"/>
      <c r="J893" s="706"/>
      <c r="K893" s="706"/>
      <c r="L893" s="706"/>
      <c r="M893" s="706"/>
      <c r="N893" s="706"/>
      <c r="O893" s="706"/>
      <c r="P893" s="706"/>
      <c r="Q893" s="706"/>
    </row>
    <row r="894" spans="1:17" x14ac:dyDescent="0.25">
      <c r="A894" s="713" t="s">
        <v>1</v>
      </c>
      <c r="B894" s="713"/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</row>
    <row r="895" spans="1:17" x14ac:dyDescent="0.25">
      <c r="A895" s="713" t="s">
        <v>2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</row>
    <row r="896" spans="1:17" x14ac:dyDescent="0.25">
      <c r="A896" s="713" t="s">
        <v>3</v>
      </c>
      <c r="B896" s="713"/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</row>
    <row r="897" spans="1:17" x14ac:dyDescent="0.25">
      <c r="A897" s="713" t="s">
        <v>494</v>
      </c>
      <c r="B897" s="713"/>
      <c r="C897" s="713"/>
      <c r="D897" s="713"/>
      <c r="E897" s="713"/>
      <c r="F897" s="713"/>
      <c r="G897" s="713"/>
      <c r="H897" s="713"/>
      <c r="I897" s="713"/>
      <c r="J897" s="713"/>
      <c r="K897" s="713"/>
      <c r="L897" s="713"/>
      <c r="M897" s="713"/>
      <c r="N897" s="713"/>
      <c r="O897" s="713"/>
      <c r="P897" s="713"/>
      <c r="Q897" s="713"/>
    </row>
    <row r="898" spans="1:17" x14ac:dyDescent="0.25">
      <c r="A898" s="714" t="s">
        <v>4</v>
      </c>
      <c r="B898" s="714"/>
      <c r="C898" s="714"/>
      <c r="D898" s="714"/>
      <c r="E898" s="714"/>
      <c r="F898" s="714"/>
      <c r="G898" s="714"/>
      <c r="H898" s="714"/>
      <c r="I898" s="714"/>
      <c r="J898" s="714"/>
      <c r="K898" s="714"/>
      <c r="L898" s="714"/>
      <c r="M898" s="714"/>
      <c r="N898" s="714"/>
      <c r="O898" s="714"/>
      <c r="P898" s="714"/>
      <c r="Q898" s="714"/>
    </row>
    <row r="899" spans="1:17" x14ac:dyDescent="0.25">
      <c r="A899" s="737" t="s">
        <v>92</v>
      </c>
      <c r="B899" s="737"/>
      <c r="C899" s="737"/>
      <c r="D899" s="737"/>
      <c r="E899" s="737"/>
      <c r="F899" s="737"/>
      <c r="G899" s="737"/>
      <c r="H899" s="737"/>
      <c r="I899" s="737"/>
      <c r="J899" s="737"/>
      <c r="K899" s="737"/>
      <c r="L899" s="737"/>
      <c r="M899" s="737"/>
      <c r="N899" s="737"/>
      <c r="O899" s="737"/>
      <c r="P899" s="737"/>
      <c r="Q899" s="737"/>
    </row>
    <row r="900" spans="1:17" ht="18.75" thickBot="1" x14ac:dyDescent="0.3">
      <c r="A900" s="2"/>
      <c r="B900" s="2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2"/>
      <c r="P900" s="2"/>
      <c r="Q900" s="2"/>
    </row>
    <row r="901" spans="1:17" ht="15.75" thickTop="1" x14ac:dyDescent="0.25">
      <c r="A901" s="698" t="s">
        <v>6</v>
      </c>
      <c r="B901" s="700" t="s">
        <v>7</v>
      </c>
      <c r="C901" s="702" t="s">
        <v>8</v>
      </c>
      <c r="D901" s="702" t="s">
        <v>9</v>
      </c>
      <c r="E901" s="702" t="s">
        <v>10</v>
      </c>
      <c r="F901" s="702" t="s">
        <v>11</v>
      </c>
      <c r="G901" s="700" t="s">
        <v>12</v>
      </c>
      <c r="H901" s="704" t="s">
        <v>13</v>
      </c>
      <c r="I901" s="704" t="s">
        <v>14</v>
      </c>
      <c r="J901" s="704" t="s">
        <v>15</v>
      </c>
      <c r="K901" s="715" t="s">
        <v>16</v>
      </c>
      <c r="L901" s="716"/>
      <c r="M901" s="716"/>
      <c r="N901" s="717"/>
      <c r="O901" s="721" t="s">
        <v>17</v>
      </c>
      <c r="P901" s="722"/>
      <c r="Q901" s="708" t="s">
        <v>18</v>
      </c>
    </row>
    <row r="902" spans="1:17" x14ac:dyDescent="0.25">
      <c r="A902" s="699"/>
      <c r="B902" s="701"/>
      <c r="C902" s="703"/>
      <c r="D902" s="703"/>
      <c r="E902" s="703"/>
      <c r="F902" s="703"/>
      <c r="G902" s="701"/>
      <c r="H902" s="705"/>
      <c r="I902" s="705"/>
      <c r="J902" s="705"/>
      <c r="K902" s="718"/>
      <c r="L902" s="719"/>
      <c r="M902" s="719"/>
      <c r="N902" s="720"/>
      <c r="O902" s="723"/>
      <c r="P902" s="724"/>
      <c r="Q902" s="709"/>
    </row>
    <row r="903" spans="1:17" x14ac:dyDescent="0.25">
      <c r="A903" s="699"/>
      <c r="B903" s="701"/>
      <c r="C903" s="703"/>
      <c r="D903" s="703"/>
      <c r="E903" s="703"/>
      <c r="F903" s="703"/>
      <c r="G903" s="701"/>
      <c r="H903" s="705"/>
      <c r="I903" s="705"/>
      <c r="J903" s="705"/>
      <c r="K903" s="711" t="s">
        <v>19</v>
      </c>
      <c r="L903" s="711" t="s">
        <v>20</v>
      </c>
      <c r="M903" s="711" t="s">
        <v>21</v>
      </c>
      <c r="N903" s="711" t="s">
        <v>22</v>
      </c>
      <c r="O903" s="695" t="s">
        <v>23</v>
      </c>
      <c r="P903" s="695" t="s">
        <v>24</v>
      </c>
      <c r="Q903" s="709"/>
    </row>
    <row r="904" spans="1:17" ht="15.75" thickBot="1" x14ac:dyDescent="0.3">
      <c r="A904" s="727"/>
      <c r="B904" s="725"/>
      <c r="C904" s="707"/>
      <c r="D904" s="707"/>
      <c r="E904" s="707"/>
      <c r="F904" s="707"/>
      <c r="G904" s="725"/>
      <c r="H904" s="696"/>
      <c r="I904" s="696"/>
      <c r="J904" s="696"/>
      <c r="K904" s="712"/>
      <c r="L904" s="712"/>
      <c r="M904" s="712"/>
      <c r="N904" s="712"/>
      <c r="O904" s="696"/>
      <c r="P904" s="696"/>
      <c r="Q904" s="710"/>
    </row>
    <row r="905" spans="1:17" ht="144.75" thickBot="1" x14ac:dyDescent="0.3">
      <c r="A905" s="22">
        <v>1</v>
      </c>
      <c r="B905" s="23">
        <v>33101</v>
      </c>
      <c r="C905" s="174" t="s">
        <v>509</v>
      </c>
      <c r="D905" s="178" t="s">
        <v>71</v>
      </c>
      <c r="E905" s="178" t="s">
        <v>72</v>
      </c>
      <c r="F905" s="23">
        <v>1</v>
      </c>
      <c r="G905" s="174" t="s">
        <v>75</v>
      </c>
      <c r="H905" s="603">
        <v>550000</v>
      </c>
      <c r="I905" s="604">
        <v>550000</v>
      </c>
      <c r="J905" s="57" t="s">
        <v>28</v>
      </c>
      <c r="K905" s="58">
        <v>0.25</v>
      </c>
      <c r="L905" s="58">
        <v>0.25</v>
      </c>
      <c r="M905" s="58">
        <v>0.25</v>
      </c>
      <c r="N905" s="58">
        <v>0.25</v>
      </c>
      <c r="O905" s="147" t="s">
        <v>29</v>
      </c>
      <c r="P905" s="247"/>
      <c r="Q905" s="235" t="s">
        <v>30</v>
      </c>
    </row>
    <row r="906" spans="1:17" ht="15.75" thickTop="1" x14ac:dyDescent="0.25">
      <c r="G906" s="62"/>
    </row>
    <row r="907" spans="1:17" x14ac:dyDescent="0.25">
      <c r="G907" s="62"/>
    </row>
    <row r="908" spans="1:17" x14ac:dyDescent="0.25">
      <c r="G908" s="62"/>
      <c r="I908" s="61">
        <f>SUM(I905:I907)</f>
        <v>550000</v>
      </c>
    </row>
    <row r="909" spans="1:17" x14ac:dyDescent="0.25">
      <c r="G909" s="62"/>
    </row>
    <row r="910" spans="1:17" x14ac:dyDescent="0.25">
      <c r="G910" s="62"/>
    </row>
    <row r="911" spans="1:17" x14ac:dyDescent="0.25">
      <c r="G911" s="62"/>
    </row>
    <row r="912" spans="1:17" x14ac:dyDescent="0.25">
      <c r="G912" s="62"/>
    </row>
    <row r="913" spans="7:9" x14ac:dyDescent="0.25">
      <c r="G913" s="62"/>
    </row>
    <row r="914" spans="7:9" x14ac:dyDescent="0.25">
      <c r="G914" s="62"/>
    </row>
    <row r="915" spans="7:9" x14ac:dyDescent="0.25">
      <c r="G915" s="62"/>
    </row>
    <row r="916" spans="7:9" x14ac:dyDescent="0.25">
      <c r="G916" s="62"/>
    </row>
    <row r="917" spans="7:9" x14ac:dyDescent="0.25">
      <c r="G917" s="62"/>
    </row>
    <row r="918" spans="7:9" x14ac:dyDescent="0.25">
      <c r="G918" s="62"/>
    </row>
    <row r="919" spans="7:9" x14ac:dyDescent="0.25">
      <c r="G919" s="62"/>
    </row>
    <row r="920" spans="7:9" x14ac:dyDescent="0.25">
      <c r="G920" s="62"/>
    </row>
    <row r="921" spans="7:9" x14ac:dyDescent="0.25">
      <c r="G921" s="62"/>
    </row>
    <row r="922" spans="7:9" x14ac:dyDescent="0.25">
      <c r="G922" s="62"/>
    </row>
    <row r="923" spans="7:9" x14ac:dyDescent="0.25">
      <c r="G923" s="62"/>
    </row>
    <row r="924" spans="7:9" x14ac:dyDescent="0.25">
      <c r="G924" s="62"/>
    </row>
    <row r="925" spans="7:9" x14ac:dyDescent="0.25">
      <c r="G925" s="62"/>
      <c r="I925" s="61"/>
    </row>
    <row r="926" spans="7:9" x14ac:dyDescent="0.25">
      <c r="G926" s="62"/>
      <c r="I926" s="102"/>
    </row>
    <row r="927" spans="7:9" x14ac:dyDescent="0.25">
      <c r="G927" s="62"/>
    </row>
    <row r="928" spans="7:9" x14ac:dyDescent="0.25">
      <c r="G928" s="62"/>
    </row>
    <row r="929" spans="1:17" x14ac:dyDescent="0.25">
      <c r="G929" s="62"/>
    </row>
    <row r="930" spans="1:17" x14ac:dyDescent="0.25">
      <c r="G930" s="62"/>
    </row>
    <row r="931" spans="1:17" x14ac:dyDescent="0.25">
      <c r="A931" s="706" t="s">
        <v>0</v>
      </c>
      <c r="B931" s="706"/>
      <c r="C931" s="706"/>
      <c r="D931" s="706"/>
      <c r="E931" s="706"/>
      <c r="F931" s="706"/>
      <c r="G931" s="706"/>
      <c r="H931" s="706"/>
      <c r="I931" s="706"/>
      <c r="J931" s="706"/>
      <c r="K931" s="706"/>
      <c r="L931" s="706"/>
      <c r="M931" s="706"/>
      <c r="N931" s="706"/>
      <c r="O931" s="706"/>
      <c r="P931" s="706"/>
      <c r="Q931" s="706"/>
    </row>
    <row r="932" spans="1:17" x14ac:dyDescent="0.25">
      <c r="A932" s="713" t="s">
        <v>1</v>
      </c>
      <c r="B932" s="713"/>
      <c r="C932" s="713"/>
      <c r="D932" s="713"/>
      <c r="E932" s="713"/>
      <c r="F932" s="713"/>
      <c r="G932" s="713"/>
      <c r="H932" s="713"/>
      <c r="I932" s="713"/>
      <c r="J932" s="713"/>
      <c r="K932" s="713"/>
      <c r="L932" s="713"/>
      <c r="M932" s="713"/>
      <c r="N932" s="713"/>
      <c r="O932" s="713"/>
      <c r="P932" s="713"/>
      <c r="Q932" s="713"/>
    </row>
    <row r="933" spans="1:17" x14ac:dyDescent="0.25">
      <c r="A933" s="713" t="s">
        <v>2</v>
      </c>
      <c r="B933" s="713"/>
      <c r="C933" s="713"/>
      <c r="D933" s="713"/>
      <c r="E933" s="713"/>
      <c r="F933" s="713"/>
      <c r="G933" s="713"/>
      <c r="H933" s="713"/>
      <c r="I933" s="713"/>
      <c r="J933" s="713"/>
      <c r="K933" s="713"/>
      <c r="L933" s="713"/>
      <c r="M933" s="713"/>
      <c r="N933" s="713"/>
      <c r="O933" s="713"/>
      <c r="P933" s="713"/>
      <c r="Q933" s="713"/>
    </row>
    <row r="934" spans="1:17" x14ac:dyDescent="0.25">
      <c r="A934" s="713" t="s">
        <v>3</v>
      </c>
      <c r="B934" s="713"/>
      <c r="C934" s="713"/>
      <c r="D934" s="713"/>
      <c r="E934" s="713"/>
      <c r="F934" s="713"/>
      <c r="G934" s="713"/>
      <c r="H934" s="713"/>
      <c r="I934" s="713"/>
      <c r="J934" s="713"/>
      <c r="K934" s="713"/>
      <c r="L934" s="713"/>
      <c r="M934" s="713"/>
      <c r="N934" s="713"/>
      <c r="O934" s="713"/>
      <c r="P934" s="713"/>
      <c r="Q934" s="713"/>
    </row>
    <row r="935" spans="1:17" x14ac:dyDescent="0.25">
      <c r="A935" s="713" t="s">
        <v>494</v>
      </c>
      <c r="B935" s="713"/>
      <c r="C935" s="713"/>
      <c r="D935" s="713"/>
      <c r="E935" s="713"/>
      <c r="F935" s="713"/>
      <c r="G935" s="713"/>
      <c r="H935" s="713"/>
      <c r="I935" s="713"/>
      <c r="J935" s="713"/>
      <c r="K935" s="713"/>
      <c r="L935" s="713"/>
      <c r="M935" s="713"/>
      <c r="N935" s="713"/>
      <c r="O935" s="713"/>
      <c r="P935" s="713"/>
      <c r="Q935" s="713"/>
    </row>
    <row r="936" spans="1:17" x14ac:dyDescent="0.25">
      <c r="A936" s="726" t="s">
        <v>4</v>
      </c>
      <c r="B936" s="726"/>
      <c r="C936" s="726"/>
      <c r="D936" s="726"/>
      <c r="E936" s="726"/>
      <c r="F936" s="726"/>
      <c r="G936" s="726"/>
      <c r="H936" s="726"/>
      <c r="I936" s="726"/>
      <c r="J936" s="726"/>
      <c r="K936" s="726"/>
      <c r="L936" s="726"/>
      <c r="M936" s="726"/>
      <c r="N936" s="726"/>
      <c r="O936" s="726"/>
      <c r="P936" s="726"/>
      <c r="Q936" s="726"/>
    </row>
    <row r="937" spans="1:17" x14ac:dyDescent="0.25">
      <c r="A937" s="706" t="s">
        <v>93</v>
      </c>
      <c r="B937" s="706"/>
      <c r="C937" s="706"/>
      <c r="D937" s="706"/>
      <c r="E937" s="706"/>
      <c r="F937" s="706"/>
      <c r="G937" s="706"/>
      <c r="H937" s="706"/>
      <c r="I937" s="706"/>
      <c r="J937" s="706"/>
      <c r="K937" s="706"/>
      <c r="L937" s="706"/>
      <c r="M937" s="706"/>
      <c r="N937" s="706"/>
      <c r="O937" s="706"/>
      <c r="P937" s="706"/>
      <c r="Q937" s="706"/>
    </row>
    <row r="938" spans="1:17" ht="18.75" thickBot="1" x14ac:dyDescent="0.3">
      <c r="A938" s="2"/>
      <c r="B938" s="2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2"/>
      <c r="P938" s="2"/>
      <c r="Q938" s="2"/>
    </row>
    <row r="939" spans="1:17" ht="15.75" thickTop="1" x14ac:dyDescent="0.25">
      <c r="A939" s="698" t="s">
        <v>6</v>
      </c>
      <c r="B939" s="700" t="s">
        <v>7</v>
      </c>
      <c r="C939" s="702" t="s">
        <v>8</v>
      </c>
      <c r="D939" s="702" t="s">
        <v>9</v>
      </c>
      <c r="E939" s="702" t="s">
        <v>10</v>
      </c>
      <c r="F939" s="702" t="s">
        <v>11</v>
      </c>
      <c r="G939" s="700" t="s">
        <v>12</v>
      </c>
      <c r="H939" s="704" t="s">
        <v>13</v>
      </c>
      <c r="I939" s="704" t="s">
        <v>14</v>
      </c>
      <c r="J939" s="704" t="s">
        <v>15</v>
      </c>
      <c r="K939" s="715" t="s">
        <v>16</v>
      </c>
      <c r="L939" s="716"/>
      <c r="M939" s="716"/>
      <c r="N939" s="717"/>
      <c r="O939" s="721" t="s">
        <v>17</v>
      </c>
      <c r="P939" s="722"/>
      <c r="Q939" s="708" t="s">
        <v>18</v>
      </c>
    </row>
    <row r="940" spans="1:17" x14ac:dyDescent="0.25">
      <c r="A940" s="699"/>
      <c r="B940" s="701"/>
      <c r="C940" s="703"/>
      <c r="D940" s="703"/>
      <c r="E940" s="703"/>
      <c r="F940" s="703"/>
      <c r="G940" s="701"/>
      <c r="H940" s="705"/>
      <c r="I940" s="705"/>
      <c r="J940" s="705"/>
      <c r="K940" s="718"/>
      <c r="L940" s="719"/>
      <c r="M940" s="719"/>
      <c r="N940" s="720"/>
      <c r="O940" s="723"/>
      <c r="P940" s="724"/>
      <c r="Q940" s="709"/>
    </row>
    <row r="941" spans="1:17" x14ac:dyDescent="0.25">
      <c r="A941" s="699"/>
      <c r="B941" s="701"/>
      <c r="C941" s="703"/>
      <c r="D941" s="703"/>
      <c r="E941" s="703"/>
      <c r="F941" s="703"/>
      <c r="G941" s="701"/>
      <c r="H941" s="705"/>
      <c r="I941" s="705"/>
      <c r="J941" s="705"/>
      <c r="K941" s="711" t="s">
        <v>19</v>
      </c>
      <c r="L941" s="711" t="s">
        <v>20</v>
      </c>
      <c r="M941" s="711" t="s">
        <v>21</v>
      </c>
      <c r="N941" s="711" t="s">
        <v>22</v>
      </c>
      <c r="O941" s="695" t="s">
        <v>23</v>
      </c>
      <c r="P941" s="695" t="s">
        <v>24</v>
      </c>
      <c r="Q941" s="709"/>
    </row>
    <row r="942" spans="1:17" ht="15.75" thickBot="1" x14ac:dyDescent="0.3">
      <c r="A942" s="727"/>
      <c r="B942" s="725"/>
      <c r="C942" s="707"/>
      <c r="D942" s="707"/>
      <c r="E942" s="707"/>
      <c r="F942" s="707"/>
      <c r="G942" s="725"/>
      <c r="H942" s="696"/>
      <c r="I942" s="696"/>
      <c r="J942" s="696"/>
      <c r="K942" s="712"/>
      <c r="L942" s="712"/>
      <c r="M942" s="712"/>
      <c r="N942" s="712"/>
      <c r="O942" s="696"/>
      <c r="P942" s="696"/>
      <c r="Q942" s="710"/>
    </row>
    <row r="943" spans="1:17" ht="144.75" thickBot="1" x14ac:dyDescent="0.3">
      <c r="A943" s="129">
        <v>1</v>
      </c>
      <c r="B943" s="71">
        <v>33603</v>
      </c>
      <c r="C943" s="165" t="s">
        <v>420</v>
      </c>
      <c r="D943" s="164" t="s">
        <v>71</v>
      </c>
      <c r="E943" s="164" t="s">
        <v>26</v>
      </c>
      <c r="F943" s="71">
        <v>600</v>
      </c>
      <c r="G943" s="164" t="s">
        <v>75</v>
      </c>
      <c r="H943" s="177">
        <v>41.79</v>
      </c>
      <c r="I943" s="177">
        <v>25078</v>
      </c>
      <c r="J943" s="73" t="s">
        <v>28</v>
      </c>
      <c r="K943" s="74">
        <v>0.1</v>
      </c>
      <c r="L943" s="74">
        <v>0.4</v>
      </c>
      <c r="M943" s="74">
        <v>0.1</v>
      </c>
      <c r="N943" s="74">
        <v>0.4</v>
      </c>
      <c r="O943" s="83" t="s">
        <v>29</v>
      </c>
      <c r="P943" s="83"/>
      <c r="Q943" s="238" t="s">
        <v>30</v>
      </c>
    </row>
    <row r="944" spans="1:17" ht="15.75" thickTop="1" x14ac:dyDescent="0.25">
      <c r="G944" s="62"/>
    </row>
    <row r="945" spans="7:9" x14ac:dyDescent="0.25">
      <c r="G945" s="62"/>
    </row>
    <row r="946" spans="7:9" x14ac:dyDescent="0.25">
      <c r="G946" s="62"/>
    </row>
    <row r="947" spans="7:9" x14ac:dyDescent="0.25">
      <c r="G947" s="62"/>
    </row>
    <row r="948" spans="7:9" x14ac:dyDescent="0.25">
      <c r="G948" s="62"/>
      <c r="I948" s="70">
        <v>25078</v>
      </c>
    </row>
    <row r="949" spans="7:9" x14ac:dyDescent="0.25">
      <c r="G949" s="62"/>
    </row>
    <row r="950" spans="7:9" x14ac:dyDescent="0.25">
      <c r="G950" s="62"/>
    </row>
    <row r="951" spans="7:9" x14ac:dyDescent="0.25">
      <c r="G951" s="62"/>
    </row>
    <row r="952" spans="7:9" x14ac:dyDescent="0.25">
      <c r="G952" s="62"/>
    </row>
    <row r="953" spans="7:9" x14ac:dyDescent="0.25">
      <c r="G953" s="62"/>
    </row>
    <row r="954" spans="7:9" x14ac:dyDescent="0.25">
      <c r="G954" s="62"/>
    </row>
    <row r="955" spans="7:9" x14ac:dyDescent="0.25">
      <c r="G955" s="62"/>
    </row>
    <row r="956" spans="7:9" x14ac:dyDescent="0.25">
      <c r="G956" s="62"/>
    </row>
    <row r="957" spans="7:9" x14ac:dyDescent="0.25">
      <c r="G957" s="62"/>
    </row>
    <row r="958" spans="7:9" x14ac:dyDescent="0.25">
      <c r="G958" s="62"/>
    </row>
    <row r="959" spans="7:9" x14ac:dyDescent="0.25">
      <c r="G959" s="62"/>
    </row>
    <row r="960" spans="7:9" x14ac:dyDescent="0.25">
      <c r="G960" s="62"/>
    </row>
    <row r="961" spans="1:17" x14ac:dyDescent="0.25">
      <c r="G961" s="62"/>
    </row>
    <row r="962" spans="1:17" x14ac:dyDescent="0.25">
      <c r="G962" s="62"/>
    </row>
    <row r="963" spans="1:17" x14ac:dyDescent="0.25">
      <c r="G963" s="62"/>
    </row>
    <row r="964" spans="1:17" x14ac:dyDescent="0.25">
      <c r="G964" s="62"/>
    </row>
    <row r="965" spans="1:17" x14ac:dyDescent="0.25">
      <c r="G965" s="62"/>
    </row>
    <row r="966" spans="1:17" x14ac:dyDescent="0.25">
      <c r="G966" s="62"/>
    </row>
    <row r="967" spans="1:17" x14ac:dyDescent="0.25">
      <c r="G967" s="62"/>
    </row>
    <row r="968" spans="1:17" x14ac:dyDescent="0.25">
      <c r="G968" s="62"/>
    </row>
    <row r="969" spans="1:17" x14ac:dyDescent="0.25">
      <c r="G969" s="62"/>
    </row>
    <row r="970" spans="1:17" x14ac:dyDescent="0.25">
      <c r="A970" s="706" t="s">
        <v>0</v>
      </c>
      <c r="B970" s="706"/>
      <c r="C970" s="706"/>
      <c r="D970" s="706"/>
      <c r="E970" s="706"/>
      <c r="F970" s="706"/>
      <c r="G970" s="706"/>
      <c r="H970" s="706"/>
      <c r="I970" s="706"/>
      <c r="J970" s="706"/>
      <c r="K970" s="706"/>
      <c r="L970" s="706"/>
      <c r="M970" s="706"/>
      <c r="N970" s="706"/>
      <c r="O970" s="706"/>
      <c r="P970" s="706"/>
      <c r="Q970" s="706"/>
    </row>
    <row r="971" spans="1:17" x14ac:dyDescent="0.25">
      <c r="A971" s="713" t="s">
        <v>1</v>
      </c>
      <c r="B971" s="713"/>
      <c r="C971" s="713"/>
      <c r="D971" s="713"/>
      <c r="E971" s="713"/>
      <c r="F971" s="713"/>
      <c r="G971" s="713"/>
      <c r="H971" s="713"/>
      <c r="I971" s="713"/>
      <c r="J971" s="713"/>
      <c r="K971" s="713"/>
      <c r="L971" s="713"/>
      <c r="M971" s="713"/>
      <c r="N971" s="713"/>
      <c r="O971" s="713"/>
      <c r="P971" s="713"/>
      <c r="Q971" s="713"/>
    </row>
    <row r="972" spans="1:17" x14ac:dyDescent="0.25">
      <c r="A972" s="713" t="s">
        <v>2</v>
      </c>
      <c r="B972" s="713"/>
      <c r="C972" s="713"/>
      <c r="D972" s="713"/>
      <c r="E972" s="713"/>
      <c r="F972" s="713"/>
      <c r="G972" s="713"/>
      <c r="H972" s="713"/>
      <c r="I972" s="713"/>
      <c r="J972" s="713"/>
      <c r="K972" s="713"/>
      <c r="L972" s="713"/>
      <c r="M972" s="713"/>
      <c r="N972" s="713"/>
      <c r="O972" s="713"/>
      <c r="P972" s="713"/>
      <c r="Q972" s="713"/>
    </row>
    <row r="973" spans="1:17" x14ac:dyDescent="0.25">
      <c r="A973" s="713" t="s">
        <v>3</v>
      </c>
      <c r="B973" s="713"/>
      <c r="C973" s="713"/>
      <c r="D973" s="713"/>
      <c r="E973" s="713"/>
      <c r="F973" s="713"/>
      <c r="G973" s="713"/>
      <c r="H973" s="713"/>
      <c r="I973" s="713"/>
      <c r="J973" s="713"/>
      <c r="K973" s="713"/>
      <c r="L973" s="713"/>
      <c r="M973" s="713"/>
      <c r="N973" s="713"/>
      <c r="O973" s="713"/>
      <c r="P973" s="713"/>
      <c r="Q973" s="713"/>
    </row>
    <row r="974" spans="1:17" x14ac:dyDescent="0.25">
      <c r="A974" s="713" t="s">
        <v>494</v>
      </c>
      <c r="B974" s="713"/>
      <c r="C974" s="713"/>
      <c r="D974" s="713"/>
      <c r="E974" s="713"/>
      <c r="F974" s="713"/>
      <c r="G974" s="713"/>
      <c r="H974" s="713"/>
      <c r="I974" s="713"/>
      <c r="J974" s="713"/>
      <c r="K974" s="713"/>
      <c r="L974" s="713"/>
      <c r="M974" s="713"/>
      <c r="N974" s="713"/>
      <c r="O974" s="713"/>
      <c r="P974" s="713"/>
      <c r="Q974" s="713"/>
    </row>
    <row r="975" spans="1:17" x14ac:dyDescent="0.25">
      <c r="A975" s="714" t="s">
        <v>4</v>
      </c>
      <c r="B975" s="714"/>
      <c r="C975" s="714"/>
      <c r="D975" s="714"/>
      <c r="E975" s="714"/>
      <c r="F975" s="714"/>
      <c r="G975" s="714"/>
      <c r="H975" s="714"/>
      <c r="I975" s="714"/>
      <c r="J975" s="714"/>
      <c r="K975" s="714"/>
      <c r="L975" s="714"/>
      <c r="M975" s="714"/>
      <c r="N975" s="714"/>
      <c r="O975" s="714"/>
      <c r="P975" s="714"/>
      <c r="Q975" s="714"/>
    </row>
    <row r="976" spans="1:17" x14ac:dyDescent="0.25">
      <c r="A976" s="737" t="s">
        <v>94</v>
      </c>
      <c r="B976" s="737"/>
      <c r="C976" s="737"/>
      <c r="D976" s="737"/>
      <c r="E976" s="737"/>
      <c r="F976" s="737"/>
      <c r="G976" s="737"/>
      <c r="H976" s="737"/>
      <c r="I976" s="737"/>
      <c r="J976" s="737"/>
      <c r="K976" s="737"/>
      <c r="L976" s="737"/>
      <c r="M976" s="737"/>
      <c r="N976" s="737"/>
      <c r="O976" s="737"/>
      <c r="P976" s="737"/>
      <c r="Q976" s="737"/>
    </row>
    <row r="977" spans="1:17" ht="18.75" thickBot="1" x14ac:dyDescent="0.3">
      <c r="A977" s="2"/>
      <c r="B977" s="2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2"/>
      <c r="P977" s="2"/>
      <c r="Q977" s="2"/>
    </row>
    <row r="978" spans="1:17" ht="15.75" thickTop="1" x14ac:dyDescent="0.25">
      <c r="A978" s="698" t="s">
        <v>6</v>
      </c>
      <c r="B978" s="700" t="s">
        <v>7</v>
      </c>
      <c r="C978" s="702" t="s">
        <v>8</v>
      </c>
      <c r="D978" s="702" t="s">
        <v>9</v>
      </c>
      <c r="E978" s="702" t="s">
        <v>10</v>
      </c>
      <c r="F978" s="702" t="s">
        <v>11</v>
      </c>
      <c r="G978" s="700" t="s">
        <v>12</v>
      </c>
      <c r="H978" s="704" t="s">
        <v>13</v>
      </c>
      <c r="I978" s="704" t="s">
        <v>14</v>
      </c>
      <c r="J978" s="704" t="s">
        <v>15</v>
      </c>
      <c r="K978" s="715" t="s">
        <v>16</v>
      </c>
      <c r="L978" s="716"/>
      <c r="M978" s="716"/>
      <c r="N978" s="717"/>
      <c r="O978" s="721" t="s">
        <v>17</v>
      </c>
      <c r="P978" s="722"/>
      <c r="Q978" s="708" t="s">
        <v>18</v>
      </c>
    </row>
    <row r="979" spans="1:17" x14ac:dyDescent="0.25">
      <c r="A979" s="699"/>
      <c r="B979" s="701"/>
      <c r="C979" s="703"/>
      <c r="D979" s="703"/>
      <c r="E979" s="703"/>
      <c r="F979" s="703"/>
      <c r="G979" s="701"/>
      <c r="H979" s="705"/>
      <c r="I979" s="705"/>
      <c r="J979" s="705"/>
      <c r="K979" s="718"/>
      <c r="L979" s="719"/>
      <c r="M979" s="719"/>
      <c r="N979" s="720"/>
      <c r="O979" s="723"/>
      <c r="P979" s="724"/>
      <c r="Q979" s="709"/>
    </row>
    <row r="980" spans="1:17" x14ac:dyDescent="0.25">
      <c r="A980" s="699"/>
      <c r="B980" s="701"/>
      <c r="C980" s="703"/>
      <c r="D980" s="703"/>
      <c r="E980" s="703"/>
      <c r="F980" s="703"/>
      <c r="G980" s="701"/>
      <c r="H980" s="705"/>
      <c r="I980" s="705"/>
      <c r="J980" s="705"/>
      <c r="K980" s="711" t="s">
        <v>19</v>
      </c>
      <c r="L980" s="711" t="s">
        <v>20</v>
      </c>
      <c r="M980" s="711" t="s">
        <v>21</v>
      </c>
      <c r="N980" s="711" t="s">
        <v>22</v>
      </c>
      <c r="O980" s="695" t="s">
        <v>23</v>
      </c>
      <c r="P980" s="695" t="s">
        <v>24</v>
      </c>
      <c r="Q980" s="709"/>
    </row>
    <row r="981" spans="1:17" ht="15.75" thickBot="1" x14ac:dyDescent="0.3">
      <c r="A981" s="727"/>
      <c r="B981" s="725"/>
      <c r="C981" s="707"/>
      <c r="D981" s="707"/>
      <c r="E981" s="707"/>
      <c r="F981" s="707"/>
      <c r="G981" s="725"/>
      <c r="H981" s="696"/>
      <c r="I981" s="696"/>
      <c r="J981" s="696"/>
      <c r="K981" s="712"/>
      <c r="L981" s="712"/>
      <c r="M981" s="712"/>
      <c r="N981" s="712"/>
      <c r="O981" s="696"/>
      <c r="P981" s="696"/>
      <c r="Q981" s="710"/>
    </row>
    <row r="982" spans="1:17" ht="144" x14ac:dyDescent="0.25">
      <c r="A982" s="244">
        <v>4</v>
      </c>
      <c r="B982" s="230">
        <v>33801</v>
      </c>
      <c r="C982" s="176" t="s">
        <v>424</v>
      </c>
      <c r="D982" s="660" t="s">
        <v>71</v>
      </c>
      <c r="E982" s="660" t="s">
        <v>72</v>
      </c>
      <c r="F982" s="230">
        <v>12</v>
      </c>
      <c r="G982" s="176" t="s">
        <v>75</v>
      </c>
      <c r="H982" s="240">
        <v>2500</v>
      </c>
      <c r="I982" s="17">
        <v>30000</v>
      </c>
      <c r="J982" s="124" t="s">
        <v>28</v>
      </c>
      <c r="K982" s="100">
        <v>0.25</v>
      </c>
      <c r="L982" s="100">
        <v>0.25</v>
      </c>
      <c r="M982" s="100">
        <v>0.25</v>
      </c>
      <c r="N982" s="100">
        <v>0.25</v>
      </c>
      <c r="O982" s="137" t="s">
        <v>29</v>
      </c>
      <c r="P982" s="137"/>
      <c r="Q982" s="661" t="s">
        <v>30</v>
      </c>
    </row>
    <row r="983" spans="1:17" ht="48.75" thickBot="1" x14ac:dyDescent="0.3">
      <c r="A983" s="245">
        <v>5</v>
      </c>
      <c r="B983" s="231">
        <v>33801</v>
      </c>
      <c r="C983" s="200" t="s">
        <v>425</v>
      </c>
      <c r="D983" s="11"/>
      <c r="E983" s="11"/>
      <c r="F983" s="231">
        <v>12</v>
      </c>
      <c r="G983" s="200" t="s">
        <v>75</v>
      </c>
      <c r="H983" s="241">
        <v>7916.66</v>
      </c>
      <c r="I983" s="149">
        <v>95000</v>
      </c>
      <c r="J983" s="57" t="s">
        <v>28</v>
      </c>
      <c r="K983" s="58">
        <v>0.25</v>
      </c>
      <c r="L983" s="58">
        <v>0.25</v>
      </c>
      <c r="M983" s="58">
        <v>0.25</v>
      </c>
      <c r="N983" s="58">
        <v>0.25</v>
      </c>
      <c r="O983" s="147" t="s">
        <v>29</v>
      </c>
      <c r="P983" s="147"/>
      <c r="Q983" s="662"/>
    </row>
    <row r="984" spans="1:17" ht="15.75" thickTop="1" x14ac:dyDescent="0.25">
      <c r="G984" s="62"/>
      <c r="I984" s="61"/>
    </row>
    <row r="985" spans="1:17" x14ac:dyDescent="0.25">
      <c r="G985" s="62"/>
      <c r="I985" s="61"/>
    </row>
    <row r="986" spans="1:17" x14ac:dyDescent="0.25">
      <c r="G986" s="62"/>
      <c r="I986" s="61"/>
    </row>
    <row r="987" spans="1:17" x14ac:dyDescent="0.25">
      <c r="G987" s="62"/>
      <c r="I987" s="61">
        <f>SUM(I982:I986)</f>
        <v>125000</v>
      </c>
    </row>
    <row r="988" spans="1:17" x14ac:dyDescent="0.25">
      <c r="G988" s="62"/>
      <c r="I988" s="61"/>
    </row>
    <row r="989" spans="1:17" x14ac:dyDescent="0.25">
      <c r="G989" s="62"/>
      <c r="I989" s="61"/>
    </row>
    <row r="990" spans="1:17" x14ac:dyDescent="0.25">
      <c r="G990" s="62"/>
      <c r="I990" s="61"/>
    </row>
    <row r="991" spans="1:17" x14ac:dyDescent="0.25">
      <c r="G991" s="62"/>
      <c r="I991" s="61"/>
    </row>
    <row r="992" spans="1:17" x14ac:dyDescent="0.25">
      <c r="G992" s="62"/>
      <c r="I992" s="61"/>
    </row>
    <row r="993" spans="1:17" x14ac:dyDescent="0.25">
      <c r="G993" s="62"/>
      <c r="I993" s="61"/>
    </row>
    <row r="994" spans="1:17" x14ac:dyDescent="0.25">
      <c r="G994" s="62"/>
      <c r="I994" s="61"/>
    </row>
    <row r="995" spans="1:17" x14ac:dyDescent="0.25">
      <c r="G995" s="62"/>
    </row>
    <row r="996" spans="1:17" x14ac:dyDescent="0.25">
      <c r="A996" s="706" t="s">
        <v>0</v>
      </c>
      <c r="B996" s="706"/>
      <c r="C996" s="706"/>
      <c r="D996" s="706"/>
      <c r="E996" s="706"/>
      <c r="F996" s="706"/>
      <c r="G996" s="706"/>
      <c r="H996" s="706"/>
      <c r="I996" s="706"/>
      <c r="J996" s="706"/>
      <c r="K996" s="706"/>
      <c r="L996" s="706"/>
      <c r="M996" s="706"/>
      <c r="N996" s="706"/>
      <c r="O996" s="706"/>
      <c r="P996" s="706"/>
      <c r="Q996" s="706"/>
    </row>
    <row r="997" spans="1:17" x14ac:dyDescent="0.25">
      <c r="A997" s="713" t="s">
        <v>1</v>
      </c>
      <c r="B997" s="713"/>
      <c r="C997" s="713"/>
      <c r="D997" s="713"/>
      <c r="E997" s="713"/>
      <c r="F997" s="713"/>
      <c r="G997" s="713"/>
      <c r="H997" s="713"/>
      <c r="I997" s="713"/>
      <c r="J997" s="713"/>
      <c r="K997" s="713"/>
      <c r="L997" s="713"/>
      <c r="M997" s="713"/>
      <c r="N997" s="713"/>
      <c r="O997" s="713"/>
      <c r="P997" s="713"/>
      <c r="Q997" s="713"/>
    </row>
    <row r="998" spans="1:17" x14ac:dyDescent="0.25">
      <c r="A998" s="713" t="s">
        <v>2</v>
      </c>
      <c r="B998" s="713"/>
      <c r="C998" s="713"/>
      <c r="D998" s="713"/>
      <c r="E998" s="713"/>
      <c r="F998" s="713"/>
      <c r="G998" s="713"/>
      <c r="H998" s="713"/>
      <c r="I998" s="713"/>
      <c r="J998" s="713"/>
      <c r="K998" s="713"/>
      <c r="L998" s="713"/>
      <c r="M998" s="713"/>
      <c r="N998" s="713"/>
      <c r="O998" s="713"/>
      <c r="P998" s="713"/>
      <c r="Q998" s="713"/>
    </row>
    <row r="999" spans="1:17" x14ac:dyDescent="0.25">
      <c r="A999" s="713" t="s">
        <v>3</v>
      </c>
      <c r="B999" s="713"/>
      <c r="C999" s="713"/>
      <c r="D999" s="713"/>
      <c r="E999" s="713"/>
      <c r="F999" s="713"/>
      <c r="G999" s="713"/>
      <c r="H999" s="713"/>
      <c r="I999" s="713"/>
      <c r="J999" s="713"/>
      <c r="K999" s="713"/>
      <c r="L999" s="713"/>
      <c r="M999" s="713"/>
      <c r="N999" s="713"/>
      <c r="O999" s="713"/>
      <c r="P999" s="713"/>
      <c r="Q999" s="713"/>
    </row>
    <row r="1000" spans="1:17" x14ac:dyDescent="0.25">
      <c r="A1000" s="713" t="s">
        <v>510</v>
      </c>
      <c r="B1000" s="713"/>
      <c r="C1000" s="713"/>
      <c r="D1000" s="713"/>
      <c r="E1000" s="713"/>
      <c r="F1000" s="713"/>
      <c r="G1000" s="713"/>
      <c r="H1000" s="713"/>
      <c r="I1000" s="713"/>
      <c r="J1000" s="713"/>
      <c r="K1000" s="713"/>
      <c r="L1000" s="713"/>
      <c r="M1000" s="713"/>
      <c r="N1000" s="713"/>
      <c r="O1000" s="713"/>
      <c r="P1000" s="713"/>
      <c r="Q1000" s="713"/>
    </row>
    <row r="1001" spans="1:17" x14ac:dyDescent="0.25">
      <c r="A1001" s="714" t="s">
        <v>4</v>
      </c>
      <c r="B1001" s="714"/>
      <c r="C1001" s="714"/>
      <c r="D1001" s="714"/>
      <c r="E1001" s="714"/>
      <c r="F1001" s="714"/>
      <c r="G1001" s="714"/>
      <c r="H1001" s="714"/>
      <c r="I1001" s="714"/>
      <c r="J1001" s="714"/>
      <c r="K1001" s="714"/>
      <c r="L1001" s="714"/>
      <c r="M1001" s="714"/>
      <c r="N1001" s="714"/>
      <c r="O1001" s="714"/>
      <c r="P1001" s="714"/>
      <c r="Q1001" s="714"/>
    </row>
    <row r="1002" spans="1:17" x14ac:dyDescent="0.25">
      <c r="A1002" s="737" t="s">
        <v>95</v>
      </c>
      <c r="B1002" s="737"/>
      <c r="C1002" s="737"/>
      <c r="D1002" s="737"/>
      <c r="E1002" s="737"/>
      <c r="F1002" s="737"/>
      <c r="G1002" s="737"/>
      <c r="H1002" s="737"/>
      <c r="I1002" s="737"/>
      <c r="J1002" s="737"/>
      <c r="K1002" s="737"/>
      <c r="L1002" s="737"/>
      <c r="M1002" s="737"/>
      <c r="N1002" s="737"/>
      <c r="O1002" s="737"/>
      <c r="P1002" s="737"/>
      <c r="Q1002" s="737"/>
    </row>
    <row r="1003" spans="1:17" ht="18.75" thickBot="1" x14ac:dyDescent="0.3">
      <c r="A1003" s="2"/>
      <c r="B1003" s="2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2"/>
      <c r="P1003" s="2"/>
      <c r="Q1003" s="2"/>
    </row>
    <row r="1004" spans="1:17" ht="15.75" thickTop="1" x14ac:dyDescent="0.25">
      <c r="A1004" s="698" t="s">
        <v>6</v>
      </c>
      <c r="B1004" s="700" t="s">
        <v>7</v>
      </c>
      <c r="C1004" s="702" t="s">
        <v>8</v>
      </c>
      <c r="D1004" s="702" t="s">
        <v>9</v>
      </c>
      <c r="E1004" s="702" t="s">
        <v>10</v>
      </c>
      <c r="F1004" s="702" t="s">
        <v>11</v>
      </c>
      <c r="G1004" s="700" t="s">
        <v>12</v>
      </c>
      <c r="H1004" s="704" t="s">
        <v>13</v>
      </c>
      <c r="I1004" s="704" t="s">
        <v>14</v>
      </c>
      <c r="J1004" s="704" t="s">
        <v>15</v>
      </c>
      <c r="K1004" s="715" t="s">
        <v>16</v>
      </c>
      <c r="L1004" s="716"/>
      <c r="M1004" s="716"/>
      <c r="N1004" s="717"/>
      <c r="O1004" s="721" t="s">
        <v>17</v>
      </c>
      <c r="P1004" s="722"/>
      <c r="Q1004" s="708" t="s">
        <v>18</v>
      </c>
    </row>
    <row r="1005" spans="1:17" x14ac:dyDescent="0.25">
      <c r="A1005" s="699"/>
      <c r="B1005" s="701"/>
      <c r="C1005" s="703"/>
      <c r="D1005" s="703"/>
      <c r="E1005" s="703"/>
      <c r="F1005" s="703"/>
      <c r="G1005" s="701"/>
      <c r="H1005" s="705"/>
      <c r="I1005" s="705"/>
      <c r="J1005" s="705"/>
      <c r="K1005" s="718"/>
      <c r="L1005" s="719"/>
      <c r="M1005" s="719"/>
      <c r="N1005" s="720"/>
      <c r="O1005" s="723"/>
      <c r="P1005" s="724"/>
      <c r="Q1005" s="709"/>
    </row>
    <row r="1006" spans="1:17" x14ac:dyDescent="0.25">
      <c r="A1006" s="699"/>
      <c r="B1006" s="701"/>
      <c r="C1006" s="703"/>
      <c r="D1006" s="703"/>
      <c r="E1006" s="703"/>
      <c r="F1006" s="703"/>
      <c r="G1006" s="701"/>
      <c r="H1006" s="705"/>
      <c r="I1006" s="705"/>
      <c r="J1006" s="705"/>
      <c r="K1006" s="711" t="s">
        <v>19</v>
      </c>
      <c r="L1006" s="711" t="s">
        <v>20</v>
      </c>
      <c r="M1006" s="711" t="s">
        <v>21</v>
      </c>
      <c r="N1006" s="711" t="s">
        <v>22</v>
      </c>
      <c r="O1006" s="695" t="s">
        <v>23</v>
      </c>
      <c r="P1006" s="695" t="s">
        <v>24</v>
      </c>
      <c r="Q1006" s="709"/>
    </row>
    <row r="1007" spans="1:17" ht="15.75" thickBot="1" x14ac:dyDescent="0.3">
      <c r="A1007" s="727"/>
      <c r="B1007" s="725"/>
      <c r="C1007" s="707"/>
      <c r="D1007" s="707"/>
      <c r="E1007" s="707"/>
      <c r="F1007" s="707"/>
      <c r="G1007" s="725"/>
      <c r="H1007" s="696"/>
      <c r="I1007" s="696"/>
      <c r="J1007" s="696"/>
      <c r="K1007" s="712"/>
      <c r="L1007" s="712"/>
      <c r="M1007" s="712"/>
      <c r="N1007" s="712"/>
      <c r="O1007" s="696"/>
      <c r="P1007" s="696"/>
      <c r="Q1007" s="710"/>
    </row>
    <row r="1008" spans="1:17" ht="144.75" thickBot="1" x14ac:dyDescent="0.3">
      <c r="A1008" s="129">
        <v>1</v>
      </c>
      <c r="B1008" s="71">
        <v>34101</v>
      </c>
      <c r="C1008" s="164" t="s">
        <v>426</v>
      </c>
      <c r="D1008" s="165" t="s">
        <v>71</v>
      </c>
      <c r="E1008" s="165" t="s">
        <v>72</v>
      </c>
      <c r="F1008" s="71">
        <v>1</v>
      </c>
      <c r="G1008" s="164" t="s">
        <v>75</v>
      </c>
      <c r="H1008" s="72">
        <v>121520</v>
      </c>
      <c r="I1008" s="72">
        <v>121520</v>
      </c>
      <c r="J1008" s="73" t="s">
        <v>28</v>
      </c>
      <c r="K1008" s="74">
        <v>0.25</v>
      </c>
      <c r="L1008" s="74">
        <v>0.25</v>
      </c>
      <c r="M1008" s="74">
        <v>0.25</v>
      </c>
      <c r="N1008" s="74">
        <v>0.25</v>
      </c>
      <c r="O1008" s="83" t="s">
        <v>29</v>
      </c>
      <c r="P1008" s="83"/>
      <c r="Q1008" s="151" t="s">
        <v>30</v>
      </c>
    </row>
    <row r="1009" spans="7:9" ht="15.75" thickTop="1" x14ac:dyDescent="0.25">
      <c r="G1009" s="62"/>
    </row>
    <row r="1010" spans="7:9" x14ac:dyDescent="0.25">
      <c r="G1010" s="62"/>
    </row>
    <row r="1011" spans="7:9" x14ac:dyDescent="0.25">
      <c r="G1011" s="62"/>
    </row>
    <row r="1012" spans="7:9" x14ac:dyDescent="0.25">
      <c r="G1012" s="62"/>
      <c r="I1012" s="61">
        <f>SUM(I1008:I1011)</f>
        <v>121520</v>
      </c>
    </row>
    <row r="1013" spans="7:9" x14ac:dyDescent="0.25">
      <c r="G1013" s="62"/>
    </row>
    <row r="1014" spans="7:9" x14ac:dyDescent="0.25">
      <c r="G1014" s="62"/>
    </row>
    <row r="1015" spans="7:9" x14ac:dyDescent="0.25">
      <c r="G1015" s="62"/>
    </row>
    <row r="1016" spans="7:9" x14ac:dyDescent="0.25">
      <c r="G1016" s="62"/>
    </row>
    <row r="1017" spans="7:9" x14ac:dyDescent="0.25">
      <c r="G1017" s="62"/>
    </row>
    <row r="1018" spans="7:9" x14ac:dyDescent="0.25">
      <c r="G1018" s="62"/>
    </row>
    <row r="1019" spans="7:9" x14ac:dyDescent="0.25">
      <c r="G1019" s="62"/>
    </row>
    <row r="1020" spans="7:9" x14ac:dyDescent="0.25">
      <c r="G1020" s="62"/>
    </row>
    <row r="1021" spans="7:9" x14ac:dyDescent="0.25">
      <c r="G1021" s="62"/>
    </row>
    <row r="1022" spans="7:9" x14ac:dyDescent="0.25">
      <c r="G1022" s="62"/>
    </row>
    <row r="1023" spans="7:9" x14ac:dyDescent="0.25">
      <c r="G1023" s="62"/>
    </row>
    <row r="1024" spans="7:9" x14ac:dyDescent="0.25">
      <c r="G1024" s="62"/>
    </row>
    <row r="1025" spans="1:17" x14ac:dyDescent="0.25">
      <c r="G1025" s="62"/>
    </row>
    <row r="1026" spans="1:17" x14ac:dyDescent="0.25">
      <c r="G1026" s="62"/>
    </row>
    <row r="1027" spans="1:17" x14ac:dyDescent="0.25">
      <c r="G1027" s="62"/>
    </row>
    <row r="1028" spans="1:17" x14ac:dyDescent="0.25">
      <c r="G1028" s="62"/>
    </row>
    <row r="1029" spans="1:17" x14ac:dyDescent="0.25">
      <c r="G1029" s="62"/>
    </row>
    <row r="1030" spans="1:17" x14ac:dyDescent="0.25">
      <c r="G1030" s="62"/>
    </row>
    <row r="1031" spans="1:17" x14ac:dyDescent="0.25">
      <c r="G1031" s="62"/>
    </row>
    <row r="1032" spans="1:17" x14ac:dyDescent="0.25">
      <c r="G1032" s="62"/>
    </row>
    <row r="1033" spans="1:17" x14ac:dyDescent="0.25">
      <c r="G1033" s="62"/>
    </row>
    <row r="1034" spans="1:17" x14ac:dyDescent="0.25">
      <c r="G1034" s="62"/>
    </row>
    <row r="1035" spans="1:17" x14ac:dyDescent="0.25">
      <c r="G1035" s="62"/>
    </row>
    <row r="1036" spans="1:17" x14ac:dyDescent="0.25">
      <c r="A1036" s="706" t="s">
        <v>0</v>
      </c>
      <c r="B1036" s="706"/>
      <c r="C1036" s="706"/>
      <c r="D1036" s="706"/>
      <c r="E1036" s="706"/>
      <c r="F1036" s="706"/>
      <c r="G1036" s="706"/>
      <c r="H1036" s="706"/>
      <c r="I1036" s="706"/>
      <c r="J1036" s="706"/>
      <c r="K1036" s="706"/>
      <c r="L1036" s="706"/>
      <c r="M1036" s="706"/>
      <c r="N1036" s="706"/>
      <c r="O1036" s="706"/>
      <c r="P1036" s="706"/>
      <c r="Q1036" s="706"/>
    </row>
    <row r="1037" spans="1:17" x14ac:dyDescent="0.25">
      <c r="A1037" s="713" t="s">
        <v>1</v>
      </c>
      <c r="B1037" s="713"/>
      <c r="C1037" s="713"/>
      <c r="D1037" s="713"/>
      <c r="E1037" s="713"/>
      <c r="F1037" s="713"/>
      <c r="G1037" s="713"/>
      <c r="H1037" s="713"/>
      <c r="I1037" s="713"/>
      <c r="J1037" s="713"/>
      <c r="K1037" s="713"/>
      <c r="L1037" s="713"/>
      <c r="M1037" s="713"/>
      <c r="N1037" s="713"/>
      <c r="O1037" s="713"/>
      <c r="P1037" s="713"/>
      <c r="Q1037" s="713"/>
    </row>
    <row r="1038" spans="1:17" x14ac:dyDescent="0.25">
      <c r="A1038" s="713" t="s">
        <v>2</v>
      </c>
      <c r="B1038" s="713"/>
      <c r="C1038" s="713"/>
      <c r="D1038" s="713"/>
      <c r="E1038" s="713"/>
      <c r="F1038" s="713"/>
      <c r="G1038" s="713"/>
      <c r="H1038" s="713"/>
      <c r="I1038" s="713"/>
      <c r="J1038" s="713"/>
      <c r="K1038" s="713"/>
      <c r="L1038" s="713"/>
      <c r="M1038" s="713"/>
      <c r="N1038" s="713"/>
      <c r="O1038" s="713"/>
      <c r="P1038" s="713"/>
      <c r="Q1038" s="713"/>
    </row>
    <row r="1039" spans="1:17" x14ac:dyDescent="0.25">
      <c r="A1039" s="713" t="s">
        <v>3</v>
      </c>
      <c r="B1039" s="713"/>
      <c r="C1039" s="713"/>
      <c r="D1039" s="713"/>
      <c r="E1039" s="713"/>
      <c r="F1039" s="713"/>
      <c r="G1039" s="713"/>
      <c r="H1039" s="713"/>
      <c r="I1039" s="713"/>
      <c r="J1039" s="713"/>
      <c r="K1039" s="713"/>
      <c r="L1039" s="713"/>
      <c r="M1039" s="713"/>
      <c r="N1039" s="713"/>
      <c r="O1039" s="713"/>
      <c r="P1039" s="713"/>
      <c r="Q1039" s="713"/>
    </row>
    <row r="1040" spans="1:17" x14ac:dyDescent="0.25">
      <c r="A1040" s="713" t="s">
        <v>494</v>
      </c>
      <c r="B1040" s="713"/>
      <c r="C1040" s="713"/>
      <c r="D1040" s="713"/>
      <c r="E1040" s="713"/>
      <c r="F1040" s="713"/>
      <c r="G1040" s="713"/>
      <c r="H1040" s="713"/>
      <c r="I1040" s="713"/>
      <c r="J1040" s="713"/>
      <c r="K1040" s="713"/>
      <c r="L1040" s="713"/>
      <c r="M1040" s="713"/>
      <c r="N1040" s="713"/>
      <c r="O1040" s="713"/>
      <c r="P1040" s="713"/>
      <c r="Q1040" s="713"/>
    </row>
    <row r="1041" spans="1:17" x14ac:dyDescent="0.25">
      <c r="A1041" s="726" t="s">
        <v>4</v>
      </c>
      <c r="B1041" s="726"/>
      <c r="C1041" s="726"/>
      <c r="D1041" s="726"/>
      <c r="E1041" s="726"/>
      <c r="F1041" s="726"/>
      <c r="G1041" s="726"/>
      <c r="H1041" s="726"/>
      <c r="I1041" s="726"/>
      <c r="J1041" s="726"/>
      <c r="K1041" s="726"/>
      <c r="L1041" s="726"/>
      <c r="M1041" s="726"/>
      <c r="N1041" s="726"/>
      <c r="O1041" s="726"/>
      <c r="P1041" s="726"/>
      <c r="Q1041" s="726"/>
    </row>
    <row r="1042" spans="1:17" x14ac:dyDescent="0.25">
      <c r="A1042" s="697" t="s">
        <v>96</v>
      </c>
      <c r="B1042" s="697"/>
      <c r="C1042" s="697"/>
      <c r="D1042" s="697"/>
      <c r="E1042" s="697"/>
      <c r="F1042" s="697"/>
      <c r="G1042" s="697"/>
      <c r="H1042" s="697"/>
      <c r="I1042" s="697"/>
      <c r="J1042" s="697"/>
      <c r="K1042" s="697"/>
      <c r="L1042" s="697"/>
      <c r="M1042" s="697"/>
      <c r="N1042" s="697"/>
      <c r="O1042" s="697"/>
      <c r="P1042" s="697"/>
      <c r="Q1042" s="697"/>
    </row>
    <row r="1043" spans="1:17" ht="18.75" thickBot="1" x14ac:dyDescent="0.3">
      <c r="A1043" s="2"/>
      <c r="B1043" s="2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2"/>
      <c r="P1043" s="2"/>
      <c r="Q1043" s="2"/>
    </row>
    <row r="1044" spans="1:17" ht="15.75" thickTop="1" x14ac:dyDescent="0.25">
      <c r="A1044" s="698" t="s">
        <v>6</v>
      </c>
      <c r="B1044" s="700" t="s">
        <v>7</v>
      </c>
      <c r="C1044" s="702" t="s">
        <v>8</v>
      </c>
      <c r="D1044" s="702" t="s">
        <v>9</v>
      </c>
      <c r="E1044" s="702" t="s">
        <v>10</v>
      </c>
      <c r="F1044" s="702" t="s">
        <v>11</v>
      </c>
      <c r="G1044" s="700" t="s">
        <v>12</v>
      </c>
      <c r="H1044" s="704" t="s">
        <v>13</v>
      </c>
      <c r="I1044" s="704" t="s">
        <v>14</v>
      </c>
      <c r="J1044" s="704" t="s">
        <v>15</v>
      </c>
      <c r="K1044" s="715" t="s">
        <v>16</v>
      </c>
      <c r="L1044" s="716"/>
      <c r="M1044" s="716"/>
      <c r="N1044" s="717"/>
      <c r="O1044" s="721" t="s">
        <v>17</v>
      </c>
      <c r="P1044" s="722"/>
      <c r="Q1044" s="708" t="s">
        <v>18</v>
      </c>
    </row>
    <row r="1045" spans="1:17" x14ac:dyDescent="0.25">
      <c r="A1045" s="699"/>
      <c r="B1045" s="701"/>
      <c r="C1045" s="703"/>
      <c r="D1045" s="703"/>
      <c r="E1045" s="703"/>
      <c r="F1045" s="703"/>
      <c r="G1045" s="701"/>
      <c r="H1045" s="705"/>
      <c r="I1045" s="705"/>
      <c r="J1045" s="705"/>
      <c r="K1045" s="718"/>
      <c r="L1045" s="719"/>
      <c r="M1045" s="719"/>
      <c r="N1045" s="720"/>
      <c r="O1045" s="723"/>
      <c r="P1045" s="724"/>
      <c r="Q1045" s="709"/>
    </row>
    <row r="1046" spans="1:17" x14ac:dyDescent="0.25">
      <c r="A1046" s="699"/>
      <c r="B1046" s="701"/>
      <c r="C1046" s="703"/>
      <c r="D1046" s="703"/>
      <c r="E1046" s="703"/>
      <c r="F1046" s="703"/>
      <c r="G1046" s="701"/>
      <c r="H1046" s="705"/>
      <c r="I1046" s="705"/>
      <c r="J1046" s="705"/>
      <c r="K1046" s="711" t="s">
        <v>19</v>
      </c>
      <c r="L1046" s="711" t="s">
        <v>20</v>
      </c>
      <c r="M1046" s="711" t="s">
        <v>21</v>
      </c>
      <c r="N1046" s="711" t="s">
        <v>22</v>
      </c>
      <c r="O1046" s="695" t="s">
        <v>23</v>
      </c>
      <c r="P1046" s="695" t="s">
        <v>24</v>
      </c>
      <c r="Q1046" s="709"/>
    </row>
    <row r="1047" spans="1:17" ht="15.75" thickBot="1" x14ac:dyDescent="0.3">
      <c r="A1047" s="727"/>
      <c r="B1047" s="725"/>
      <c r="C1047" s="707"/>
      <c r="D1047" s="707"/>
      <c r="E1047" s="707"/>
      <c r="F1047" s="707"/>
      <c r="G1047" s="725"/>
      <c r="H1047" s="696"/>
      <c r="I1047" s="696"/>
      <c r="J1047" s="696"/>
      <c r="K1047" s="712"/>
      <c r="L1047" s="712"/>
      <c r="M1047" s="712"/>
      <c r="N1047" s="712"/>
      <c r="O1047" s="696"/>
      <c r="P1047" s="696"/>
      <c r="Q1047" s="710"/>
    </row>
    <row r="1048" spans="1:17" x14ac:dyDescent="0.25">
      <c r="A1048" s="52"/>
      <c r="B1048" s="53"/>
      <c r="C1048" s="172"/>
      <c r="D1048" s="731" t="s">
        <v>71</v>
      </c>
      <c r="E1048" s="731" t="s">
        <v>26</v>
      </c>
      <c r="F1048" s="53"/>
      <c r="G1048" s="5"/>
      <c r="H1048" s="608"/>
      <c r="I1048" s="609"/>
      <c r="J1048" s="53"/>
      <c r="K1048" s="42"/>
      <c r="L1048" s="42"/>
      <c r="M1048" s="42"/>
      <c r="N1048" s="42"/>
      <c r="O1048" s="53"/>
      <c r="P1048" s="54"/>
      <c r="Q1048" s="728" t="s">
        <v>98</v>
      </c>
    </row>
    <row r="1049" spans="1:17" ht="24.75" thickBot="1" x14ac:dyDescent="0.3">
      <c r="A1049" s="22">
        <v>2</v>
      </c>
      <c r="B1049" s="23">
        <v>34501</v>
      </c>
      <c r="C1049" s="173" t="s">
        <v>428</v>
      </c>
      <c r="D1049" s="733"/>
      <c r="E1049" s="733"/>
      <c r="F1049" s="23">
        <v>1</v>
      </c>
      <c r="G1049" s="174" t="s">
        <v>97</v>
      </c>
      <c r="H1049" s="610">
        <v>20000</v>
      </c>
      <c r="I1049" s="611">
        <v>20000</v>
      </c>
      <c r="J1049" s="23" t="s">
        <v>28</v>
      </c>
      <c r="K1049" s="25">
        <v>1</v>
      </c>
      <c r="L1049" s="25">
        <v>0</v>
      </c>
      <c r="M1049" s="25">
        <v>0</v>
      </c>
      <c r="N1049" s="25">
        <v>0</v>
      </c>
      <c r="O1049" s="23"/>
      <c r="P1049" s="26" t="s">
        <v>29</v>
      </c>
      <c r="Q1049" s="730"/>
    </row>
    <row r="1050" spans="1:17" ht="15.75" thickTop="1" x14ac:dyDescent="0.25">
      <c r="A1050" s="227"/>
      <c r="B1050" s="227"/>
      <c r="C1050" s="227"/>
      <c r="D1050" s="227"/>
      <c r="E1050" s="227"/>
      <c r="F1050" s="227"/>
      <c r="G1050" s="242"/>
      <c r="H1050" s="227"/>
      <c r="I1050" s="243"/>
      <c r="J1050" s="227"/>
      <c r="K1050" s="227"/>
      <c r="L1050" s="227"/>
      <c r="M1050" s="227"/>
      <c r="N1050" s="227"/>
      <c r="O1050" s="227"/>
      <c r="P1050" s="227"/>
      <c r="Q1050" s="227"/>
    </row>
    <row r="1051" spans="1:17" x14ac:dyDescent="0.25">
      <c r="G1051" s="62"/>
      <c r="I1051" s="61"/>
    </row>
    <row r="1052" spans="1:17" x14ac:dyDescent="0.25">
      <c r="G1052" s="62"/>
      <c r="I1052" s="61"/>
    </row>
    <row r="1053" spans="1:17" x14ac:dyDescent="0.25">
      <c r="G1053" s="62"/>
      <c r="I1053" s="61">
        <f>SUM(I1048:I1052)</f>
        <v>20000</v>
      </c>
    </row>
    <row r="1054" spans="1:17" x14ac:dyDescent="0.25">
      <c r="G1054" s="62"/>
      <c r="I1054" s="61"/>
    </row>
    <row r="1055" spans="1:17" x14ac:dyDescent="0.25">
      <c r="G1055" s="62"/>
      <c r="I1055" s="61"/>
    </row>
    <row r="1056" spans="1:17" x14ac:dyDescent="0.25">
      <c r="G1056" s="62"/>
      <c r="I1056" s="61"/>
    </row>
    <row r="1057" spans="7:9" x14ac:dyDescent="0.25">
      <c r="G1057" s="62"/>
      <c r="I1057" s="61"/>
    </row>
    <row r="1058" spans="7:9" x14ac:dyDescent="0.25">
      <c r="G1058" s="62"/>
      <c r="I1058" s="61"/>
    </row>
    <row r="1059" spans="7:9" x14ac:dyDescent="0.25">
      <c r="G1059" s="62"/>
      <c r="I1059" s="61"/>
    </row>
    <row r="1060" spans="7:9" x14ac:dyDescent="0.25">
      <c r="G1060" s="62"/>
      <c r="I1060" s="61"/>
    </row>
    <row r="1061" spans="7:9" x14ac:dyDescent="0.25">
      <c r="G1061" s="62"/>
      <c r="I1061" s="61"/>
    </row>
    <row r="1062" spans="7:9" x14ac:dyDescent="0.25">
      <c r="G1062" s="62"/>
      <c r="I1062" s="61"/>
    </row>
    <row r="1063" spans="7:9" x14ac:dyDescent="0.25">
      <c r="G1063" s="62"/>
      <c r="I1063" s="61"/>
    </row>
    <row r="1064" spans="7:9" x14ac:dyDescent="0.25">
      <c r="G1064" s="62"/>
      <c r="I1064" s="61"/>
    </row>
    <row r="1065" spans="7:9" x14ac:dyDescent="0.25">
      <c r="G1065" s="62"/>
      <c r="I1065" s="61"/>
    </row>
    <row r="1066" spans="7:9" x14ac:dyDescent="0.25">
      <c r="G1066" s="62"/>
      <c r="I1066" s="61"/>
    </row>
    <row r="1067" spans="7:9" x14ac:dyDescent="0.25">
      <c r="G1067" s="62"/>
      <c r="I1067" s="61"/>
    </row>
    <row r="1068" spans="7:9" x14ac:dyDescent="0.25">
      <c r="G1068" s="62"/>
      <c r="I1068" s="61"/>
    </row>
    <row r="1069" spans="7:9" x14ac:dyDescent="0.25">
      <c r="G1069" s="62"/>
      <c r="I1069" s="61"/>
    </row>
    <row r="1070" spans="7:9" x14ac:dyDescent="0.25">
      <c r="G1070" s="62"/>
      <c r="I1070" s="61"/>
    </row>
    <row r="1071" spans="7:9" x14ac:dyDescent="0.25">
      <c r="G1071" s="62"/>
      <c r="I1071" s="61"/>
    </row>
    <row r="1072" spans="7:9" x14ac:dyDescent="0.25">
      <c r="G1072" s="62"/>
      <c r="I1072" s="61"/>
    </row>
    <row r="1073" spans="1:17" x14ac:dyDescent="0.25">
      <c r="G1073" s="62"/>
      <c r="I1073" t="s">
        <v>99</v>
      </c>
    </row>
    <row r="1074" spans="1:17" x14ac:dyDescent="0.25">
      <c r="G1074" s="62"/>
    </row>
    <row r="1075" spans="1:17" x14ac:dyDescent="0.25">
      <c r="G1075" s="62"/>
    </row>
    <row r="1076" spans="1:17" x14ac:dyDescent="0.25">
      <c r="G1076" s="62"/>
    </row>
    <row r="1077" spans="1:17" x14ac:dyDescent="0.25">
      <c r="A1077" s="706" t="s">
        <v>0</v>
      </c>
      <c r="B1077" s="706"/>
      <c r="C1077" s="706"/>
      <c r="D1077" s="706"/>
      <c r="E1077" s="706"/>
      <c r="F1077" s="706"/>
      <c r="G1077" s="706"/>
      <c r="H1077" s="706"/>
      <c r="I1077" s="706"/>
      <c r="J1077" s="706"/>
      <c r="K1077" s="706"/>
      <c r="L1077" s="706"/>
      <c r="M1077" s="706"/>
      <c r="N1077" s="706"/>
      <c r="O1077" s="706"/>
      <c r="P1077" s="706"/>
      <c r="Q1077" s="706"/>
    </row>
    <row r="1078" spans="1:17" x14ac:dyDescent="0.25">
      <c r="A1078" s="713" t="s">
        <v>1</v>
      </c>
      <c r="B1078" s="713"/>
      <c r="C1078" s="713"/>
      <c r="D1078" s="713"/>
      <c r="E1078" s="713"/>
      <c r="F1078" s="713"/>
      <c r="G1078" s="713"/>
      <c r="H1078" s="713"/>
      <c r="I1078" s="713"/>
      <c r="J1078" s="713"/>
      <c r="K1078" s="713"/>
      <c r="L1078" s="713"/>
      <c r="M1078" s="713"/>
      <c r="N1078" s="713"/>
      <c r="O1078" s="713"/>
      <c r="P1078" s="713"/>
      <c r="Q1078" s="713"/>
    </row>
    <row r="1079" spans="1:17" x14ac:dyDescent="0.25">
      <c r="A1079" s="713" t="s">
        <v>2</v>
      </c>
      <c r="B1079" s="713"/>
      <c r="C1079" s="713"/>
      <c r="D1079" s="713"/>
      <c r="E1079" s="713"/>
      <c r="F1079" s="713"/>
      <c r="G1079" s="713"/>
      <c r="H1079" s="713"/>
      <c r="I1079" s="713"/>
      <c r="J1079" s="713"/>
      <c r="K1079" s="713"/>
      <c r="L1079" s="713"/>
      <c r="M1079" s="713"/>
      <c r="N1079" s="713"/>
      <c r="O1079" s="713"/>
      <c r="P1079" s="713"/>
      <c r="Q1079" s="713"/>
    </row>
    <row r="1080" spans="1:17" x14ac:dyDescent="0.25">
      <c r="A1080" s="713" t="s">
        <v>3</v>
      </c>
      <c r="B1080" s="713"/>
      <c r="C1080" s="713"/>
      <c r="D1080" s="713"/>
      <c r="E1080" s="713"/>
      <c r="F1080" s="713"/>
      <c r="G1080" s="713"/>
      <c r="H1080" s="713"/>
      <c r="I1080" s="713"/>
      <c r="J1080" s="713"/>
      <c r="K1080" s="713"/>
      <c r="L1080" s="713"/>
      <c r="M1080" s="713"/>
      <c r="N1080" s="713"/>
      <c r="O1080" s="713"/>
      <c r="P1080" s="713"/>
      <c r="Q1080" s="713"/>
    </row>
    <row r="1081" spans="1:17" x14ac:dyDescent="0.25">
      <c r="A1081" s="713" t="s">
        <v>510</v>
      </c>
      <c r="B1081" s="713"/>
      <c r="C1081" s="713"/>
      <c r="D1081" s="713"/>
      <c r="E1081" s="713"/>
      <c r="F1081" s="713"/>
      <c r="G1081" s="713"/>
      <c r="H1081" s="713"/>
      <c r="I1081" s="713"/>
      <c r="J1081" s="713"/>
      <c r="K1081" s="713"/>
      <c r="L1081" s="713"/>
      <c r="M1081" s="713"/>
      <c r="N1081" s="713"/>
      <c r="O1081" s="713"/>
      <c r="P1081" s="713"/>
      <c r="Q1081" s="713"/>
    </row>
    <row r="1082" spans="1:17" x14ac:dyDescent="0.25">
      <c r="A1082" s="714" t="s">
        <v>4</v>
      </c>
      <c r="B1082" s="714"/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  <c r="M1082" s="714"/>
      <c r="N1082" s="714"/>
      <c r="O1082" s="714"/>
      <c r="P1082" s="714"/>
      <c r="Q1082" s="714"/>
    </row>
    <row r="1083" spans="1:17" x14ac:dyDescent="0.25">
      <c r="A1083" s="737" t="s">
        <v>100</v>
      </c>
      <c r="B1083" s="737"/>
      <c r="C1083" s="737"/>
      <c r="D1083" s="737"/>
      <c r="E1083" s="737"/>
      <c r="F1083" s="737"/>
      <c r="G1083" s="737"/>
      <c r="H1083" s="737"/>
      <c r="I1083" s="737"/>
      <c r="J1083" s="737"/>
      <c r="K1083" s="737"/>
      <c r="L1083" s="737"/>
      <c r="M1083" s="737"/>
      <c r="N1083" s="737"/>
      <c r="O1083" s="737"/>
      <c r="P1083" s="737"/>
      <c r="Q1083" s="737"/>
    </row>
    <row r="1084" spans="1:17" ht="18.75" thickBot="1" x14ac:dyDescent="0.3">
      <c r="A1084" s="2"/>
      <c r="B1084" s="2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2"/>
      <c r="P1084" s="2"/>
      <c r="Q1084" s="2"/>
    </row>
    <row r="1085" spans="1:17" ht="15.75" thickTop="1" x14ac:dyDescent="0.25">
      <c r="A1085" s="698" t="s">
        <v>6</v>
      </c>
      <c r="B1085" s="700" t="s">
        <v>7</v>
      </c>
      <c r="C1085" s="702" t="s">
        <v>8</v>
      </c>
      <c r="D1085" s="702" t="s">
        <v>9</v>
      </c>
      <c r="E1085" s="702" t="s">
        <v>10</v>
      </c>
      <c r="F1085" s="702" t="s">
        <v>11</v>
      </c>
      <c r="G1085" s="700" t="s">
        <v>12</v>
      </c>
      <c r="H1085" s="704" t="s">
        <v>13</v>
      </c>
      <c r="I1085" s="704" t="s">
        <v>14</v>
      </c>
      <c r="J1085" s="704" t="s">
        <v>15</v>
      </c>
      <c r="K1085" s="715" t="s">
        <v>16</v>
      </c>
      <c r="L1085" s="716"/>
      <c r="M1085" s="716"/>
      <c r="N1085" s="717"/>
      <c r="O1085" s="721" t="s">
        <v>17</v>
      </c>
      <c r="P1085" s="722"/>
      <c r="Q1085" s="708" t="s">
        <v>18</v>
      </c>
    </row>
    <row r="1086" spans="1:17" x14ac:dyDescent="0.25">
      <c r="A1086" s="699"/>
      <c r="B1086" s="701"/>
      <c r="C1086" s="703"/>
      <c r="D1086" s="703"/>
      <c r="E1086" s="703"/>
      <c r="F1086" s="703"/>
      <c r="G1086" s="701"/>
      <c r="H1086" s="705"/>
      <c r="I1086" s="705"/>
      <c r="J1086" s="705"/>
      <c r="K1086" s="718"/>
      <c r="L1086" s="719"/>
      <c r="M1086" s="719"/>
      <c r="N1086" s="720"/>
      <c r="O1086" s="723"/>
      <c r="P1086" s="724"/>
      <c r="Q1086" s="709"/>
    </row>
    <row r="1087" spans="1:17" x14ac:dyDescent="0.25">
      <c r="A1087" s="699"/>
      <c r="B1087" s="701"/>
      <c r="C1087" s="703"/>
      <c r="D1087" s="703"/>
      <c r="E1087" s="703"/>
      <c r="F1087" s="703"/>
      <c r="G1087" s="701"/>
      <c r="H1087" s="705"/>
      <c r="I1087" s="705"/>
      <c r="J1087" s="705"/>
      <c r="K1087" s="711" t="s">
        <v>19</v>
      </c>
      <c r="L1087" s="711" t="s">
        <v>20</v>
      </c>
      <c r="M1087" s="711" t="s">
        <v>21</v>
      </c>
      <c r="N1087" s="711" t="s">
        <v>22</v>
      </c>
      <c r="O1087" s="695" t="s">
        <v>23</v>
      </c>
      <c r="P1087" s="695" t="s">
        <v>24</v>
      </c>
      <c r="Q1087" s="709"/>
    </row>
    <row r="1088" spans="1:17" ht="15.75" thickBot="1" x14ac:dyDescent="0.3">
      <c r="A1088" s="727"/>
      <c r="B1088" s="725"/>
      <c r="C1088" s="707"/>
      <c r="D1088" s="707"/>
      <c r="E1088" s="707"/>
      <c r="F1088" s="707"/>
      <c r="G1088" s="725"/>
      <c r="H1088" s="696"/>
      <c r="I1088" s="696"/>
      <c r="J1088" s="696"/>
      <c r="K1088" s="712"/>
      <c r="L1088" s="712"/>
      <c r="M1088" s="712"/>
      <c r="N1088" s="712"/>
      <c r="O1088" s="696"/>
      <c r="P1088" s="696"/>
      <c r="Q1088" s="710"/>
    </row>
    <row r="1089" spans="1:17" ht="24" x14ac:dyDescent="0.25">
      <c r="A1089" s="52">
        <v>1</v>
      </c>
      <c r="B1089" s="53">
        <v>34701</v>
      </c>
      <c r="C1089" s="5" t="s">
        <v>429</v>
      </c>
      <c r="D1089" s="731" t="s">
        <v>71</v>
      </c>
      <c r="E1089" s="731" t="s">
        <v>72</v>
      </c>
      <c r="F1089" s="538">
        <v>1294</v>
      </c>
      <c r="G1089" s="5" t="s">
        <v>31</v>
      </c>
      <c r="H1089" s="159">
        <v>65</v>
      </c>
      <c r="I1089" s="159">
        <f t="shared" ref="I1089:I1091" si="10">SUM(F1089*H1089)</f>
        <v>84110</v>
      </c>
      <c r="J1089" s="214" t="s">
        <v>28</v>
      </c>
      <c r="K1089" s="86">
        <v>0.1</v>
      </c>
      <c r="L1089" s="86">
        <v>0.4</v>
      </c>
      <c r="M1089" s="86">
        <v>0.1</v>
      </c>
      <c r="N1089" s="86">
        <v>0.4</v>
      </c>
      <c r="O1089" s="161" t="s">
        <v>29</v>
      </c>
      <c r="P1089" s="161"/>
      <c r="Q1089" s="728" t="s">
        <v>30</v>
      </c>
    </row>
    <row r="1090" spans="1:17" x14ac:dyDescent="0.25">
      <c r="A1090" s="244">
        <v>2</v>
      </c>
      <c r="B1090" s="16">
        <v>34701</v>
      </c>
      <c r="C1090" s="176" t="s">
        <v>430</v>
      </c>
      <c r="D1090" s="732"/>
      <c r="E1090" s="732"/>
      <c r="F1090" s="586">
        <v>80</v>
      </c>
      <c r="G1090" s="7" t="s">
        <v>75</v>
      </c>
      <c r="H1090" s="240">
        <v>138</v>
      </c>
      <c r="I1090" s="159">
        <f t="shared" si="10"/>
        <v>11040</v>
      </c>
      <c r="J1090" s="124" t="s">
        <v>28</v>
      </c>
      <c r="K1090" s="100">
        <v>0.1</v>
      </c>
      <c r="L1090" s="100">
        <v>0.4</v>
      </c>
      <c r="M1090" s="100">
        <v>0.1</v>
      </c>
      <c r="N1090" s="100">
        <v>0.4</v>
      </c>
      <c r="O1090" s="137" t="s">
        <v>29</v>
      </c>
      <c r="P1090" s="137"/>
      <c r="Q1090" s="729"/>
    </row>
    <row r="1091" spans="1:17" ht="24" x14ac:dyDescent="0.25">
      <c r="A1091" s="244">
        <v>3</v>
      </c>
      <c r="B1091" s="16">
        <v>34701</v>
      </c>
      <c r="C1091" s="176" t="s">
        <v>431</v>
      </c>
      <c r="D1091" s="732"/>
      <c r="E1091" s="732"/>
      <c r="F1091" s="586">
        <v>100</v>
      </c>
      <c r="G1091" s="7" t="s">
        <v>31</v>
      </c>
      <c r="H1091" s="240">
        <v>150</v>
      </c>
      <c r="I1091" s="159">
        <f t="shared" si="10"/>
        <v>15000</v>
      </c>
      <c r="J1091" s="124" t="s">
        <v>28</v>
      </c>
      <c r="K1091" s="100">
        <v>0.1</v>
      </c>
      <c r="L1091" s="100">
        <v>0.4</v>
      </c>
      <c r="M1091" s="100">
        <v>0.1</v>
      </c>
      <c r="N1091" s="100">
        <v>0.4</v>
      </c>
      <c r="O1091" s="137" t="s">
        <v>29</v>
      </c>
      <c r="P1091" s="137"/>
      <c r="Q1091" s="729"/>
    </row>
    <row r="1092" spans="1:17" ht="24.75" thickBot="1" x14ac:dyDescent="0.3">
      <c r="A1092" s="245">
        <v>4</v>
      </c>
      <c r="B1092" s="23">
        <v>34701</v>
      </c>
      <c r="C1092" s="200" t="s">
        <v>432</v>
      </c>
      <c r="D1092" s="733"/>
      <c r="E1092" s="733"/>
      <c r="F1092" s="587">
        <v>68</v>
      </c>
      <c r="G1092" s="174" t="s">
        <v>31</v>
      </c>
      <c r="H1092" s="241">
        <v>145</v>
      </c>
      <c r="I1092" s="159">
        <v>9850</v>
      </c>
      <c r="J1092" s="57" t="s">
        <v>28</v>
      </c>
      <c r="K1092" s="58">
        <v>0.1</v>
      </c>
      <c r="L1092" s="58">
        <v>0.4</v>
      </c>
      <c r="M1092" s="58">
        <v>0.1</v>
      </c>
      <c r="N1092" s="58">
        <v>0.4</v>
      </c>
      <c r="O1092" s="147" t="s">
        <v>29</v>
      </c>
      <c r="P1092" s="147"/>
      <c r="Q1092" s="730"/>
    </row>
    <row r="1093" spans="1:17" ht="15.75" thickTop="1" x14ac:dyDescent="0.25">
      <c r="G1093" s="62"/>
      <c r="I1093" s="102"/>
    </row>
    <row r="1094" spans="1:17" x14ac:dyDescent="0.25">
      <c r="G1094" s="62"/>
      <c r="I1094" s="102"/>
    </row>
    <row r="1095" spans="1:17" x14ac:dyDescent="0.25">
      <c r="G1095" s="62"/>
      <c r="I1095" s="128"/>
    </row>
    <row r="1096" spans="1:17" x14ac:dyDescent="0.25">
      <c r="G1096" s="62"/>
      <c r="I1096" s="63">
        <f>SUM(I1089:I1095)</f>
        <v>120000</v>
      </c>
    </row>
    <row r="1097" spans="1:17" x14ac:dyDescent="0.25">
      <c r="G1097" s="62"/>
      <c r="I1097" s="63"/>
    </row>
    <row r="1098" spans="1:17" x14ac:dyDescent="0.25">
      <c r="G1098" s="62"/>
      <c r="I1098" s="63"/>
    </row>
    <row r="1099" spans="1:17" x14ac:dyDescent="0.25">
      <c r="G1099" s="62"/>
      <c r="I1099" s="63"/>
    </row>
    <row r="1100" spans="1:17" x14ac:dyDescent="0.25">
      <c r="G1100" s="62"/>
      <c r="I1100" s="63"/>
    </row>
    <row r="1101" spans="1:17" x14ac:dyDescent="0.25">
      <c r="G1101" s="62"/>
      <c r="I1101" s="63"/>
    </row>
    <row r="1102" spans="1:17" x14ac:dyDescent="0.25">
      <c r="G1102" s="62"/>
      <c r="I1102" s="63"/>
    </row>
    <row r="1103" spans="1:17" x14ac:dyDescent="0.25">
      <c r="G1103" s="62"/>
      <c r="I1103" s="63"/>
    </row>
    <row r="1104" spans="1:17" x14ac:dyDescent="0.25">
      <c r="G1104" s="62"/>
      <c r="I1104" s="63"/>
    </row>
    <row r="1105" spans="1:17" x14ac:dyDescent="0.25">
      <c r="G1105" s="62"/>
      <c r="I1105" s="63"/>
    </row>
    <row r="1106" spans="1:17" x14ac:dyDescent="0.25">
      <c r="G1106" s="62"/>
      <c r="I1106" s="63"/>
    </row>
    <row r="1107" spans="1:17" x14ac:dyDescent="0.25">
      <c r="G1107" s="62"/>
      <c r="I1107" s="63"/>
    </row>
    <row r="1108" spans="1:17" x14ac:dyDescent="0.25">
      <c r="G1108" s="62"/>
      <c r="I1108" s="63"/>
    </row>
    <row r="1109" spans="1:17" x14ac:dyDescent="0.25">
      <c r="G1109" s="62"/>
      <c r="I1109" s="63"/>
    </row>
    <row r="1110" spans="1:17" x14ac:dyDescent="0.25">
      <c r="G1110" s="62"/>
      <c r="I1110" s="63"/>
    </row>
    <row r="1111" spans="1:17" x14ac:dyDescent="0.25">
      <c r="G1111" s="62"/>
      <c r="I1111" s="63"/>
    </row>
    <row r="1112" spans="1:17" x14ac:dyDescent="0.25">
      <c r="G1112" s="62"/>
      <c r="I1112" s="63"/>
    </row>
    <row r="1113" spans="1:17" x14ac:dyDescent="0.25">
      <c r="G1113" s="62"/>
      <c r="I1113" s="63"/>
    </row>
    <row r="1114" spans="1:17" x14ac:dyDescent="0.25">
      <c r="G1114" s="62"/>
      <c r="I1114" s="63"/>
    </row>
    <row r="1115" spans="1:17" x14ac:dyDescent="0.25">
      <c r="G1115" s="62"/>
      <c r="I1115" s="63"/>
    </row>
    <row r="1116" spans="1:17" x14ac:dyDescent="0.25">
      <c r="G1116" s="62"/>
      <c r="I1116" s="63"/>
    </row>
    <row r="1117" spans="1:17" x14ac:dyDescent="0.25">
      <c r="G1117" s="62"/>
    </row>
    <row r="1118" spans="1:17" x14ac:dyDescent="0.25">
      <c r="A1118" s="706"/>
      <c r="B1118" s="706"/>
      <c r="C1118" s="706"/>
      <c r="D1118" s="706"/>
      <c r="E1118" s="706"/>
      <c r="F1118" s="706"/>
      <c r="G1118" s="706"/>
      <c r="H1118" s="706"/>
      <c r="I1118" s="706"/>
      <c r="J1118" s="706"/>
      <c r="K1118" s="706"/>
      <c r="L1118" s="706"/>
      <c r="M1118" s="706"/>
      <c r="N1118" s="706"/>
      <c r="O1118" s="706"/>
      <c r="P1118" s="706"/>
      <c r="Q1118" s="706"/>
    </row>
    <row r="1119" spans="1:17" x14ac:dyDescent="0.25">
      <c r="A1119" s="713"/>
      <c r="B1119" s="713"/>
      <c r="C1119" s="713"/>
      <c r="D1119" s="713"/>
      <c r="E1119" s="713"/>
      <c r="F1119" s="713"/>
      <c r="G1119" s="713"/>
      <c r="H1119" s="713"/>
      <c r="I1119" s="713"/>
      <c r="J1119" s="713"/>
      <c r="K1119" s="713"/>
      <c r="L1119" s="713"/>
      <c r="M1119" s="713"/>
      <c r="N1119" s="713"/>
      <c r="O1119" s="713"/>
      <c r="P1119" s="713"/>
      <c r="Q1119" s="713"/>
    </row>
    <row r="1120" spans="1:17" x14ac:dyDescent="0.25">
      <c r="A1120" s="713"/>
      <c r="B1120" s="713"/>
      <c r="C1120" s="713"/>
      <c r="D1120" s="713"/>
      <c r="E1120" s="713"/>
      <c r="F1120" s="713"/>
      <c r="G1120" s="713"/>
      <c r="H1120" s="713"/>
      <c r="I1120" s="713"/>
      <c r="J1120" s="713"/>
      <c r="K1120" s="713"/>
      <c r="L1120" s="713"/>
      <c r="M1120" s="713"/>
      <c r="N1120" s="713"/>
      <c r="O1120" s="713"/>
      <c r="P1120" s="713"/>
      <c r="Q1120" s="713"/>
    </row>
    <row r="1121" spans="1:17" x14ac:dyDescent="0.25">
      <c r="A1121" s="713"/>
      <c r="B1121" s="713"/>
      <c r="C1121" s="713"/>
      <c r="D1121" s="713"/>
      <c r="E1121" s="713"/>
      <c r="F1121" s="713"/>
      <c r="G1121" s="713"/>
      <c r="H1121" s="713"/>
      <c r="I1121" s="713"/>
      <c r="J1121" s="713"/>
      <c r="K1121" s="713"/>
      <c r="L1121" s="713"/>
      <c r="M1121" s="713"/>
      <c r="N1121" s="713"/>
      <c r="O1121" s="713"/>
      <c r="P1121" s="713"/>
      <c r="Q1121" s="713"/>
    </row>
    <row r="1122" spans="1:17" x14ac:dyDescent="0.25">
      <c r="A1122" s="1"/>
      <c r="B1122" s="1"/>
      <c r="C1122" s="1"/>
      <c r="D1122" s="1"/>
      <c r="E1122" s="1"/>
      <c r="F1122" s="1"/>
      <c r="G1122" s="51"/>
      <c r="H1122" s="1"/>
      <c r="I1122" s="1"/>
      <c r="J1122" s="1"/>
      <c r="K1122" s="1"/>
      <c r="L1122" s="1"/>
      <c r="M1122" s="1"/>
      <c r="N1122" s="1"/>
      <c r="O1122" s="1"/>
      <c r="P1122" s="1"/>
      <c r="Q1122" s="1"/>
    </row>
    <row r="1123" spans="1:17" x14ac:dyDescent="0.25">
      <c r="G1123" s="62"/>
    </row>
    <row r="1124" spans="1:17" x14ac:dyDescent="0.25">
      <c r="A1124" s="706" t="s">
        <v>0</v>
      </c>
      <c r="B1124" s="706"/>
      <c r="C1124" s="706"/>
      <c r="D1124" s="706"/>
      <c r="E1124" s="706"/>
      <c r="F1124" s="706"/>
      <c r="G1124" s="706"/>
      <c r="H1124" s="706"/>
      <c r="I1124" s="706"/>
      <c r="J1124" s="706"/>
      <c r="K1124" s="706"/>
      <c r="L1124" s="706"/>
      <c r="M1124" s="706"/>
      <c r="N1124" s="706"/>
      <c r="O1124" s="706"/>
      <c r="P1124" s="706"/>
      <c r="Q1124" s="706"/>
    </row>
    <row r="1125" spans="1:17" x14ac:dyDescent="0.25">
      <c r="A1125" s="713" t="s">
        <v>1</v>
      </c>
      <c r="B1125" s="713"/>
      <c r="C1125" s="713"/>
      <c r="D1125" s="713"/>
      <c r="E1125" s="713"/>
      <c r="F1125" s="713"/>
      <c r="G1125" s="713"/>
      <c r="H1125" s="713"/>
      <c r="I1125" s="713"/>
      <c r="J1125" s="713"/>
      <c r="K1125" s="713"/>
      <c r="L1125" s="713"/>
      <c r="M1125" s="713"/>
      <c r="N1125" s="713"/>
      <c r="O1125" s="713"/>
      <c r="P1125" s="713"/>
      <c r="Q1125" s="713"/>
    </row>
    <row r="1126" spans="1:17" x14ac:dyDescent="0.25">
      <c r="A1126" s="713" t="s">
        <v>2</v>
      </c>
      <c r="B1126" s="713"/>
      <c r="C1126" s="713"/>
      <c r="D1126" s="713"/>
      <c r="E1126" s="713"/>
      <c r="F1126" s="713"/>
      <c r="G1126" s="713"/>
      <c r="H1126" s="713"/>
      <c r="I1126" s="713"/>
      <c r="J1126" s="713"/>
      <c r="K1126" s="713"/>
      <c r="L1126" s="713"/>
      <c r="M1126" s="713"/>
      <c r="N1126" s="713"/>
      <c r="O1126" s="713"/>
      <c r="P1126" s="713"/>
      <c r="Q1126" s="713"/>
    </row>
    <row r="1127" spans="1:17" x14ac:dyDescent="0.25">
      <c r="A1127" s="713" t="s">
        <v>3</v>
      </c>
      <c r="B1127" s="713"/>
      <c r="C1127" s="713"/>
      <c r="D1127" s="713"/>
      <c r="E1127" s="713"/>
      <c r="F1127" s="713"/>
      <c r="G1127" s="713"/>
      <c r="H1127" s="713"/>
      <c r="I1127" s="713"/>
      <c r="J1127" s="713"/>
      <c r="K1127" s="713"/>
      <c r="L1127" s="713"/>
      <c r="M1127" s="713"/>
      <c r="N1127" s="713"/>
      <c r="O1127" s="713"/>
      <c r="P1127" s="713"/>
      <c r="Q1127" s="713"/>
    </row>
    <row r="1128" spans="1:17" x14ac:dyDescent="0.25">
      <c r="A1128" s="713" t="s">
        <v>494</v>
      </c>
      <c r="B1128" s="713"/>
      <c r="C1128" s="713"/>
      <c r="D1128" s="713"/>
      <c r="E1128" s="713"/>
      <c r="F1128" s="713"/>
      <c r="G1128" s="713"/>
      <c r="H1128" s="713"/>
      <c r="I1128" s="713"/>
      <c r="J1128" s="713"/>
      <c r="K1128" s="713"/>
      <c r="L1128" s="713"/>
      <c r="M1128" s="713"/>
      <c r="N1128" s="713"/>
      <c r="O1128" s="713"/>
      <c r="P1128" s="713"/>
      <c r="Q1128" s="713"/>
    </row>
    <row r="1129" spans="1:17" x14ac:dyDescent="0.25">
      <c r="A1129" s="726" t="s">
        <v>4</v>
      </c>
      <c r="B1129" s="726"/>
      <c r="C1129" s="726"/>
      <c r="D1129" s="726"/>
      <c r="E1129" s="726"/>
      <c r="F1129" s="726"/>
      <c r="G1129" s="726"/>
      <c r="H1129" s="726"/>
      <c r="I1129" s="726"/>
      <c r="J1129" s="726"/>
      <c r="K1129" s="726"/>
      <c r="L1129" s="726"/>
      <c r="M1129" s="726"/>
      <c r="N1129" s="726"/>
      <c r="O1129" s="726"/>
      <c r="P1129" s="726"/>
      <c r="Q1129" s="726"/>
    </row>
    <row r="1130" spans="1:17" x14ac:dyDescent="0.25">
      <c r="A1130" s="697" t="s">
        <v>101</v>
      </c>
      <c r="B1130" s="697"/>
      <c r="C1130" s="697"/>
      <c r="D1130" s="697"/>
      <c r="E1130" s="697"/>
      <c r="F1130" s="697"/>
      <c r="G1130" s="697"/>
      <c r="H1130" s="697"/>
      <c r="I1130" s="697"/>
      <c r="J1130" s="697"/>
      <c r="K1130" s="697"/>
      <c r="L1130" s="697"/>
      <c r="M1130" s="697"/>
      <c r="N1130" s="697"/>
      <c r="O1130" s="697"/>
      <c r="P1130" s="697"/>
      <c r="Q1130" s="697"/>
    </row>
    <row r="1131" spans="1:17" ht="18.75" thickBot="1" x14ac:dyDescent="0.3">
      <c r="A1131" s="2"/>
      <c r="B1131" s="2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2"/>
      <c r="P1131" s="2"/>
      <c r="Q1131" s="2"/>
    </row>
    <row r="1132" spans="1:17" ht="15.75" thickTop="1" x14ac:dyDescent="0.25">
      <c r="A1132" s="698" t="s">
        <v>6</v>
      </c>
      <c r="B1132" s="700" t="s">
        <v>7</v>
      </c>
      <c r="C1132" s="702" t="s">
        <v>8</v>
      </c>
      <c r="D1132" s="702" t="s">
        <v>9</v>
      </c>
      <c r="E1132" s="702" t="s">
        <v>10</v>
      </c>
      <c r="F1132" s="702" t="s">
        <v>11</v>
      </c>
      <c r="G1132" s="700" t="s">
        <v>12</v>
      </c>
      <c r="H1132" s="704" t="s">
        <v>13</v>
      </c>
      <c r="I1132" s="704" t="s">
        <v>14</v>
      </c>
      <c r="J1132" s="704" t="s">
        <v>15</v>
      </c>
      <c r="K1132" s="715" t="s">
        <v>16</v>
      </c>
      <c r="L1132" s="716"/>
      <c r="M1132" s="716"/>
      <c r="N1132" s="717"/>
      <c r="O1132" s="721" t="s">
        <v>17</v>
      </c>
      <c r="P1132" s="722"/>
      <c r="Q1132" s="708" t="s">
        <v>18</v>
      </c>
    </row>
    <row r="1133" spans="1:17" x14ac:dyDescent="0.25">
      <c r="A1133" s="699"/>
      <c r="B1133" s="701"/>
      <c r="C1133" s="703"/>
      <c r="D1133" s="703"/>
      <c r="E1133" s="703"/>
      <c r="F1133" s="703"/>
      <c r="G1133" s="701"/>
      <c r="H1133" s="705"/>
      <c r="I1133" s="705"/>
      <c r="J1133" s="705"/>
      <c r="K1133" s="718"/>
      <c r="L1133" s="719"/>
      <c r="M1133" s="719"/>
      <c r="N1133" s="720"/>
      <c r="O1133" s="723"/>
      <c r="P1133" s="724"/>
      <c r="Q1133" s="709"/>
    </row>
    <row r="1134" spans="1:17" x14ac:dyDescent="0.25">
      <c r="A1134" s="699"/>
      <c r="B1134" s="701"/>
      <c r="C1134" s="703"/>
      <c r="D1134" s="703"/>
      <c r="E1134" s="703"/>
      <c r="F1134" s="703"/>
      <c r="G1134" s="701"/>
      <c r="H1134" s="705"/>
      <c r="I1134" s="705"/>
      <c r="J1134" s="705"/>
      <c r="K1134" s="711" t="s">
        <v>19</v>
      </c>
      <c r="L1134" s="711" t="s">
        <v>20</v>
      </c>
      <c r="M1134" s="711" t="s">
        <v>21</v>
      </c>
      <c r="N1134" s="711" t="s">
        <v>22</v>
      </c>
      <c r="O1134" s="695" t="s">
        <v>23</v>
      </c>
      <c r="P1134" s="695" t="s">
        <v>24</v>
      </c>
      <c r="Q1134" s="709"/>
    </row>
    <row r="1135" spans="1:17" ht="15.75" thickBot="1" x14ac:dyDescent="0.3">
      <c r="A1135" s="727"/>
      <c r="B1135" s="725"/>
      <c r="C1135" s="707"/>
      <c r="D1135" s="707"/>
      <c r="E1135" s="707"/>
      <c r="F1135" s="707"/>
      <c r="G1135" s="725"/>
      <c r="H1135" s="696"/>
      <c r="I1135" s="696"/>
      <c r="J1135" s="696"/>
      <c r="K1135" s="712"/>
      <c r="L1135" s="712"/>
      <c r="M1135" s="712"/>
      <c r="N1135" s="712"/>
      <c r="O1135" s="696"/>
      <c r="P1135" s="696"/>
      <c r="Q1135" s="710"/>
    </row>
    <row r="1136" spans="1:17" ht="144.75" thickBot="1" x14ac:dyDescent="0.3">
      <c r="A1136" s="378">
        <v>1</v>
      </c>
      <c r="B1136" s="342">
        <v>35101</v>
      </c>
      <c r="C1136" s="164" t="s">
        <v>433</v>
      </c>
      <c r="D1136" s="164" t="s">
        <v>71</v>
      </c>
      <c r="E1136" s="164" t="s">
        <v>26</v>
      </c>
      <c r="F1136" s="71">
        <v>12</v>
      </c>
      <c r="G1136" s="170" t="s">
        <v>75</v>
      </c>
      <c r="H1136" s="612">
        <f>I1136/F1136</f>
        <v>5000</v>
      </c>
      <c r="I1136" s="613">
        <v>60000</v>
      </c>
      <c r="J1136" s="382" t="s">
        <v>28</v>
      </c>
      <c r="K1136" s="429">
        <v>0.25</v>
      </c>
      <c r="L1136" s="74">
        <v>0.25</v>
      </c>
      <c r="M1136" s="74">
        <v>0.25</v>
      </c>
      <c r="N1136" s="74">
        <v>0.25</v>
      </c>
      <c r="O1136" s="83" t="s">
        <v>29</v>
      </c>
      <c r="P1136" s="217"/>
      <c r="Q1136" s="239" t="s">
        <v>30</v>
      </c>
    </row>
    <row r="1137" spans="1:17" ht="15.75" thickTop="1" x14ac:dyDescent="0.25">
      <c r="A1137" s="27"/>
      <c r="B1137" s="27"/>
      <c r="C1137" s="12"/>
      <c r="D1137" s="12"/>
      <c r="E1137" s="12"/>
      <c r="F1137" s="27"/>
      <c r="G1137" s="12"/>
      <c r="H1137" s="69"/>
      <c r="I1137" s="69"/>
      <c r="J1137" s="27"/>
      <c r="K1137" s="79"/>
      <c r="L1137" s="79"/>
      <c r="M1137" s="79"/>
      <c r="N1137" s="79"/>
      <c r="O1137" s="34"/>
      <c r="P1137" s="27"/>
      <c r="Q1137" s="14"/>
    </row>
    <row r="1138" spans="1:17" x14ac:dyDescent="0.25">
      <c r="A1138" s="27"/>
      <c r="B1138" s="27"/>
      <c r="C1138" s="12"/>
      <c r="D1138" s="12"/>
      <c r="E1138" s="12"/>
      <c r="F1138" s="27"/>
      <c r="G1138" s="12"/>
      <c r="H1138" s="69"/>
      <c r="I1138" s="69"/>
      <c r="J1138" s="27"/>
      <c r="K1138" s="79"/>
      <c r="L1138" s="79"/>
      <c r="M1138" s="79"/>
      <c r="N1138" s="79"/>
      <c r="O1138" s="34"/>
      <c r="P1138" s="27"/>
      <c r="Q1138" s="14"/>
    </row>
    <row r="1139" spans="1:17" x14ac:dyDescent="0.25">
      <c r="A1139" s="27"/>
      <c r="B1139" s="27"/>
      <c r="C1139" s="12"/>
      <c r="D1139" s="12"/>
      <c r="E1139" s="12"/>
      <c r="F1139" s="27"/>
      <c r="G1139" s="12"/>
      <c r="H1139" s="69"/>
      <c r="I1139" s="69"/>
      <c r="J1139" s="27"/>
      <c r="K1139" s="79"/>
      <c r="L1139" s="79"/>
      <c r="M1139" s="79"/>
      <c r="N1139" s="79"/>
      <c r="O1139" s="34"/>
      <c r="P1139" s="27"/>
      <c r="Q1139" s="14"/>
    </row>
    <row r="1140" spans="1:17" x14ac:dyDescent="0.25">
      <c r="A1140" s="27"/>
      <c r="B1140" s="27"/>
      <c r="C1140" s="12"/>
      <c r="D1140" s="12"/>
      <c r="E1140" s="12"/>
      <c r="F1140" s="27"/>
      <c r="G1140" s="12"/>
      <c r="H1140" s="69"/>
      <c r="I1140" s="69">
        <f>SUM(I1136:I1139)</f>
        <v>60000</v>
      </c>
      <c r="J1140" s="27"/>
      <c r="K1140" s="79"/>
      <c r="L1140" s="79"/>
      <c r="M1140" s="79"/>
      <c r="N1140" s="79"/>
      <c r="O1140" s="34"/>
      <c r="P1140" s="27"/>
      <c r="Q1140" s="14"/>
    </row>
    <row r="1141" spans="1:17" x14ac:dyDescent="0.25">
      <c r="A1141" s="27"/>
      <c r="B1141" s="27"/>
      <c r="C1141" s="12"/>
      <c r="D1141" s="12"/>
      <c r="E1141" s="12"/>
      <c r="F1141" s="27"/>
      <c r="G1141" s="12"/>
      <c r="H1141" s="69"/>
      <c r="I1141" s="69"/>
      <c r="J1141" s="27"/>
      <c r="K1141" s="79"/>
      <c r="L1141" s="79"/>
      <c r="M1141" s="79"/>
      <c r="N1141" s="79"/>
      <c r="O1141" s="34"/>
      <c r="P1141" s="27"/>
      <c r="Q1141" s="14"/>
    </row>
    <row r="1142" spans="1:17" x14ac:dyDescent="0.25">
      <c r="A1142" s="27"/>
      <c r="B1142" s="27"/>
      <c r="C1142" s="12"/>
      <c r="D1142" s="12"/>
      <c r="E1142" s="12"/>
      <c r="F1142" s="27"/>
      <c r="G1142" s="12"/>
      <c r="H1142" s="69"/>
      <c r="I1142" s="69"/>
      <c r="J1142" s="27"/>
      <c r="K1142" s="79"/>
      <c r="L1142" s="79"/>
      <c r="M1142" s="79"/>
      <c r="N1142" s="79"/>
      <c r="O1142" s="34"/>
      <c r="P1142" s="27"/>
      <c r="Q1142" s="14"/>
    </row>
    <row r="1143" spans="1:17" x14ac:dyDescent="0.25">
      <c r="A1143" s="27"/>
      <c r="B1143" s="27"/>
      <c r="C1143" s="12"/>
      <c r="D1143" s="12"/>
      <c r="E1143" s="12"/>
      <c r="F1143" s="27"/>
      <c r="G1143" s="12"/>
      <c r="H1143" s="69"/>
      <c r="I1143" s="69"/>
      <c r="J1143" s="27"/>
      <c r="K1143" s="79"/>
      <c r="L1143" s="79"/>
      <c r="M1143" s="79"/>
      <c r="N1143" s="79"/>
      <c r="O1143" s="34"/>
      <c r="P1143" s="27"/>
      <c r="Q1143" s="14"/>
    </row>
    <row r="1144" spans="1:17" x14ac:dyDescent="0.25">
      <c r="A1144" s="27"/>
      <c r="B1144" s="27"/>
      <c r="C1144" s="12"/>
      <c r="D1144" s="12"/>
      <c r="E1144" s="12"/>
      <c r="F1144" s="27"/>
      <c r="G1144" s="12"/>
      <c r="H1144" s="69"/>
      <c r="I1144" s="69"/>
      <c r="J1144" s="27"/>
      <c r="K1144" s="79"/>
      <c r="L1144" s="79"/>
      <c r="M1144" s="79"/>
      <c r="N1144" s="79"/>
      <c r="O1144" s="34"/>
      <c r="P1144" s="27"/>
      <c r="Q1144" s="14"/>
    </row>
    <row r="1145" spans="1:17" x14ac:dyDescent="0.25">
      <c r="A1145" s="27"/>
      <c r="B1145" s="27"/>
      <c r="C1145" s="12"/>
      <c r="D1145" s="12"/>
      <c r="E1145" s="12"/>
      <c r="F1145" s="27"/>
      <c r="G1145" s="12"/>
      <c r="H1145" s="69"/>
      <c r="I1145" s="69"/>
      <c r="J1145" s="27"/>
      <c r="K1145" s="79"/>
      <c r="L1145" s="79"/>
      <c r="M1145" s="79"/>
      <c r="N1145" s="79"/>
      <c r="O1145" s="34"/>
      <c r="P1145" s="27"/>
      <c r="Q1145" s="14"/>
    </row>
    <row r="1146" spans="1:17" x14ac:dyDescent="0.25">
      <c r="A1146" s="27"/>
      <c r="B1146" s="27"/>
      <c r="C1146" s="12"/>
      <c r="D1146" s="12"/>
      <c r="E1146" s="12"/>
      <c r="F1146" s="27"/>
      <c r="G1146" s="12"/>
      <c r="H1146" s="69"/>
      <c r="I1146" s="69"/>
      <c r="J1146" s="27"/>
      <c r="K1146" s="79"/>
      <c r="L1146" s="79"/>
      <c r="M1146" s="79"/>
      <c r="N1146" s="79"/>
      <c r="O1146" s="34"/>
      <c r="P1146" s="27"/>
      <c r="Q1146" s="14"/>
    </row>
    <row r="1147" spans="1:17" x14ac:dyDescent="0.25">
      <c r="A1147" s="27"/>
      <c r="B1147" s="27"/>
      <c r="C1147" s="12"/>
      <c r="D1147" s="12"/>
      <c r="E1147" s="12"/>
      <c r="F1147" s="27"/>
      <c r="G1147" s="12"/>
      <c r="H1147" s="69"/>
      <c r="I1147" s="69"/>
      <c r="J1147" s="27"/>
      <c r="K1147" s="79"/>
      <c r="L1147" s="79"/>
      <c r="M1147" s="79"/>
      <c r="N1147" s="79"/>
      <c r="O1147" s="34"/>
      <c r="P1147" s="27"/>
      <c r="Q1147" s="14"/>
    </row>
    <row r="1148" spans="1:17" x14ac:dyDescent="0.25">
      <c r="A1148" s="27"/>
      <c r="B1148" s="27"/>
      <c r="C1148" s="12"/>
      <c r="D1148" s="12"/>
      <c r="E1148" s="12"/>
      <c r="F1148" s="27"/>
      <c r="G1148" s="12"/>
      <c r="H1148" s="69"/>
      <c r="I1148" s="69"/>
      <c r="J1148" s="27"/>
      <c r="K1148" s="79"/>
      <c r="L1148" s="79"/>
      <c r="M1148" s="79"/>
      <c r="N1148" s="79"/>
      <c r="O1148" s="34"/>
      <c r="P1148" s="27"/>
      <c r="Q1148" s="14"/>
    </row>
    <row r="1149" spans="1:17" x14ac:dyDescent="0.25">
      <c r="A1149" s="27"/>
      <c r="B1149" s="27"/>
      <c r="C1149" s="12"/>
      <c r="D1149" s="12"/>
      <c r="E1149" s="12"/>
      <c r="F1149" s="27"/>
      <c r="G1149" s="12"/>
      <c r="H1149" s="69"/>
      <c r="I1149" s="69"/>
      <c r="J1149" s="27"/>
      <c r="K1149" s="79"/>
      <c r="L1149" s="79"/>
      <c r="M1149" s="79"/>
      <c r="N1149" s="79"/>
      <c r="O1149" s="34"/>
      <c r="P1149" s="27"/>
      <c r="Q1149" s="14"/>
    </row>
    <row r="1150" spans="1:17" x14ac:dyDescent="0.25">
      <c r="A1150" s="27"/>
      <c r="B1150" s="27"/>
      <c r="C1150" s="12"/>
      <c r="D1150" s="12"/>
      <c r="E1150" s="12"/>
      <c r="F1150" s="27"/>
      <c r="G1150" s="12"/>
      <c r="H1150" s="69"/>
      <c r="I1150" s="69"/>
      <c r="J1150" s="27"/>
      <c r="K1150" s="79"/>
      <c r="L1150" s="79"/>
      <c r="M1150" s="79"/>
      <c r="N1150" s="79"/>
      <c r="O1150" s="34"/>
      <c r="P1150" s="27"/>
      <c r="Q1150" s="14"/>
    </row>
    <row r="1151" spans="1:17" x14ac:dyDescent="0.25">
      <c r="A1151" s="27"/>
      <c r="B1151" s="27"/>
      <c r="C1151" s="12"/>
      <c r="D1151" s="12"/>
      <c r="E1151" s="12"/>
      <c r="F1151" s="27"/>
      <c r="G1151" s="12"/>
      <c r="H1151" s="69"/>
      <c r="I1151" s="69"/>
      <c r="J1151" s="27"/>
      <c r="K1151" s="79"/>
      <c r="L1151" s="79"/>
      <c r="M1151" s="79"/>
      <c r="N1151" s="79"/>
      <c r="O1151" s="34"/>
      <c r="P1151" s="27"/>
      <c r="Q1151" s="14"/>
    </row>
    <row r="1152" spans="1:17" x14ac:dyDescent="0.25">
      <c r="A1152" s="27"/>
      <c r="B1152" s="27"/>
      <c r="C1152" s="12"/>
      <c r="D1152" s="12"/>
      <c r="E1152" s="12"/>
      <c r="F1152" s="27"/>
      <c r="G1152" s="12"/>
      <c r="H1152" s="69"/>
      <c r="I1152" s="69"/>
      <c r="J1152" s="27"/>
      <c r="K1152" s="79"/>
      <c r="L1152" s="79"/>
      <c r="M1152" s="79"/>
      <c r="N1152" s="79"/>
      <c r="O1152" s="34"/>
      <c r="P1152" s="27"/>
      <c r="Q1152" s="14"/>
    </row>
    <row r="1153" spans="1:17" x14ac:dyDescent="0.25">
      <c r="A1153" s="27"/>
      <c r="B1153" s="27"/>
      <c r="C1153" s="12"/>
      <c r="D1153" s="12"/>
      <c r="E1153" s="12"/>
      <c r="F1153" s="27"/>
      <c r="G1153" s="12"/>
      <c r="H1153" s="69"/>
      <c r="I1153" s="69"/>
      <c r="J1153" s="27"/>
      <c r="K1153" s="79"/>
      <c r="L1153" s="79"/>
      <c r="M1153" s="79"/>
      <c r="N1153" s="79"/>
      <c r="O1153" s="34"/>
      <c r="P1153" s="27"/>
      <c r="Q1153" s="14"/>
    </row>
    <row r="1154" spans="1:17" x14ac:dyDescent="0.25">
      <c r="A1154" s="27"/>
      <c r="B1154" s="27"/>
      <c r="C1154" s="12"/>
      <c r="D1154" s="12"/>
      <c r="E1154" s="12"/>
      <c r="F1154" s="27"/>
      <c r="G1154" s="12"/>
      <c r="H1154" s="69"/>
      <c r="I1154" s="69"/>
      <c r="J1154" s="27"/>
      <c r="K1154" s="79"/>
      <c r="L1154" s="79"/>
      <c r="M1154" s="79"/>
      <c r="N1154" s="79"/>
      <c r="O1154" s="34"/>
      <c r="P1154" s="27"/>
      <c r="Q1154" s="14"/>
    </row>
    <row r="1155" spans="1:17" x14ac:dyDescent="0.25">
      <c r="A1155" s="27"/>
      <c r="B1155" s="27"/>
      <c r="C1155" s="12"/>
      <c r="D1155" s="12"/>
      <c r="E1155" s="12"/>
      <c r="F1155" s="27"/>
      <c r="G1155" s="12"/>
      <c r="H1155" s="69"/>
      <c r="I1155" s="69"/>
      <c r="J1155" s="27"/>
      <c r="K1155" s="79"/>
      <c r="L1155" s="79"/>
      <c r="M1155" s="79"/>
      <c r="N1155" s="79"/>
      <c r="O1155" s="34"/>
      <c r="P1155" s="27"/>
      <c r="Q1155" s="14"/>
    </row>
    <row r="1156" spans="1:17" x14ac:dyDescent="0.25">
      <c r="A1156" s="27"/>
      <c r="B1156" s="27"/>
      <c r="C1156" s="12"/>
      <c r="D1156" s="12"/>
      <c r="E1156" s="12"/>
      <c r="F1156" s="27"/>
      <c r="G1156" s="12"/>
      <c r="H1156" s="69"/>
      <c r="I1156" s="69"/>
      <c r="J1156" s="27"/>
      <c r="K1156" s="79"/>
      <c r="L1156" s="79"/>
      <c r="M1156" s="79"/>
      <c r="N1156" s="79"/>
      <c r="O1156" s="34"/>
      <c r="P1156" s="27"/>
      <c r="Q1156" s="14"/>
    </row>
    <row r="1157" spans="1:17" x14ac:dyDescent="0.25">
      <c r="A1157" s="27"/>
      <c r="B1157" s="27"/>
      <c r="C1157" s="12"/>
      <c r="D1157" s="12"/>
      <c r="E1157" s="12"/>
      <c r="F1157" s="27"/>
      <c r="G1157" s="12"/>
      <c r="H1157" s="69"/>
      <c r="I1157" s="69"/>
      <c r="J1157" s="27"/>
      <c r="K1157" s="79"/>
      <c r="L1157" s="79"/>
      <c r="M1157" s="79"/>
      <c r="N1157" s="79"/>
      <c r="O1157" s="34"/>
      <c r="P1157" s="27"/>
      <c r="Q1157" s="14"/>
    </row>
    <row r="1158" spans="1:17" x14ac:dyDescent="0.25">
      <c r="A1158" s="27"/>
      <c r="B1158" s="27"/>
      <c r="C1158" s="12"/>
      <c r="D1158" s="12"/>
      <c r="E1158" s="12"/>
      <c r="F1158" s="27"/>
      <c r="G1158" s="12"/>
      <c r="H1158" s="69"/>
      <c r="I1158" s="69"/>
      <c r="J1158" s="27"/>
      <c r="K1158" s="79"/>
      <c r="L1158" s="79"/>
      <c r="M1158" s="79"/>
      <c r="N1158" s="79"/>
      <c r="O1158" s="34"/>
      <c r="P1158" s="27"/>
      <c r="Q1158" s="14"/>
    </row>
    <row r="1159" spans="1:17" x14ac:dyDescent="0.25">
      <c r="A1159" s="27"/>
      <c r="B1159" s="27"/>
      <c r="C1159" s="12"/>
      <c r="D1159" s="12"/>
      <c r="E1159" s="12"/>
      <c r="F1159" s="27"/>
      <c r="G1159" s="12"/>
      <c r="H1159" s="69"/>
      <c r="I1159" s="69"/>
      <c r="J1159" s="27"/>
      <c r="K1159" s="79"/>
      <c r="L1159" s="79"/>
      <c r="M1159" s="79"/>
      <c r="N1159" s="79"/>
      <c r="O1159" s="34"/>
      <c r="P1159" s="27"/>
      <c r="Q1159" s="14"/>
    </row>
    <row r="1160" spans="1:17" x14ac:dyDescent="0.25">
      <c r="A1160" s="27"/>
      <c r="B1160" s="27"/>
      <c r="C1160" s="12"/>
      <c r="D1160" s="12"/>
      <c r="E1160" s="12"/>
      <c r="F1160" s="27"/>
      <c r="G1160" s="12"/>
      <c r="H1160" s="69"/>
      <c r="I1160" s="69"/>
      <c r="J1160" s="27"/>
      <c r="K1160" s="79"/>
      <c r="L1160" s="79"/>
      <c r="M1160" s="79"/>
      <c r="N1160" s="79"/>
      <c r="O1160" s="34"/>
      <c r="P1160" s="27"/>
      <c r="Q1160" s="14"/>
    </row>
    <row r="1161" spans="1:17" x14ac:dyDescent="0.25">
      <c r="A1161" s="27"/>
      <c r="B1161" s="27"/>
      <c r="C1161" s="12"/>
      <c r="D1161" s="12"/>
      <c r="E1161" s="12"/>
      <c r="F1161" s="27"/>
      <c r="G1161" s="12"/>
      <c r="H1161" s="69"/>
      <c r="I1161" s="69"/>
      <c r="J1161" s="27"/>
      <c r="K1161" s="79"/>
      <c r="L1161" s="79"/>
      <c r="M1161" s="79"/>
      <c r="N1161" s="79"/>
      <c r="O1161" s="34"/>
      <c r="P1161" s="27"/>
      <c r="Q1161" s="14"/>
    </row>
    <row r="1162" spans="1:17" x14ac:dyDescent="0.25">
      <c r="A1162" s="27"/>
      <c r="B1162" s="27"/>
      <c r="C1162" s="12"/>
      <c r="D1162" s="12"/>
      <c r="E1162" s="12"/>
      <c r="F1162" s="27"/>
      <c r="G1162" s="12"/>
      <c r="H1162" s="69"/>
      <c r="I1162" s="69"/>
      <c r="J1162" s="27"/>
      <c r="K1162" s="79"/>
      <c r="L1162" s="79"/>
      <c r="M1162" s="79"/>
      <c r="N1162" s="79"/>
      <c r="O1162" s="34"/>
      <c r="P1162" s="27"/>
      <c r="Q1162" s="14"/>
    </row>
    <row r="1163" spans="1:17" x14ac:dyDescent="0.25">
      <c r="G1163" s="62"/>
    </row>
    <row r="1164" spans="1:17" x14ac:dyDescent="0.25">
      <c r="A1164" s="706" t="s">
        <v>0</v>
      </c>
      <c r="B1164" s="706"/>
      <c r="C1164" s="706"/>
      <c r="D1164" s="706"/>
      <c r="E1164" s="706"/>
      <c r="F1164" s="706"/>
      <c r="G1164" s="706"/>
      <c r="H1164" s="706"/>
      <c r="I1164" s="706"/>
      <c r="J1164" s="706"/>
      <c r="K1164" s="706"/>
      <c r="L1164" s="706"/>
      <c r="M1164" s="706"/>
      <c r="N1164" s="706"/>
      <c r="O1164" s="706"/>
      <c r="P1164" s="706"/>
      <c r="Q1164" s="706"/>
    </row>
    <row r="1165" spans="1:17" x14ac:dyDescent="0.25">
      <c r="A1165" s="713" t="s">
        <v>1</v>
      </c>
      <c r="B1165" s="713"/>
      <c r="C1165" s="713"/>
      <c r="D1165" s="713"/>
      <c r="E1165" s="713"/>
      <c r="F1165" s="713"/>
      <c r="G1165" s="713"/>
      <c r="H1165" s="713"/>
      <c r="I1165" s="713"/>
      <c r="J1165" s="713"/>
      <c r="K1165" s="713"/>
      <c r="L1165" s="713"/>
      <c r="M1165" s="713"/>
      <c r="N1165" s="713"/>
      <c r="O1165" s="713"/>
      <c r="P1165" s="713"/>
      <c r="Q1165" s="713"/>
    </row>
    <row r="1166" spans="1:17" x14ac:dyDescent="0.25">
      <c r="A1166" s="713" t="s">
        <v>2</v>
      </c>
      <c r="B1166" s="713"/>
      <c r="C1166" s="713"/>
      <c r="D1166" s="713"/>
      <c r="E1166" s="713"/>
      <c r="F1166" s="713"/>
      <c r="G1166" s="713"/>
      <c r="H1166" s="713"/>
      <c r="I1166" s="713"/>
      <c r="J1166" s="713"/>
      <c r="K1166" s="713"/>
      <c r="L1166" s="713"/>
      <c r="M1166" s="713"/>
      <c r="N1166" s="713"/>
      <c r="O1166" s="713"/>
      <c r="P1166" s="713"/>
      <c r="Q1166" s="713"/>
    </row>
    <row r="1167" spans="1:17" x14ac:dyDescent="0.25">
      <c r="A1167" s="713" t="s">
        <v>3</v>
      </c>
      <c r="B1167" s="713"/>
      <c r="C1167" s="713"/>
      <c r="D1167" s="713"/>
      <c r="E1167" s="713"/>
      <c r="F1167" s="713"/>
      <c r="G1167" s="713"/>
      <c r="H1167" s="713"/>
      <c r="I1167" s="713"/>
      <c r="J1167" s="713"/>
      <c r="K1167" s="713"/>
      <c r="L1167" s="713"/>
      <c r="M1167" s="713"/>
      <c r="N1167" s="713"/>
      <c r="O1167" s="713"/>
      <c r="P1167" s="713"/>
      <c r="Q1167" s="713"/>
    </row>
    <row r="1168" spans="1:17" x14ac:dyDescent="0.25">
      <c r="A1168" s="713" t="s">
        <v>494</v>
      </c>
      <c r="B1168" s="713"/>
      <c r="C1168" s="713"/>
      <c r="D1168" s="713"/>
      <c r="E1168" s="713"/>
      <c r="F1168" s="713"/>
      <c r="G1168" s="713"/>
      <c r="H1168" s="713"/>
      <c r="I1168" s="713"/>
      <c r="J1168" s="713"/>
      <c r="K1168" s="713"/>
      <c r="L1168" s="713"/>
      <c r="M1168" s="713"/>
      <c r="N1168" s="713"/>
      <c r="O1168" s="713"/>
      <c r="P1168" s="713"/>
      <c r="Q1168" s="713"/>
    </row>
    <row r="1169" spans="1:17" x14ac:dyDescent="0.25">
      <c r="A1169" s="714" t="s">
        <v>4</v>
      </c>
      <c r="B1169" s="714"/>
      <c r="C1169" s="714"/>
      <c r="D1169" s="714"/>
      <c r="E1169" s="714"/>
      <c r="F1169" s="714"/>
      <c r="G1169" s="714"/>
      <c r="H1169" s="714"/>
      <c r="I1169" s="714"/>
      <c r="J1169" s="714"/>
      <c r="K1169" s="714"/>
      <c r="L1169" s="714"/>
      <c r="M1169" s="714"/>
      <c r="N1169" s="714"/>
      <c r="O1169" s="714"/>
      <c r="P1169" s="714"/>
      <c r="Q1169" s="714"/>
    </row>
    <row r="1170" spans="1:17" x14ac:dyDescent="0.25">
      <c r="A1170" s="737" t="s">
        <v>102</v>
      </c>
      <c r="B1170" s="737"/>
      <c r="C1170" s="737"/>
      <c r="D1170" s="737"/>
      <c r="E1170" s="737"/>
      <c r="F1170" s="737"/>
      <c r="G1170" s="737"/>
      <c r="H1170" s="737"/>
      <c r="I1170" s="737"/>
      <c r="J1170" s="737"/>
      <c r="K1170" s="737"/>
      <c r="L1170" s="737"/>
      <c r="M1170" s="737"/>
      <c r="N1170" s="737"/>
      <c r="O1170" s="737"/>
      <c r="P1170" s="737"/>
      <c r="Q1170" s="737"/>
    </row>
    <row r="1171" spans="1:17" ht="18.75" thickBot="1" x14ac:dyDescent="0.3">
      <c r="A1171" s="87"/>
      <c r="B1171" s="87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87"/>
      <c r="P1171" s="87"/>
      <c r="Q1171" s="87"/>
    </row>
    <row r="1172" spans="1:17" ht="15.75" thickTop="1" x14ac:dyDescent="0.25">
      <c r="A1172" s="698" t="s">
        <v>6</v>
      </c>
      <c r="B1172" s="700" t="s">
        <v>7</v>
      </c>
      <c r="C1172" s="702" t="s">
        <v>8</v>
      </c>
      <c r="D1172" s="702" t="s">
        <v>9</v>
      </c>
      <c r="E1172" s="702" t="s">
        <v>10</v>
      </c>
      <c r="F1172" s="702" t="s">
        <v>11</v>
      </c>
      <c r="G1172" s="700" t="s">
        <v>12</v>
      </c>
      <c r="H1172" s="704" t="s">
        <v>13</v>
      </c>
      <c r="I1172" s="704" t="s">
        <v>14</v>
      </c>
      <c r="J1172" s="704" t="s">
        <v>15</v>
      </c>
      <c r="K1172" s="715" t="s">
        <v>16</v>
      </c>
      <c r="L1172" s="716"/>
      <c r="M1172" s="716"/>
      <c r="N1172" s="717"/>
      <c r="O1172" s="721" t="s">
        <v>17</v>
      </c>
      <c r="P1172" s="722"/>
      <c r="Q1172" s="708" t="s">
        <v>18</v>
      </c>
    </row>
    <row r="1173" spans="1:17" x14ac:dyDescent="0.25">
      <c r="A1173" s="699"/>
      <c r="B1173" s="701"/>
      <c r="C1173" s="703"/>
      <c r="D1173" s="703"/>
      <c r="E1173" s="703"/>
      <c r="F1173" s="703"/>
      <c r="G1173" s="701"/>
      <c r="H1173" s="705"/>
      <c r="I1173" s="705"/>
      <c r="J1173" s="705"/>
      <c r="K1173" s="718"/>
      <c r="L1173" s="719"/>
      <c r="M1173" s="719"/>
      <c r="N1173" s="720"/>
      <c r="O1173" s="723"/>
      <c r="P1173" s="724"/>
      <c r="Q1173" s="709"/>
    </row>
    <row r="1174" spans="1:17" x14ac:dyDescent="0.25">
      <c r="A1174" s="699"/>
      <c r="B1174" s="701"/>
      <c r="C1174" s="703"/>
      <c r="D1174" s="703"/>
      <c r="E1174" s="703"/>
      <c r="F1174" s="703"/>
      <c r="G1174" s="701"/>
      <c r="H1174" s="705"/>
      <c r="I1174" s="705"/>
      <c r="J1174" s="705"/>
      <c r="K1174" s="711" t="s">
        <v>19</v>
      </c>
      <c r="L1174" s="711" t="s">
        <v>20</v>
      </c>
      <c r="M1174" s="711" t="s">
        <v>21</v>
      </c>
      <c r="N1174" s="711" t="s">
        <v>22</v>
      </c>
      <c r="O1174" s="695" t="s">
        <v>23</v>
      </c>
      <c r="P1174" s="695" t="s">
        <v>24</v>
      </c>
      <c r="Q1174" s="709"/>
    </row>
    <row r="1175" spans="1:17" ht="15.75" thickBot="1" x14ac:dyDescent="0.3">
      <c r="A1175" s="727"/>
      <c r="B1175" s="725"/>
      <c r="C1175" s="707"/>
      <c r="D1175" s="707"/>
      <c r="E1175" s="707"/>
      <c r="F1175" s="707"/>
      <c r="G1175" s="725"/>
      <c r="H1175" s="696"/>
      <c r="I1175" s="696"/>
      <c r="J1175" s="696"/>
      <c r="K1175" s="712"/>
      <c r="L1175" s="712"/>
      <c r="M1175" s="712"/>
      <c r="N1175" s="712"/>
      <c r="O1175" s="696"/>
      <c r="P1175" s="696"/>
      <c r="Q1175" s="710"/>
    </row>
    <row r="1176" spans="1:17" ht="144.75" thickBot="1" x14ac:dyDescent="0.3">
      <c r="A1176" s="129">
        <v>1</v>
      </c>
      <c r="B1176" s="71">
        <v>35201</v>
      </c>
      <c r="C1176" s="164" t="s">
        <v>434</v>
      </c>
      <c r="D1176" s="165" t="s">
        <v>71</v>
      </c>
      <c r="E1176" s="165" t="s">
        <v>72</v>
      </c>
      <c r="F1176" s="71">
        <v>1</v>
      </c>
      <c r="G1176" s="164" t="s">
        <v>75</v>
      </c>
      <c r="H1176" s="599">
        <f>I1176/F1176</f>
        <v>4517.93</v>
      </c>
      <c r="I1176" s="599">
        <v>4517.93</v>
      </c>
      <c r="J1176" s="73" t="s">
        <v>28</v>
      </c>
      <c r="K1176" s="74">
        <v>0.25</v>
      </c>
      <c r="L1176" s="74">
        <v>0.25</v>
      </c>
      <c r="M1176" s="74">
        <v>0.25</v>
      </c>
      <c r="N1176" s="74">
        <v>0.25</v>
      </c>
      <c r="O1176" s="83" t="s">
        <v>29</v>
      </c>
      <c r="P1176" s="83"/>
      <c r="Q1176" s="151" t="s">
        <v>30</v>
      </c>
    </row>
    <row r="1177" spans="1:17" ht="15.75" thickTop="1" x14ac:dyDescent="0.25">
      <c r="G1177" s="62"/>
    </row>
    <row r="1178" spans="1:17" x14ac:dyDescent="0.25">
      <c r="G1178" s="62"/>
    </row>
    <row r="1179" spans="1:17" x14ac:dyDescent="0.25">
      <c r="G1179" s="62"/>
    </row>
    <row r="1180" spans="1:17" x14ac:dyDescent="0.25">
      <c r="G1180" s="62"/>
    </row>
    <row r="1181" spans="1:17" x14ac:dyDescent="0.25">
      <c r="G1181" s="62"/>
      <c r="I1181" s="61">
        <f>SUM(I1176:I1180)</f>
        <v>4517.93</v>
      </c>
    </row>
    <row r="1182" spans="1:17" x14ac:dyDescent="0.25">
      <c r="G1182" s="62"/>
    </row>
    <row r="1183" spans="1:17" x14ac:dyDescent="0.25">
      <c r="G1183" s="62"/>
    </row>
    <row r="1184" spans="1:17" x14ac:dyDescent="0.25">
      <c r="G1184" s="62"/>
    </row>
    <row r="1185" spans="7:9" x14ac:dyDescent="0.25">
      <c r="G1185" s="62"/>
    </row>
    <row r="1186" spans="7:9" x14ac:dyDescent="0.25">
      <c r="G1186" s="62"/>
    </row>
    <row r="1187" spans="7:9" x14ac:dyDescent="0.25">
      <c r="G1187" s="62"/>
    </row>
    <row r="1188" spans="7:9" x14ac:dyDescent="0.25">
      <c r="G1188" s="62"/>
    </row>
    <row r="1189" spans="7:9" x14ac:dyDescent="0.25">
      <c r="G1189" s="62"/>
    </row>
    <row r="1190" spans="7:9" x14ac:dyDescent="0.25">
      <c r="G1190" s="62"/>
    </row>
    <row r="1191" spans="7:9" x14ac:dyDescent="0.25">
      <c r="G1191" s="62"/>
    </row>
    <row r="1192" spans="7:9" x14ac:dyDescent="0.25">
      <c r="G1192" s="62"/>
    </row>
    <row r="1193" spans="7:9" x14ac:dyDescent="0.25">
      <c r="G1193" s="62"/>
    </row>
    <row r="1194" spans="7:9" x14ac:dyDescent="0.25">
      <c r="G1194" s="62"/>
    </row>
    <row r="1195" spans="7:9" x14ac:dyDescent="0.25">
      <c r="G1195" s="62"/>
    </row>
    <row r="1196" spans="7:9" x14ac:dyDescent="0.25">
      <c r="G1196" s="62"/>
    </row>
    <row r="1197" spans="7:9" x14ac:dyDescent="0.25">
      <c r="G1197" s="62"/>
    </row>
    <row r="1198" spans="7:9" x14ac:dyDescent="0.25">
      <c r="G1198" s="62"/>
    </row>
    <row r="1199" spans="7:9" x14ac:dyDescent="0.25">
      <c r="G1199" s="62"/>
      <c r="I1199" s="61"/>
    </row>
    <row r="1200" spans="7:9" x14ac:dyDescent="0.25">
      <c r="G1200" s="62"/>
    </row>
    <row r="1201" spans="1:17" x14ac:dyDescent="0.25">
      <c r="G1201" s="62"/>
    </row>
    <row r="1202" spans="1:17" x14ac:dyDescent="0.25">
      <c r="G1202" s="62"/>
    </row>
    <row r="1203" spans="1:17" x14ac:dyDescent="0.25">
      <c r="A1203" s="706" t="s">
        <v>0</v>
      </c>
      <c r="B1203" s="706"/>
      <c r="C1203" s="706"/>
      <c r="D1203" s="706"/>
      <c r="E1203" s="706"/>
      <c r="F1203" s="706"/>
      <c r="G1203" s="706"/>
      <c r="H1203" s="706"/>
      <c r="I1203" s="706"/>
      <c r="J1203" s="706"/>
      <c r="K1203" s="706"/>
      <c r="L1203" s="706"/>
      <c r="M1203" s="706"/>
      <c r="N1203" s="706"/>
      <c r="O1203" s="706"/>
      <c r="P1203" s="706"/>
      <c r="Q1203" s="706"/>
    </row>
    <row r="1204" spans="1:17" x14ac:dyDescent="0.25">
      <c r="A1204" s="713" t="s">
        <v>1</v>
      </c>
      <c r="B1204" s="713"/>
      <c r="C1204" s="713"/>
      <c r="D1204" s="713"/>
      <c r="E1204" s="713"/>
      <c r="F1204" s="713"/>
      <c r="G1204" s="713"/>
      <c r="H1204" s="713"/>
      <c r="I1204" s="713"/>
      <c r="J1204" s="713"/>
      <c r="K1204" s="713"/>
      <c r="L1204" s="713"/>
      <c r="M1204" s="713"/>
      <c r="N1204" s="713"/>
      <c r="O1204" s="713"/>
      <c r="P1204" s="713"/>
      <c r="Q1204" s="713"/>
    </row>
    <row r="1205" spans="1:17" x14ac:dyDescent="0.25">
      <c r="A1205" s="713" t="s">
        <v>2</v>
      </c>
      <c r="B1205" s="713"/>
      <c r="C1205" s="713"/>
      <c r="D1205" s="713"/>
      <c r="E1205" s="713"/>
      <c r="F1205" s="713"/>
      <c r="G1205" s="713"/>
      <c r="H1205" s="713"/>
      <c r="I1205" s="713"/>
      <c r="J1205" s="713"/>
      <c r="K1205" s="713"/>
      <c r="L1205" s="713"/>
      <c r="M1205" s="713"/>
      <c r="N1205" s="713"/>
      <c r="O1205" s="713"/>
      <c r="P1205" s="713"/>
      <c r="Q1205" s="713"/>
    </row>
    <row r="1206" spans="1:17" x14ac:dyDescent="0.25">
      <c r="A1206" s="713" t="s">
        <v>3</v>
      </c>
      <c r="B1206" s="713"/>
      <c r="C1206" s="713"/>
      <c r="D1206" s="713"/>
      <c r="E1206" s="713"/>
      <c r="F1206" s="713"/>
      <c r="G1206" s="713"/>
      <c r="H1206" s="713"/>
      <c r="I1206" s="713"/>
      <c r="J1206" s="713"/>
      <c r="K1206" s="713"/>
      <c r="L1206" s="713"/>
      <c r="M1206" s="713"/>
      <c r="N1206" s="713"/>
      <c r="O1206" s="713"/>
      <c r="P1206" s="713"/>
      <c r="Q1206" s="713"/>
    </row>
    <row r="1207" spans="1:17" x14ac:dyDescent="0.25">
      <c r="A1207" s="713" t="s">
        <v>494</v>
      </c>
      <c r="B1207" s="713"/>
      <c r="C1207" s="713"/>
      <c r="D1207" s="713"/>
      <c r="E1207" s="713"/>
      <c r="F1207" s="713"/>
      <c r="G1207" s="713"/>
      <c r="H1207" s="713"/>
      <c r="I1207" s="713"/>
      <c r="J1207" s="713"/>
      <c r="K1207" s="713"/>
      <c r="L1207" s="713"/>
      <c r="M1207" s="713"/>
      <c r="N1207" s="713"/>
      <c r="O1207" s="713"/>
      <c r="P1207" s="713"/>
      <c r="Q1207" s="713"/>
    </row>
    <row r="1208" spans="1:17" x14ac:dyDescent="0.25">
      <c r="A1208" s="726" t="s">
        <v>4</v>
      </c>
      <c r="B1208" s="726"/>
      <c r="C1208" s="726"/>
      <c r="D1208" s="726"/>
      <c r="E1208" s="726"/>
      <c r="F1208" s="726"/>
      <c r="G1208" s="726"/>
      <c r="H1208" s="726"/>
      <c r="I1208" s="726"/>
      <c r="J1208" s="726"/>
      <c r="K1208" s="726"/>
      <c r="L1208" s="726"/>
      <c r="M1208" s="726"/>
      <c r="N1208" s="726"/>
      <c r="O1208" s="726"/>
      <c r="P1208" s="726"/>
      <c r="Q1208" s="726"/>
    </row>
    <row r="1209" spans="1:17" x14ac:dyDescent="0.25">
      <c r="A1209" s="697" t="s">
        <v>103</v>
      </c>
      <c r="B1209" s="697"/>
      <c r="C1209" s="697"/>
      <c r="D1209" s="697"/>
      <c r="E1209" s="697"/>
      <c r="F1209" s="697"/>
      <c r="G1209" s="697"/>
      <c r="H1209" s="697"/>
      <c r="I1209" s="697"/>
      <c r="J1209" s="697"/>
      <c r="K1209" s="697"/>
      <c r="L1209" s="697"/>
      <c r="M1209" s="697"/>
      <c r="N1209" s="697"/>
      <c r="O1209" s="697"/>
      <c r="P1209" s="697"/>
      <c r="Q1209" s="697"/>
    </row>
    <row r="1210" spans="1:17" ht="18.75" thickBot="1" x14ac:dyDescent="0.3">
      <c r="A1210" s="2"/>
      <c r="B1210" s="2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2"/>
      <c r="P1210" s="2"/>
      <c r="Q1210" s="2"/>
    </row>
    <row r="1211" spans="1:17" ht="15.75" thickTop="1" x14ac:dyDescent="0.25">
      <c r="A1211" s="698" t="s">
        <v>6</v>
      </c>
      <c r="B1211" s="700" t="s">
        <v>7</v>
      </c>
      <c r="C1211" s="702" t="s">
        <v>8</v>
      </c>
      <c r="D1211" s="702" t="s">
        <v>9</v>
      </c>
      <c r="E1211" s="702" t="s">
        <v>10</v>
      </c>
      <c r="F1211" s="702" t="s">
        <v>11</v>
      </c>
      <c r="G1211" s="700" t="s">
        <v>12</v>
      </c>
      <c r="H1211" s="704" t="s">
        <v>13</v>
      </c>
      <c r="I1211" s="704" t="s">
        <v>14</v>
      </c>
      <c r="J1211" s="704" t="s">
        <v>15</v>
      </c>
      <c r="K1211" s="715" t="s">
        <v>16</v>
      </c>
      <c r="L1211" s="716"/>
      <c r="M1211" s="716"/>
      <c r="N1211" s="717"/>
      <c r="O1211" s="721" t="s">
        <v>17</v>
      </c>
      <c r="P1211" s="722"/>
      <c r="Q1211" s="708" t="s">
        <v>18</v>
      </c>
    </row>
    <row r="1212" spans="1:17" x14ac:dyDescent="0.25">
      <c r="A1212" s="699"/>
      <c r="B1212" s="701"/>
      <c r="C1212" s="703"/>
      <c r="D1212" s="703"/>
      <c r="E1212" s="703"/>
      <c r="F1212" s="703"/>
      <c r="G1212" s="701"/>
      <c r="H1212" s="705"/>
      <c r="I1212" s="705"/>
      <c r="J1212" s="705"/>
      <c r="K1212" s="718"/>
      <c r="L1212" s="719"/>
      <c r="M1212" s="719"/>
      <c r="N1212" s="720"/>
      <c r="O1212" s="723"/>
      <c r="P1212" s="724"/>
      <c r="Q1212" s="709"/>
    </row>
    <row r="1213" spans="1:17" x14ac:dyDescent="0.25">
      <c r="A1213" s="699"/>
      <c r="B1213" s="701"/>
      <c r="C1213" s="703"/>
      <c r="D1213" s="703"/>
      <c r="E1213" s="703"/>
      <c r="F1213" s="703"/>
      <c r="G1213" s="701"/>
      <c r="H1213" s="705"/>
      <c r="I1213" s="705"/>
      <c r="J1213" s="705"/>
      <c r="K1213" s="711" t="s">
        <v>19</v>
      </c>
      <c r="L1213" s="711" t="s">
        <v>20</v>
      </c>
      <c r="M1213" s="711" t="s">
        <v>21</v>
      </c>
      <c r="N1213" s="711" t="s">
        <v>22</v>
      </c>
      <c r="O1213" s="695" t="s">
        <v>23</v>
      </c>
      <c r="P1213" s="695" t="s">
        <v>24</v>
      </c>
      <c r="Q1213" s="709"/>
    </row>
    <row r="1214" spans="1:17" ht="15.75" thickBot="1" x14ac:dyDescent="0.3">
      <c r="A1214" s="727"/>
      <c r="B1214" s="725"/>
      <c r="C1214" s="707"/>
      <c r="D1214" s="707"/>
      <c r="E1214" s="707"/>
      <c r="F1214" s="707"/>
      <c r="G1214" s="725"/>
      <c r="H1214" s="696"/>
      <c r="I1214" s="696"/>
      <c r="J1214" s="696"/>
      <c r="K1214" s="712"/>
      <c r="L1214" s="712"/>
      <c r="M1214" s="712"/>
      <c r="N1214" s="712"/>
      <c r="O1214" s="696"/>
      <c r="P1214" s="696"/>
      <c r="Q1214" s="710"/>
    </row>
    <row r="1215" spans="1:17" ht="144.75" thickBot="1" x14ac:dyDescent="0.3">
      <c r="A1215" s="412">
        <v>1</v>
      </c>
      <c r="B1215" s="413">
        <v>35302</v>
      </c>
      <c r="C1215" s="633" t="s">
        <v>435</v>
      </c>
      <c r="D1215" s="170" t="s">
        <v>71</v>
      </c>
      <c r="E1215" s="170" t="s">
        <v>26</v>
      </c>
      <c r="F1215" s="71">
        <v>1</v>
      </c>
      <c r="G1215" s="164" t="s">
        <v>75</v>
      </c>
      <c r="H1215" s="171">
        <v>1000</v>
      </c>
      <c r="I1215" s="171">
        <v>1000</v>
      </c>
      <c r="J1215" s="88" t="s">
        <v>28</v>
      </c>
      <c r="K1215" s="89">
        <v>0</v>
      </c>
      <c r="L1215" s="89">
        <v>0.5</v>
      </c>
      <c r="M1215" s="89">
        <v>0.5</v>
      </c>
      <c r="N1215" s="89">
        <v>0</v>
      </c>
      <c r="O1215" s="90" t="s">
        <v>29</v>
      </c>
      <c r="P1215" s="88"/>
      <c r="Q1215" s="239" t="s">
        <v>30</v>
      </c>
    </row>
    <row r="1216" spans="1:17" ht="15.75" thickTop="1" x14ac:dyDescent="0.25">
      <c r="A1216" s="1"/>
      <c r="B1216" s="1"/>
      <c r="C1216" s="1"/>
      <c r="D1216" s="1"/>
      <c r="E1216" s="1"/>
      <c r="F1216" s="1"/>
      <c r="G1216" s="51"/>
      <c r="H1216" s="1"/>
      <c r="I1216" s="1"/>
      <c r="J1216" s="1"/>
      <c r="K1216" s="1"/>
      <c r="L1216" s="1"/>
      <c r="M1216" s="1"/>
      <c r="N1216" s="1"/>
      <c r="O1216" s="1"/>
      <c r="P1216" s="1"/>
      <c r="Q1216" s="1"/>
    </row>
    <row r="1217" spans="1:17" x14ac:dyDescent="0.25">
      <c r="A1217" s="1"/>
      <c r="B1217" s="1"/>
      <c r="C1217" s="1"/>
      <c r="D1217" s="1"/>
      <c r="E1217" s="1"/>
      <c r="F1217" s="1"/>
      <c r="G1217" s="51"/>
      <c r="H1217" s="1"/>
      <c r="I1217" s="1"/>
      <c r="J1217" s="1"/>
      <c r="K1217" s="1"/>
      <c r="L1217" s="1"/>
      <c r="M1217" s="1"/>
      <c r="N1217" s="1"/>
      <c r="O1217" s="1"/>
      <c r="P1217" s="1"/>
      <c r="Q1217" s="1"/>
    </row>
    <row r="1218" spans="1:17" x14ac:dyDescent="0.25">
      <c r="A1218" s="1"/>
      <c r="B1218" s="1"/>
      <c r="C1218" s="1"/>
      <c r="D1218" s="1"/>
      <c r="E1218" s="1"/>
      <c r="F1218" s="1"/>
      <c r="G1218" s="51"/>
      <c r="H1218" s="1"/>
      <c r="I1218" s="44"/>
      <c r="J1218" s="1"/>
      <c r="K1218" s="1"/>
      <c r="L1218" s="1"/>
      <c r="M1218" s="1"/>
      <c r="N1218" s="1"/>
      <c r="O1218" s="1"/>
      <c r="P1218" s="1"/>
      <c r="Q1218" s="1"/>
    </row>
    <row r="1219" spans="1:17" x14ac:dyDescent="0.25">
      <c r="A1219" s="1"/>
      <c r="B1219" s="1"/>
      <c r="C1219" s="1"/>
      <c r="D1219" s="1"/>
      <c r="E1219" s="1"/>
      <c r="F1219" s="1"/>
      <c r="G1219" s="51"/>
      <c r="H1219" s="1"/>
      <c r="I1219" s="44">
        <f>SUM(I1215:I1218)</f>
        <v>1000</v>
      </c>
      <c r="J1219" s="1"/>
      <c r="K1219" s="1"/>
      <c r="L1219" s="1"/>
      <c r="M1219" s="1"/>
      <c r="N1219" s="1"/>
      <c r="O1219" s="1"/>
      <c r="P1219" s="1"/>
      <c r="Q1219" s="1"/>
    </row>
    <row r="1220" spans="1:17" x14ac:dyDescent="0.25">
      <c r="A1220" s="1"/>
      <c r="B1220" s="1"/>
      <c r="C1220" s="1"/>
      <c r="D1220" s="1"/>
      <c r="E1220" s="1"/>
      <c r="F1220" s="1"/>
      <c r="G1220" s="51"/>
      <c r="H1220" s="1"/>
      <c r="I1220" s="1"/>
      <c r="J1220" s="1"/>
      <c r="K1220" s="1"/>
      <c r="L1220" s="1"/>
      <c r="M1220" s="1"/>
      <c r="N1220" s="1"/>
      <c r="O1220" s="1"/>
      <c r="P1220" s="1"/>
      <c r="Q1220" s="1"/>
    </row>
    <row r="1221" spans="1:17" x14ac:dyDescent="0.25">
      <c r="A1221" s="1"/>
      <c r="B1221" s="1"/>
      <c r="C1221" s="1"/>
      <c r="D1221" s="1"/>
      <c r="E1221" s="1"/>
      <c r="F1221" s="1"/>
      <c r="G1221" s="51"/>
      <c r="H1221" s="1"/>
      <c r="I1221" s="1"/>
      <c r="J1221" s="1"/>
      <c r="K1221" s="1"/>
      <c r="L1221" s="1"/>
      <c r="M1221" s="1"/>
      <c r="N1221" s="1"/>
      <c r="O1221" s="1"/>
      <c r="P1221" s="1"/>
      <c r="Q1221" s="1"/>
    </row>
    <row r="1222" spans="1:17" x14ac:dyDescent="0.25">
      <c r="A1222" s="1"/>
      <c r="B1222" s="1"/>
      <c r="C1222" s="1"/>
      <c r="D1222" s="1"/>
      <c r="E1222" s="1"/>
      <c r="F1222" s="1"/>
      <c r="G1222" s="51"/>
      <c r="H1222" s="1"/>
      <c r="I1222" s="1"/>
      <c r="J1222" s="1"/>
      <c r="K1222" s="1"/>
      <c r="L1222" s="1"/>
      <c r="M1222" s="1"/>
      <c r="N1222" s="1"/>
      <c r="O1222" s="1"/>
      <c r="P1222" s="1"/>
      <c r="Q1222" s="1"/>
    </row>
    <row r="1223" spans="1:17" x14ac:dyDescent="0.25">
      <c r="A1223" s="1"/>
      <c r="B1223" s="1"/>
      <c r="C1223" s="1"/>
      <c r="D1223" s="1"/>
      <c r="E1223" s="1"/>
      <c r="F1223" s="1"/>
      <c r="G1223" s="51"/>
      <c r="H1223" s="1"/>
      <c r="I1223" s="1"/>
      <c r="J1223" s="1"/>
      <c r="K1223" s="1"/>
      <c r="L1223" s="1"/>
      <c r="M1223" s="1"/>
      <c r="N1223" s="1"/>
      <c r="O1223" s="1"/>
      <c r="P1223" s="1"/>
      <c r="Q1223" s="1"/>
    </row>
    <row r="1224" spans="1:17" x14ac:dyDescent="0.25">
      <c r="A1224" s="1"/>
      <c r="B1224" s="1"/>
      <c r="C1224" s="1"/>
      <c r="D1224" s="1"/>
      <c r="E1224" s="1"/>
      <c r="F1224" s="1"/>
      <c r="G1224" s="51"/>
      <c r="H1224" s="1"/>
      <c r="I1224" s="1"/>
      <c r="J1224" s="1"/>
      <c r="K1224" s="1"/>
      <c r="L1224" s="1"/>
      <c r="M1224" s="1"/>
      <c r="N1224" s="1"/>
      <c r="O1224" s="1"/>
      <c r="P1224" s="1"/>
      <c r="Q1224" s="1"/>
    </row>
    <row r="1225" spans="1:17" x14ac:dyDescent="0.25">
      <c r="A1225" s="1"/>
      <c r="B1225" s="1"/>
      <c r="C1225" s="1"/>
      <c r="D1225" s="1"/>
      <c r="E1225" s="1"/>
      <c r="F1225" s="1"/>
      <c r="G1225" s="51"/>
      <c r="H1225" s="1"/>
      <c r="I1225" s="1"/>
      <c r="J1225" s="1"/>
      <c r="K1225" s="1"/>
      <c r="L1225" s="1"/>
      <c r="M1225" s="1"/>
      <c r="N1225" s="1"/>
      <c r="O1225" s="1"/>
      <c r="P1225" s="1"/>
      <c r="Q1225" s="1"/>
    </row>
    <row r="1226" spans="1:17" x14ac:dyDescent="0.25">
      <c r="A1226" s="1"/>
      <c r="B1226" s="1"/>
      <c r="C1226" s="1"/>
      <c r="D1226" s="1"/>
      <c r="E1226" s="1"/>
      <c r="F1226" s="1"/>
      <c r="G1226" s="51"/>
      <c r="H1226" s="1"/>
      <c r="I1226" s="1"/>
      <c r="J1226" s="1"/>
      <c r="K1226" s="1"/>
      <c r="L1226" s="1"/>
      <c r="M1226" s="1"/>
      <c r="N1226" s="1"/>
      <c r="O1226" s="1"/>
      <c r="P1226" s="1"/>
      <c r="Q1226" s="1"/>
    </row>
    <row r="1227" spans="1:17" x14ac:dyDescent="0.25">
      <c r="A1227" s="1"/>
      <c r="B1227" s="1"/>
      <c r="C1227" s="1"/>
      <c r="D1227" s="1"/>
      <c r="E1227" s="1"/>
      <c r="F1227" s="1"/>
      <c r="G1227" s="51"/>
      <c r="H1227" s="1"/>
      <c r="I1227" s="1"/>
      <c r="J1227" s="1"/>
      <c r="K1227" s="1"/>
      <c r="L1227" s="1"/>
      <c r="M1227" s="1"/>
      <c r="N1227" s="1"/>
      <c r="O1227" s="1"/>
      <c r="P1227" s="1"/>
      <c r="Q1227" s="1"/>
    </row>
    <row r="1228" spans="1:17" x14ac:dyDescent="0.25">
      <c r="A1228" s="1"/>
      <c r="B1228" s="1"/>
      <c r="C1228" s="1"/>
      <c r="D1228" s="1"/>
      <c r="E1228" s="1"/>
      <c r="F1228" s="1"/>
      <c r="G1228" s="51"/>
      <c r="H1228" s="1"/>
      <c r="I1228" s="1"/>
      <c r="J1228" s="1"/>
      <c r="K1228" s="1"/>
      <c r="L1228" s="1"/>
      <c r="M1228" s="1"/>
      <c r="N1228" s="1"/>
      <c r="O1228" s="1"/>
      <c r="P1228" s="1"/>
      <c r="Q1228" s="1"/>
    </row>
    <row r="1229" spans="1:17" x14ac:dyDescent="0.25">
      <c r="A1229" s="1"/>
      <c r="B1229" s="1"/>
      <c r="C1229" s="1"/>
      <c r="D1229" s="1"/>
      <c r="E1229" s="1"/>
      <c r="F1229" s="1"/>
      <c r="G1229" s="51"/>
      <c r="H1229" s="1"/>
      <c r="I1229" s="1"/>
      <c r="J1229" s="1"/>
      <c r="K1229" s="1"/>
      <c r="L1229" s="1"/>
      <c r="M1229" s="1"/>
      <c r="N1229" s="1"/>
      <c r="O1229" s="1"/>
      <c r="P1229" s="1"/>
      <c r="Q1229" s="1"/>
    </row>
    <row r="1230" spans="1:17" x14ac:dyDescent="0.25">
      <c r="A1230" s="1"/>
      <c r="B1230" s="1"/>
      <c r="C1230" s="1"/>
      <c r="D1230" s="1"/>
      <c r="E1230" s="1"/>
      <c r="F1230" s="1"/>
      <c r="G1230" s="51"/>
      <c r="H1230" s="1"/>
      <c r="I1230" s="1"/>
      <c r="J1230" s="1"/>
      <c r="K1230" s="1"/>
      <c r="L1230" s="1"/>
      <c r="M1230" s="1"/>
      <c r="N1230" s="1"/>
      <c r="O1230" s="1"/>
      <c r="P1230" s="1"/>
      <c r="Q1230" s="1"/>
    </row>
    <row r="1231" spans="1:17" x14ac:dyDescent="0.25">
      <c r="A1231" s="1"/>
      <c r="B1231" s="1"/>
      <c r="C1231" s="1"/>
      <c r="D1231" s="1"/>
      <c r="E1231" s="1"/>
      <c r="F1231" s="1"/>
      <c r="G1231" s="51"/>
      <c r="H1231" s="1"/>
      <c r="I1231" s="1"/>
      <c r="J1231" s="1"/>
      <c r="K1231" s="1"/>
      <c r="L1231" s="1"/>
      <c r="M1231" s="1"/>
      <c r="N1231" s="1"/>
      <c r="O1231" s="1"/>
      <c r="P1231" s="1"/>
      <c r="Q1231" s="1"/>
    </row>
    <row r="1232" spans="1:17" x14ac:dyDescent="0.25">
      <c r="A1232" s="1"/>
      <c r="B1232" s="1"/>
      <c r="C1232" s="1"/>
      <c r="D1232" s="1"/>
      <c r="E1232" s="1"/>
      <c r="F1232" s="1"/>
      <c r="G1232" s="51"/>
      <c r="H1232" s="1"/>
      <c r="I1232" s="1"/>
      <c r="J1232" s="1"/>
      <c r="K1232" s="1"/>
      <c r="L1232" s="1"/>
      <c r="M1232" s="1"/>
      <c r="N1232" s="1"/>
      <c r="O1232" s="1"/>
      <c r="P1232" s="1"/>
      <c r="Q1232" s="1"/>
    </row>
    <row r="1233" spans="1:17" x14ac:dyDescent="0.25">
      <c r="A1233" s="1"/>
      <c r="B1233" s="1"/>
      <c r="C1233" s="1"/>
      <c r="D1233" s="1"/>
      <c r="E1233" s="1"/>
      <c r="F1233" s="1"/>
      <c r="G1233" s="51"/>
      <c r="H1233" s="1"/>
      <c r="I1233" s="1"/>
      <c r="J1233" s="1"/>
      <c r="K1233" s="1"/>
      <c r="L1233" s="1"/>
      <c r="M1233" s="1"/>
      <c r="N1233" s="1"/>
      <c r="O1233" s="1"/>
      <c r="P1233" s="1"/>
      <c r="Q1233" s="1"/>
    </row>
    <row r="1234" spans="1:17" x14ac:dyDescent="0.25">
      <c r="A1234" s="1"/>
      <c r="B1234" s="1"/>
      <c r="C1234" s="1"/>
      <c r="D1234" s="1"/>
      <c r="E1234" s="1"/>
      <c r="F1234" s="1"/>
      <c r="G1234" s="51"/>
      <c r="H1234" s="1"/>
      <c r="I1234" s="1"/>
      <c r="J1234" s="1"/>
      <c r="K1234" s="1"/>
      <c r="L1234" s="1"/>
      <c r="M1234" s="1"/>
      <c r="N1234" s="1"/>
      <c r="O1234" s="1"/>
      <c r="P1234" s="1"/>
      <c r="Q1234" s="1"/>
    </row>
    <row r="1235" spans="1:17" x14ac:dyDescent="0.25">
      <c r="A1235" s="1"/>
      <c r="B1235" s="1"/>
      <c r="C1235" s="1"/>
      <c r="D1235" s="1"/>
      <c r="E1235" s="1"/>
      <c r="F1235" s="1"/>
      <c r="G1235" s="51"/>
      <c r="H1235" s="1"/>
      <c r="I1235" s="1"/>
      <c r="J1235" s="1"/>
      <c r="K1235" s="1"/>
      <c r="L1235" s="1"/>
      <c r="M1235" s="1"/>
      <c r="N1235" s="1"/>
      <c r="O1235" s="1"/>
      <c r="P1235" s="1"/>
      <c r="Q1235" s="1"/>
    </row>
    <row r="1236" spans="1:17" x14ac:dyDescent="0.25">
      <c r="A1236" s="1"/>
      <c r="B1236" s="1"/>
      <c r="C1236" s="1"/>
      <c r="D1236" s="1"/>
      <c r="E1236" s="1"/>
      <c r="F1236" s="1"/>
      <c r="G1236" s="51"/>
      <c r="H1236" s="1"/>
      <c r="I1236" s="1"/>
      <c r="J1236" s="1"/>
      <c r="K1236" s="1"/>
      <c r="L1236" s="1"/>
      <c r="M1236" s="1"/>
      <c r="N1236" s="1"/>
      <c r="O1236" s="1"/>
      <c r="P1236" s="1"/>
      <c r="Q1236" s="1"/>
    </row>
    <row r="1237" spans="1:17" x14ac:dyDescent="0.25">
      <c r="A1237" s="1"/>
      <c r="B1237" s="1"/>
      <c r="C1237" s="1"/>
      <c r="D1237" s="1"/>
      <c r="E1237" s="1"/>
      <c r="F1237" s="1"/>
      <c r="G1237" s="51"/>
      <c r="H1237" s="1"/>
      <c r="I1237" s="1"/>
      <c r="J1237" s="1"/>
      <c r="K1237" s="1"/>
      <c r="L1237" s="1"/>
      <c r="M1237" s="1"/>
      <c r="N1237" s="1"/>
      <c r="O1237" s="1"/>
      <c r="P1237" s="1"/>
      <c r="Q1237" s="1"/>
    </row>
    <row r="1238" spans="1:17" x14ac:dyDescent="0.25">
      <c r="A1238" s="1"/>
      <c r="B1238" s="1"/>
      <c r="C1238" s="1"/>
      <c r="D1238" s="1"/>
      <c r="E1238" s="1"/>
      <c r="F1238" s="1"/>
      <c r="G1238" s="51"/>
      <c r="H1238" s="1"/>
      <c r="I1238" s="1"/>
      <c r="J1238" s="1"/>
      <c r="K1238" s="1"/>
      <c r="L1238" s="1"/>
      <c r="M1238" s="1"/>
      <c r="N1238" s="1"/>
      <c r="O1238" s="1"/>
      <c r="P1238" s="1"/>
      <c r="Q1238" s="1"/>
    </row>
    <row r="1239" spans="1:17" x14ac:dyDescent="0.25">
      <c r="A1239" s="1"/>
      <c r="B1239" s="1"/>
      <c r="C1239" s="1"/>
      <c r="D1239" s="1"/>
      <c r="E1239" s="1"/>
      <c r="F1239" s="1"/>
      <c r="G1239" s="51"/>
      <c r="H1239" s="1"/>
      <c r="I1239" s="1"/>
      <c r="J1239" s="1"/>
      <c r="K1239" s="1"/>
      <c r="L1239" s="1"/>
      <c r="M1239" s="1"/>
      <c r="N1239" s="1"/>
      <c r="O1239" s="1"/>
      <c r="P1239" s="1"/>
      <c r="Q1239" s="1"/>
    </row>
    <row r="1240" spans="1:17" x14ac:dyDescent="0.25">
      <c r="A1240" s="1"/>
      <c r="B1240" s="1"/>
      <c r="C1240" s="1"/>
      <c r="D1240" s="1"/>
      <c r="E1240" s="1"/>
      <c r="F1240" s="1"/>
      <c r="G1240" s="51"/>
      <c r="H1240" s="1"/>
      <c r="I1240" s="1"/>
      <c r="J1240" s="1"/>
      <c r="K1240" s="1"/>
      <c r="L1240" s="1"/>
      <c r="M1240" s="1"/>
      <c r="N1240" s="1"/>
      <c r="O1240" s="1"/>
      <c r="P1240" s="1"/>
      <c r="Q1240" s="1"/>
    </row>
    <row r="1241" spans="1:17" x14ac:dyDescent="0.25">
      <c r="A1241" s="1"/>
      <c r="B1241" s="1"/>
      <c r="C1241" s="1"/>
      <c r="D1241" s="1"/>
      <c r="E1241" s="1"/>
      <c r="F1241" s="1"/>
      <c r="G1241" s="51"/>
      <c r="H1241" s="1"/>
      <c r="I1241" s="1"/>
      <c r="J1241" s="1"/>
      <c r="K1241" s="1"/>
      <c r="L1241" s="1"/>
      <c r="M1241" s="1"/>
      <c r="N1241" s="1"/>
      <c r="O1241" s="1"/>
      <c r="P1241" s="1"/>
      <c r="Q1241" s="1"/>
    </row>
    <row r="1242" spans="1:17" x14ac:dyDescent="0.25">
      <c r="A1242" s="706" t="s">
        <v>0</v>
      </c>
      <c r="B1242" s="706"/>
      <c r="C1242" s="706"/>
      <c r="D1242" s="706"/>
      <c r="E1242" s="706"/>
      <c r="F1242" s="706"/>
      <c r="G1242" s="706"/>
      <c r="H1242" s="706"/>
      <c r="I1242" s="706"/>
      <c r="J1242" s="706"/>
      <c r="K1242" s="706"/>
      <c r="L1242" s="706"/>
      <c r="M1242" s="706"/>
      <c r="N1242" s="706"/>
      <c r="O1242" s="706"/>
      <c r="P1242" s="706"/>
      <c r="Q1242" s="706"/>
    </row>
    <row r="1243" spans="1:17" x14ac:dyDescent="0.25">
      <c r="A1243" s="713" t="s">
        <v>1</v>
      </c>
      <c r="B1243" s="713"/>
      <c r="C1243" s="713"/>
      <c r="D1243" s="713"/>
      <c r="E1243" s="713"/>
      <c r="F1243" s="713"/>
      <c r="G1243" s="713"/>
      <c r="H1243" s="713"/>
      <c r="I1243" s="713"/>
      <c r="J1243" s="713"/>
      <c r="K1243" s="713"/>
      <c r="L1243" s="713"/>
      <c r="M1243" s="713"/>
      <c r="N1243" s="713"/>
      <c r="O1243" s="713"/>
      <c r="P1243" s="713"/>
      <c r="Q1243" s="713"/>
    </row>
    <row r="1244" spans="1:17" x14ac:dyDescent="0.25">
      <c r="A1244" s="713" t="s">
        <v>2</v>
      </c>
      <c r="B1244" s="713"/>
      <c r="C1244" s="713"/>
      <c r="D1244" s="713"/>
      <c r="E1244" s="713"/>
      <c r="F1244" s="713"/>
      <c r="G1244" s="713"/>
      <c r="H1244" s="713"/>
      <c r="I1244" s="713"/>
      <c r="J1244" s="713"/>
      <c r="K1244" s="713"/>
      <c r="L1244" s="713"/>
      <c r="M1244" s="713"/>
      <c r="N1244" s="713"/>
      <c r="O1244" s="713"/>
      <c r="P1244" s="713"/>
      <c r="Q1244" s="713"/>
    </row>
    <row r="1245" spans="1:17" x14ac:dyDescent="0.25">
      <c r="A1245" s="713" t="s">
        <v>3</v>
      </c>
      <c r="B1245" s="713"/>
      <c r="C1245" s="713"/>
      <c r="D1245" s="713"/>
      <c r="E1245" s="713"/>
      <c r="F1245" s="713"/>
      <c r="G1245" s="713"/>
      <c r="H1245" s="713"/>
      <c r="I1245" s="713"/>
      <c r="J1245" s="713"/>
      <c r="K1245" s="713"/>
      <c r="L1245" s="713"/>
      <c r="M1245" s="713"/>
      <c r="N1245" s="713"/>
      <c r="O1245" s="713"/>
      <c r="P1245" s="713"/>
      <c r="Q1245" s="713"/>
    </row>
    <row r="1246" spans="1:17" x14ac:dyDescent="0.25">
      <c r="A1246" s="713" t="s">
        <v>494</v>
      </c>
      <c r="B1246" s="713"/>
      <c r="C1246" s="713"/>
      <c r="D1246" s="713"/>
      <c r="E1246" s="713"/>
      <c r="F1246" s="713"/>
      <c r="G1246" s="713"/>
      <c r="H1246" s="713"/>
      <c r="I1246" s="713"/>
      <c r="J1246" s="713"/>
      <c r="K1246" s="713"/>
      <c r="L1246" s="713"/>
      <c r="M1246" s="713"/>
      <c r="N1246" s="713"/>
      <c r="O1246" s="713"/>
      <c r="P1246" s="713"/>
      <c r="Q1246" s="713"/>
    </row>
    <row r="1247" spans="1:17" x14ac:dyDescent="0.25">
      <c r="A1247" s="726" t="s">
        <v>4</v>
      </c>
      <c r="B1247" s="726"/>
      <c r="C1247" s="726"/>
      <c r="D1247" s="726"/>
      <c r="E1247" s="726"/>
      <c r="F1247" s="726"/>
      <c r="G1247" s="726"/>
      <c r="H1247" s="726"/>
      <c r="I1247" s="726"/>
      <c r="J1247" s="726"/>
      <c r="K1247" s="726"/>
      <c r="L1247" s="726"/>
      <c r="M1247" s="726"/>
      <c r="N1247" s="726"/>
      <c r="O1247" s="726"/>
      <c r="P1247" s="726"/>
      <c r="Q1247" s="726"/>
    </row>
    <row r="1248" spans="1:17" x14ac:dyDescent="0.25">
      <c r="A1248" s="697" t="s">
        <v>104</v>
      </c>
      <c r="B1248" s="697"/>
      <c r="C1248" s="697"/>
      <c r="D1248" s="697"/>
      <c r="E1248" s="697"/>
      <c r="F1248" s="697"/>
      <c r="G1248" s="697"/>
      <c r="H1248" s="697"/>
      <c r="I1248" s="697"/>
      <c r="J1248" s="697"/>
      <c r="K1248" s="697"/>
      <c r="L1248" s="697"/>
      <c r="M1248" s="697"/>
      <c r="N1248" s="697"/>
      <c r="O1248" s="697"/>
      <c r="P1248" s="697"/>
      <c r="Q1248" s="697"/>
    </row>
    <row r="1249" spans="1:17" ht="18.75" thickBot="1" x14ac:dyDescent="0.3">
      <c r="A1249" s="2"/>
      <c r="B1249" s="2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2"/>
      <c r="P1249" s="2"/>
      <c r="Q1249" s="2"/>
    </row>
    <row r="1250" spans="1:17" ht="15.75" thickTop="1" x14ac:dyDescent="0.25">
      <c r="A1250" s="698" t="s">
        <v>6</v>
      </c>
      <c r="B1250" s="700" t="s">
        <v>7</v>
      </c>
      <c r="C1250" s="702" t="s">
        <v>8</v>
      </c>
      <c r="D1250" s="702" t="s">
        <v>9</v>
      </c>
      <c r="E1250" s="702" t="s">
        <v>10</v>
      </c>
      <c r="F1250" s="702" t="s">
        <v>11</v>
      </c>
      <c r="G1250" s="700" t="s">
        <v>12</v>
      </c>
      <c r="H1250" s="704" t="s">
        <v>13</v>
      </c>
      <c r="I1250" s="704" t="s">
        <v>14</v>
      </c>
      <c r="J1250" s="704" t="s">
        <v>15</v>
      </c>
      <c r="K1250" s="715" t="s">
        <v>16</v>
      </c>
      <c r="L1250" s="716"/>
      <c r="M1250" s="716"/>
      <c r="N1250" s="717"/>
      <c r="O1250" s="721" t="s">
        <v>17</v>
      </c>
      <c r="P1250" s="722"/>
      <c r="Q1250" s="708" t="s">
        <v>18</v>
      </c>
    </row>
    <row r="1251" spans="1:17" x14ac:dyDescent="0.25">
      <c r="A1251" s="699"/>
      <c r="B1251" s="701"/>
      <c r="C1251" s="703"/>
      <c r="D1251" s="703"/>
      <c r="E1251" s="703"/>
      <c r="F1251" s="703"/>
      <c r="G1251" s="701"/>
      <c r="H1251" s="705"/>
      <c r="I1251" s="705"/>
      <c r="J1251" s="705"/>
      <c r="K1251" s="718"/>
      <c r="L1251" s="719"/>
      <c r="M1251" s="719"/>
      <c r="N1251" s="720"/>
      <c r="O1251" s="723"/>
      <c r="P1251" s="724"/>
      <c r="Q1251" s="709"/>
    </row>
    <row r="1252" spans="1:17" x14ac:dyDescent="0.25">
      <c r="A1252" s="699"/>
      <c r="B1252" s="701"/>
      <c r="C1252" s="703"/>
      <c r="D1252" s="703"/>
      <c r="E1252" s="703"/>
      <c r="F1252" s="703"/>
      <c r="G1252" s="701"/>
      <c r="H1252" s="705"/>
      <c r="I1252" s="705"/>
      <c r="J1252" s="705"/>
      <c r="K1252" s="711" t="s">
        <v>19</v>
      </c>
      <c r="L1252" s="711" t="s">
        <v>20</v>
      </c>
      <c r="M1252" s="711" t="s">
        <v>21</v>
      </c>
      <c r="N1252" s="711" t="s">
        <v>22</v>
      </c>
      <c r="O1252" s="695" t="s">
        <v>23</v>
      </c>
      <c r="P1252" s="695" t="s">
        <v>24</v>
      </c>
      <c r="Q1252" s="709"/>
    </row>
    <row r="1253" spans="1:17" ht="15.75" thickBot="1" x14ac:dyDescent="0.3">
      <c r="A1253" s="727"/>
      <c r="B1253" s="725"/>
      <c r="C1253" s="707"/>
      <c r="D1253" s="707"/>
      <c r="E1253" s="707"/>
      <c r="F1253" s="707"/>
      <c r="G1253" s="725"/>
      <c r="H1253" s="696"/>
      <c r="I1253" s="696"/>
      <c r="J1253" s="696"/>
      <c r="K1253" s="712"/>
      <c r="L1253" s="712"/>
      <c r="M1253" s="712"/>
      <c r="N1253" s="712"/>
      <c r="O1253" s="696"/>
      <c r="P1253" s="696"/>
      <c r="Q1253" s="710"/>
    </row>
    <row r="1254" spans="1:17" x14ac:dyDescent="0.25">
      <c r="A1254" s="294"/>
      <c r="B1254" s="295"/>
      <c r="C1254" s="634"/>
      <c r="D1254" s="762" t="s">
        <v>71</v>
      </c>
      <c r="E1254" s="731" t="s">
        <v>26</v>
      </c>
      <c r="F1254" s="278"/>
      <c r="G1254" s="166"/>
      <c r="H1254" s="296"/>
      <c r="I1254" s="279"/>
      <c r="J1254" s="278"/>
      <c r="K1254" s="297"/>
      <c r="L1254" s="297"/>
      <c r="M1254" s="297"/>
      <c r="N1254" s="297"/>
      <c r="O1254" s="298"/>
      <c r="P1254" s="299"/>
      <c r="Q1254" s="728" t="s">
        <v>30</v>
      </c>
    </row>
    <row r="1255" spans="1:17" ht="60.75" thickBot="1" x14ac:dyDescent="0.3">
      <c r="A1255" s="91">
        <v>1</v>
      </c>
      <c r="B1255" s="92">
        <v>35501</v>
      </c>
      <c r="C1255" s="169" t="s">
        <v>437</v>
      </c>
      <c r="D1255" s="763"/>
      <c r="E1255" s="733"/>
      <c r="F1255" s="300">
        <v>3</v>
      </c>
      <c r="G1255" s="483" t="s">
        <v>75</v>
      </c>
      <c r="H1255" s="301">
        <v>23137</v>
      </c>
      <c r="I1255" s="302">
        <v>49411</v>
      </c>
      <c r="J1255" s="71" t="s">
        <v>28</v>
      </c>
      <c r="K1255" s="89">
        <v>0.25</v>
      </c>
      <c r="L1255" s="89">
        <v>0.25</v>
      </c>
      <c r="M1255" s="89">
        <v>0.25</v>
      </c>
      <c r="N1255" s="89">
        <v>0.25</v>
      </c>
      <c r="O1255" s="83" t="s">
        <v>29</v>
      </c>
      <c r="P1255" s="293"/>
      <c r="Q1255" s="730"/>
    </row>
    <row r="1256" spans="1:17" ht="15.75" thickTop="1" x14ac:dyDescent="0.25">
      <c r="A1256" s="1"/>
      <c r="B1256" s="1"/>
      <c r="C1256" s="1"/>
      <c r="D1256" s="1"/>
      <c r="E1256" s="1"/>
      <c r="F1256" s="1"/>
      <c r="G1256" s="51"/>
      <c r="H1256" s="1"/>
      <c r="I1256" s="6"/>
      <c r="J1256" s="1"/>
      <c r="K1256" s="1"/>
      <c r="L1256" s="1"/>
      <c r="M1256" s="1"/>
      <c r="N1256" s="1"/>
      <c r="O1256" s="1"/>
      <c r="P1256" s="1"/>
      <c r="Q1256" s="1"/>
    </row>
    <row r="1257" spans="1:17" x14ac:dyDescent="0.25">
      <c r="A1257" s="1"/>
      <c r="B1257" s="1"/>
      <c r="C1257" s="1"/>
      <c r="D1257" s="1"/>
      <c r="E1257" s="1"/>
      <c r="F1257" s="1"/>
      <c r="G1257" s="51"/>
      <c r="H1257" s="1"/>
      <c r="I1257" s="1"/>
      <c r="J1257" s="1"/>
      <c r="K1257" s="1"/>
      <c r="L1257" s="1"/>
      <c r="M1257" s="1"/>
      <c r="N1257" s="1"/>
      <c r="O1257" s="1"/>
      <c r="P1257" s="1"/>
      <c r="Q1257" s="1"/>
    </row>
    <row r="1258" spans="1:17" x14ac:dyDescent="0.25">
      <c r="A1258" s="1"/>
      <c r="B1258" s="1"/>
      <c r="C1258" s="1"/>
      <c r="D1258" s="1"/>
      <c r="E1258" s="1"/>
      <c r="F1258" s="1"/>
      <c r="G1258" s="51"/>
      <c r="H1258" s="1"/>
      <c r="I1258" s="102"/>
      <c r="J1258" s="1"/>
      <c r="K1258" s="1"/>
      <c r="L1258" s="1"/>
      <c r="M1258" s="1"/>
      <c r="N1258" s="1"/>
      <c r="O1258" s="1"/>
      <c r="P1258" s="1"/>
      <c r="Q1258" s="1"/>
    </row>
    <row r="1259" spans="1:17" x14ac:dyDescent="0.25">
      <c r="A1259" s="1"/>
      <c r="B1259" s="1"/>
      <c r="C1259" s="1"/>
      <c r="D1259" s="1"/>
      <c r="E1259" s="1"/>
      <c r="F1259" s="1"/>
      <c r="G1259" s="51"/>
      <c r="H1259" s="1"/>
      <c r="I1259" s="102"/>
      <c r="J1259" s="1"/>
      <c r="K1259" s="1"/>
      <c r="L1259" s="1"/>
      <c r="M1259" s="1"/>
      <c r="N1259" s="1"/>
      <c r="O1259" s="1"/>
      <c r="P1259" s="1"/>
      <c r="Q1259" s="1"/>
    </row>
    <row r="1260" spans="1:17" x14ac:dyDescent="0.25">
      <c r="A1260" s="1"/>
      <c r="B1260" s="1"/>
      <c r="C1260" s="1"/>
      <c r="D1260" s="1"/>
      <c r="E1260" s="1"/>
      <c r="F1260" s="1"/>
      <c r="G1260" s="51"/>
      <c r="H1260" s="1"/>
      <c r="I1260" s="635">
        <f>SUM(I1254+I1255)</f>
        <v>49411</v>
      </c>
      <c r="J1260" s="1"/>
      <c r="K1260" s="1"/>
      <c r="L1260" s="1"/>
      <c r="M1260" s="1"/>
      <c r="N1260" s="1"/>
      <c r="O1260" s="1"/>
      <c r="P1260" s="1"/>
      <c r="Q1260" s="1"/>
    </row>
    <row r="1261" spans="1:17" x14ac:dyDescent="0.25">
      <c r="A1261" s="1"/>
      <c r="B1261" s="1"/>
      <c r="C1261" s="1"/>
      <c r="D1261" s="1"/>
      <c r="E1261" s="1"/>
      <c r="F1261" s="1"/>
      <c r="G1261" s="51"/>
      <c r="H1261" s="1"/>
      <c r="I1261" s="105"/>
      <c r="J1261" s="1"/>
      <c r="K1261" s="1"/>
      <c r="L1261" s="1"/>
      <c r="M1261" s="1"/>
      <c r="N1261" s="1"/>
      <c r="O1261" s="1"/>
      <c r="P1261" s="1"/>
      <c r="Q1261" s="1"/>
    </row>
    <row r="1262" spans="1:17" x14ac:dyDescent="0.25">
      <c r="A1262" s="1"/>
      <c r="B1262" s="1"/>
      <c r="C1262" s="1"/>
      <c r="D1262" s="1"/>
      <c r="E1262" s="1"/>
      <c r="F1262" s="1"/>
      <c r="G1262" s="51"/>
      <c r="H1262" s="1"/>
      <c r="I1262" s="106"/>
      <c r="J1262" s="1"/>
      <c r="K1262" s="1"/>
      <c r="L1262" s="1"/>
      <c r="M1262" s="1"/>
      <c r="N1262" s="1"/>
      <c r="O1262" s="1"/>
      <c r="P1262" s="1"/>
      <c r="Q1262" s="1"/>
    </row>
    <row r="1263" spans="1:17" x14ac:dyDescent="0.25">
      <c r="A1263" s="1"/>
      <c r="B1263" s="1"/>
      <c r="C1263" s="1"/>
      <c r="D1263" s="1"/>
      <c r="E1263" s="1"/>
      <c r="F1263" s="1"/>
      <c r="G1263" s="51"/>
      <c r="H1263" s="1"/>
      <c r="I1263" s="1"/>
      <c r="J1263" s="1"/>
      <c r="K1263" s="1"/>
      <c r="L1263" s="1"/>
      <c r="M1263" s="1"/>
      <c r="N1263" s="1"/>
      <c r="O1263" s="1"/>
      <c r="P1263" s="1"/>
      <c r="Q1263" s="1"/>
    </row>
    <row r="1264" spans="1:17" x14ac:dyDescent="0.25">
      <c r="A1264" s="1"/>
      <c r="B1264" s="1"/>
      <c r="C1264" s="1"/>
      <c r="D1264" s="1"/>
      <c r="E1264" s="1"/>
      <c r="F1264" s="1"/>
      <c r="G1264" s="51"/>
      <c r="H1264" s="1"/>
      <c r="I1264" s="1"/>
      <c r="J1264" s="1"/>
      <c r="K1264" s="1"/>
      <c r="L1264" s="1"/>
      <c r="M1264" s="1"/>
      <c r="N1264" s="1"/>
      <c r="O1264" s="1"/>
      <c r="P1264" s="1"/>
      <c r="Q1264" s="1"/>
    </row>
    <row r="1265" spans="1:17" x14ac:dyDescent="0.25">
      <c r="A1265" s="1"/>
      <c r="B1265" s="1"/>
      <c r="C1265" s="1"/>
      <c r="D1265" s="1"/>
      <c r="E1265" s="1"/>
      <c r="F1265" s="1"/>
      <c r="G1265" s="51"/>
      <c r="H1265" s="1"/>
      <c r="I1265" s="1"/>
      <c r="J1265" s="1"/>
      <c r="K1265" s="1"/>
      <c r="L1265" s="1"/>
      <c r="M1265" s="1"/>
      <c r="N1265" s="1"/>
      <c r="O1265" s="1"/>
      <c r="P1265" s="1"/>
      <c r="Q1265" s="1"/>
    </row>
    <row r="1266" spans="1:17" x14ac:dyDescent="0.25">
      <c r="A1266" s="1"/>
      <c r="B1266" s="1"/>
      <c r="C1266" s="1"/>
      <c r="D1266" s="1"/>
      <c r="E1266" s="1"/>
      <c r="F1266" s="1"/>
      <c r="G1266" s="51"/>
      <c r="H1266" s="1"/>
      <c r="I1266" s="1"/>
      <c r="J1266" s="1"/>
      <c r="K1266" s="1"/>
      <c r="L1266" s="1"/>
      <c r="M1266" s="1"/>
      <c r="N1266" s="1"/>
      <c r="O1266" s="1"/>
      <c r="P1266" s="1"/>
      <c r="Q1266" s="1"/>
    </row>
    <row r="1267" spans="1:17" x14ac:dyDescent="0.25">
      <c r="A1267" s="1"/>
      <c r="B1267" s="1"/>
      <c r="C1267" s="1"/>
      <c r="D1267" s="1"/>
      <c r="E1267" s="1"/>
      <c r="F1267" s="1"/>
      <c r="G1267" s="51"/>
      <c r="H1267" s="1"/>
      <c r="I1267" s="1"/>
      <c r="J1267" s="1"/>
      <c r="K1267" s="1"/>
      <c r="L1267" s="1"/>
      <c r="M1267" s="1"/>
      <c r="N1267" s="1"/>
      <c r="O1267" s="1"/>
      <c r="P1267" s="1"/>
      <c r="Q1267" s="1"/>
    </row>
    <row r="1268" spans="1:17" x14ac:dyDescent="0.25">
      <c r="A1268" s="1"/>
      <c r="B1268" s="1"/>
      <c r="C1268" s="1"/>
      <c r="D1268" s="1"/>
      <c r="E1268" s="1"/>
      <c r="F1268" s="1"/>
      <c r="G1268" s="51"/>
      <c r="H1268" s="1"/>
      <c r="I1268" s="1"/>
      <c r="J1268" s="1"/>
      <c r="K1268" s="1"/>
      <c r="L1268" s="1"/>
      <c r="M1268" s="1"/>
      <c r="N1268" s="1"/>
      <c r="O1268" s="1"/>
      <c r="P1268" s="1"/>
      <c r="Q1268" s="1"/>
    </row>
    <row r="1269" spans="1:17" x14ac:dyDescent="0.25">
      <c r="A1269" s="1"/>
      <c r="B1269" s="1"/>
      <c r="C1269" s="1"/>
      <c r="D1269" s="1"/>
      <c r="E1269" s="1"/>
      <c r="F1269" s="1"/>
      <c r="G1269" s="51"/>
      <c r="H1269" s="1"/>
      <c r="I1269" s="1"/>
      <c r="J1269" s="1"/>
      <c r="K1269" s="1"/>
      <c r="L1269" s="1"/>
      <c r="M1269" s="1"/>
      <c r="N1269" s="1"/>
      <c r="O1269" s="1"/>
      <c r="P1269" s="1"/>
      <c r="Q1269" s="1"/>
    </row>
    <row r="1270" spans="1:17" x14ac:dyDescent="0.25">
      <c r="A1270" s="1"/>
      <c r="B1270" s="1"/>
      <c r="C1270" s="1"/>
      <c r="D1270" s="1"/>
      <c r="E1270" s="1"/>
      <c r="F1270" s="1"/>
      <c r="G1270" s="51"/>
      <c r="H1270" s="1"/>
      <c r="I1270" s="1"/>
      <c r="J1270" s="1"/>
      <c r="K1270" s="1"/>
      <c r="L1270" s="1"/>
      <c r="M1270" s="1"/>
      <c r="N1270" s="1"/>
      <c r="O1270" s="1"/>
      <c r="P1270" s="1"/>
      <c r="Q1270" s="1"/>
    </row>
    <row r="1271" spans="1:17" x14ac:dyDescent="0.25">
      <c r="A1271" s="1"/>
      <c r="B1271" s="1"/>
      <c r="C1271" s="1"/>
      <c r="D1271" s="1"/>
      <c r="E1271" s="1"/>
      <c r="F1271" s="1"/>
      <c r="G1271" s="51"/>
      <c r="H1271" s="1"/>
      <c r="I1271" s="1"/>
      <c r="J1271" s="1"/>
      <c r="K1271" s="1"/>
      <c r="L1271" s="1"/>
      <c r="M1271" s="1"/>
      <c r="N1271" s="1"/>
      <c r="O1271" s="1"/>
      <c r="P1271" s="1"/>
      <c r="Q1271" s="1"/>
    </row>
    <row r="1272" spans="1:17" x14ac:dyDescent="0.25">
      <c r="A1272" s="1"/>
      <c r="B1272" s="1"/>
      <c r="C1272" s="1"/>
      <c r="D1272" s="1"/>
      <c r="E1272" s="1"/>
      <c r="F1272" s="1"/>
      <c r="G1272" s="51"/>
      <c r="H1272" s="1"/>
      <c r="I1272" s="1"/>
      <c r="J1272" s="1"/>
      <c r="K1272" s="1"/>
      <c r="L1272" s="1"/>
      <c r="M1272" s="1"/>
      <c r="N1272" s="1"/>
      <c r="O1272" s="1"/>
      <c r="P1272" s="1"/>
      <c r="Q1272" s="1"/>
    </row>
    <row r="1273" spans="1:17" x14ac:dyDescent="0.25">
      <c r="A1273" s="1"/>
      <c r="B1273" s="1"/>
      <c r="C1273" s="1"/>
      <c r="D1273" s="1"/>
      <c r="E1273" s="1"/>
      <c r="F1273" s="1"/>
      <c r="G1273" s="51"/>
      <c r="H1273" s="1"/>
      <c r="I1273" s="1"/>
      <c r="J1273" s="1"/>
      <c r="K1273" s="1"/>
      <c r="L1273" s="1"/>
      <c r="M1273" s="1"/>
      <c r="N1273" s="1"/>
      <c r="O1273" s="1"/>
      <c r="P1273" s="1"/>
      <c r="Q1273" s="1"/>
    </row>
    <row r="1274" spans="1:17" x14ac:dyDescent="0.25">
      <c r="A1274" s="1"/>
      <c r="B1274" s="1"/>
      <c r="C1274" s="1"/>
      <c r="D1274" s="1"/>
      <c r="E1274" s="1"/>
      <c r="F1274" s="1"/>
      <c r="G1274" s="51"/>
      <c r="H1274" s="1"/>
      <c r="I1274" s="1"/>
      <c r="J1274" s="1"/>
      <c r="K1274" s="1"/>
      <c r="L1274" s="1"/>
      <c r="M1274" s="1"/>
      <c r="N1274" s="1"/>
      <c r="O1274" s="1"/>
      <c r="P1274" s="1"/>
      <c r="Q1274" s="1"/>
    </row>
    <row r="1275" spans="1:17" x14ac:dyDescent="0.25">
      <c r="A1275" s="1"/>
      <c r="B1275" s="1"/>
      <c r="C1275" s="1"/>
      <c r="D1275" s="1"/>
      <c r="E1275" s="1"/>
      <c r="F1275" s="1"/>
      <c r="G1275" s="51"/>
      <c r="H1275" s="1"/>
      <c r="I1275" s="1"/>
      <c r="J1275" s="1"/>
      <c r="K1275" s="1"/>
      <c r="L1275" s="1"/>
      <c r="M1275" s="1"/>
      <c r="N1275" s="1"/>
      <c r="O1275" s="1"/>
      <c r="P1275" s="1"/>
      <c r="Q1275" s="1"/>
    </row>
    <row r="1276" spans="1:17" x14ac:dyDescent="0.25">
      <c r="A1276" s="1"/>
      <c r="B1276" s="1"/>
      <c r="C1276" s="1"/>
      <c r="D1276" s="1"/>
      <c r="E1276" s="1"/>
      <c r="F1276" s="1"/>
      <c r="G1276" s="51"/>
      <c r="H1276" s="1"/>
      <c r="I1276" s="1"/>
      <c r="J1276" s="1"/>
      <c r="K1276" s="1"/>
      <c r="L1276" s="1"/>
      <c r="M1276" s="1"/>
      <c r="N1276" s="1"/>
      <c r="O1276" s="1"/>
      <c r="P1276" s="1"/>
      <c r="Q1276" s="1"/>
    </row>
    <row r="1277" spans="1:17" x14ac:dyDescent="0.25">
      <c r="A1277" s="1"/>
      <c r="B1277" s="1"/>
      <c r="C1277" s="1"/>
      <c r="D1277" s="1"/>
      <c r="E1277" s="1"/>
      <c r="F1277" s="1"/>
      <c r="G1277" s="51"/>
      <c r="H1277" s="1"/>
      <c r="I1277" s="1"/>
      <c r="J1277" s="1"/>
      <c r="K1277" s="1"/>
      <c r="L1277" s="1"/>
      <c r="M1277" s="1"/>
      <c r="N1277" s="1"/>
      <c r="O1277" s="1"/>
      <c r="P1277" s="1"/>
      <c r="Q1277" s="1"/>
    </row>
    <row r="1278" spans="1:17" x14ac:dyDescent="0.25">
      <c r="A1278" s="1"/>
      <c r="B1278" s="1"/>
      <c r="C1278" s="1"/>
      <c r="D1278" s="1"/>
      <c r="E1278" s="1"/>
      <c r="F1278" s="1"/>
      <c r="G1278" s="51"/>
      <c r="H1278" s="1"/>
      <c r="I1278" s="1"/>
      <c r="J1278" s="1"/>
      <c r="K1278" s="1"/>
      <c r="L1278" s="1"/>
      <c r="M1278" s="1"/>
      <c r="N1278" s="1"/>
      <c r="O1278" s="1"/>
      <c r="P1278" s="1"/>
      <c r="Q1278" s="1"/>
    </row>
    <row r="1279" spans="1:17" x14ac:dyDescent="0.25">
      <c r="A1279" s="706" t="s">
        <v>0</v>
      </c>
      <c r="B1279" s="706"/>
      <c r="C1279" s="706"/>
      <c r="D1279" s="706"/>
      <c r="E1279" s="706"/>
      <c r="F1279" s="706"/>
      <c r="G1279" s="706"/>
      <c r="H1279" s="706"/>
      <c r="I1279" s="706"/>
      <c r="J1279" s="706"/>
      <c r="K1279" s="706"/>
      <c r="L1279" s="706"/>
      <c r="M1279" s="706"/>
      <c r="N1279" s="706"/>
      <c r="O1279" s="706"/>
      <c r="P1279" s="706"/>
      <c r="Q1279" s="706"/>
    </row>
    <row r="1280" spans="1:17" x14ac:dyDescent="0.25">
      <c r="A1280" s="713" t="s">
        <v>1</v>
      </c>
      <c r="B1280" s="713"/>
      <c r="C1280" s="713"/>
      <c r="D1280" s="713"/>
      <c r="E1280" s="713"/>
      <c r="F1280" s="713"/>
      <c r="G1280" s="713"/>
      <c r="H1280" s="713"/>
      <c r="I1280" s="713"/>
      <c r="J1280" s="713"/>
      <c r="K1280" s="713"/>
      <c r="L1280" s="713"/>
      <c r="M1280" s="713"/>
      <c r="N1280" s="713"/>
      <c r="O1280" s="713"/>
      <c r="P1280" s="713"/>
      <c r="Q1280" s="713"/>
    </row>
    <row r="1281" spans="1:17" x14ac:dyDescent="0.25">
      <c r="A1281" s="713" t="s">
        <v>2</v>
      </c>
      <c r="B1281" s="713"/>
      <c r="C1281" s="713"/>
      <c r="D1281" s="713"/>
      <c r="E1281" s="713"/>
      <c r="F1281" s="713"/>
      <c r="G1281" s="713"/>
      <c r="H1281" s="713"/>
      <c r="I1281" s="713"/>
      <c r="J1281" s="713"/>
      <c r="K1281" s="713"/>
      <c r="L1281" s="713"/>
      <c r="M1281" s="713"/>
      <c r="N1281" s="713"/>
      <c r="O1281" s="713"/>
      <c r="P1281" s="713"/>
      <c r="Q1281" s="713"/>
    </row>
    <row r="1282" spans="1:17" x14ac:dyDescent="0.25">
      <c r="A1282" s="713" t="s">
        <v>3</v>
      </c>
      <c r="B1282" s="713"/>
      <c r="C1282" s="713"/>
      <c r="D1282" s="713"/>
      <c r="E1282" s="713"/>
      <c r="F1282" s="713"/>
      <c r="G1282" s="713"/>
      <c r="H1282" s="713"/>
      <c r="I1282" s="713"/>
      <c r="J1282" s="713"/>
      <c r="K1282" s="713"/>
      <c r="L1282" s="713"/>
      <c r="M1282" s="713"/>
      <c r="N1282" s="713"/>
      <c r="O1282" s="713"/>
      <c r="P1282" s="713"/>
      <c r="Q1282" s="713"/>
    </row>
    <row r="1283" spans="1:17" x14ac:dyDescent="0.25">
      <c r="A1283" s="713" t="s">
        <v>494</v>
      </c>
      <c r="B1283" s="713"/>
      <c r="C1283" s="713"/>
      <c r="D1283" s="713"/>
      <c r="E1283" s="713"/>
      <c r="F1283" s="713"/>
      <c r="G1283" s="713"/>
      <c r="H1283" s="713"/>
      <c r="I1283" s="713"/>
      <c r="J1283" s="713"/>
      <c r="K1283" s="713"/>
      <c r="L1283" s="713"/>
      <c r="M1283" s="713"/>
      <c r="N1283" s="713"/>
      <c r="O1283" s="713"/>
      <c r="P1283" s="713"/>
      <c r="Q1283" s="713"/>
    </row>
    <row r="1284" spans="1:17" x14ac:dyDescent="0.25">
      <c r="A1284" s="726" t="s">
        <v>4</v>
      </c>
      <c r="B1284" s="726"/>
      <c r="C1284" s="726"/>
      <c r="D1284" s="726"/>
      <c r="E1284" s="726"/>
      <c r="F1284" s="726"/>
      <c r="G1284" s="726"/>
      <c r="H1284" s="726"/>
      <c r="I1284" s="726"/>
      <c r="J1284" s="726"/>
      <c r="K1284" s="726"/>
      <c r="L1284" s="726"/>
      <c r="M1284" s="726"/>
      <c r="N1284" s="726"/>
      <c r="O1284" s="726"/>
      <c r="P1284" s="726"/>
      <c r="Q1284" s="726"/>
    </row>
    <row r="1285" spans="1:17" x14ac:dyDescent="0.25">
      <c r="A1285" s="697" t="s">
        <v>105</v>
      </c>
      <c r="B1285" s="697"/>
      <c r="C1285" s="697"/>
      <c r="D1285" s="697"/>
      <c r="E1285" s="697"/>
      <c r="F1285" s="697"/>
      <c r="G1285" s="697"/>
      <c r="H1285" s="697"/>
      <c r="I1285" s="697"/>
      <c r="J1285" s="697"/>
      <c r="K1285" s="697"/>
      <c r="L1285" s="697"/>
      <c r="M1285" s="697"/>
      <c r="N1285" s="697"/>
      <c r="O1285" s="697"/>
      <c r="P1285" s="697"/>
      <c r="Q1285" s="697"/>
    </row>
    <row r="1286" spans="1:17" ht="18.75" thickBot="1" x14ac:dyDescent="0.3">
      <c r="A1286" s="2"/>
      <c r="B1286" s="2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2"/>
      <c r="P1286" s="2"/>
      <c r="Q1286" s="2"/>
    </row>
    <row r="1287" spans="1:17" ht="15.75" thickTop="1" x14ac:dyDescent="0.25">
      <c r="A1287" s="698" t="s">
        <v>6</v>
      </c>
      <c r="B1287" s="700" t="s">
        <v>7</v>
      </c>
      <c r="C1287" s="702" t="s">
        <v>8</v>
      </c>
      <c r="D1287" s="702" t="s">
        <v>9</v>
      </c>
      <c r="E1287" s="702" t="s">
        <v>10</v>
      </c>
      <c r="F1287" s="702" t="s">
        <v>11</v>
      </c>
      <c r="G1287" s="700" t="s">
        <v>12</v>
      </c>
      <c r="H1287" s="704" t="s">
        <v>13</v>
      </c>
      <c r="I1287" s="704" t="s">
        <v>14</v>
      </c>
      <c r="J1287" s="704" t="s">
        <v>15</v>
      </c>
      <c r="K1287" s="715" t="s">
        <v>16</v>
      </c>
      <c r="L1287" s="716"/>
      <c r="M1287" s="716"/>
      <c r="N1287" s="717"/>
      <c r="O1287" s="721" t="s">
        <v>17</v>
      </c>
      <c r="P1287" s="722"/>
      <c r="Q1287" s="708" t="s">
        <v>18</v>
      </c>
    </row>
    <row r="1288" spans="1:17" x14ac:dyDescent="0.25">
      <c r="A1288" s="699"/>
      <c r="B1288" s="701"/>
      <c r="C1288" s="703"/>
      <c r="D1288" s="703"/>
      <c r="E1288" s="703"/>
      <c r="F1288" s="703"/>
      <c r="G1288" s="701"/>
      <c r="H1288" s="705"/>
      <c r="I1288" s="705"/>
      <c r="J1288" s="705"/>
      <c r="K1288" s="718"/>
      <c r="L1288" s="719"/>
      <c r="M1288" s="719"/>
      <c r="N1288" s="720"/>
      <c r="O1288" s="723"/>
      <c r="P1288" s="724"/>
      <c r="Q1288" s="709"/>
    </row>
    <row r="1289" spans="1:17" x14ac:dyDescent="0.25">
      <c r="A1289" s="699"/>
      <c r="B1289" s="701"/>
      <c r="C1289" s="703"/>
      <c r="D1289" s="703"/>
      <c r="E1289" s="703"/>
      <c r="F1289" s="703"/>
      <c r="G1289" s="701"/>
      <c r="H1289" s="705"/>
      <c r="I1289" s="705"/>
      <c r="J1289" s="705"/>
      <c r="K1289" s="711" t="s">
        <v>19</v>
      </c>
      <c r="L1289" s="711" t="s">
        <v>20</v>
      </c>
      <c r="M1289" s="711" t="s">
        <v>21</v>
      </c>
      <c r="N1289" s="711" t="s">
        <v>22</v>
      </c>
      <c r="O1289" s="695" t="s">
        <v>23</v>
      </c>
      <c r="P1289" s="695" t="s">
        <v>24</v>
      </c>
      <c r="Q1289" s="709"/>
    </row>
    <row r="1290" spans="1:17" ht="15.75" thickBot="1" x14ac:dyDescent="0.3">
      <c r="A1290" s="727"/>
      <c r="B1290" s="725"/>
      <c r="C1290" s="707"/>
      <c r="D1290" s="703"/>
      <c r="E1290" s="703"/>
      <c r="F1290" s="707"/>
      <c r="G1290" s="725"/>
      <c r="H1290" s="696"/>
      <c r="I1290" s="696"/>
      <c r="J1290" s="696"/>
      <c r="K1290" s="712"/>
      <c r="L1290" s="712"/>
      <c r="M1290" s="712"/>
      <c r="N1290" s="712"/>
      <c r="O1290" s="696"/>
      <c r="P1290" s="696"/>
      <c r="Q1290" s="710"/>
    </row>
    <row r="1291" spans="1:17" ht="144.75" thickBot="1" x14ac:dyDescent="0.3">
      <c r="A1291" s="201">
        <v>3</v>
      </c>
      <c r="B1291" s="142">
        <v>35701</v>
      </c>
      <c r="C1291" s="384" t="s">
        <v>440</v>
      </c>
      <c r="D1291" s="11" t="s">
        <v>71</v>
      </c>
      <c r="E1291" s="11" t="s">
        <v>72</v>
      </c>
      <c r="F1291" s="142">
        <v>11</v>
      </c>
      <c r="G1291" s="174" t="s">
        <v>106</v>
      </c>
      <c r="H1291" s="641">
        <v>521.90909090909088</v>
      </c>
      <c r="I1291" s="202">
        <v>30741</v>
      </c>
      <c r="J1291" s="23" t="s">
        <v>28</v>
      </c>
      <c r="K1291" s="203">
        <v>0.1</v>
      </c>
      <c r="L1291" s="203">
        <v>0.4</v>
      </c>
      <c r="M1291" s="203">
        <v>0.4</v>
      </c>
      <c r="N1291" s="203">
        <v>0.1</v>
      </c>
      <c r="O1291" s="26" t="s">
        <v>29</v>
      </c>
      <c r="P1291" s="46"/>
      <c r="Q1291" s="661" t="s">
        <v>30</v>
      </c>
    </row>
    <row r="1292" spans="1:17" ht="15.75" thickTop="1" x14ac:dyDescent="0.25">
      <c r="A1292" s="94"/>
      <c r="B1292" s="37"/>
      <c r="C1292" s="95"/>
      <c r="D1292" s="12"/>
      <c r="E1292" s="12"/>
      <c r="F1292" s="96"/>
      <c r="G1292" s="12"/>
      <c r="H1292" s="97"/>
      <c r="I1292" s="98"/>
      <c r="J1292" s="27"/>
      <c r="K1292" s="99"/>
      <c r="L1292" s="99"/>
      <c r="M1292" s="99"/>
      <c r="N1292" s="99"/>
      <c r="O1292" s="34"/>
      <c r="P1292" s="47"/>
      <c r="Q1292" s="14"/>
    </row>
    <row r="1293" spans="1:17" x14ac:dyDescent="0.25">
      <c r="A1293" s="94"/>
      <c r="B1293" s="37"/>
      <c r="C1293" s="95"/>
      <c r="D1293" s="12"/>
      <c r="E1293" s="12"/>
      <c r="F1293" s="96"/>
      <c r="G1293" s="12"/>
      <c r="H1293" s="97"/>
      <c r="I1293" s="98"/>
      <c r="J1293" s="27"/>
      <c r="K1293" s="99"/>
      <c r="L1293" s="99"/>
      <c r="M1293" s="99"/>
      <c r="N1293" s="99"/>
      <c r="O1293" s="34"/>
      <c r="P1293" s="47"/>
      <c r="Q1293" s="14"/>
    </row>
    <row r="1294" spans="1:17" x14ac:dyDescent="0.25">
      <c r="A1294" s="94"/>
      <c r="B1294" s="37"/>
      <c r="C1294" s="95"/>
      <c r="D1294" s="12"/>
      <c r="E1294" s="12"/>
      <c r="F1294" s="96"/>
      <c r="G1294" s="12"/>
      <c r="H1294" s="97"/>
      <c r="I1294" s="98"/>
      <c r="J1294" s="27"/>
      <c r="K1294" s="99"/>
      <c r="L1294" s="99"/>
      <c r="M1294" s="99"/>
      <c r="N1294" s="99"/>
      <c r="O1294" s="34"/>
      <c r="P1294" s="47"/>
      <c r="Q1294" s="14"/>
    </row>
    <row r="1295" spans="1:17" x14ac:dyDescent="0.25">
      <c r="A1295" s="94"/>
      <c r="B1295" s="37"/>
      <c r="C1295" s="95"/>
      <c r="D1295" s="12"/>
      <c r="E1295" s="12"/>
      <c r="F1295" s="96"/>
      <c r="G1295" s="12"/>
      <c r="H1295" s="97"/>
      <c r="I1295" s="98"/>
      <c r="J1295" s="27"/>
      <c r="K1295" s="99"/>
      <c r="L1295" s="99"/>
      <c r="M1295" s="99"/>
      <c r="N1295" s="99"/>
      <c r="O1295" s="34"/>
      <c r="P1295" s="47"/>
      <c r="Q1295" s="14"/>
    </row>
    <row r="1296" spans="1:17" x14ac:dyDescent="0.25">
      <c r="A1296" s="94"/>
      <c r="B1296" s="37"/>
      <c r="C1296" s="95"/>
      <c r="D1296" s="12"/>
      <c r="E1296" s="12"/>
      <c r="F1296" s="96"/>
      <c r="G1296" s="12"/>
      <c r="H1296" s="97"/>
      <c r="I1296" s="98">
        <f>SUM(I1291:I1295)</f>
        <v>30741</v>
      </c>
      <c r="J1296" s="27"/>
      <c r="K1296" s="99"/>
      <c r="L1296" s="99"/>
      <c r="M1296" s="99"/>
      <c r="N1296" s="99"/>
      <c r="O1296" s="34"/>
      <c r="P1296" s="47"/>
      <c r="Q1296" s="14"/>
    </row>
    <row r="1297" spans="1:17" x14ac:dyDescent="0.25">
      <c r="A1297" s="94"/>
      <c r="B1297" s="37"/>
      <c r="C1297" s="95"/>
      <c r="D1297" s="12"/>
      <c r="E1297" s="12"/>
      <c r="F1297" s="96"/>
      <c r="G1297" s="12"/>
      <c r="H1297" s="97"/>
      <c r="I1297" s="98"/>
      <c r="J1297" s="27"/>
      <c r="K1297" s="99"/>
      <c r="L1297" s="99"/>
      <c r="M1297" s="99"/>
      <c r="N1297" s="99"/>
      <c r="O1297" s="34"/>
      <c r="P1297" s="47"/>
      <c r="Q1297" s="14"/>
    </row>
    <row r="1298" spans="1:17" x14ac:dyDescent="0.25">
      <c r="A1298" s="94"/>
      <c r="B1298" s="37"/>
      <c r="C1298" s="95"/>
      <c r="D1298" s="12"/>
      <c r="E1298" s="12"/>
      <c r="F1298" s="96"/>
      <c r="G1298" s="12"/>
      <c r="H1298" s="97"/>
      <c r="I1298" s="98"/>
      <c r="J1298" s="27"/>
      <c r="K1298" s="99"/>
      <c r="L1298" s="99"/>
      <c r="M1298" s="99"/>
      <c r="N1298" s="99"/>
      <c r="O1298" s="34"/>
      <c r="P1298" s="47"/>
      <c r="Q1298" s="14"/>
    </row>
    <row r="1299" spans="1:17" x14ac:dyDescent="0.25">
      <c r="A1299" s="94"/>
      <c r="B1299" s="37"/>
      <c r="C1299" s="95"/>
      <c r="D1299" s="12"/>
      <c r="E1299" s="12"/>
      <c r="F1299" s="96"/>
      <c r="G1299" s="12"/>
      <c r="H1299" s="97"/>
      <c r="I1299" s="98"/>
      <c r="J1299" s="27"/>
      <c r="K1299" s="99"/>
      <c r="L1299" s="99"/>
      <c r="M1299" s="99"/>
      <c r="N1299" s="99"/>
      <c r="O1299" s="34"/>
      <c r="P1299" s="47"/>
      <c r="Q1299" s="14"/>
    </row>
    <row r="1300" spans="1:17" x14ac:dyDescent="0.25">
      <c r="A1300" s="94"/>
      <c r="B1300" s="37"/>
      <c r="C1300" s="95"/>
      <c r="D1300" s="12"/>
      <c r="E1300" s="12"/>
      <c r="F1300" s="96"/>
      <c r="G1300" s="12"/>
      <c r="H1300" s="97"/>
      <c r="I1300" s="98"/>
      <c r="J1300" s="27"/>
      <c r="K1300" s="99"/>
      <c r="L1300" s="99"/>
      <c r="M1300" s="99"/>
      <c r="N1300" s="99"/>
      <c r="O1300" s="34"/>
      <c r="P1300" s="47"/>
      <c r="Q1300" s="14"/>
    </row>
    <row r="1301" spans="1:17" x14ac:dyDescent="0.25">
      <c r="A1301" s="94"/>
      <c r="B1301" s="37"/>
      <c r="C1301" s="95"/>
      <c r="D1301" s="12"/>
      <c r="E1301" s="12"/>
      <c r="F1301" s="96"/>
      <c r="G1301" s="12"/>
      <c r="H1301" s="97"/>
      <c r="I1301" s="98"/>
      <c r="J1301" s="27"/>
      <c r="K1301" s="99"/>
      <c r="L1301" s="99"/>
      <c r="M1301" s="99"/>
      <c r="N1301" s="99"/>
      <c r="O1301" s="34"/>
      <c r="P1301" s="47"/>
      <c r="Q1301" s="14"/>
    </row>
    <row r="1302" spans="1:17" x14ac:dyDescent="0.25">
      <c r="A1302" s="94"/>
      <c r="B1302" s="37"/>
      <c r="C1302" s="95"/>
      <c r="D1302" s="12"/>
      <c r="E1302" s="12"/>
      <c r="F1302" s="96"/>
      <c r="G1302" s="12"/>
      <c r="H1302" s="97"/>
      <c r="I1302" s="98"/>
      <c r="J1302" s="27"/>
      <c r="K1302" s="99"/>
      <c r="L1302" s="99"/>
      <c r="M1302" s="99"/>
      <c r="N1302" s="99"/>
      <c r="O1302" s="34"/>
      <c r="P1302" s="47"/>
      <c r="Q1302" s="14"/>
    </row>
    <row r="1303" spans="1:17" x14ac:dyDescent="0.25">
      <c r="A1303" s="94"/>
      <c r="B1303" s="37"/>
      <c r="C1303" s="95"/>
      <c r="D1303" s="12"/>
      <c r="E1303" s="12"/>
      <c r="F1303" s="96"/>
      <c r="G1303" s="12"/>
      <c r="H1303" s="97"/>
      <c r="I1303" s="98"/>
      <c r="J1303" s="27"/>
      <c r="K1303" s="99"/>
      <c r="L1303" s="99"/>
      <c r="M1303" s="99"/>
      <c r="N1303" s="99"/>
      <c r="O1303" s="34"/>
      <c r="P1303" s="47"/>
      <c r="Q1303" s="14"/>
    </row>
    <row r="1304" spans="1:17" x14ac:dyDescent="0.25">
      <c r="A1304" s="94"/>
      <c r="B1304" s="37"/>
      <c r="C1304" s="95"/>
      <c r="D1304" s="12"/>
      <c r="E1304" s="12"/>
      <c r="F1304" s="96"/>
      <c r="G1304" s="12"/>
      <c r="H1304" s="97"/>
      <c r="I1304" s="98"/>
      <c r="J1304" s="27"/>
      <c r="K1304" s="99"/>
      <c r="L1304" s="99"/>
      <c r="M1304" s="99"/>
      <c r="N1304" s="99"/>
      <c r="O1304" s="34"/>
      <c r="P1304" s="47"/>
      <c r="Q1304" s="14"/>
    </row>
    <row r="1305" spans="1:17" x14ac:dyDescent="0.25">
      <c r="A1305" s="94"/>
      <c r="B1305" s="37"/>
      <c r="C1305" s="95"/>
      <c r="D1305" s="12"/>
      <c r="E1305" s="12"/>
      <c r="F1305" s="96"/>
      <c r="G1305" s="12"/>
      <c r="H1305" s="97"/>
      <c r="I1305" s="98"/>
      <c r="J1305" s="27"/>
      <c r="K1305" s="99"/>
      <c r="L1305" s="99"/>
      <c r="M1305" s="99"/>
      <c r="N1305" s="99"/>
      <c r="O1305" s="34"/>
      <c r="P1305" s="47"/>
      <c r="Q1305" s="14"/>
    </row>
    <row r="1306" spans="1:17" x14ac:dyDescent="0.25">
      <c r="A1306" s="94"/>
      <c r="B1306" s="37"/>
      <c r="C1306" s="95"/>
      <c r="D1306" s="12"/>
      <c r="E1306" s="12"/>
      <c r="F1306" s="96"/>
      <c r="G1306" s="12"/>
      <c r="H1306" s="97"/>
      <c r="I1306" s="98"/>
      <c r="J1306" s="27"/>
      <c r="K1306" s="99"/>
      <c r="L1306" s="99"/>
      <c r="M1306" s="99"/>
      <c r="N1306" s="99"/>
      <c r="O1306" s="34"/>
      <c r="P1306" s="47"/>
      <c r="Q1306" s="14"/>
    </row>
    <row r="1307" spans="1:17" x14ac:dyDescent="0.25">
      <c r="A1307" s="94"/>
      <c r="B1307" s="37"/>
      <c r="C1307" s="95"/>
      <c r="D1307" s="12"/>
      <c r="E1307" s="12"/>
      <c r="F1307" s="96"/>
      <c r="G1307" s="12"/>
      <c r="H1307" s="97"/>
      <c r="I1307" s="98"/>
      <c r="J1307" s="27"/>
      <c r="K1307" s="99"/>
      <c r="L1307" s="99"/>
      <c r="M1307" s="99"/>
      <c r="N1307" s="99"/>
      <c r="O1307" s="34"/>
      <c r="P1307" s="47"/>
      <c r="Q1307" s="14"/>
    </row>
    <row r="1308" spans="1:17" x14ac:dyDescent="0.25">
      <c r="A1308" s="94"/>
      <c r="B1308" s="37"/>
      <c r="C1308" s="95"/>
      <c r="D1308" s="12"/>
      <c r="E1308" s="12"/>
      <c r="F1308" s="96"/>
      <c r="G1308" s="12"/>
      <c r="H1308" s="97"/>
      <c r="I1308" s="98"/>
      <c r="J1308" s="27"/>
      <c r="K1308" s="99"/>
      <c r="L1308" s="99"/>
      <c r="M1308" s="99"/>
      <c r="N1308" s="99"/>
      <c r="O1308" s="34"/>
      <c r="P1308" s="47"/>
      <c r="Q1308" s="14"/>
    </row>
    <row r="1309" spans="1:17" x14ac:dyDescent="0.25">
      <c r="A1309" s="94"/>
      <c r="B1309" s="37"/>
      <c r="C1309" s="95"/>
      <c r="D1309" s="12"/>
      <c r="E1309" s="12"/>
      <c r="F1309" s="96"/>
      <c r="G1309" s="12"/>
      <c r="H1309" s="97"/>
      <c r="I1309" s="98"/>
      <c r="J1309" s="27"/>
      <c r="K1309" s="99"/>
      <c r="L1309" s="99"/>
      <c r="M1309" s="99"/>
      <c r="N1309" s="99"/>
      <c r="O1309" s="34"/>
      <c r="P1309" s="47"/>
      <c r="Q1309" s="14"/>
    </row>
    <row r="1310" spans="1:17" x14ac:dyDescent="0.25">
      <c r="A1310" s="94"/>
      <c r="B1310" s="37"/>
      <c r="C1310" s="95"/>
      <c r="D1310" s="12"/>
      <c r="E1310" s="12"/>
      <c r="F1310" s="96"/>
      <c r="G1310" s="12"/>
      <c r="H1310" s="97"/>
      <c r="I1310" s="98"/>
      <c r="J1310" s="27"/>
      <c r="K1310" s="99"/>
      <c r="L1310" s="99"/>
      <c r="M1310" s="99"/>
      <c r="N1310" s="99"/>
      <c r="O1310" s="34"/>
      <c r="P1310" s="47"/>
      <c r="Q1310" s="14"/>
    </row>
    <row r="1311" spans="1:17" x14ac:dyDescent="0.25">
      <c r="A1311" s="94"/>
      <c r="B1311" s="37"/>
      <c r="C1311" s="95"/>
      <c r="D1311" s="12"/>
      <c r="E1311" s="12"/>
      <c r="F1311" s="96"/>
      <c r="G1311" s="12"/>
      <c r="H1311" s="97"/>
      <c r="I1311" s="98"/>
      <c r="J1311" s="27"/>
      <c r="K1311" s="99"/>
      <c r="L1311" s="99"/>
      <c r="M1311" s="99"/>
      <c r="N1311" s="99"/>
      <c r="O1311" s="34"/>
      <c r="P1311" s="47"/>
      <c r="Q1311" s="14"/>
    </row>
    <row r="1312" spans="1:17" x14ac:dyDescent="0.25">
      <c r="A1312" s="94"/>
      <c r="B1312" s="37"/>
      <c r="C1312" s="95"/>
      <c r="D1312" s="12"/>
      <c r="E1312" s="12"/>
      <c r="F1312" s="96"/>
      <c r="G1312" s="12"/>
      <c r="H1312" s="97"/>
      <c r="I1312" s="98"/>
      <c r="J1312" s="27"/>
      <c r="K1312" s="99"/>
      <c r="L1312" s="99"/>
      <c r="M1312" s="99"/>
      <c r="N1312" s="99"/>
      <c r="O1312" s="34"/>
      <c r="P1312" s="47"/>
      <c r="Q1312" s="14"/>
    </row>
    <row r="1313" spans="1:17" x14ac:dyDescent="0.25">
      <c r="A1313" s="94"/>
      <c r="B1313" s="37"/>
      <c r="C1313" s="95"/>
      <c r="D1313" s="12"/>
      <c r="E1313" s="12"/>
      <c r="F1313" s="96"/>
      <c r="G1313" s="12"/>
      <c r="H1313" s="97"/>
      <c r="I1313" s="98"/>
      <c r="J1313" s="27"/>
      <c r="K1313" s="99"/>
      <c r="L1313" s="99"/>
      <c r="M1313" s="99"/>
      <c r="N1313" s="99"/>
      <c r="O1313" s="34"/>
      <c r="P1313" s="47"/>
      <c r="Q1313" s="14"/>
    </row>
    <row r="1314" spans="1:17" x14ac:dyDescent="0.25">
      <c r="A1314" s="706" t="s">
        <v>0</v>
      </c>
      <c r="B1314" s="706"/>
      <c r="C1314" s="706"/>
      <c r="D1314" s="706"/>
      <c r="E1314" s="706"/>
      <c r="F1314" s="706"/>
      <c r="G1314" s="706"/>
      <c r="H1314" s="706"/>
      <c r="I1314" s="706"/>
      <c r="J1314" s="706"/>
      <c r="K1314" s="706"/>
      <c r="L1314" s="706"/>
      <c r="M1314" s="706"/>
      <c r="N1314" s="706"/>
      <c r="O1314" s="706"/>
      <c r="P1314" s="706"/>
      <c r="Q1314" s="706"/>
    </row>
    <row r="1315" spans="1:17" x14ac:dyDescent="0.25">
      <c r="A1315" s="713" t="s">
        <v>1</v>
      </c>
      <c r="B1315" s="713"/>
      <c r="C1315" s="713"/>
      <c r="D1315" s="713"/>
      <c r="E1315" s="713"/>
      <c r="F1315" s="713"/>
      <c r="G1315" s="713"/>
      <c r="H1315" s="713"/>
      <c r="I1315" s="713"/>
      <c r="J1315" s="713"/>
      <c r="K1315" s="713"/>
      <c r="L1315" s="713"/>
      <c r="M1315" s="713"/>
      <c r="N1315" s="713"/>
      <c r="O1315" s="713"/>
      <c r="P1315" s="713"/>
      <c r="Q1315" s="713"/>
    </row>
    <row r="1316" spans="1:17" x14ac:dyDescent="0.25">
      <c r="A1316" s="713" t="s">
        <v>2</v>
      </c>
      <c r="B1316" s="713"/>
      <c r="C1316" s="713"/>
      <c r="D1316" s="713"/>
      <c r="E1316" s="713"/>
      <c r="F1316" s="713"/>
      <c r="G1316" s="713"/>
      <c r="H1316" s="713"/>
      <c r="I1316" s="713"/>
      <c r="J1316" s="713"/>
      <c r="K1316" s="713"/>
      <c r="L1316" s="713"/>
      <c r="M1316" s="713"/>
      <c r="N1316" s="713"/>
      <c r="O1316" s="713"/>
      <c r="P1316" s="713"/>
      <c r="Q1316" s="713"/>
    </row>
    <row r="1317" spans="1:17" x14ac:dyDescent="0.25">
      <c r="A1317" s="713" t="s">
        <v>3</v>
      </c>
      <c r="B1317" s="713"/>
      <c r="C1317" s="713"/>
      <c r="D1317" s="713"/>
      <c r="E1317" s="713"/>
      <c r="F1317" s="713"/>
      <c r="G1317" s="713"/>
      <c r="H1317" s="713"/>
      <c r="I1317" s="713"/>
      <c r="J1317" s="713"/>
      <c r="K1317" s="713"/>
      <c r="L1317" s="713"/>
      <c r="M1317" s="713"/>
      <c r="N1317" s="713"/>
      <c r="O1317" s="713"/>
      <c r="P1317" s="713"/>
      <c r="Q1317" s="713"/>
    </row>
    <row r="1318" spans="1:17" x14ac:dyDescent="0.25">
      <c r="A1318" s="713" t="s">
        <v>494</v>
      </c>
      <c r="B1318" s="713"/>
      <c r="C1318" s="713"/>
      <c r="D1318" s="713"/>
      <c r="E1318" s="713"/>
      <c r="F1318" s="713"/>
      <c r="G1318" s="713"/>
      <c r="H1318" s="713"/>
      <c r="I1318" s="713"/>
      <c r="J1318" s="713"/>
      <c r="K1318" s="713"/>
      <c r="L1318" s="713"/>
      <c r="M1318" s="713"/>
      <c r="N1318" s="713"/>
      <c r="O1318" s="713"/>
      <c r="P1318" s="713"/>
      <c r="Q1318" s="713"/>
    </row>
    <row r="1319" spans="1:17" x14ac:dyDescent="0.25">
      <c r="A1319" s="714" t="s">
        <v>4</v>
      </c>
      <c r="B1319" s="714"/>
      <c r="C1319" s="714"/>
      <c r="D1319" s="714"/>
      <c r="E1319" s="714"/>
      <c r="F1319" s="714"/>
      <c r="G1319" s="714"/>
      <c r="H1319" s="714"/>
      <c r="I1319" s="714"/>
      <c r="J1319" s="714"/>
      <c r="K1319" s="714"/>
      <c r="L1319" s="714"/>
      <c r="M1319" s="714"/>
      <c r="N1319" s="714"/>
      <c r="O1319" s="714"/>
      <c r="P1319" s="714"/>
      <c r="Q1319" s="714"/>
    </row>
    <row r="1320" spans="1:17" x14ac:dyDescent="0.25">
      <c r="A1320" s="737" t="s">
        <v>107</v>
      </c>
      <c r="B1320" s="737"/>
      <c r="C1320" s="737"/>
      <c r="D1320" s="737"/>
      <c r="E1320" s="737"/>
      <c r="F1320" s="737"/>
      <c r="G1320" s="737"/>
      <c r="H1320" s="737"/>
      <c r="I1320" s="737"/>
      <c r="J1320" s="737"/>
      <c r="K1320" s="737"/>
      <c r="L1320" s="737"/>
      <c r="M1320" s="737"/>
      <c r="N1320" s="737"/>
      <c r="O1320" s="737"/>
      <c r="P1320" s="737"/>
      <c r="Q1320" s="737"/>
    </row>
    <row r="1321" spans="1:17" ht="18.75" thickBot="1" x14ac:dyDescent="0.3">
      <c r="A1321" s="2"/>
      <c r="B1321" s="2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2"/>
      <c r="P1321" s="2"/>
      <c r="Q1321" s="2"/>
    </row>
    <row r="1322" spans="1:17" ht="15.75" thickTop="1" x14ac:dyDescent="0.25">
      <c r="A1322" s="698" t="s">
        <v>6</v>
      </c>
      <c r="B1322" s="700" t="s">
        <v>7</v>
      </c>
      <c r="C1322" s="702" t="s">
        <v>8</v>
      </c>
      <c r="D1322" s="702" t="s">
        <v>9</v>
      </c>
      <c r="E1322" s="702" t="s">
        <v>10</v>
      </c>
      <c r="F1322" s="702" t="s">
        <v>11</v>
      </c>
      <c r="G1322" s="700" t="s">
        <v>12</v>
      </c>
      <c r="H1322" s="704" t="s">
        <v>13</v>
      </c>
      <c r="I1322" s="704" t="s">
        <v>14</v>
      </c>
      <c r="J1322" s="704" t="s">
        <v>15</v>
      </c>
      <c r="K1322" s="715" t="s">
        <v>16</v>
      </c>
      <c r="L1322" s="716"/>
      <c r="M1322" s="716"/>
      <c r="N1322" s="717"/>
      <c r="O1322" s="721" t="s">
        <v>17</v>
      </c>
      <c r="P1322" s="722"/>
      <c r="Q1322" s="708" t="s">
        <v>18</v>
      </c>
    </row>
    <row r="1323" spans="1:17" x14ac:dyDescent="0.25">
      <c r="A1323" s="699"/>
      <c r="B1323" s="701"/>
      <c r="C1323" s="703"/>
      <c r="D1323" s="703"/>
      <c r="E1323" s="703"/>
      <c r="F1323" s="703"/>
      <c r="G1323" s="701"/>
      <c r="H1323" s="705"/>
      <c r="I1323" s="705"/>
      <c r="J1323" s="705"/>
      <c r="K1323" s="718"/>
      <c r="L1323" s="719"/>
      <c r="M1323" s="719"/>
      <c r="N1323" s="720"/>
      <c r="O1323" s="723"/>
      <c r="P1323" s="724"/>
      <c r="Q1323" s="709"/>
    </row>
    <row r="1324" spans="1:17" x14ac:dyDescent="0.25">
      <c r="A1324" s="699"/>
      <c r="B1324" s="701"/>
      <c r="C1324" s="703"/>
      <c r="D1324" s="703"/>
      <c r="E1324" s="703"/>
      <c r="F1324" s="703"/>
      <c r="G1324" s="701"/>
      <c r="H1324" s="705"/>
      <c r="I1324" s="705"/>
      <c r="J1324" s="705"/>
      <c r="K1324" s="711" t="s">
        <v>19</v>
      </c>
      <c r="L1324" s="711" t="s">
        <v>20</v>
      </c>
      <c r="M1324" s="711" t="s">
        <v>21</v>
      </c>
      <c r="N1324" s="711" t="s">
        <v>22</v>
      </c>
      <c r="O1324" s="695" t="s">
        <v>23</v>
      </c>
      <c r="P1324" s="695" t="s">
        <v>24</v>
      </c>
      <c r="Q1324" s="709"/>
    </row>
    <row r="1325" spans="1:17" ht="15.75" thickBot="1" x14ac:dyDescent="0.3">
      <c r="A1325" s="727"/>
      <c r="B1325" s="725"/>
      <c r="C1325" s="707"/>
      <c r="D1325" s="703"/>
      <c r="E1325" s="703"/>
      <c r="F1325" s="707"/>
      <c r="G1325" s="725"/>
      <c r="H1325" s="696"/>
      <c r="I1325" s="696"/>
      <c r="J1325" s="696"/>
      <c r="K1325" s="712"/>
      <c r="L1325" s="712"/>
      <c r="M1325" s="712"/>
      <c r="N1325" s="712"/>
      <c r="O1325" s="696"/>
      <c r="P1325" s="696"/>
      <c r="Q1325" s="710"/>
    </row>
    <row r="1326" spans="1:17" ht="144.75" thickBot="1" x14ac:dyDescent="0.3">
      <c r="A1326" s="223">
        <v>3</v>
      </c>
      <c r="B1326" s="224">
        <v>35801</v>
      </c>
      <c r="C1326" s="174" t="s">
        <v>442</v>
      </c>
      <c r="D1326" s="11" t="s">
        <v>71</v>
      </c>
      <c r="E1326" s="11" t="s">
        <v>72</v>
      </c>
      <c r="F1326" s="224">
        <v>12</v>
      </c>
      <c r="G1326" s="642" t="s">
        <v>75</v>
      </c>
      <c r="H1326" s="643">
        <v>4130.5</v>
      </c>
      <c r="I1326" s="204">
        <v>29566</v>
      </c>
      <c r="J1326" s="57" t="s">
        <v>28</v>
      </c>
      <c r="K1326" s="58">
        <v>0.25</v>
      </c>
      <c r="L1326" s="58">
        <v>0.25</v>
      </c>
      <c r="M1326" s="58">
        <v>0.25</v>
      </c>
      <c r="N1326" s="58">
        <v>0.25</v>
      </c>
      <c r="O1326" s="26" t="s">
        <v>29</v>
      </c>
      <c r="P1326" s="26"/>
      <c r="Q1326" s="661" t="s">
        <v>30</v>
      </c>
    </row>
    <row r="1327" spans="1:17" ht="15.75" thickTop="1" x14ac:dyDescent="0.25">
      <c r="A1327" s="94"/>
      <c r="B1327" s="37"/>
      <c r="C1327" s="95"/>
      <c r="D1327" s="12"/>
      <c r="E1327" s="12"/>
      <c r="F1327" s="96"/>
      <c r="G1327" s="12"/>
      <c r="H1327" s="97"/>
      <c r="I1327" s="98"/>
      <c r="J1327" s="27"/>
      <c r="K1327" s="99"/>
      <c r="L1327" s="99"/>
      <c r="M1327" s="99"/>
      <c r="N1327" s="99"/>
      <c r="O1327" s="34"/>
      <c r="P1327" s="47"/>
      <c r="Q1327" s="14"/>
    </row>
    <row r="1328" spans="1:17" x14ac:dyDescent="0.25">
      <c r="A1328" s="94"/>
      <c r="B1328" s="37"/>
      <c r="C1328" s="95"/>
      <c r="D1328" s="12"/>
      <c r="E1328" s="12"/>
      <c r="F1328" s="96"/>
      <c r="G1328" s="12"/>
      <c r="H1328" s="97"/>
      <c r="I1328" s="98"/>
      <c r="J1328" s="27"/>
      <c r="K1328" s="99"/>
      <c r="L1328" s="99"/>
      <c r="M1328" s="99"/>
      <c r="N1328" s="99"/>
      <c r="O1328" s="34"/>
      <c r="P1328" s="47"/>
      <c r="Q1328" s="14"/>
    </row>
    <row r="1329" spans="1:17" x14ac:dyDescent="0.25">
      <c r="A1329" s="94"/>
      <c r="B1329" s="37"/>
      <c r="C1329" s="95"/>
      <c r="D1329" s="12"/>
      <c r="E1329" s="12"/>
      <c r="F1329" s="96"/>
      <c r="G1329" s="12"/>
      <c r="H1329" s="97"/>
      <c r="I1329" s="98"/>
      <c r="J1329" s="27"/>
      <c r="K1329" s="99"/>
      <c r="L1329" s="99"/>
      <c r="M1329" s="99"/>
      <c r="N1329" s="99"/>
      <c r="O1329" s="34"/>
      <c r="P1329" s="47"/>
      <c r="Q1329" s="14"/>
    </row>
    <row r="1330" spans="1:17" x14ac:dyDescent="0.25">
      <c r="A1330" s="94"/>
      <c r="B1330" s="37"/>
      <c r="C1330" s="95"/>
      <c r="D1330" s="12"/>
      <c r="E1330" s="12"/>
      <c r="F1330" s="96"/>
      <c r="G1330" s="12"/>
      <c r="H1330" s="97"/>
      <c r="I1330" s="98">
        <f>SUM(I1326:I1329)</f>
        <v>29566</v>
      </c>
      <c r="J1330" s="27"/>
      <c r="K1330" s="99"/>
      <c r="L1330" s="99"/>
      <c r="M1330" s="99"/>
      <c r="N1330" s="99"/>
      <c r="O1330" s="34"/>
      <c r="P1330" s="47"/>
      <c r="Q1330" s="14"/>
    </row>
    <row r="1331" spans="1:17" x14ac:dyDescent="0.25">
      <c r="A1331" s="94"/>
      <c r="B1331" s="37"/>
      <c r="C1331" s="95"/>
      <c r="D1331" s="12"/>
      <c r="E1331" s="12"/>
      <c r="F1331" s="96"/>
      <c r="G1331" s="12"/>
      <c r="H1331" s="97"/>
      <c r="I1331" s="98"/>
      <c r="J1331" s="27"/>
      <c r="K1331" s="99"/>
      <c r="L1331" s="99"/>
      <c r="M1331" s="99"/>
      <c r="N1331" s="99"/>
      <c r="O1331" s="34"/>
      <c r="P1331" s="47"/>
      <c r="Q1331" s="14"/>
    </row>
    <row r="1332" spans="1:17" x14ac:dyDescent="0.25">
      <c r="A1332" s="94"/>
      <c r="B1332" s="37"/>
      <c r="C1332" s="95"/>
      <c r="D1332" s="12"/>
      <c r="E1332" s="12"/>
      <c r="F1332" s="96"/>
      <c r="G1332" s="12"/>
      <c r="H1332" s="97"/>
      <c r="I1332" s="98"/>
      <c r="J1332" s="27"/>
      <c r="K1332" s="99"/>
      <c r="L1332" s="99"/>
      <c r="M1332" s="99"/>
      <c r="N1332" s="99"/>
      <c r="O1332" s="34"/>
      <c r="P1332" s="47"/>
      <c r="Q1332" s="14"/>
    </row>
    <row r="1333" spans="1:17" x14ac:dyDescent="0.25">
      <c r="A1333" s="94"/>
      <c r="B1333" s="37"/>
      <c r="C1333" s="95"/>
      <c r="D1333" s="12"/>
      <c r="E1333" s="12"/>
      <c r="F1333" s="96"/>
      <c r="G1333" s="12"/>
      <c r="H1333" s="97"/>
      <c r="I1333" s="98"/>
      <c r="J1333" s="27"/>
      <c r="K1333" s="99"/>
      <c r="L1333" s="99"/>
      <c r="M1333" s="99"/>
      <c r="N1333" s="99"/>
      <c r="O1333" s="34"/>
      <c r="P1333" s="47"/>
      <c r="Q1333" s="14"/>
    </row>
    <row r="1334" spans="1:17" x14ac:dyDescent="0.25">
      <c r="A1334" s="94"/>
      <c r="B1334" s="37"/>
      <c r="C1334" s="95"/>
      <c r="D1334" s="12"/>
      <c r="E1334" s="12"/>
      <c r="F1334" s="96"/>
      <c r="G1334" s="12"/>
      <c r="H1334" s="97"/>
      <c r="I1334" s="98"/>
      <c r="J1334" s="27"/>
      <c r="K1334" s="99"/>
      <c r="L1334" s="99"/>
      <c r="M1334" s="99"/>
      <c r="N1334" s="99"/>
      <c r="O1334" s="34"/>
      <c r="P1334" s="47"/>
      <c r="Q1334" s="14"/>
    </row>
    <row r="1335" spans="1:17" x14ac:dyDescent="0.25">
      <c r="A1335" s="94"/>
      <c r="B1335" s="37"/>
      <c r="C1335" s="95"/>
      <c r="D1335" s="12"/>
      <c r="E1335" s="12"/>
      <c r="F1335" s="96"/>
      <c r="G1335" s="12"/>
      <c r="H1335" s="97"/>
      <c r="I1335" s="98"/>
      <c r="J1335" s="27"/>
      <c r="K1335" s="99"/>
      <c r="L1335" s="99"/>
      <c r="M1335" s="99"/>
      <c r="N1335" s="99"/>
      <c r="O1335" s="34"/>
      <c r="P1335" s="47"/>
      <c r="Q1335" s="14"/>
    </row>
    <row r="1336" spans="1:17" x14ac:dyDescent="0.25">
      <c r="A1336" s="94"/>
      <c r="B1336" s="37"/>
      <c r="C1336" s="95"/>
      <c r="D1336" s="12"/>
      <c r="E1336" s="12"/>
      <c r="F1336" s="96"/>
      <c r="G1336" s="12"/>
      <c r="H1336" s="97"/>
      <c r="I1336" s="98"/>
      <c r="J1336" s="27"/>
      <c r="K1336" s="99"/>
      <c r="L1336" s="99"/>
      <c r="M1336" s="99"/>
      <c r="N1336" s="99"/>
      <c r="O1336" s="34"/>
      <c r="P1336" s="47"/>
      <c r="Q1336" s="14"/>
    </row>
    <row r="1337" spans="1:17" x14ac:dyDescent="0.25">
      <c r="A1337" s="94"/>
      <c r="B1337" s="37"/>
      <c r="C1337" s="95"/>
      <c r="D1337" s="12"/>
      <c r="E1337" s="12"/>
      <c r="F1337" s="96"/>
      <c r="G1337" s="12"/>
      <c r="H1337" s="97"/>
      <c r="I1337" s="98"/>
      <c r="J1337" s="27"/>
      <c r="K1337" s="99"/>
      <c r="L1337" s="99"/>
      <c r="M1337" s="99"/>
      <c r="N1337" s="99"/>
      <c r="O1337" s="34"/>
      <c r="P1337" s="47"/>
      <c r="Q1337" s="14"/>
    </row>
    <row r="1338" spans="1:17" x14ac:dyDescent="0.25">
      <c r="A1338" s="94"/>
      <c r="B1338" s="37"/>
      <c r="C1338" s="95"/>
      <c r="D1338" s="12"/>
      <c r="E1338" s="12"/>
      <c r="F1338" s="96"/>
      <c r="G1338" s="12"/>
      <c r="H1338" s="97"/>
      <c r="I1338" s="98"/>
      <c r="J1338" s="27"/>
      <c r="K1338" s="99"/>
      <c r="L1338" s="99"/>
      <c r="M1338" s="99"/>
      <c r="N1338" s="99"/>
      <c r="O1338" s="34"/>
      <c r="P1338" s="47"/>
      <c r="Q1338" s="14"/>
    </row>
    <row r="1339" spans="1:17" x14ac:dyDescent="0.25">
      <c r="A1339" s="94"/>
      <c r="B1339" s="37"/>
      <c r="C1339" s="95"/>
      <c r="D1339" s="12"/>
      <c r="E1339" s="12"/>
      <c r="F1339" s="96"/>
      <c r="G1339" s="12"/>
      <c r="H1339" s="97"/>
      <c r="I1339" s="98"/>
      <c r="J1339" s="27"/>
      <c r="K1339" s="99"/>
      <c r="L1339" s="99"/>
      <c r="M1339" s="99"/>
      <c r="N1339" s="99"/>
      <c r="O1339" s="34"/>
      <c r="P1339" s="47"/>
      <c r="Q1339" s="14"/>
    </row>
    <row r="1340" spans="1:17" x14ac:dyDescent="0.25">
      <c r="A1340" s="94"/>
      <c r="B1340" s="37"/>
      <c r="C1340" s="95"/>
      <c r="D1340" s="12"/>
      <c r="E1340" s="12"/>
      <c r="F1340" s="96"/>
      <c r="G1340" s="12"/>
      <c r="H1340" s="97"/>
      <c r="I1340" s="98"/>
      <c r="J1340" s="27"/>
      <c r="K1340" s="99"/>
      <c r="L1340" s="99"/>
      <c r="M1340" s="99"/>
      <c r="N1340" s="99"/>
      <c r="O1340" s="34"/>
      <c r="P1340" s="47"/>
      <c r="Q1340" s="14"/>
    </row>
    <row r="1341" spans="1:17" x14ac:dyDescent="0.25">
      <c r="A1341" s="94"/>
      <c r="B1341" s="37"/>
      <c r="C1341" s="95"/>
      <c r="D1341" s="12"/>
      <c r="E1341" s="12"/>
      <c r="F1341" s="96"/>
      <c r="G1341" s="12"/>
      <c r="H1341" s="97"/>
      <c r="I1341" s="98"/>
      <c r="J1341" s="27"/>
      <c r="K1341" s="99"/>
      <c r="L1341" s="99"/>
      <c r="M1341" s="99"/>
      <c r="N1341" s="99"/>
      <c r="O1341" s="34"/>
      <c r="P1341" s="47"/>
      <c r="Q1341" s="14"/>
    </row>
    <row r="1342" spans="1:17" x14ac:dyDescent="0.25">
      <c r="A1342" s="94"/>
      <c r="B1342" s="37"/>
      <c r="C1342" s="95"/>
      <c r="D1342" s="12"/>
      <c r="E1342" s="12"/>
      <c r="F1342" s="96"/>
      <c r="G1342" s="12"/>
      <c r="H1342" s="97"/>
      <c r="I1342" s="98"/>
      <c r="J1342" s="27"/>
      <c r="K1342" s="99"/>
      <c r="L1342" s="99"/>
      <c r="M1342" s="99"/>
      <c r="N1342" s="99"/>
      <c r="O1342" s="34"/>
      <c r="P1342" s="47"/>
      <c r="Q1342" s="14"/>
    </row>
    <row r="1343" spans="1:17" x14ac:dyDescent="0.25">
      <c r="A1343" s="94"/>
      <c r="B1343" s="37"/>
      <c r="C1343" s="95"/>
      <c r="D1343" s="12"/>
      <c r="E1343" s="12"/>
      <c r="F1343" s="96"/>
      <c r="G1343" s="12"/>
      <c r="H1343" s="97"/>
      <c r="I1343" s="98"/>
      <c r="J1343" s="27"/>
      <c r="K1343" s="99"/>
      <c r="L1343" s="99"/>
      <c r="M1343" s="99"/>
      <c r="N1343" s="99"/>
      <c r="O1343" s="34"/>
      <c r="P1343" s="47"/>
      <c r="Q1343" s="14"/>
    </row>
    <row r="1344" spans="1:17" x14ac:dyDescent="0.25">
      <c r="A1344" s="94"/>
      <c r="B1344" s="37"/>
      <c r="C1344" s="95"/>
      <c r="D1344" s="12"/>
      <c r="E1344" s="12"/>
      <c r="F1344" s="96"/>
      <c r="G1344" s="12"/>
      <c r="H1344" s="97"/>
      <c r="I1344" s="98"/>
      <c r="J1344" s="27"/>
      <c r="K1344" s="99"/>
      <c r="L1344" s="99"/>
      <c r="M1344" s="99"/>
      <c r="N1344" s="99"/>
      <c r="O1344" s="34"/>
      <c r="P1344" s="47"/>
      <c r="Q1344" s="14"/>
    </row>
    <row r="1345" spans="1:17" x14ac:dyDescent="0.25">
      <c r="A1345" s="94"/>
      <c r="B1345" s="37"/>
      <c r="C1345" s="95"/>
      <c r="D1345" s="12"/>
      <c r="E1345" s="12"/>
      <c r="F1345" s="96"/>
      <c r="G1345" s="12"/>
      <c r="H1345" s="97"/>
      <c r="I1345" s="98"/>
      <c r="J1345" s="27"/>
      <c r="K1345" s="99"/>
      <c r="L1345" s="99"/>
      <c r="M1345" s="99"/>
      <c r="N1345" s="99"/>
      <c r="O1345" s="34"/>
      <c r="P1345" s="47"/>
      <c r="Q1345" s="14"/>
    </row>
    <row r="1346" spans="1:17" x14ac:dyDescent="0.25">
      <c r="A1346" s="94"/>
      <c r="B1346" s="37"/>
      <c r="C1346" s="95"/>
      <c r="D1346" s="12"/>
      <c r="E1346" s="12"/>
      <c r="F1346" s="96"/>
      <c r="G1346" s="12"/>
      <c r="H1346" s="97"/>
      <c r="I1346" s="107"/>
      <c r="J1346" s="27"/>
      <c r="K1346" s="99"/>
      <c r="L1346" s="99"/>
      <c r="M1346" s="99"/>
      <c r="N1346" s="99"/>
      <c r="O1346" s="34"/>
      <c r="P1346" s="47"/>
      <c r="Q1346" s="14"/>
    </row>
    <row r="1347" spans="1:17" x14ac:dyDescent="0.25">
      <c r="A1347" s="94"/>
      <c r="B1347" s="37"/>
      <c r="C1347" s="95"/>
      <c r="D1347" s="12"/>
      <c r="E1347" s="12"/>
      <c r="F1347" s="96"/>
      <c r="G1347" s="12"/>
      <c r="H1347" s="97"/>
      <c r="I1347" s="102"/>
      <c r="J1347" s="27"/>
      <c r="K1347" s="99"/>
      <c r="L1347" s="99"/>
      <c r="M1347" s="99"/>
      <c r="N1347" s="99"/>
      <c r="O1347" s="34"/>
      <c r="P1347" s="47"/>
      <c r="Q1347" s="14"/>
    </row>
    <row r="1348" spans="1:17" x14ac:dyDescent="0.25">
      <c r="A1348" s="94"/>
      <c r="B1348" s="37"/>
      <c r="C1348" s="95"/>
      <c r="D1348" s="12"/>
      <c r="E1348" s="12"/>
      <c r="F1348" s="96"/>
      <c r="G1348" s="12"/>
      <c r="H1348" s="97"/>
      <c r="I1348" s="102"/>
      <c r="J1348" s="27"/>
      <c r="K1348" s="99"/>
      <c r="L1348" s="99"/>
      <c r="M1348" s="99"/>
      <c r="N1348" s="99"/>
      <c r="O1348" s="34"/>
      <c r="P1348" s="47"/>
      <c r="Q1348" s="14"/>
    </row>
    <row r="1349" spans="1:17" x14ac:dyDescent="0.25">
      <c r="A1349" s="94"/>
      <c r="B1349" s="37"/>
      <c r="C1349" s="95"/>
      <c r="D1349" s="12"/>
      <c r="E1349" s="12"/>
      <c r="F1349" s="96"/>
      <c r="G1349" s="12"/>
      <c r="H1349" s="97"/>
      <c r="I1349" s="102"/>
      <c r="J1349" s="27"/>
      <c r="K1349" s="99"/>
      <c r="L1349" s="99"/>
      <c r="M1349" s="99"/>
      <c r="N1349" s="99"/>
      <c r="O1349" s="34"/>
      <c r="P1349" s="47"/>
      <c r="Q1349" s="14"/>
    </row>
    <row r="1350" spans="1:17" x14ac:dyDescent="0.25">
      <c r="A1350" s="94"/>
      <c r="B1350" s="37"/>
      <c r="C1350" s="95"/>
      <c r="D1350" s="12"/>
      <c r="E1350" s="12"/>
      <c r="F1350" s="96"/>
      <c r="G1350" s="12"/>
      <c r="H1350" s="97"/>
      <c r="I1350" s="102"/>
      <c r="J1350" s="27"/>
      <c r="K1350" s="99"/>
      <c r="L1350" s="99"/>
      <c r="M1350" s="99"/>
      <c r="N1350" s="99"/>
      <c r="O1350" s="34"/>
      <c r="P1350" s="47"/>
      <c r="Q1350" s="14"/>
    </row>
    <row r="1351" spans="1:17" x14ac:dyDescent="0.25">
      <c r="A1351" s="94"/>
      <c r="B1351" s="37"/>
      <c r="C1351" s="95"/>
      <c r="D1351" s="12"/>
      <c r="E1351" s="12"/>
      <c r="F1351" s="96"/>
      <c r="G1351" s="12"/>
      <c r="H1351" s="97"/>
      <c r="I1351" s="107"/>
      <c r="J1351" s="27"/>
      <c r="K1351" s="99"/>
      <c r="L1351" s="99"/>
      <c r="M1351" s="99"/>
      <c r="N1351" s="99"/>
      <c r="O1351" s="34"/>
      <c r="P1351" s="47"/>
      <c r="Q1351" s="14"/>
    </row>
    <row r="1352" spans="1:17" x14ac:dyDescent="0.25">
      <c r="G1352" s="62"/>
    </row>
    <row r="1353" spans="1:17" x14ac:dyDescent="0.25">
      <c r="A1353" s="706" t="s">
        <v>0</v>
      </c>
      <c r="B1353" s="706"/>
      <c r="C1353" s="706"/>
      <c r="D1353" s="706"/>
      <c r="E1353" s="706"/>
      <c r="F1353" s="706"/>
      <c r="G1353" s="706"/>
      <c r="H1353" s="706"/>
      <c r="I1353" s="706"/>
      <c r="J1353" s="706"/>
      <c r="K1353" s="706"/>
      <c r="L1353" s="706"/>
      <c r="M1353" s="706"/>
      <c r="N1353" s="706"/>
      <c r="O1353" s="706"/>
      <c r="P1353" s="706"/>
      <c r="Q1353" s="706"/>
    </row>
    <row r="1354" spans="1:17" x14ac:dyDescent="0.25">
      <c r="A1354" s="713" t="s">
        <v>1</v>
      </c>
      <c r="B1354" s="713"/>
      <c r="C1354" s="713"/>
      <c r="D1354" s="713"/>
      <c r="E1354" s="713"/>
      <c r="F1354" s="713"/>
      <c r="G1354" s="713"/>
      <c r="H1354" s="713"/>
      <c r="I1354" s="713"/>
      <c r="J1354" s="713"/>
      <c r="K1354" s="713"/>
      <c r="L1354" s="713"/>
      <c r="M1354" s="713"/>
      <c r="N1354" s="713"/>
      <c r="O1354" s="713"/>
      <c r="P1354" s="713"/>
      <c r="Q1354" s="713"/>
    </row>
    <row r="1355" spans="1:17" x14ac:dyDescent="0.25">
      <c r="A1355" s="713" t="s">
        <v>2</v>
      </c>
      <c r="B1355" s="713"/>
      <c r="C1355" s="713"/>
      <c r="D1355" s="713"/>
      <c r="E1355" s="713"/>
      <c r="F1355" s="713"/>
      <c r="G1355" s="713"/>
      <c r="H1355" s="713"/>
      <c r="I1355" s="713"/>
      <c r="J1355" s="713"/>
      <c r="K1355" s="713"/>
      <c r="L1355" s="713"/>
      <c r="M1355" s="713"/>
      <c r="N1355" s="713"/>
      <c r="O1355" s="713"/>
      <c r="P1355" s="713"/>
      <c r="Q1355" s="713"/>
    </row>
    <row r="1356" spans="1:17" x14ac:dyDescent="0.25">
      <c r="A1356" s="713" t="s">
        <v>3</v>
      </c>
      <c r="B1356" s="713"/>
      <c r="C1356" s="713"/>
      <c r="D1356" s="713"/>
      <c r="E1356" s="713"/>
      <c r="F1356" s="713"/>
      <c r="G1356" s="713"/>
      <c r="H1356" s="713"/>
      <c r="I1356" s="713"/>
      <c r="J1356" s="713"/>
      <c r="K1356" s="713"/>
      <c r="L1356" s="713"/>
      <c r="M1356" s="713"/>
      <c r="N1356" s="713"/>
      <c r="O1356" s="713"/>
      <c r="P1356" s="713"/>
      <c r="Q1356" s="713"/>
    </row>
    <row r="1357" spans="1:17" x14ac:dyDescent="0.25">
      <c r="A1357" s="713" t="s">
        <v>494</v>
      </c>
      <c r="B1357" s="713"/>
      <c r="C1357" s="713"/>
      <c r="D1357" s="713"/>
      <c r="E1357" s="713"/>
      <c r="F1357" s="713"/>
      <c r="G1357" s="713"/>
      <c r="H1357" s="713"/>
      <c r="I1357" s="713"/>
      <c r="J1357" s="713"/>
      <c r="K1357" s="713"/>
      <c r="L1357" s="713"/>
      <c r="M1357" s="713"/>
      <c r="N1357" s="713"/>
      <c r="O1357" s="713"/>
      <c r="P1357" s="713"/>
      <c r="Q1357" s="713"/>
    </row>
    <row r="1358" spans="1:17" x14ac:dyDescent="0.25">
      <c r="A1358" s="714" t="s">
        <v>4</v>
      </c>
      <c r="B1358" s="714"/>
      <c r="C1358" s="714"/>
      <c r="D1358" s="714"/>
      <c r="E1358" s="714"/>
      <c r="F1358" s="714"/>
      <c r="G1358" s="714"/>
      <c r="H1358" s="714"/>
      <c r="I1358" s="714"/>
      <c r="J1358" s="714"/>
      <c r="K1358" s="714"/>
      <c r="L1358" s="714"/>
      <c r="M1358" s="714"/>
      <c r="N1358" s="714"/>
      <c r="O1358" s="714"/>
      <c r="P1358" s="714"/>
      <c r="Q1358" s="714"/>
    </row>
    <row r="1359" spans="1:17" x14ac:dyDescent="0.25">
      <c r="A1359" s="737" t="s">
        <v>108</v>
      </c>
      <c r="B1359" s="737"/>
      <c r="C1359" s="737"/>
      <c r="D1359" s="737"/>
      <c r="E1359" s="737"/>
      <c r="F1359" s="737"/>
      <c r="G1359" s="737"/>
      <c r="H1359" s="737"/>
      <c r="I1359" s="737"/>
      <c r="J1359" s="737"/>
      <c r="K1359" s="737"/>
      <c r="L1359" s="737"/>
      <c r="M1359" s="737"/>
      <c r="N1359" s="737"/>
      <c r="O1359" s="737"/>
      <c r="P1359" s="737"/>
      <c r="Q1359" s="737"/>
    </row>
    <row r="1360" spans="1:17" ht="18.75" thickBot="1" x14ac:dyDescent="0.3">
      <c r="A1360" s="2"/>
      <c r="B1360" s="2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2"/>
      <c r="P1360" s="2"/>
      <c r="Q1360" s="2"/>
    </row>
    <row r="1361" spans="1:17" ht="15.75" thickTop="1" x14ac:dyDescent="0.25">
      <c r="A1361" s="698" t="s">
        <v>6</v>
      </c>
      <c r="B1361" s="700" t="s">
        <v>7</v>
      </c>
      <c r="C1361" s="702" t="s">
        <v>8</v>
      </c>
      <c r="D1361" s="702" t="s">
        <v>9</v>
      </c>
      <c r="E1361" s="702" t="s">
        <v>10</v>
      </c>
      <c r="F1361" s="702" t="s">
        <v>11</v>
      </c>
      <c r="G1361" s="700" t="s">
        <v>12</v>
      </c>
      <c r="H1361" s="704" t="s">
        <v>13</v>
      </c>
      <c r="I1361" s="704" t="s">
        <v>14</v>
      </c>
      <c r="J1361" s="704" t="s">
        <v>15</v>
      </c>
      <c r="K1361" s="715" t="s">
        <v>16</v>
      </c>
      <c r="L1361" s="716"/>
      <c r="M1361" s="716"/>
      <c r="N1361" s="717"/>
      <c r="O1361" s="721" t="s">
        <v>17</v>
      </c>
      <c r="P1361" s="722"/>
      <c r="Q1361" s="708" t="s">
        <v>18</v>
      </c>
    </row>
    <row r="1362" spans="1:17" x14ac:dyDescent="0.25">
      <c r="A1362" s="699"/>
      <c r="B1362" s="701"/>
      <c r="C1362" s="703"/>
      <c r="D1362" s="703"/>
      <c r="E1362" s="703"/>
      <c r="F1362" s="703"/>
      <c r="G1362" s="701"/>
      <c r="H1362" s="705"/>
      <c r="I1362" s="705"/>
      <c r="J1362" s="705"/>
      <c r="K1362" s="718"/>
      <c r="L1362" s="719"/>
      <c r="M1362" s="719"/>
      <c r="N1362" s="720"/>
      <c r="O1362" s="723"/>
      <c r="P1362" s="724"/>
      <c r="Q1362" s="709"/>
    </row>
    <row r="1363" spans="1:17" x14ac:dyDescent="0.25">
      <c r="A1363" s="699"/>
      <c r="B1363" s="701"/>
      <c r="C1363" s="703"/>
      <c r="D1363" s="703"/>
      <c r="E1363" s="703"/>
      <c r="F1363" s="703"/>
      <c r="G1363" s="701"/>
      <c r="H1363" s="705"/>
      <c r="I1363" s="705"/>
      <c r="J1363" s="705"/>
      <c r="K1363" s="711" t="s">
        <v>19</v>
      </c>
      <c r="L1363" s="711" t="s">
        <v>20</v>
      </c>
      <c r="M1363" s="711" t="s">
        <v>21</v>
      </c>
      <c r="N1363" s="711" t="s">
        <v>22</v>
      </c>
      <c r="O1363" s="695" t="s">
        <v>23</v>
      </c>
      <c r="P1363" s="695" t="s">
        <v>24</v>
      </c>
      <c r="Q1363" s="709"/>
    </row>
    <row r="1364" spans="1:17" ht="15.75" thickBot="1" x14ac:dyDescent="0.3">
      <c r="A1364" s="727"/>
      <c r="B1364" s="725"/>
      <c r="C1364" s="707"/>
      <c r="D1364" s="703"/>
      <c r="E1364" s="703"/>
      <c r="F1364" s="707"/>
      <c r="G1364" s="725"/>
      <c r="H1364" s="696"/>
      <c r="I1364" s="696"/>
      <c r="J1364" s="696"/>
      <c r="K1364" s="712"/>
      <c r="L1364" s="712"/>
      <c r="M1364" s="712"/>
      <c r="N1364" s="712"/>
      <c r="O1364" s="696"/>
      <c r="P1364" s="696"/>
      <c r="Q1364" s="710"/>
    </row>
    <row r="1365" spans="1:17" ht="144.75" thickBot="1" x14ac:dyDescent="0.3">
      <c r="A1365" s="223">
        <v>5</v>
      </c>
      <c r="B1365" s="645">
        <v>35901</v>
      </c>
      <c r="C1365" s="646" t="s">
        <v>445</v>
      </c>
      <c r="D1365" s="11" t="s">
        <v>71</v>
      </c>
      <c r="E1365" s="11" t="s">
        <v>72</v>
      </c>
      <c r="F1365" s="224">
        <v>12</v>
      </c>
      <c r="G1365" s="250" t="s">
        <v>97</v>
      </c>
      <c r="H1365" s="226">
        <v>1550</v>
      </c>
      <c r="I1365" s="222">
        <v>10000</v>
      </c>
      <c r="J1365" s="57" t="s">
        <v>28</v>
      </c>
      <c r="K1365" s="58">
        <v>0.25</v>
      </c>
      <c r="L1365" s="58">
        <v>0.25</v>
      </c>
      <c r="M1365" s="58">
        <v>0.25</v>
      </c>
      <c r="N1365" s="58">
        <v>0.25</v>
      </c>
      <c r="O1365" s="26" t="s">
        <v>29</v>
      </c>
      <c r="P1365" s="225"/>
      <c r="Q1365" s="661" t="s">
        <v>30</v>
      </c>
    </row>
    <row r="1366" spans="1:17" ht="15.75" thickTop="1" x14ac:dyDescent="0.25">
      <c r="B1366" s="372"/>
      <c r="G1366" s="62"/>
      <c r="I1366" s="102">
        <v>0</v>
      </c>
      <c r="J1366" s="103"/>
      <c r="K1366" s="103"/>
      <c r="L1366" s="103"/>
      <c r="M1366" s="103"/>
      <c r="N1366" s="103"/>
      <c r="O1366" s="103"/>
      <c r="P1366" s="103"/>
      <c r="Q1366" s="103"/>
    </row>
    <row r="1367" spans="1:17" x14ac:dyDescent="0.25">
      <c r="G1367" s="62"/>
      <c r="I1367" s="102"/>
      <c r="J1367" s="103"/>
      <c r="K1367" s="103"/>
      <c r="L1367" s="103"/>
      <c r="M1367" s="103"/>
      <c r="N1367" s="103"/>
      <c r="O1367" s="103"/>
      <c r="P1367" s="103"/>
      <c r="Q1367" s="103"/>
    </row>
    <row r="1368" spans="1:17" x14ac:dyDescent="0.25">
      <c r="G1368" s="62"/>
      <c r="I1368" s="102">
        <f>SUM(I1365:I1367)</f>
        <v>10000</v>
      </c>
      <c r="J1368" s="103"/>
      <c r="K1368" s="103"/>
      <c r="L1368" s="103"/>
      <c r="M1368" s="103"/>
      <c r="N1368" s="103"/>
      <c r="O1368" s="103"/>
      <c r="P1368" s="103"/>
      <c r="Q1368" s="103"/>
    </row>
    <row r="1369" spans="1:17" x14ac:dyDescent="0.25">
      <c r="G1369" s="62"/>
      <c r="I1369" s="102"/>
      <c r="J1369" s="103"/>
      <c r="K1369" s="103"/>
      <c r="L1369" s="103"/>
      <c r="M1369" s="103"/>
      <c r="N1369" s="103"/>
      <c r="O1369" s="103"/>
      <c r="P1369" s="103"/>
      <c r="Q1369" s="103"/>
    </row>
    <row r="1370" spans="1:17" x14ac:dyDescent="0.25">
      <c r="G1370" s="62"/>
      <c r="I1370" s="102"/>
      <c r="J1370" s="103"/>
      <c r="K1370" s="103"/>
      <c r="L1370" s="103"/>
      <c r="M1370" s="103"/>
      <c r="N1370" s="103"/>
      <c r="O1370" s="103"/>
      <c r="P1370" s="103"/>
      <c r="Q1370" s="103"/>
    </row>
    <row r="1371" spans="1:17" x14ac:dyDescent="0.25">
      <c r="G1371" s="62"/>
      <c r="I1371" s="102"/>
      <c r="J1371" s="103"/>
      <c r="K1371" s="103"/>
      <c r="L1371" s="103"/>
      <c r="M1371" s="103"/>
      <c r="N1371" s="103"/>
      <c r="O1371" s="103"/>
      <c r="P1371" s="103"/>
      <c r="Q1371" s="103"/>
    </row>
    <row r="1372" spans="1:17" x14ac:dyDescent="0.25">
      <c r="G1372" s="62"/>
      <c r="I1372" s="102"/>
      <c r="J1372" s="103"/>
      <c r="K1372" s="103"/>
      <c r="L1372" s="103"/>
      <c r="M1372" s="103"/>
      <c r="N1372" s="103"/>
      <c r="O1372" s="103"/>
      <c r="P1372" s="103"/>
      <c r="Q1372" s="103"/>
    </row>
    <row r="1373" spans="1:17" x14ac:dyDescent="0.25">
      <c r="G1373" s="62"/>
      <c r="I1373" s="102"/>
      <c r="J1373" s="103"/>
      <c r="K1373" s="103"/>
      <c r="L1373" s="103"/>
      <c r="M1373" s="103"/>
      <c r="N1373" s="103"/>
      <c r="O1373" s="103"/>
      <c r="P1373" s="103"/>
      <c r="Q1373" s="103"/>
    </row>
    <row r="1374" spans="1:17" x14ac:dyDescent="0.25">
      <c r="G1374" s="62"/>
      <c r="I1374" s="102"/>
      <c r="J1374" s="103"/>
      <c r="K1374" s="103"/>
      <c r="L1374" s="103"/>
      <c r="M1374" s="103"/>
      <c r="N1374" s="103"/>
      <c r="O1374" s="103"/>
      <c r="P1374" s="103"/>
      <c r="Q1374" s="103"/>
    </row>
    <row r="1375" spans="1:17" x14ac:dyDescent="0.25">
      <c r="G1375" s="62"/>
      <c r="I1375" s="102"/>
      <c r="J1375" s="103"/>
      <c r="K1375" s="103"/>
      <c r="L1375" s="103"/>
      <c r="M1375" s="103"/>
      <c r="N1375" s="103"/>
      <c r="O1375" s="103"/>
      <c r="P1375" s="103"/>
      <c r="Q1375" s="103"/>
    </row>
    <row r="1376" spans="1:17" x14ac:dyDescent="0.25">
      <c r="G1376" s="62"/>
      <c r="I1376" s="102"/>
      <c r="J1376" s="103"/>
      <c r="K1376" s="103"/>
      <c r="L1376" s="103"/>
      <c r="M1376" s="103"/>
      <c r="N1376" s="103"/>
      <c r="O1376" s="103"/>
      <c r="P1376" s="103"/>
      <c r="Q1376" s="103"/>
    </row>
    <row r="1377" spans="1:17" x14ac:dyDescent="0.25">
      <c r="G1377" s="62"/>
      <c r="I1377" s="102"/>
      <c r="J1377" s="103"/>
      <c r="K1377" s="103"/>
      <c r="L1377" s="103"/>
      <c r="M1377" s="103"/>
      <c r="N1377" s="103"/>
      <c r="O1377" s="103"/>
      <c r="P1377" s="103"/>
      <c r="Q1377" s="103"/>
    </row>
    <row r="1378" spans="1:17" x14ac:dyDescent="0.25">
      <c r="G1378" s="62"/>
      <c r="I1378" s="102"/>
      <c r="J1378" s="103"/>
      <c r="K1378" s="103"/>
      <c r="L1378" s="103"/>
      <c r="M1378" s="103"/>
      <c r="N1378" s="103"/>
      <c r="O1378" s="103"/>
      <c r="P1378" s="103"/>
      <c r="Q1378" s="103"/>
    </row>
    <row r="1379" spans="1:17" x14ac:dyDescent="0.25">
      <c r="G1379" s="62"/>
      <c r="I1379" s="102"/>
      <c r="J1379" s="103"/>
      <c r="K1379" s="103"/>
      <c r="L1379" s="103"/>
      <c r="M1379" s="103"/>
      <c r="N1379" s="103"/>
      <c r="O1379" s="103"/>
      <c r="P1379" s="103"/>
      <c r="Q1379" s="103"/>
    </row>
    <row r="1380" spans="1:17" x14ac:dyDescent="0.25">
      <c r="G1380" s="62"/>
      <c r="I1380" s="102"/>
      <c r="J1380" s="103"/>
      <c r="K1380" s="103"/>
      <c r="L1380" s="103"/>
      <c r="M1380" s="103"/>
      <c r="N1380" s="103"/>
      <c r="O1380" s="103"/>
      <c r="P1380" s="103"/>
      <c r="Q1380" s="103"/>
    </row>
    <row r="1381" spans="1:17" x14ac:dyDescent="0.25">
      <c r="G1381" s="62"/>
      <c r="I1381" s="102"/>
      <c r="J1381" s="103"/>
      <c r="K1381" s="103"/>
      <c r="L1381" s="103"/>
      <c r="M1381" s="103"/>
      <c r="N1381" s="103"/>
      <c r="O1381" s="103"/>
      <c r="P1381" s="103"/>
      <c r="Q1381" s="103"/>
    </row>
    <row r="1382" spans="1:17" x14ac:dyDescent="0.25">
      <c r="G1382" s="62"/>
      <c r="I1382" s="102"/>
      <c r="J1382" s="103"/>
      <c r="K1382" s="103"/>
      <c r="L1382" s="103"/>
      <c r="M1382" s="103"/>
      <c r="N1382" s="103"/>
      <c r="O1382" s="103"/>
      <c r="P1382" s="103"/>
      <c r="Q1382" s="103"/>
    </row>
    <row r="1383" spans="1:17" x14ac:dyDescent="0.25">
      <c r="G1383" s="62"/>
      <c r="I1383" s="102"/>
      <c r="J1383" s="103"/>
      <c r="K1383" s="103"/>
      <c r="L1383" s="103"/>
      <c r="M1383" s="103"/>
      <c r="N1383" s="103"/>
      <c r="O1383" s="103"/>
      <c r="P1383" s="103"/>
      <c r="Q1383" s="103"/>
    </row>
    <row r="1384" spans="1:17" x14ac:dyDescent="0.25">
      <c r="G1384" s="62"/>
      <c r="I1384" s="102"/>
      <c r="J1384" s="103"/>
      <c r="K1384" s="103"/>
      <c r="L1384" s="103"/>
      <c r="M1384" s="103"/>
      <c r="N1384" s="103"/>
      <c r="O1384" s="103"/>
      <c r="P1384" s="103"/>
      <c r="Q1384" s="103"/>
    </row>
    <row r="1385" spans="1:17" x14ac:dyDescent="0.25">
      <c r="G1385" s="62"/>
    </row>
    <row r="1386" spans="1:17" x14ac:dyDescent="0.25">
      <c r="A1386" s="706" t="s">
        <v>0</v>
      </c>
      <c r="B1386" s="706"/>
      <c r="C1386" s="706"/>
      <c r="D1386" s="706"/>
      <c r="E1386" s="706"/>
      <c r="F1386" s="706"/>
      <c r="G1386" s="706"/>
      <c r="H1386" s="706"/>
      <c r="I1386" s="706"/>
      <c r="J1386" s="706"/>
      <c r="K1386" s="706"/>
      <c r="L1386" s="706"/>
      <c r="M1386" s="706"/>
      <c r="N1386" s="706"/>
      <c r="O1386" s="706"/>
      <c r="P1386" s="706"/>
      <c r="Q1386" s="706"/>
    </row>
    <row r="1387" spans="1:17" x14ac:dyDescent="0.25">
      <c r="A1387" s="713" t="s">
        <v>1</v>
      </c>
      <c r="B1387" s="713"/>
      <c r="C1387" s="713"/>
      <c r="D1387" s="713"/>
      <c r="E1387" s="713"/>
      <c r="F1387" s="713"/>
      <c r="G1387" s="713"/>
      <c r="H1387" s="713"/>
      <c r="I1387" s="713"/>
      <c r="J1387" s="713"/>
      <c r="K1387" s="713"/>
      <c r="L1387" s="713"/>
      <c r="M1387" s="713"/>
      <c r="N1387" s="713"/>
      <c r="O1387" s="713"/>
      <c r="P1387" s="713"/>
      <c r="Q1387" s="713"/>
    </row>
    <row r="1388" spans="1:17" x14ac:dyDescent="0.25">
      <c r="A1388" s="713" t="s">
        <v>2</v>
      </c>
      <c r="B1388" s="713"/>
      <c r="C1388" s="713"/>
      <c r="D1388" s="713"/>
      <c r="E1388" s="713"/>
      <c r="F1388" s="713"/>
      <c r="G1388" s="713"/>
      <c r="H1388" s="713"/>
      <c r="I1388" s="713"/>
      <c r="J1388" s="713"/>
      <c r="K1388" s="713"/>
      <c r="L1388" s="713"/>
      <c r="M1388" s="713"/>
      <c r="N1388" s="713"/>
      <c r="O1388" s="713"/>
      <c r="P1388" s="713"/>
      <c r="Q1388" s="713"/>
    </row>
    <row r="1389" spans="1:17" x14ac:dyDescent="0.25">
      <c r="A1389" s="713" t="s">
        <v>3</v>
      </c>
      <c r="B1389" s="713"/>
      <c r="C1389" s="713"/>
      <c r="D1389" s="713"/>
      <c r="E1389" s="713"/>
      <c r="F1389" s="713"/>
      <c r="G1389" s="713"/>
      <c r="H1389" s="713"/>
      <c r="I1389" s="713"/>
      <c r="J1389" s="713"/>
      <c r="K1389" s="713"/>
      <c r="L1389" s="713"/>
      <c r="M1389" s="713"/>
      <c r="N1389" s="713"/>
      <c r="O1389" s="713"/>
      <c r="P1389" s="713"/>
      <c r="Q1389" s="713"/>
    </row>
    <row r="1390" spans="1:17" x14ac:dyDescent="0.25">
      <c r="A1390" s="713" t="s">
        <v>494</v>
      </c>
      <c r="B1390" s="713"/>
      <c r="C1390" s="713"/>
      <c r="D1390" s="713"/>
      <c r="E1390" s="713"/>
      <c r="F1390" s="713"/>
      <c r="G1390" s="713"/>
      <c r="H1390" s="713"/>
      <c r="I1390" s="713"/>
      <c r="J1390" s="713"/>
      <c r="K1390" s="713"/>
      <c r="L1390" s="713"/>
      <c r="M1390" s="713"/>
      <c r="N1390" s="713"/>
      <c r="O1390" s="713"/>
      <c r="P1390" s="713"/>
      <c r="Q1390" s="713"/>
    </row>
    <row r="1391" spans="1:17" x14ac:dyDescent="0.25">
      <c r="A1391" s="726" t="s">
        <v>4</v>
      </c>
      <c r="B1391" s="726"/>
      <c r="C1391" s="726"/>
      <c r="D1391" s="726"/>
      <c r="E1391" s="726"/>
      <c r="F1391" s="726"/>
      <c r="G1391" s="726"/>
      <c r="H1391" s="726"/>
      <c r="I1391" s="726"/>
      <c r="J1391" s="726"/>
      <c r="K1391" s="726"/>
      <c r="L1391" s="726"/>
      <c r="M1391" s="726"/>
      <c r="N1391" s="726"/>
      <c r="O1391" s="726"/>
      <c r="P1391" s="726"/>
      <c r="Q1391" s="726"/>
    </row>
    <row r="1392" spans="1:17" x14ac:dyDescent="0.25">
      <c r="A1392" s="714" t="s">
        <v>109</v>
      </c>
      <c r="B1392" s="714"/>
      <c r="C1392" s="714"/>
      <c r="D1392" s="714"/>
      <c r="E1392" s="714"/>
      <c r="F1392" s="714"/>
      <c r="G1392" s="714"/>
      <c r="H1392" s="714"/>
      <c r="I1392" s="714"/>
      <c r="J1392" s="714"/>
      <c r="K1392" s="714"/>
      <c r="L1392" s="714"/>
      <c r="M1392" s="714"/>
      <c r="N1392" s="714"/>
      <c r="O1392" s="714"/>
      <c r="P1392" s="714"/>
      <c r="Q1392" s="714"/>
    </row>
    <row r="1393" spans="1:17" ht="18.75" thickBot="1" x14ac:dyDescent="0.3">
      <c r="A1393" s="2"/>
      <c r="B1393" s="2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2"/>
      <c r="P1393" s="2"/>
      <c r="Q1393" s="2"/>
    </row>
    <row r="1394" spans="1:17" ht="15.75" thickTop="1" x14ac:dyDescent="0.25">
      <c r="A1394" s="698" t="s">
        <v>6</v>
      </c>
      <c r="B1394" s="700" t="s">
        <v>7</v>
      </c>
      <c r="C1394" s="702" t="s">
        <v>8</v>
      </c>
      <c r="D1394" s="702" t="s">
        <v>9</v>
      </c>
      <c r="E1394" s="702" t="s">
        <v>10</v>
      </c>
      <c r="F1394" s="702" t="s">
        <v>11</v>
      </c>
      <c r="G1394" s="700" t="s">
        <v>12</v>
      </c>
      <c r="H1394" s="704" t="s">
        <v>13</v>
      </c>
      <c r="I1394" s="704" t="s">
        <v>14</v>
      </c>
      <c r="J1394" s="704" t="s">
        <v>15</v>
      </c>
      <c r="K1394" s="715" t="s">
        <v>16</v>
      </c>
      <c r="L1394" s="716"/>
      <c r="M1394" s="716"/>
      <c r="N1394" s="717"/>
      <c r="O1394" s="721" t="s">
        <v>17</v>
      </c>
      <c r="P1394" s="722"/>
      <c r="Q1394" s="708" t="s">
        <v>18</v>
      </c>
    </row>
    <row r="1395" spans="1:17" x14ac:dyDescent="0.25">
      <c r="A1395" s="699"/>
      <c r="B1395" s="701"/>
      <c r="C1395" s="703"/>
      <c r="D1395" s="703"/>
      <c r="E1395" s="703"/>
      <c r="F1395" s="703"/>
      <c r="G1395" s="701"/>
      <c r="H1395" s="705"/>
      <c r="I1395" s="705"/>
      <c r="J1395" s="705"/>
      <c r="K1395" s="718"/>
      <c r="L1395" s="719"/>
      <c r="M1395" s="719"/>
      <c r="N1395" s="720"/>
      <c r="O1395" s="723"/>
      <c r="P1395" s="724"/>
      <c r="Q1395" s="709"/>
    </row>
    <row r="1396" spans="1:17" x14ac:dyDescent="0.25">
      <c r="A1396" s="699"/>
      <c r="B1396" s="701"/>
      <c r="C1396" s="703"/>
      <c r="D1396" s="703"/>
      <c r="E1396" s="703"/>
      <c r="F1396" s="703"/>
      <c r="G1396" s="701"/>
      <c r="H1396" s="705"/>
      <c r="I1396" s="705"/>
      <c r="J1396" s="705"/>
      <c r="K1396" s="711" t="s">
        <v>19</v>
      </c>
      <c r="L1396" s="711" t="s">
        <v>20</v>
      </c>
      <c r="M1396" s="711" t="s">
        <v>21</v>
      </c>
      <c r="N1396" s="711" t="s">
        <v>22</v>
      </c>
      <c r="O1396" s="695" t="s">
        <v>23</v>
      </c>
      <c r="P1396" s="695" t="s">
        <v>24</v>
      </c>
      <c r="Q1396" s="709"/>
    </row>
    <row r="1397" spans="1:17" ht="15.75" thickBot="1" x14ac:dyDescent="0.3">
      <c r="A1397" s="727"/>
      <c r="B1397" s="725"/>
      <c r="C1397" s="707"/>
      <c r="D1397" s="707"/>
      <c r="E1397" s="707"/>
      <c r="F1397" s="764"/>
      <c r="G1397" s="725"/>
      <c r="H1397" s="696"/>
      <c r="I1397" s="696"/>
      <c r="J1397" s="696"/>
      <c r="K1397" s="712"/>
      <c r="L1397" s="712"/>
      <c r="M1397" s="712"/>
      <c r="N1397" s="712"/>
      <c r="O1397" s="696"/>
      <c r="P1397" s="696"/>
      <c r="Q1397" s="710"/>
    </row>
    <row r="1398" spans="1:17" ht="15.75" thickBot="1" x14ac:dyDescent="0.3">
      <c r="A1398" s="84">
        <v>1</v>
      </c>
      <c r="B1398" s="365">
        <v>36201</v>
      </c>
      <c r="C1398" s="365" t="s">
        <v>446</v>
      </c>
      <c r="D1398" s="731" t="s">
        <v>71</v>
      </c>
      <c r="E1398" s="731" t="s">
        <v>26</v>
      </c>
      <c r="F1398" s="109">
        <v>29</v>
      </c>
      <c r="G1398" s="166" t="s">
        <v>73</v>
      </c>
      <c r="H1398" s="647">
        <v>1770.28125</v>
      </c>
      <c r="I1398" s="623">
        <f>SUM(F1398*H1398)</f>
        <v>51338.15625</v>
      </c>
      <c r="J1398" s="648" t="s">
        <v>28</v>
      </c>
      <c r="K1398" s="85">
        <v>0.1</v>
      </c>
      <c r="L1398" s="85">
        <v>0.4</v>
      </c>
      <c r="M1398" s="86">
        <v>0.4</v>
      </c>
      <c r="N1398" s="86">
        <v>0.1</v>
      </c>
      <c r="O1398" s="228"/>
      <c r="P1398" s="228" t="s">
        <v>29</v>
      </c>
      <c r="Q1398" s="728" t="s">
        <v>30</v>
      </c>
    </row>
    <row r="1399" spans="1:17" ht="15.75" thickBot="1" x14ac:dyDescent="0.3">
      <c r="A1399" s="15">
        <v>2</v>
      </c>
      <c r="B1399" s="280">
        <v>36201</v>
      </c>
      <c r="C1399" s="358" t="s">
        <v>447</v>
      </c>
      <c r="D1399" s="732"/>
      <c r="E1399" s="732"/>
      <c r="F1399" s="109">
        <v>7</v>
      </c>
      <c r="G1399" s="7" t="s">
        <v>73</v>
      </c>
      <c r="H1399" s="167">
        <v>6200</v>
      </c>
      <c r="I1399" s="623">
        <f>SUM(F1399*H1399)</f>
        <v>43400</v>
      </c>
      <c r="J1399" s="358" t="s">
        <v>28</v>
      </c>
      <c r="K1399" s="100">
        <v>0.1</v>
      </c>
      <c r="L1399" s="100">
        <v>0.4</v>
      </c>
      <c r="M1399" s="100">
        <v>0.4</v>
      </c>
      <c r="N1399" s="101">
        <v>0.1</v>
      </c>
      <c r="O1399" s="137"/>
      <c r="P1399" s="137" t="s">
        <v>29</v>
      </c>
      <c r="Q1399" s="729"/>
    </row>
    <row r="1400" spans="1:17" ht="15.75" thickBot="1" x14ac:dyDescent="0.3">
      <c r="A1400" s="22">
        <v>3</v>
      </c>
      <c r="B1400" s="174">
        <v>36201</v>
      </c>
      <c r="C1400" s="23" t="s">
        <v>448</v>
      </c>
      <c r="D1400" s="733"/>
      <c r="E1400" s="733"/>
      <c r="F1400" s="109">
        <v>35</v>
      </c>
      <c r="G1400" s="174" t="s">
        <v>73</v>
      </c>
      <c r="H1400" s="204">
        <v>997.55140100000006</v>
      </c>
      <c r="I1400" s="623">
        <v>34546.839999999997</v>
      </c>
      <c r="J1400" s="23" t="s">
        <v>28</v>
      </c>
      <c r="K1400" s="58">
        <v>0.1</v>
      </c>
      <c r="L1400" s="58">
        <v>0.4</v>
      </c>
      <c r="M1400" s="58">
        <v>0.4</v>
      </c>
      <c r="N1400" s="58">
        <v>0.1</v>
      </c>
      <c r="O1400" s="229"/>
      <c r="P1400" s="147" t="s">
        <v>29</v>
      </c>
      <c r="Q1400" s="730"/>
    </row>
    <row r="1401" spans="1:17" ht="15.75" thickTop="1" x14ac:dyDescent="0.25">
      <c r="G1401" s="62"/>
      <c r="I1401" s="113"/>
    </row>
    <row r="1402" spans="1:17" x14ac:dyDescent="0.25">
      <c r="G1402" s="62"/>
      <c r="I1402" s="103"/>
    </row>
    <row r="1403" spans="1:17" x14ac:dyDescent="0.25">
      <c r="G1403" s="62"/>
      <c r="I1403" s="102">
        <f>SUM(I1398:I1402)</f>
        <v>129284.99625</v>
      </c>
    </row>
    <row r="1404" spans="1:17" x14ac:dyDescent="0.25">
      <c r="G1404" s="62"/>
      <c r="I1404" s="102"/>
    </row>
    <row r="1405" spans="1:17" x14ac:dyDescent="0.25">
      <c r="G1405" s="62"/>
      <c r="I1405" s="103"/>
    </row>
    <row r="1406" spans="1:17" x14ac:dyDescent="0.25">
      <c r="G1406" s="62"/>
      <c r="I1406" s="104"/>
    </row>
    <row r="1407" spans="1:17" x14ac:dyDescent="0.25">
      <c r="G1407" s="62"/>
      <c r="I1407" s="103"/>
    </row>
    <row r="1408" spans="1:17" x14ac:dyDescent="0.25">
      <c r="G1408" s="62"/>
      <c r="I1408" s="103"/>
    </row>
    <row r="1409" spans="7:9" x14ac:dyDescent="0.25">
      <c r="G1409" s="62"/>
      <c r="I1409" s="103"/>
    </row>
    <row r="1410" spans="7:9" x14ac:dyDescent="0.25">
      <c r="G1410" s="62"/>
    </row>
    <row r="1411" spans="7:9" x14ac:dyDescent="0.25">
      <c r="G1411" s="62"/>
    </row>
    <row r="1412" spans="7:9" x14ac:dyDescent="0.25">
      <c r="G1412" s="62"/>
    </row>
    <row r="1413" spans="7:9" x14ac:dyDescent="0.25">
      <c r="G1413" s="62"/>
    </row>
    <row r="1414" spans="7:9" x14ac:dyDescent="0.25">
      <c r="G1414" s="62"/>
    </row>
    <row r="1415" spans="7:9" x14ac:dyDescent="0.25">
      <c r="G1415" s="62"/>
    </row>
    <row r="1416" spans="7:9" x14ac:dyDescent="0.25">
      <c r="G1416" s="62"/>
    </row>
    <row r="1417" spans="7:9" x14ac:dyDescent="0.25">
      <c r="G1417" s="62"/>
    </row>
    <row r="1418" spans="7:9" x14ac:dyDescent="0.25">
      <c r="G1418" s="62"/>
    </row>
    <row r="1419" spans="7:9" x14ac:dyDescent="0.25">
      <c r="G1419" s="62"/>
    </row>
    <row r="1420" spans="7:9" x14ac:dyDescent="0.25">
      <c r="G1420" s="62"/>
    </row>
    <row r="1421" spans="7:9" x14ac:dyDescent="0.25">
      <c r="G1421" s="62"/>
    </row>
    <row r="1422" spans="7:9" x14ac:dyDescent="0.25">
      <c r="G1422" s="62"/>
    </row>
    <row r="1423" spans="7:9" x14ac:dyDescent="0.25">
      <c r="G1423" s="62"/>
    </row>
    <row r="1424" spans="7:9" x14ac:dyDescent="0.25">
      <c r="G1424" s="62"/>
    </row>
    <row r="1425" spans="1:17" x14ac:dyDescent="0.25">
      <c r="G1425" s="62"/>
    </row>
    <row r="1426" spans="1:17" x14ac:dyDescent="0.25">
      <c r="A1426" s="706" t="s">
        <v>0</v>
      </c>
      <c r="B1426" s="706"/>
      <c r="C1426" s="706"/>
      <c r="D1426" s="706"/>
      <c r="E1426" s="706"/>
      <c r="F1426" s="706"/>
      <c r="G1426" s="706"/>
      <c r="H1426" s="706"/>
      <c r="I1426" s="706"/>
      <c r="J1426" s="706"/>
      <c r="K1426" s="706"/>
      <c r="L1426" s="706"/>
      <c r="M1426" s="706"/>
      <c r="N1426" s="706"/>
      <c r="O1426" s="706"/>
      <c r="P1426" s="706"/>
      <c r="Q1426" s="706"/>
    </row>
    <row r="1427" spans="1:17" x14ac:dyDescent="0.25">
      <c r="A1427" s="713" t="s">
        <v>1</v>
      </c>
      <c r="B1427" s="713"/>
      <c r="C1427" s="713"/>
      <c r="D1427" s="713"/>
      <c r="E1427" s="713"/>
      <c r="F1427" s="713"/>
      <c r="G1427" s="713"/>
      <c r="H1427" s="713"/>
      <c r="I1427" s="713"/>
      <c r="J1427" s="713"/>
      <c r="K1427" s="713"/>
      <c r="L1427" s="713"/>
      <c r="M1427" s="713"/>
      <c r="N1427" s="713"/>
      <c r="O1427" s="713"/>
      <c r="P1427" s="713"/>
      <c r="Q1427" s="713"/>
    </row>
    <row r="1428" spans="1:17" x14ac:dyDescent="0.25">
      <c r="A1428" s="713" t="s">
        <v>2</v>
      </c>
      <c r="B1428" s="713"/>
      <c r="C1428" s="713"/>
      <c r="D1428" s="713"/>
      <c r="E1428" s="713"/>
      <c r="F1428" s="713"/>
      <c r="G1428" s="713"/>
      <c r="H1428" s="713"/>
      <c r="I1428" s="713"/>
      <c r="J1428" s="713"/>
      <c r="K1428" s="713"/>
      <c r="L1428" s="713"/>
      <c r="M1428" s="713"/>
      <c r="N1428" s="713"/>
      <c r="O1428" s="713"/>
      <c r="P1428" s="713"/>
      <c r="Q1428" s="713"/>
    </row>
    <row r="1429" spans="1:17" x14ac:dyDescent="0.25">
      <c r="A1429" s="713" t="s">
        <v>3</v>
      </c>
      <c r="B1429" s="713"/>
      <c r="C1429" s="713"/>
      <c r="D1429" s="713"/>
      <c r="E1429" s="713"/>
      <c r="F1429" s="713"/>
      <c r="G1429" s="713"/>
      <c r="H1429" s="713"/>
      <c r="I1429" s="713"/>
      <c r="J1429" s="713"/>
      <c r="K1429" s="713"/>
      <c r="L1429" s="713"/>
      <c r="M1429" s="713"/>
      <c r="N1429" s="713"/>
      <c r="O1429" s="713"/>
      <c r="P1429" s="713"/>
      <c r="Q1429" s="713"/>
    </row>
    <row r="1430" spans="1:17" x14ac:dyDescent="0.25">
      <c r="A1430" s="713" t="s">
        <v>494</v>
      </c>
      <c r="B1430" s="713"/>
      <c r="C1430" s="713"/>
      <c r="D1430" s="713"/>
      <c r="E1430" s="713"/>
      <c r="F1430" s="713"/>
      <c r="G1430" s="713"/>
      <c r="H1430" s="713"/>
      <c r="I1430" s="713"/>
      <c r="J1430" s="713"/>
      <c r="K1430" s="713"/>
      <c r="L1430" s="713"/>
      <c r="M1430" s="713"/>
      <c r="N1430" s="713"/>
      <c r="O1430" s="713"/>
      <c r="P1430" s="713"/>
      <c r="Q1430" s="713"/>
    </row>
    <row r="1431" spans="1:17" x14ac:dyDescent="0.25">
      <c r="A1431" s="714" t="s">
        <v>4</v>
      </c>
      <c r="B1431" s="714"/>
      <c r="C1431" s="714"/>
      <c r="D1431" s="714"/>
      <c r="E1431" s="714"/>
      <c r="F1431" s="714"/>
      <c r="G1431" s="714"/>
      <c r="H1431" s="714"/>
      <c r="I1431" s="714"/>
      <c r="J1431" s="714"/>
      <c r="K1431" s="714"/>
      <c r="L1431" s="714"/>
      <c r="M1431" s="714"/>
      <c r="N1431" s="714"/>
      <c r="O1431" s="714"/>
      <c r="P1431" s="714"/>
      <c r="Q1431" s="714"/>
    </row>
    <row r="1432" spans="1:17" x14ac:dyDescent="0.25">
      <c r="A1432" s="737" t="s">
        <v>110</v>
      </c>
      <c r="B1432" s="737"/>
      <c r="C1432" s="737"/>
      <c r="D1432" s="737"/>
      <c r="E1432" s="737"/>
      <c r="F1432" s="737"/>
      <c r="G1432" s="737"/>
      <c r="H1432" s="737"/>
      <c r="I1432" s="737"/>
      <c r="J1432" s="737"/>
      <c r="K1432" s="737"/>
      <c r="L1432" s="737"/>
      <c r="M1432" s="737"/>
      <c r="N1432" s="737"/>
      <c r="O1432" s="737"/>
      <c r="P1432" s="737"/>
      <c r="Q1432" s="737"/>
    </row>
    <row r="1433" spans="1:17" ht="18.75" thickBot="1" x14ac:dyDescent="0.3">
      <c r="A1433" s="2"/>
      <c r="B1433" s="2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2"/>
      <c r="P1433" s="2"/>
      <c r="Q1433" s="2"/>
    </row>
    <row r="1434" spans="1:17" ht="15.75" thickTop="1" x14ac:dyDescent="0.25">
      <c r="A1434" s="698" t="s">
        <v>6</v>
      </c>
      <c r="B1434" s="700" t="s">
        <v>7</v>
      </c>
      <c r="C1434" s="702" t="s">
        <v>8</v>
      </c>
      <c r="D1434" s="702" t="s">
        <v>9</v>
      </c>
      <c r="E1434" s="702" t="s">
        <v>10</v>
      </c>
      <c r="F1434" s="702" t="s">
        <v>11</v>
      </c>
      <c r="G1434" s="700" t="s">
        <v>12</v>
      </c>
      <c r="H1434" s="704" t="s">
        <v>13</v>
      </c>
      <c r="I1434" s="704" t="s">
        <v>14</v>
      </c>
      <c r="J1434" s="704" t="s">
        <v>15</v>
      </c>
      <c r="K1434" s="715" t="s">
        <v>16</v>
      </c>
      <c r="L1434" s="716"/>
      <c r="M1434" s="716"/>
      <c r="N1434" s="717"/>
      <c r="O1434" s="721" t="s">
        <v>17</v>
      </c>
      <c r="P1434" s="722"/>
      <c r="Q1434" s="708" t="s">
        <v>18</v>
      </c>
    </row>
    <row r="1435" spans="1:17" x14ac:dyDescent="0.25">
      <c r="A1435" s="699"/>
      <c r="B1435" s="701"/>
      <c r="C1435" s="703"/>
      <c r="D1435" s="703"/>
      <c r="E1435" s="703"/>
      <c r="F1435" s="703"/>
      <c r="G1435" s="701"/>
      <c r="H1435" s="705"/>
      <c r="I1435" s="705"/>
      <c r="J1435" s="705"/>
      <c r="K1435" s="718"/>
      <c r="L1435" s="719"/>
      <c r="M1435" s="719"/>
      <c r="N1435" s="720"/>
      <c r="O1435" s="723"/>
      <c r="P1435" s="724"/>
      <c r="Q1435" s="709"/>
    </row>
    <row r="1436" spans="1:17" x14ac:dyDescent="0.25">
      <c r="A1436" s="699"/>
      <c r="B1436" s="701"/>
      <c r="C1436" s="703"/>
      <c r="D1436" s="703"/>
      <c r="E1436" s="703"/>
      <c r="F1436" s="703"/>
      <c r="G1436" s="701"/>
      <c r="H1436" s="705"/>
      <c r="I1436" s="705"/>
      <c r="J1436" s="705"/>
      <c r="K1436" s="711" t="s">
        <v>19</v>
      </c>
      <c r="L1436" s="711" t="s">
        <v>20</v>
      </c>
      <c r="M1436" s="711" t="s">
        <v>21</v>
      </c>
      <c r="N1436" s="711" t="s">
        <v>22</v>
      </c>
      <c r="O1436" s="695" t="s">
        <v>23</v>
      </c>
      <c r="P1436" s="695" t="s">
        <v>24</v>
      </c>
      <c r="Q1436" s="709"/>
    </row>
    <row r="1437" spans="1:17" ht="15.75" thickBot="1" x14ac:dyDescent="0.3">
      <c r="A1437" s="727"/>
      <c r="B1437" s="725"/>
      <c r="C1437" s="707"/>
      <c r="D1437" s="707"/>
      <c r="E1437" s="707"/>
      <c r="F1437" s="707"/>
      <c r="G1437" s="725"/>
      <c r="H1437" s="696"/>
      <c r="I1437" s="696"/>
      <c r="J1437" s="696"/>
      <c r="K1437" s="712"/>
      <c r="L1437" s="712"/>
      <c r="M1437" s="712"/>
      <c r="N1437" s="712"/>
      <c r="O1437" s="696"/>
      <c r="P1437" s="696"/>
      <c r="Q1437" s="710"/>
    </row>
    <row r="1438" spans="1:17" ht="144.75" thickBot="1" x14ac:dyDescent="0.3">
      <c r="A1438" s="129">
        <v>1</v>
      </c>
      <c r="B1438" s="71">
        <v>37101</v>
      </c>
      <c r="C1438" s="164" t="s">
        <v>166</v>
      </c>
      <c r="D1438" s="165" t="s">
        <v>71</v>
      </c>
      <c r="E1438" s="165" t="s">
        <v>72</v>
      </c>
      <c r="F1438" s="71">
        <v>10</v>
      </c>
      <c r="G1438" s="164" t="s">
        <v>75</v>
      </c>
      <c r="H1438" s="72">
        <v>6033.79</v>
      </c>
      <c r="I1438" s="72">
        <v>61143</v>
      </c>
      <c r="J1438" s="73" t="s">
        <v>28</v>
      </c>
      <c r="K1438" s="74">
        <v>0.25</v>
      </c>
      <c r="L1438" s="74">
        <v>0.25</v>
      </c>
      <c r="M1438" s="74">
        <v>0.25</v>
      </c>
      <c r="N1438" s="74">
        <v>0.25</v>
      </c>
      <c r="O1438" s="83" t="s">
        <v>29</v>
      </c>
      <c r="P1438" s="83"/>
      <c r="Q1438" s="151" t="s">
        <v>30</v>
      </c>
    </row>
    <row r="1439" spans="1:17" ht="15.75" thickTop="1" x14ac:dyDescent="0.25">
      <c r="G1439" s="62"/>
      <c r="I1439" t="s">
        <v>118</v>
      </c>
    </row>
    <row r="1440" spans="1:17" x14ac:dyDescent="0.25">
      <c r="G1440" s="62"/>
      <c r="I1440" s="61"/>
    </row>
    <row r="1441" spans="7:9" x14ac:dyDescent="0.25">
      <c r="G1441" s="62"/>
      <c r="I1441" s="102"/>
    </row>
    <row r="1442" spans="7:9" x14ac:dyDescent="0.25">
      <c r="G1442" s="62"/>
      <c r="I1442" s="102"/>
    </row>
    <row r="1443" spans="7:9" x14ac:dyDescent="0.25">
      <c r="G1443" s="62"/>
      <c r="I1443" s="102">
        <f>SUM(I1438)</f>
        <v>61143</v>
      </c>
    </row>
    <row r="1444" spans="7:9" x14ac:dyDescent="0.25">
      <c r="G1444" s="62"/>
      <c r="I1444" s="102"/>
    </row>
    <row r="1445" spans="7:9" x14ac:dyDescent="0.25">
      <c r="G1445" s="62"/>
      <c r="I1445" s="102"/>
    </row>
    <row r="1446" spans="7:9" x14ac:dyDescent="0.25">
      <c r="G1446" s="62"/>
      <c r="I1446" s="102"/>
    </row>
    <row r="1447" spans="7:9" x14ac:dyDescent="0.25">
      <c r="G1447" s="62"/>
      <c r="I1447" s="102"/>
    </row>
    <row r="1448" spans="7:9" x14ac:dyDescent="0.25">
      <c r="G1448" s="62"/>
      <c r="I1448" s="102"/>
    </row>
    <row r="1449" spans="7:9" x14ac:dyDescent="0.25">
      <c r="G1449" s="62"/>
      <c r="I1449" s="102"/>
    </row>
    <row r="1450" spans="7:9" x14ac:dyDescent="0.25">
      <c r="G1450" s="62"/>
      <c r="I1450" s="102"/>
    </row>
    <row r="1451" spans="7:9" x14ac:dyDescent="0.25">
      <c r="G1451" s="62"/>
      <c r="I1451" s="102"/>
    </row>
    <row r="1452" spans="7:9" x14ac:dyDescent="0.25">
      <c r="G1452" s="62"/>
      <c r="I1452" s="102"/>
    </row>
    <row r="1453" spans="7:9" x14ac:dyDescent="0.25">
      <c r="G1453" s="62"/>
      <c r="I1453" s="102"/>
    </row>
    <row r="1454" spans="7:9" x14ac:dyDescent="0.25">
      <c r="G1454" s="62"/>
      <c r="I1454" s="102"/>
    </row>
    <row r="1455" spans="7:9" x14ac:dyDescent="0.25">
      <c r="G1455" s="62"/>
      <c r="I1455" s="102"/>
    </row>
    <row r="1456" spans="7:9" x14ac:dyDescent="0.25">
      <c r="G1456" s="62"/>
      <c r="I1456" s="102"/>
    </row>
    <row r="1457" spans="1:17" x14ac:dyDescent="0.25">
      <c r="G1457" s="62"/>
      <c r="I1457" s="103"/>
    </row>
    <row r="1458" spans="1:17" x14ac:dyDescent="0.25">
      <c r="G1458" s="62"/>
      <c r="I1458" s="104"/>
    </row>
    <row r="1459" spans="1:17" x14ac:dyDescent="0.25">
      <c r="G1459" s="62"/>
    </row>
    <row r="1460" spans="1:17" x14ac:dyDescent="0.25">
      <c r="G1460" s="62"/>
    </row>
    <row r="1461" spans="1:17" x14ac:dyDescent="0.25">
      <c r="G1461" s="62"/>
    </row>
    <row r="1462" spans="1:17" x14ac:dyDescent="0.25">
      <c r="G1462" s="62"/>
    </row>
    <row r="1463" spans="1:17" x14ac:dyDescent="0.25">
      <c r="G1463" s="62"/>
    </row>
    <row r="1464" spans="1:17" x14ac:dyDescent="0.25">
      <c r="G1464" s="62"/>
    </row>
    <row r="1465" spans="1:17" x14ac:dyDescent="0.25">
      <c r="G1465" s="62"/>
    </row>
    <row r="1466" spans="1:17" x14ac:dyDescent="0.25">
      <c r="A1466" s="706" t="s">
        <v>0</v>
      </c>
      <c r="B1466" s="706"/>
      <c r="C1466" s="706"/>
      <c r="D1466" s="706"/>
      <c r="E1466" s="706"/>
      <c r="F1466" s="706"/>
      <c r="G1466" s="706"/>
      <c r="H1466" s="706"/>
      <c r="I1466" s="706"/>
      <c r="J1466" s="706"/>
      <c r="K1466" s="706"/>
      <c r="L1466" s="706"/>
      <c r="M1466" s="706"/>
      <c r="N1466" s="706"/>
      <c r="O1466" s="706"/>
      <c r="P1466" s="706"/>
      <c r="Q1466" s="706"/>
    </row>
    <row r="1467" spans="1:17" x14ac:dyDescent="0.25">
      <c r="A1467" s="713" t="s">
        <v>1</v>
      </c>
      <c r="B1467" s="713"/>
      <c r="C1467" s="713"/>
      <c r="D1467" s="713"/>
      <c r="E1467" s="713"/>
      <c r="F1467" s="713"/>
      <c r="G1467" s="713"/>
      <c r="H1467" s="713"/>
      <c r="I1467" s="713"/>
      <c r="J1467" s="713"/>
      <c r="K1467" s="713"/>
      <c r="L1467" s="713"/>
      <c r="M1467" s="713"/>
      <c r="N1467" s="713"/>
      <c r="O1467" s="713"/>
      <c r="P1467" s="713"/>
      <c r="Q1467" s="713"/>
    </row>
    <row r="1468" spans="1:17" x14ac:dyDescent="0.25">
      <c r="A1468" s="713" t="s">
        <v>2</v>
      </c>
      <c r="B1468" s="713"/>
      <c r="C1468" s="713"/>
      <c r="D1468" s="713"/>
      <c r="E1468" s="713"/>
      <c r="F1468" s="713"/>
      <c r="G1468" s="713"/>
      <c r="H1468" s="713"/>
      <c r="I1468" s="713"/>
      <c r="J1468" s="713"/>
      <c r="K1468" s="713"/>
      <c r="L1468" s="713"/>
      <c r="M1468" s="713"/>
      <c r="N1468" s="713"/>
      <c r="O1468" s="713"/>
      <c r="P1468" s="713"/>
      <c r="Q1468" s="713"/>
    </row>
    <row r="1469" spans="1:17" x14ac:dyDescent="0.25">
      <c r="A1469" s="713" t="s">
        <v>3</v>
      </c>
      <c r="B1469" s="713"/>
      <c r="C1469" s="713"/>
      <c r="D1469" s="713"/>
      <c r="E1469" s="713"/>
      <c r="F1469" s="713"/>
      <c r="G1469" s="713"/>
      <c r="H1469" s="713"/>
      <c r="I1469" s="713"/>
      <c r="J1469" s="713"/>
      <c r="K1469" s="713"/>
      <c r="L1469" s="713"/>
      <c r="M1469" s="713"/>
      <c r="N1469" s="713"/>
      <c r="O1469" s="713"/>
      <c r="P1469" s="713"/>
      <c r="Q1469" s="713"/>
    </row>
    <row r="1470" spans="1:17" x14ac:dyDescent="0.25">
      <c r="A1470" s="713" t="s">
        <v>494</v>
      </c>
      <c r="B1470" s="713"/>
      <c r="C1470" s="713"/>
      <c r="D1470" s="713"/>
      <c r="E1470" s="713"/>
      <c r="F1470" s="713"/>
      <c r="G1470" s="713"/>
      <c r="H1470" s="713"/>
      <c r="I1470" s="713"/>
      <c r="J1470" s="713"/>
      <c r="K1470" s="713"/>
      <c r="L1470" s="713"/>
      <c r="M1470" s="713"/>
      <c r="N1470" s="713"/>
      <c r="O1470" s="713"/>
      <c r="P1470" s="713"/>
      <c r="Q1470" s="713"/>
    </row>
    <row r="1471" spans="1:17" x14ac:dyDescent="0.25">
      <c r="A1471" s="714" t="s">
        <v>4</v>
      </c>
      <c r="B1471" s="714"/>
      <c r="C1471" s="714"/>
      <c r="D1471" s="714"/>
      <c r="E1471" s="714"/>
      <c r="F1471" s="714"/>
      <c r="G1471" s="714"/>
      <c r="H1471" s="714"/>
      <c r="I1471" s="714"/>
      <c r="J1471" s="714"/>
      <c r="K1471" s="714"/>
      <c r="L1471" s="714"/>
      <c r="M1471" s="714"/>
      <c r="N1471" s="714"/>
      <c r="O1471" s="714"/>
      <c r="P1471" s="714"/>
      <c r="Q1471" s="714"/>
    </row>
    <row r="1472" spans="1:17" x14ac:dyDescent="0.25">
      <c r="A1472" s="737" t="s">
        <v>111</v>
      </c>
      <c r="B1472" s="737"/>
      <c r="C1472" s="737"/>
      <c r="D1472" s="737"/>
      <c r="E1472" s="737"/>
      <c r="F1472" s="737"/>
      <c r="G1472" s="737"/>
      <c r="H1472" s="737"/>
      <c r="I1472" s="737"/>
      <c r="J1472" s="737"/>
      <c r="K1472" s="737"/>
      <c r="L1472" s="737"/>
      <c r="M1472" s="737"/>
      <c r="N1472" s="737"/>
      <c r="O1472" s="737"/>
      <c r="P1472" s="737"/>
      <c r="Q1472" s="737"/>
    </row>
    <row r="1473" spans="1:17" ht="18.75" thickBot="1" x14ac:dyDescent="0.3">
      <c r="A1473" s="2"/>
      <c r="B1473" s="2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2"/>
      <c r="P1473" s="2"/>
      <c r="Q1473" s="2"/>
    </row>
    <row r="1474" spans="1:17" ht="15.75" thickTop="1" x14ac:dyDescent="0.25">
      <c r="A1474" s="698" t="s">
        <v>6</v>
      </c>
      <c r="B1474" s="700" t="s">
        <v>7</v>
      </c>
      <c r="C1474" s="702" t="s">
        <v>8</v>
      </c>
      <c r="D1474" s="702" t="s">
        <v>9</v>
      </c>
      <c r="E1474" s="702" t="s">
        <v>10</v>
      </c>
      <c r="F1474" s="702" t="s">
        <v>11</v>
      </c>
      <c r="G1474" s="700" t="s">
        <v>12</v>
      </c>
      <c r="H1474" s="704" t="s">
        <v>13</v>
      </c>
      <c r="I1474" s="704" t="s">
        <v>14</v>
      </c>
      <c r="J1474" s="704" t="s">
        <v>15</v>
      </c>
      <c r="K1474" s="715" t="s">
        <v>16</v>
      </c>
      <c r="L1474" s="716"/>
      <c r="M1474" s="716"/>
      <c r="N1474" s="717"/>
      <c r="O1474" s="721" t="s">
        <v>17</v>
      </c>
      <c r="P1474" s="722"/>
      <c r="Q1474" s="708" t="s">
        <v>18</v>
      </c>
    </row>
    <row r="1475" spans="1:17" x14ac:dyDescent="0.25">
      <c r="A1475" s="699"/>
      <c r="B1475" s="701"/>
      <c r="C1475" s="703"/>
      <c r="D1475" s="703"/>
      <c r="E1475" s="703"/>
      <c r="F1475" s="703"/>
      <c r="G1475" s="701"/>
      <c r="H1475" s="705"/>
      <c r="I1475" s="705"/>
      <c r="J1475" s="705"/>
      <c r="K1475" s="718"/>
      <c r="L1475" s="719"/>
      <c r="M1475" s="719"/>
      <c r="N1475" s="720"/>
      <c r="O1475" s="723"/>
      <c r="P1475" s="724"/>
      <c r="Q1475" s="709"/>
    </row>
    <row r="1476" spans="1:17" x14ac:dyDescent="0.25">
      <c r="A1476" s="699"/>
      <c r="B1476" s="701"/>
      <c r="C1476" s="703"/>
      <c r="D1476" s="703"/>
      <c r="E1476" s="703"/>
      <c r="F1476" s="703"/>
      <c r="G1476" s="701"/>
      <c r="H1476" s="705"/>
      <c r="I1476" s="705"/>
      <c r="J1476" s="705"/>
      <c r="K1476" s="711" t="s">
        <v>19</v>
      </c>
      <c r="L1476" s="711" t="s">
        <v>20</v>
      </c>
      <c r="M1476" s="711" t="s">
        <v>21</v>
      </c>
      <c r="N1476" s="711" t="s">
        <v>22</v>
      </c>
      <c r="O1476" s="695" t="s">
        <v>23</v>
      </c>
      <c r="P1476" s="695" t="s">
        <v>24</v>
      </c>
      <c r="Q1476" s="709"/>
    </row>
    <row r="1477" spans="1:17" ht="15.75" thickBot="1" x14ac:dyDescent="0.3">
      <c r="A1477" s="727"/>
      <c r="B1477" s="725"/>
      <c r="C1477" s="707"/>
      <c r="D1477" s="707"/>
      <c r="E1477" s="707"/>
      <c r="F1477" s="707"/>
      <c r="G1477" s="725"/>
      <c r="H1477" s="696"/>
      <c r="I1477" s="696"/>
      <c r="J1477" s="696"/>
      <c r="K1477" s="712"/>
      <c r="L1477" s="712"/>
      <c r="M1477" s="712"/>
      <c r="N1477" s="712"/>
      <c r="O1477" s="696"/>
      <c r="P1477" s="696"/>
      <c r="Q1477" s="710"/>
    </row>
    <row r="1478" spans="1:17" ht="144.75" thickBot="1" x14ac:dyDescent="0.3">
      <c r="A1478" s="129">
        <v>1</v>
      </c>
      <c r="B1478" s="71">
        <v>37201</v>
      </c>
      <c r="C1478" s="164" t="s">
        <v>145</v>
      </c>
      <c r="D1478" s="165" t="s">
        <v>71</v>
      </c>
      <c r="E1478" s="165" t="s">
        <v>72</v>
      </c>
      <c r="F1478" s="71">
        <v>7</v>
      </c>
      <c r="G1478" s="164" t="s">
        <v>75</v>
      </c>
      <c r="H1478" s="72">
        <v>1023.6666666666666</v>
      </c>
      <c r="I1478" s="72">
        <v>7539</v>
      </c>
      <c r="J1478" s="73" t="s">
        <v>28</v>
      </c>
      <c r="K1478" s="74">
        <v>0.25</v>
      </c>
      <c r="L1478" s="74">
        <v>0.25</v>
      </c>
      <c r="M1478" s="74">
        <v>0.25</v>
      </c>
      <c r="N1478" s="74">
        <v>0.25</v>
      </c>
      <c r="O1478" s="83" t="s">
        <v>29</v>
      </c>
      <c r="P1478" s="83"/>
      <c r="Q1478" s="151" t="s">
        <v>30</v>
      </c>
    </row>
    <row r="1479" spans="1:17" ht="15.75" thickTop="1" x14ac:dyDescent="0.25">
      <c r="G1479" s="62"/>
    </row>
    <row r="1480" spans="1:17" x14ac:dyDescent="0.25">
      <c r="G1480" s="62"/>
      <c r="I1480" s="61"/>
    </row>
    <row r="1481" spans="1:17" x14ac:dyDescent="0.25">
      <c r="G1481" s="62"/>
    </row>
    <row r="1482" spans="1:17" x14ac:dyDescent="0.25">
      <c r="G1482" s="62"/>
      <c r="I1482" s="102"/>
    </row>
    <row r="1483" spans="1:17" x14ac:dyDescent="0.25">
      <c r="G1483" s="62"/>
      <c r="I1483" s="102"/>
      <c r="Q1483" s="61"/>
    </row>
    <row r="1484" spans="1:17" x14ac:dyDescent="0.25">
      <c r="G1484" s="62"/>
      <c r="I1484" s="102">
        <f>SUM(I1478:I1483)</f>
        <v>7539</v>
      </c>
      <c r="Q1484" s="61"/>
    </row>
    <row r="1485" spans="1:17" x14ac:dyDescent="0.25">
      <c r="G1485" s="62"/>
      <c r="I1485" s="102"/>
      <c r="Q1485" s="61"/>
    </row>
    <row r="1486" spans="1:17" x14ac:dyDescent="0.25">
      <c r="G1486" s="62"/>
      <c r="I1486" s="102"/>
      <c r="Q1486" s="61"/>
    </row>
    <row r="1487" spans="1:17" x14ac:dyDescent="0.25">
      <c r="G1487" s="62"/>
      <c r="I1487" s="102"/>
      <c r="Q1487" s="61"/>
    </row>
    <row r="1488" spans="1:17" x14ac:dyDescent="0.25">
      <c r="G1488" s="62"/>
      <c r="I1488" s="102"/>
      <c r="Q1488" s="61"/>
    </row>
    <row r="1489" spans="7:17" x14ac:dyDescent="0.25">
      <c r="G1489" s="62"/>
      <c r="I1489" s="102"/>
      <c r="Q1489" s="61"/>
    </row>
    <row r="1490" spans="7:17" x14ac:dyDescent="0.25">
      <c r="G1490" s="62"/>
      <c r="I1490" s="102"/>
      <c r="Q1490" s="61"/>
    </row>
    <row r="1491" spans="7:17" x14ac:dyDescent="0.25">
      <c r="G1491" s="62"/>
      <c r="I1491" s="102"/>
      <c r="Q1491" s="61"/>
    </row>
    <row r="1492" spans="7:17" x14ac:dyDescent="0.25">
      <c r="G1492" s="62"/>
      <c r="I1492" s="102"/>
      <c r="Q1492" s="61"/>
    </row>
    <row r="1493" spans="7:17" x14ac:dyDescent="0.25">
      <c r="G1493" s="62"/>
      <c r="I1493" s="102"/>
      <c r="Q1493" s="61"/>
    </row>
    <row r="1494" spans="7:17" x14ac:dyDescent="0.25">
      <c r="G1494" s="62"/>
      <c r="I1494" s="102"/>
      <c r="Q1494" s="61"/>
    </row>
    <row r="1495" spans="7:17" x14ac:dyDescent="0.25">
      <c r="G1495" s="62"/>
      <c r="I1495" s="102"/>
      <c r="Q1495" s="61"/>
    </row>
    <row r="1496" spans="7:17" x14ac:dyDescent="0.25">
      <c r="G1496" s="62"/>
      <c r="I1496" s="102"/>
      <c r="Q1496" s="61"/>
    </row>
    <row r="1497" spans="7:17" x14ac:dyDescent="0.25">
      <c r="G1497" s="62"/>
      <c r="I1497" s="102"/>
      <c r="Q1497" s="61"/>
    </row>
    <row r="1498" spans="7:17" x14ac:dyDescent="0.25">
      <c r="G1498" s="62"/>
      <c r="I1498" s="102"/>
      <c r="Q1498" s="61"/>
    </row>
    <row r="1499" spans="7:17" x14ac:dyDescent="0.25">
      <c r="G1499" s="62"/>
      <c r="I1499" s="102"/>
      <c r="Q1499" s="61"/>
    </row>
    <row r="1500" spans="7:17" x14ac:dyDescent="0.25">
      <c r="G1500" s="62"/>
      <c r="I1500" s="102"/>
      <c r="Q1500" s="61"/>
    </row>
    <row r="1501" spans="7:17" x14ac:dyDescent="0.25">
      <c r="G1501" s="62"/>
      <c r="I1501" s="102"/>
      <c r="Q1501" s="61"/>
    </row>
    <row r="1502" spans="7:17" x14ac:dyDescent="0.25">
      <c r="G1502" s="62"/>
      <c r="I1502" s="102"/>
      <c r="Q1502" s="61"/>
    </row>
    <row r="1503" spans="7:17" x14ac:dyDescent="0.25">
      <c r="G1503" s="62"/>
      <c r="I1503" s="102"/>
      <c r="Q1503" s="61"/>
    </row>
    <row r="1504" spans="7:17" x14ac:dyDescent="0.25">
      <c r="G1504" s="62"/>
    </row>
    <row r="1505" spans="1:17" x14ac:dyDescent="0.25">
      <c r="A1505" s="706" t="s">
        <v>0</v>
      </c>
      <c r="B1505" s="706"/>
      <c r="C1505" s="706"/>
      <c r="D1505" s="706"/>
      <c r="E1505" s="706"/>
      <c r="F1505" s="706"/>
      <c r="G1505" s="706"/>
      <c r="H1505" s="706"/>
      <c r="I1505" s="706"/>
      <c r="J1505" s="706"/>
      <c r="K1505" s="706"/>
      <c r="L1505" s="706"/>
      <c r="M1505" s="706"/>
      <c r="N1505" s="706"/>
      <c r="O1505" s="706"/>
      <c r="P1505" s="706"/>
      <c r="Q1505" s="706"/>
    </row>
    <row r="1506" spans="1:17" x14ac:dyDescent="0.25">
      <c r="A1506" s="713" t="s">
        <v>1</v>
      </c>
      <c r="B1506" s="713"/>
      <c r="C1506" s="713"/>
      <c r="D1506" s="713"/>
      <c r="E1506" s="713"/>
      <c r="F1506" s="713"/>
      <c r="G1506" s="713"/>
      <c r="H1506" s="713"/>
      <c r="I1506" s="713"/>
      <c r="J1506" s="713"/>
      <c r="K1506" s="713"/>
      <c r="L1506" s="713"/>
      <c r="M1506" s="713"/>
      <c r="N1506" s="713"/>
      <c r="O1506" s="713"/>
      <c r="P1506" s="713"/>
      <c r="Q1506" s="713"/>
    </row>
    <row r="1507" spans="1:17" x14ac:dyDescent="0.25">
      <c r="A1507" s="713" t="s">
        <v>2</v>
      </c>
      <c r="B1507" s="713"/>
      <c r="C1507" s="713"/>
      <c r="D1507" s="713"/>
      <c r="E1507" s="713"/>
      <c r="F1507" s="713"/>
      <c r="G1507" s="713"/>
      <c r="H1507" s="713"/>
      <c r="I1507" s="713"/>
      <c r="J1507" s="713"/>
      <c r="K1507" s="713"/>
      <c r="L1507" s="713"/>
      <c r="M1507" s="713"/>
      <c r="N1507" s="713"/>
      <c r="O1507" s="713"/>
      <c r="P1507" s="713"/>
      <c r="Q1507" s="713"/>
    </row>
    <row r="1508" spans="1:17" x14ac:dyDescent="0.25">
      <c r="A1508" s="713" t="s">
        <v>3</v>
      </c>
      <c r="B1508" s="713"/>
      <c r="C1508" s="713"/>
      <c r="D1508" s="713"/>
      <c r="E1508" s="713"/>
      <c r="F1508" s="713"/>
      <c r="G1508" s="713"/>
      <c r="H1508" s="713"/>
      <c r="I1508" s="713"/>
      <c r="J1508" s="713"/>
      <c r="K1508" s="713"/>
      <c r="L1508" s="713"/>
      <c r="M1508" s="713"/>
      <c r="N1508" s="713"/>
      <c r="O1508" s="713"/>
      <c r="P1508" s="713"/>
      <c r="Q1508" s="713"/>
    </row>
    <row r="1509" spans="1:17" x14ac:dyDescent="0.25">
      <c r="A1509" s="713" t="s">
        <v>494</v>
      </c>
      <c r="B1509" s="713"/>
      <c r="C1509" s="713"/>
      <c r="D1509" s="713"/>
      <c r="E1509" s="713"/>
      <c r="F1509" s="713"/>
      <c r="G1509" s="713"/>
      <c r="H1509" s="713"/>
      <c r="I1509" s="713"/>
      <c r="J1509" s="713"/>
      <c r="K1509" s="713"/>
      <c r="L1509" s="713"/>
      <c r="M1509" s="713"/>
      <c r="N1509" s="713"/>
      <c r="O1509" s="713"/>
      <c r="P1509" s="713"/>
      <c r="Q1509" s="713"/>
    </row>
    <row r="1510" spans="1:17" x14ac:dyDescent="0.25">
      <c r="A1510" s="714" t="s">
        <v>4</v>
      </c>
      <c r="B1510" s="714"/>
      <c r="C1510" s="714"/>
      <c r="D1510" s="714"/>
      <c r="E1510" s="714"/>
      <c r="F1510" s="714"/>
      <c r="G1510" s="714"/>
      <c r="H1510" s="714"/>
      <c r="I1510" s="714"/>
      <c r="J1510" s="714"/>
      <c r="K1510" s="714"/>
      <c r="L1510" s="714"/>
      <c r="M1510" s="714"/>
      <c r="N1510" s="714"/>
      <c r="O1510" s="714"/>
      <c r="P1510" s="714"/>
      <c r="Q1510" s="714"/>
    </row>
    <row r="1511" spans="1:17" x14ac:dyDescent="0.25">
      <c r="A1511" s="737" t="s">
        <v>112</v>
      </c>
      <c r="B1511" s="737"/>
      <c r="C1511" s="737"/>
      <c r="D1511" s="737"/>
      <c r="E1511" s="737"/>
      <c r="F1511" s="737"/>
      <c r="G1511" s="737"/>
      <c r="H1511" s="737"/>
      <c r="I1511" s="737"/>
      <c r="J1511" s="737"/>
      <c r="K1511" s="737"/>
      <c r="L1511" s="737"/>
      <c r="M1511" s="737"/>
      <c r="N1511" s="737"/>
      <c r="O1511" s="737"/>
      <c r="P1511" s="737"/>
      <c r="Q1511" s="737"/>
    </row>
    <row r="1512" spans="1:17" ht="18.75" thickBot="1" x14ac:dyDescent="0.3">
      <c r="A1512" s="2"/>
      <c r="B1512" s="2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2"/>
      <c r="P1512" s="2"/>
      <c r="Q1512" s="2"/>
    </row>
    <row r="1513" spans="1:17" ht="15.75" thickTop="1" x14ac:dyDescent="0.25">
      <c r="A1513" s="698" t="s">
        <v>6</v>
      </c>
      <c r="B1513" s="700" t="s">
        <v>7</v>
      </c>
      <c r="C1513" s="702" t="s">
        <v>8</v>
      </c>
      <c r="D1513" s="702" t="s">
        <v>9</v>
      </c>
      <c r="E1513" s="702" t="s">
        <v>10</v>
      </c>
      <c r="F1513" s="702" t="s">
        <v>11</v>
      </c>
      <c r="G1513" s="700" t="s">
        <v>12</v>
      </c>
      <c r="H1513" s="704" t="s">
        <v>13</v>
      </c>
      <c r="I1513" s="704" t="s">
        <v>14</v>
      </c>
      <c r="J1513" s="704" t="s">
        <v>15</v>
      </c>
      <c r="K1513" s="715" t="s">
        <v>16</v>
      </c>
      <c r="L1513" s="716"/>
      <c r="M1513" s="716"/>
      <c r="N1513" s="717"/>
      <c r="O1513" s="721" t="s">
        <v>17</v>
      </c>
      <c r="P1513" s="722"/>
      <c r="Q1513" s="708" t="s">
        <v>18</v>
      </c>
    </row>
    <row r="1514" spans="1:17" x14ac:dyDescent="0.25">
      <c r="A1514" s="699"/>
      <c r="B1514" s="701"/>
      <c r="C1514" s="703"/>
      <c r="D1514" s="703"/>
      <c r="E1514" s="703"/>
      <c r="F1514" s="703"/>
      <c r="G1514" s="701"/>
      <c r="H1514" s="705"/>
      <c r="I1514" s="705"/>
      <c r="J1514" s="705"/>
      <c r="K1514" s="718"/>
      <c r="L1514" s="719"/>
      <c r="M1514" s="719"/>
      <c r="N1514" s="720"/>
      <c r="O1514" s="723"/>
      <c r="P1514" s="724"/>
      <c r="Q1514" s="709"/>
    </row>
    <row r="1515" spans="1:17" x14ac:dyDescent="0.25">
      <c r="A1515" s="699"/>
      <c r="B1515" s="701"/>
      <c r="C1515" s="703"/>
      <c r="D1515" s="703"/>
      <c r="E1515" s="703"/>
      <c r="F1515" s="703"/>
      <c r="G1515" s="701"/>
      <c r="H1515" s="705"/>
      <c r="I1515" s="705"/>
      <c r="J1515" s="705"/>
      <c r="K1515" s="711" t="s">
        <v>19</v>
      </c>
      <c r="L1515" s="711" t="s">
        <v>20</v>
      </c>
      <c r="M1515" s="711" t="s">
        <v>21</v>
      </c>
      <c r="N1515" s="711" t="s">
        <v>22</v>
      </c>
      <c r="O1515" s="695" t="s">
        <v>23</v>
      </c>
      <c r="P1515" s="695" t="s">
        <v>24</v>
      </c>
      <c r="Q1515" s="709"/>
    </row>
    <row r="1516" spans="1:17" ht="15.75" thickBot="1" x14ac:dyDescent="0.3">
      <c r="A1516" s="727"/>
      <c r="B1516" s="725"/>
      <c r="C1516" s="707"/>
      <c r="D1516" s="707"/>
      <c r="E1516" s="707"/>
      <c r="F1516" s="707"/>
      <c r="G1516" s="725"/>
      <c r="H1516" s="696"/>
      <c r="I1516" s="696"/>
      <c r="J1516" s="696"/>
      <c r="K1516" s="712"/>
      <c r="L1516" s="712"/>
      <c r="M1516" s="712"/>
      <c r="N1516" s="712"/>
      <c r="O1516" s="696"/>
      <c r="P1516" s="696"/>
      <c r="Q1516" s="710"/>
    </row>
    <row r="1517" spans="1:17" ht="144.75" thickBot="1" x14ac:dyDescent="0.3">
      <c r="A1517" s="129">
        <v>1</v>
      </c>
      <c r="B1517" s="71">
        <v>37501</v>
      </c>
      <c r="C1517" s="164" t="s">
        <v>449</v>
      </c>
      <c r="D1517" s="165" t="s">
        <v>71</v>
      </c>
      <c r="E1517" s="165" t="s">
        <v>72</v>
      </c>
      <c r="F1517" s="71">
        <v>178</v>
      </c>
      <c r="G1517" s="164" t="s">
        <v>75</v>
      </c>
      <c r="H1517" s="72">
        <v>1000</v>
      </c>
      <c r="I1517" s="72">
        <v>178188</v>
      </c>
      <c r="J1517" s="73" t="s">
        <v>28</v>
      </c>
      <c r="K1517" s="74">
        <v>0.25</v>
      </c>
      <c r="L1517" s="74">
        <v>0.25</v>
      </c>
      <c r="M1517" s="74">
        <v>0.25</v>
      </c>
      <c r="N1517" s="74">
        <v>0.25</v>
      </c>
      <c r="O1517" s="83" t="s">
        <v>29</v>
      </c>
      <c r="P1517" s="83"/>
      <c r="Q1517" s="151" t="s">
        <v>30</v>
      </c>
    </row>
    <row r="1518" spans="1:17" ht="15.75" thickTop="1" x14ac:dyDescent="0.25">
      <c r="G1518" s="62"/>
    </row>
    <row r="1519" spans="1:17" x14ac:dyDescent="0.25">
      <c r="G1519" s="62"/>
      <c r="I1519" s="61"/>
    </row>
    <row r="1520" spans="1:17" x14ac:dyDescent="0.25">
      <c r="G1520" s="62"/>
      <c r="I1520" s="102"/>
    </row>
    <row r="1521" spans="7:9" x14ac:dyDescent="0.25">
      <c r="G1521" s="62"/>
      <c r="I1521" s="102">
        <f>SUM(I1517:I1520)</f>
        <v>178188</v>
      </c>
    </row>
    <row r="1522" spans="7:9" x14ac:dyDescent="0.25">
      <c r="G1522" s="62"/>
      <c r="I1522" s="103"/>
    </row>
    <row r="1523" spans="7:9" x14ac:dyDescent="0.25">
      <c r="G1523" s="62"/>
      <c r="I1523" s="103"/>
    </row>
    <row r="1524" spans="7:9" x14ac:dyDescent="0.25">
      <c r="G1524" s="62"/>
      <c r="I1524" s="103"/>
    </row>
    <row r="1525" spans="7:9" x14ac:dyDescent="0.25">
      <c r="G1525" s="62"/>
      <c r="I1525" s="103"/>
    </row>
    <row r="1526" spans="7:9" x14ac:dyDescent="0.25">
      <c r="G1526" s="62"/>
      <c r="I1526" s="103"/>
    </row>
    <row r="1527" spans="7:9" x14ac:dyDescent="0.25">
      <c r="G1527" s="62"/>
      <c r="I1527" s="103"/>
    </row>
    <row r="1528" spans="7:9" x14ac:dyDescent="0.25">
      <c r="G1528" s="62"/>
      <c r="I1528" s="103"/>
    </row>
    <row r="1529" spans="7:9" x14ac:dyDescent="0.25">
      <c r="G1529" s="62"/>
      <c r="I1529" s="103"/>
    </row>
    <row r="1530" spans="7:9" x14ac:dyDescent="0.25">
      <c r="G1530" s="62"/>
      <c r="I1530" s="103"/>
    </row>
    <row r="1531" spans="7:9" x14ac:dyDescent="0.25">
      <c r="G1531" s="62"/>
      <c r="I1531" s="103"/>
    </row>
    <row r="1532" spans="7:9" x14ac:dyDescent="0.25">
      <c r="G1532" s="62"/>
      <c r="I1532" s="103"/>
    </row>
    <row r="1533" spans="7:9" x14ac:dyDescent="0.25">
      <c r="G1533" s="62"/>
    </row>
    <row r="1534" spans="7:9" x14ac:dyDescent="0.25">
      <c r="G1534" s="62"/>
      <c r="I1534" s="63"/>
    </row>
    <row r="1535" spans="7:9" x14ac:dyDescent="0.25">
      <c r="G1535" s="62"/>
    </row>
    <row r="1536" spans="7:9" x14ac:dyDescent="0.25">
      <c r="G1536" s="62"/>
    </row>
    <row r="1537" spans="1:17" x14ac:dyDescent="0.25">
      <c r="G1537" s="62"/>
    </row>
    <row r="1538" spans="1:17" x14ac:dyDescent="0.25">
      <c r="G1538" s="62"/>
    </row>
    <row r="1539" spans="1:17" x14ac:dyDescent="0.25">
      <c r="G1539" s="62"/>
    </row>
    <row r="1540" spans="1:17" x14ac:dyDescent="0.25">
      <c r="G1540" s="62"/>
    </row>
    <row r="1541" spans="1:17" x14ac:dyDescent="0.25">
      <c r="G1541" s="62"/>
    </row>
    <row r="1542" spans="1:17" x14ac:dyDescent="0.25">
      <c r="G1542" s="62"/>
    </row>
    <row r="1543" spans="1:17" x14ac:dyDescent="0.25">
      <c r="G1543" s="62"/>
    </row>
    <row r="1544" spans="1:17" x14ac:dyDescent="0.25">
      <c r="A1544" s="706" t="s">
        <v>0</v>
      </c>
      <c r="B1544" s="706"/>
      <c r="C1544" s="706"/>
      <c r="D1544" s="706"/>
      <c r="E1544" s="706"/>
      <c r="F1544" s="706"/>
      <c r="G1544" s="706"/>
      <c r="H1544" s="706"/>
      <c r="I1544" s="706"/>
      <c r="J1544" s="706"/>
      <c r="K1544" s="706"/>
      <c r="L1544" s="706"/>
      <c r="M1544" s="706"/>
      <c r="N1544" s="706"/>
      <c r="O1544" s="706"/>
      <c r="P1544" s="706"/>
      <c r="Q1544" s="706"/>
    </row>
    <row r="1545" spans="1:17" x14ac:dyDescent="0.25">
      <c r="A1545" s="713" t="s">
        <v>1</v>
      </c>
      <c r="B1545" s="713"/>
      <c r="C1545" s="713"/>
      <c r="D1545" s="713"/>
      <c r="E1545" s="713"/>
      <c r="F1545" s="713"/>
      <c r="G1545" s="713"/>
      <c r="H1545" s="713"/>
      <c r="I1545" s="713"/>
      <c r="J1545" s="713"/>
      <c r="K1545" s="713"/>
      <c r="L1545" s="713"/>
      <c r="M1545" s="713"/>
      <c r="N1545" s="713"/>
      <c r="O1545" s="713"/>
      <c r="P1545" s="713"/>
      <c r="Q1545" s="713"/>
    </row>
    <row r="1546" spans="1:17" x14ac:dyDescent="0.25">
      <c r="A1546" s="713" t="s">
        <v>2</v>
      </c>
      <c r="B1546" s="713"/>
      <c r="C1546" s="713"/>
      <c r="D1546" s="713"/>
      <c r="E1546" s="713"/>
      <c r="F1546" s="713"/>
      <c r="G1546" s="713"/>
      <c r="H1546" s="713"/>
      <c r="I1546" s="713"/>
      <c r="J1546" s="713"/>
      <c r="K1546" s="713"/>
      <c r="L1546" s="713"/>
      <c r="M1546" s="713"/>
      <c r="N1546" s="713"/>
      <c r="O1546" s="713"/>
      <c r="P1546" s="713"/>
      <c r="Q1546" s="713"/>
    </row>
    <row r="1547" spans="1:17" x14ac:dyDescent="0.25">
      <c r="A1547" s="713" t="s">
        <v>3</v>
      </c>
      <c r="B1547" s="713"/>
      <c r="C1547" s="713"/>
      <c r="D1547" s="713"/>
      <c r="E1547" s="713"/>
      <c r="F1547" s="713"/>
      <c r="G1547" s="713"/>
      <c r="H1547" s="713"/>
      <c r="I1547" s="713"/>
      <c r="J1547" s="713"/>
      <c r="K1547" s="713"/>
      <c r="L1547" s="713"/>
      <c r="M1547" s="713"/>
      <c r="N1547" s="713"/>
      <c r="O1547" s="713"/>
      <c r="P1547" s="713"/>
      <c r="Q1547" s="713"/>
    </row>
    <row r="1548" spans="1:17" x14ac:dyDescent="0.25">
      <c r="A1548" s="713" t="s">
        <v>494</v>
      </c>
      <c r="B1548" s="713"/>
      <c r="C1548" s="713"/>
      <c r="D1548" s="713"/>
      <c r="E1548" s="713"/>
      <c r="F1548" s="713"/>
      <c r="G1548" s="713"/>
      <c r="H1548" s="713"/>
      <c r="I1548" s="713"/>
      <c r="J1548" s="713"/>
      <c r="K1548" s="713"/>
      <c r="L1548" s="713"/>
      <c r="M1548" s="713"/>
      <c r="N1548" s="713"/>
      <c r="O1548" s="713"/>
      <c r="P1548" s="713"/>
      <c r="Q1548" s="713"/>
    </row>
    <row r="1549" spans="1:17" x14ac:dyDescent="0.25">
      <c r="A1549" s="714" t="s">
        <v>4</v>
      </c>
      <c r="B1549" s="714"/>
      <c r="C1549" s="714"/>
      <c r="D1549" s="714"/>
      <c r="E1549" s="714"/>
      <c r="F1549" s="714"/>
      <c r="G1549" s="714"/>
      <c r="H1549" s="714"/>
      <c r="I1549" s="714"/>
      <c r="J1549" s="714"/>
      <c r="K1549" s="714"/>
      <c r="L1549" s="714"/>
      <c r="M1549" s="714"/>
      <c r="N1549" s="714"/>
      <c r="O1549" s="714"/>
      <c r="P1549" s="714"/>
      <c r="Q1549" s="714"/>
    </row>
    <row r="1550" spans="1:17" x14ac:dyDescent="0.25">
      <c r="A1550" s="737" t="s">
        <v>113</v>
      </c>
      <c r="B1550" s="737"/>
      <c r="C1550" s="737"/>
      <c r="D1550" s="737"/>
      <c r="E1550" s="737"/>
      <c r="F1550" s="737"/>
      <c r="G1550" s="737"/>
      <c r="H1550" s="737"/>
      <c r="I1550" s="737"/>
      <c r="J1550" s="737"/>
      <c r="K1550" s="737"/>
      <c r="L1550" s="737"/>
      <c r="M1550" s="737"/>
      <c r="N1550" s="737"/>
      <c r="O1550" s="737"/>
      <c r="P1550" s="737"/>
      <c r="Q1550" s="737"/>
    </row>
    <row r="1551" spans="1:17" ht="18.75" thickBot="1" x14ac:dyDescent="0.3">
      <c r="A1551" s="2"/>
      <c r="B1551" s="2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2"/>
      <c r="P1551" s="2"/>
      <c r="Q1551" s="2"/>
    </row>
    <row r="1552" spans="1:17" ht="15.75" thickTop="1" x14ac:dyDescent="0.25">
      <c r="A1552" s="698" t="s">
        <v>6</v>
      </c>
      <c r="B1552" s="700" t="s">
        <v>7</v>
      </c>
      <c r="C1552" s="702" t="s">
        <v>8</v>
      </c>
      <c r="D1552" s="702" t="s">
        <v>9</v>
      </c>
      <c r="E1552" s="702" t="s">
        <v>10</v>
      </c>
      <c r="F1552" s="702" t="s">
        <v>11</v>
      </c>
      <c r="G1552" s="700" t="s">
        <v>12</v>
      </c>
      <c r="H1552" s="704" t="s">
        <v>13</v>
      </c>
      <c r="I1552" s="704" t="s">
        <v>14</v>
      </c>
      <c r="J1552" s="704" t="s">
        <v>15</v>
      </c>
      <c r="K1552" s="715" t="s">
        <v>16</v>
      </c>
      <c r="L1552" s="716"/>
      <c r="M1552" s="716"/>
      <c r="N1552" s="717"/>
      <c r="O1552" s="721" t="s">
        <v>17</v>
      </c>
      <c r="P1552" s="722"/>
      <c r="Q1552" s="708" t="s">
        <v>18</v>
      </c>
    </row>
    <row r="1553" spans="1:17" x14ac:dyDescent="0.25">
      <c r="A1553" s="699"/>
      <c r="B1553" s="701"/>
      <c r="C1553" s="703"/>
      <c r="D1553" s="703"/>
      <c r="E1553" s="703"/>
      <c r="F1553" s="703"/>
      <c r="G1553" s="701"/>
      <c r="H1553" s="705"/>
      <c r="I1553" s="705"/>
      <c r="J1553" s="705"/>
      <c r="K1553" s="718"/>
      <c r="L1553" s="719"/>
      <c r="M1553" s="719"/>
      <c r="N1553" s="720"/>
      <c r="O1553" s="723"/>
      <c r="P1553" s="724"/>
      <c r="Q1553" s="709"/>
    </row>
    <row r="1554" spans="1:17" x14ac:dyDescent="0.25">
      <c r="A1554" s="699"/>
      <c r="B1554" s="701"/>
      <c r="C1554" s="703"/>
      <c r="D1554" s="703"/>
      <c r="E1554" s="703"/>
      <c r="F1554" s="703"/>
      <c r="G1554" s="701"/>
      <c r="H1554" s="705"/>
      <c r="I1554" s="705"/>
      <c r="J1554" s="705"/>
      <c r="K1554" s="711" t="s">
        <v>19</v>
      </c>
      <c r="L1554" s="711" t="s">
        <v>20</v>
      </c>
      <c r="M1554" s="711" t="s">
        <v>21</v>
      </c>
      <c r="N1554" s="711" t="s">
        <v>22</v>
      </c>
      <c r="O1554" s="695" t="s">
        <v>23</v>
      </c>
      <c r="P1554" s="695" t="s">
        <v>24</v>
      </c>
      <c r="Q1554" s="709"/>
    </row>
    <row r="1555" spans="1:17" ht="15.75" thickBot="1" x14ac:dyDescent="0.3">
      <c r="A1555" s="727"/>
      <c r="B1555" s="725"/>
      <c r="C1555" s="707"/>
      <c r="D1555" s="707"/>
      <c r="E1555" s="707"/>
      <c r="F1555" s="707"/>
      <c r="G1555" s="725"/>
      <c r="H1555" s="696"/>
      <c r="I1555" s="696"/>
      <c r="J1555" s="696"/>
      <c r="K1555" s="712"/>
      <c r="L1555" s="712"/>
      <c r="M1555" s="712"/>
      <c r="N1555" s="712"/>
      <c r="O1555" s="696"/>
      <c r="P1555" s="696"/>
      <c r="Q1555" s="710"/>
    </row>
    <row r="1556" spans="1:17" ht="144.75" thickBot="1" x14ac:dyDescent="0.3">
      <c r="A1556" s="129">
        <v>1</v>
      </c>
      <c r="B1556" s="71">
        <v>37502</v>
      </c>
      <c r="C1556" s="164" t="s">
        <v>450</v>
      </c>
      <c r="D1556" s="165" t="s">
        <v>71</v>
      </c>
      <c r="E1556" s="165" t="s">
        <v>72</v>
      </c>
      <c r="F1556" s="71">
        <v>72</v>
      </c>
      <c r="G1556" s="164" t="s">
        <v>75</v>
      </c>
      <c r="H1556" s="72">
        <v>450</v>
      </c>
      <c r="I1556" s="72">
        <v>32300</v>
      </c>
      <c r="J1556" s="73" t="s">
        <v>28</v>
      </c>
      <c r="K1556" s="74">
        <v>0.25</v>
      </c>
      <c r="L1556" s="74">
        <v>0.25</v>
      </c>
      <c r="M1556" s="74">
        <v>0.25</v>
      </c>
      <c r="N1556" s="74">
        <v>0.25</v>
      </c>
      <c r="O1556" s="83" t="s">
        <v>29</v>
      </c>
      <c r="P1556" s="83"/>
      <c r="Q1556" s="151" t="s">
        <v>30</v>
      </c>
    </row>
    <row r="1557" spans="1:17" ht="15.75" thickTop="1" x14ac:dyDescent="0.25">
      <c r="G1557" s="62"/>
    </row>
    <row r="1558" spans="1:17" x14ac:dyDescent="0.25">
      <c r="G1558" s="62"/>
      <c r="I1558" s="61"/>
    </row>
    <row r="1559" spans="1:17" x14ac:dyDescent="0.25">
      <c r="G1559" s="62"/>
      <c r="I1559" s="102"/>
    </row>
    <row r="1560" spans="1:17" x14ac:dyDescent="0.25">
      <c r="G1560" s="62"/>
      <c r="I1560" s="102">
        <f>SUM(I1556:I1559)</f>
        <v>32300</v>
      </c>
    </row>
    <row r="1561" spans="1:17" x14ac:dyDescent="0.25">
      <c r="G1561" s="62"/>
      <c r="I1561" s="103"/>
    </row>
    <row r="1562" spans="1:17" x14ac:dyDescent="0.25">
      <c r="G1562" s="62"/>
      <c r="I1562" s="103"/>
    </row>
    <row r="1563" spans="1:17" x14ac:dyDescent="0.25">
      <c r="G1563" s="62"/>
      <c r="I1563" s="103"/>
    </row>
    <row r="1564" spans="1:17" x14ac:dyDescent="0.25">
      <c r="G1564" s="62"/>
      <c r="I1564" s="103"/>
    </row>
    <row r="1565" spans="1:17" x14ac:dyDescent="0.25">
      <c r="G1565" s="62"/>
      <c r="I1565" s="103"/>
    </row>
    <row r="1566" spans="1:17" x14ac:dyDescent="0.25">
      <c r="G1566" s="62"/>
      <c r="I1566" s="103"/>
    </row>
    <row r="1567" spans="1:17" x14ac:dyDescent="0.25">
      <c r="G1567" s="62"/>
      <c r="I1567" s="103"/>
    </row>
    <row r="1568" spans="1:17" x14ac:dyDescent="0.25">
      <c r="G1568" s="62"/>
      <c r="I1568" s="103"/>
    </row>
    <row r="1569" spans="1:17" x14ac:dyDescent="0.25">
      <c r="G1569" s="62"/>
      <c r="I1569" s="103"/>
    </row>
    <row r="1570" spans="1:17" x14ac:dyDescent="0.25">
      <c r="G1570" s="62"/>
      <c r="I1570" s="103"/>
    </row>
    <row r="1571" spans="1:17" x14ac:dyDescent="0.25">
      <c r="G1571" s="62"/>
      <c r="I1571" s="103"/>
    </row>
    <row r="1572" spans="1:17" x14ac:dyDescent="0.25">
      <c r="G1572" s="62"/>
      <c r="I1572" s="103"/>
    </row>
    <row r="1573" spans="1:17" x14ac:dyDescent="0.25">
      <c r="G1573" s="62"/>
      <c r="I1573" s="103"/>
    </row>
    <row r="1574" spans="1:17" x14ac:dyDescent="0.25">
      <c r="G1574" s="62"/>
      <c r="I1574" s="103"/>
    </row>
    <row r="1575" spans="1:17" x14ac:dyDescent="0.25">
      <c r="G1575" s="62"/>
      <c r="I1575" s="104"/>
    </row>
    <row r="1576" spans="1:17" x14ac:dyDescent="0.25">
      <c r="G1576" s="62"/>
      <c r="I1576" s="103"/>
    </row>
    <row r="1577" spans="1:17" x14ac:dyDescent="0.25">
      <c r="G1577" s="62"/>
    </row>
    <row r="1578" spans="1:17" x14ac:dyDescent="0.25">
      <c r="G1578" s="62"/>
    </row>
    <row r="1579" spans="1:17" x14ac:dyDescent="0.25">
      <c r="G1579" s="62"/>
    </row>
    <row r="1580" spans="1:17" x14ac:dyDescent="0.25">
      <c r="G1580" s="62"/>
    </row>
    <row r="1581" spans="1:17" x14ac:dyDescent="0.25">
      <c r="G1581" s="62"/>
    </row>
    <row r="1582" spans="1:17" x14ac:dyDescent="0.25">
      <c r="G1582" s="62"/>
    </row>
    <row r="1583" spans="1:17" x14ac:dyDescent="0.25">
      <c r="A1583" s="706" t="s">
        <v>0</v>
      </c>
      <c r="B1583" s="706"/>
      <c r="C1583" s="706"/>
      <c r="D1583" s="706"/>
      <c r="E1583" s="706"/>
      <c r="F1583" s="706"/>
      <c r="G1583" s="706"/>
      <c r="H1583" s="706"/>
      <c r="I1583" s="706"/>
      <c r="J1583" s="706"/>
      <c r="K1583" s="706"/>
      <c r="L1583" s="706"/>
      <c r="M1583" s="706"/>
      <c r="N1583" s="706"/>
      <c r="O1583" s="706"/>
      <c r="P1583" s="706"/>
      <c r="Q1583" s="706"/>
    </row>
    <row r="1584" spans="1:17" x14ac:dyDescent="0.25">
      <c r="A1584" s="713" t="s">
        <v>1</v>
      </c>
      <c r="B1584" s="713"/>
      <c r="C1584" s="713"/>
      <c r="D1584" s="713"/>
      <c r="E1584" s="713"/>
      <c r="F1584" s="713"/>
      <c r="G1584" s="713"/>
      <c r="H1584" s="713"/>
      <c r="I1584" s="713"/>
      <c r="J1584" s="713"/>
      <c r="K1584" s="713"/>
      <c r="L1584" s="713"/>
      <c r="M1584" s="713"/>
      <c r="N1584" s="713"/>
      <c r="O1584" s="713"/>
      <c r="P1584" s="713"/>
      <c r="Q1584" s="713"/>
    </row>
    <row r="1585" spans="1:17" x14ac:dyDescent="0.25">
      <c r="A1585" s="713" t="s">
        <v>2</v>
      </c>
      <c r="B1585" s="713"/>
      <c r="C1585" s="713"/>
      <c r="D1585" s="713"/>
      <c r="E1585" s="713"/>
      <c r="F1585" s="713"/>
      <c r="G1585" s="713"/>
      <c r="H1585" s="713"/>
      <c r="I1585" s="713"/>
      <c r="J1585" s="713"/>
      <c r="K1585" s="713"/>
      <c r="L1585" s="713"/>
      <c r="M1585" s="713"/>
      <c r="N1585" s="713"/>
      <c r="O1585" s="713"/>
      <c r="P1585" s="713"/>
      <c r="Q1585" s="713"/>
    </row>
    <row r="1586" spans="1:17" x14ac:dyDescent="0.25">
      <c r="A1586" s="713" t="s">
        <v>3</v>
      </c>
      <c r="B1586" s="713"/>
      <c r="C1586" s="713"/>
      <c r="D1586" s="713"/>
      <c r="E1586" s="713"/>
      <c r="F1586" s="713"/>
      <c r="G1586" s="713"/>
      <c r="H1586" s="713"/>
      <c r="I1586" s="713"/>
      <c r="J1586" s="713"/>
      <c r="K1586" s="713"/>
      <c r="L1586" s="713"/>
      <c r="M1586" s="713"/>
      <c r="N1586" s="713"/>
      <c r="O1586" s="713"/>
      <c r="P1586" s="713"/>
      <c r="Q1586" s="713"/>
    </row>
    <row r="1587" spans="1:17" x14ac:dyDescent="0.25">
      <c r="A1587" s="713" t="s">
        <v>494</v>
      </c>
      <c r="B1587" s="713"/>
      <c r="C1587" s="713"/>
      <c r="D1587" s="713"/>
      <c r="E1587" s="713"/>
      <c r="F1587" s="713"/>
      <c r="G1587" s="713"/>
      <c r="H1587" s="713"/>
      <c r="I1587" s="713"/>
      <c r="J1587" s="713"/>
      <c r="K1587" s="713"/>
      <c r="L1587" s="713"/>
      <c r="M1587" s="713"/>
      <c r="N1587" s="713"/>
      <c r="O1587" s="713"/>
      <c r="P1587" s="713"/>
      <c r="Q1587" s="713"/>
    </row>
    <row r="1588" spans="1:17" x14ac:dyDescent="0.25">
      <c r="A1588" s="714" t="s">
        <v>4</v>
      </c>
      <c r="B1588" s="714"/>
      <c r="C1588" s="714"/>
      <c r="D1588" s="714"/>
      <c r="E1588" s="714"/>
      <c r="F1588" s="714"/>
      <c r="G1588" s="714"/>
      <c r="H1588" s="714"/>
      <c r="I1588" s="714"/>
      <c r="J1588" s="714"/>
      <c r="K1588" s="714"/>
      <c r="L1588" s="714"/>
      <c r="M1588" s="714"/>
      <c r="N1588" s="714"/>
      <c r="O1588" s="714"/>
      <c r="P1588" s="714"/>
      <c r="Q1588" s="714"/>
    </row>
    <row r="1589" spans="1:17" x14ac:dyDescent="0.25">
      <c r="A1589" s="737" t="s">
        <v>114</v>
      </c>
      <c r="B1589" s="737"/>
      <c r="C1589" s="737"/>
      <c r="D1589" s="737"/>
      <c r="E1589" s="737"/>
      <c r="F1589" s="737"/>
      <c r="G1589" s="737"/>
      <c r="H1589" s="737"/>
      <c r="I1589" s="737"/>
      <c r="J1589" s="737"/>
      <c r="K1589" s="737"/>
      <c r="L1589" s="737"/>
      <c r="M1589" s="737"/>
      <c r="N1589" s="737"/>
      <c r="O1589" s="737"/>
      <c r="P1589" s="737"/>
      <c r="Q1589" s="737"/>
    </row>
    <row r="1590" spans="1:17" ht="18.75" thickBot="1" x14ac:dyDescent="0.3">
      <c r="A1590" s="2"/>
      <c r="B1590" s="2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2"/>
      <c r="P1590" s="2"/>
      <c r="Q1590" s="2"/>
    </row>
    <row r="1591" spans="1:17" ht="15.75" thickTop="1" x14ac:dyDescent="0.25">
      <c r="A1591" s="698" t="s">
        <v>6</v>
      </c>
      <c r="B1591" s="700" t="s">
        <v>7</v>
      </c>
      <c r="C1591" s="702" t="s">
        <v>8</v>
      </c>
      <c r="D1591" s="702" t="s">
        <v>9</v>
      </c>
      <c r="E1591" s="702" t="s">
        <v>10</v>
      </c>
      <c r="F1591" s="702" t="s">
        <v>11</v>
      </c>
      <c r="G1591" s="700" t="s">
        <v>12</v>
      </c>
      <c r="H1591" s="704" t="s">
        <v>13</v>
      </c>
      <c r="I1591" s="704" t="s">
        <v>14</v>
      </c>
      <c r="J1591" s="704" t="s">
        <v>15</v>
      </c>
      <c r="K1591" s="715" t="s">
        <v>16</v>
      </c>
      <c r="L1591" s="716"/>
      <c r="M1591" s="716"/>
      <c r="N1591" s="717"/>
      <c r="O1591" s="721" t="s">
        <v>17</v>
      </c>
      <c r="P1591" s="722"/>
      <c r="Q1591" s="708" t="s">
        <v>18</v>
      </c>
    </row>
    <row r="1592" spans="1:17" x14ac:dyDescent="0.25">
      <c r="A1592" s="699"/>
      <c r="B1592" s="701"/>
      <c r="C1592" s="703"/>
      <c r="D1592" s="703"/>
      <c r="E1592" s="703"/>
      <c r="F1592" s="703"/>
      <c r="G1592" s="701"/>
      <c r="H1592" s="705"/>
      <c r="I1592" s="705"/>
      <c r="J1592" s="705"/>
      <c r="K1592" s="718"/>
      <c r="L1592" s="719"/>
      <c r="M1592" s="719"/>
      <c r="N1592" s="720"/>
      <c r="O1592" s="723"/>
      <c r="P1592" s="724"/>
      <c r="Q1592" s="709"/>
    </row>
    <row r="1593" spans="1:17" x14ac:dyDescent="0.25">
      <c r="A1593" s="699"/>
      <c r="B1593" s="701"/>
      <c r="C1593" s="703"/>
      <c r="D1593" s="703"/>
      <c r="E1593" s="703"/>
      <c r="F1593" s="703"/>
      <c r="G1593" s="701"/>
      <c r="H1593" s="705"/>
      <c r="I1593" s="705"/>
      <c r="J1593" s="705"/>
      <c r="K1593" s="711" t="s">
        <v>19</v>
      </c>
      <c r="L1593" s="711" t="s">
        <v>20</v>
      </c>
      <c r="M1593" s="711" t="s">
        <v>21</v>
      </c>
      <c r="N1593" s="711" t="s">
        <v>22</v>
      </c>
      <c r="O1593" s="695" t="s">
        <v>23</v>
      </c>
      <c r="P1593" s="695" t="s">
        <v>24</v>
      </c>
      <c r="Q1593" s="709"/>
    </row>
    <row r="1594" spans="1:17" ht="15.75" thickBot="1" x14ac:dyDescent="0.3">
      <c r="A1594" s="727"/>
      <c r="B1594" s="725"/>
      <c r="C1594" s="707"/>
      <c r="D1594" s="707"/>
      <c r="E1594" s="707"/>
      <c r="F1594" s="707"/>
      <c r="G1594" s="725"/>
      <c r="H1594" s="696"/>
      <c r="I1594" s="696"/>
      <c r="J1594" s="696"/>
      <c r="K1594" s="712"/>
      <c r="L1594" s="712"/>
      <c r="M1594" s="712"/>
      <c r="N1594" s="712"/>
      <c r="O1594" s="696"/>
      <c r="P1594" s="696"/>
      <c r="Q1594" s="710"/>
    </row>
    <row r="1595" spans="1:17" ht="144.75" thickBot="1" x14ac:dyDescent="0.3">
      <c r="A1595" s="129">
        <v>1</v>
      </c>
      <c r="B1595" s="71">
        <v>37901</v>
      </c>
      <c r="C1595" s="164" t="s">
        <v>147</v>
      </c>
      <c r="D1595" s="165" t="s">
        <v>71</v>
      </c>
      <c r="E1595" s="165" t="s">
        <v>72</v>
      </c>
      <c r="F1595" s="71">
        <v>39</v>
      </c>
      <c r="G1595" s="164" t="s">
        <v>75</v>
      </c>
      <c r="H1595" s="72">
        <v>80.37</v>
      </c>
      <c r="I1595" s="72">
        <v>3189</v>
      </c>
      <c r="J1595" s="73" t="s">
        <v>28</v>
      </c>
      <c r="K1595" s="74">
        <v>0.25</v>
      </c>
      <c r="L1595" s="74">
        <v>0.25</v>
      </c>
      <c r="M1595" s="74">
        <v>0.25</v>
      </c>
      <c r="N1595" s="74">
        <v>0.25</v>
      </c>
      <c r="O1595" s="83" t="s">
        <v>29</v>
      </c>
      <c r="P1595" s="83"/>
      <c r="Q1595" s="151" t="s">
        <v>30</v>
      </c>
    </row>
    <row r="1596" spans="1:17" ht="15.75" thickTop="1" x14ac:dyDescent="0.25">
      <c r="G1596" s="62"/>
    </row>
    <row r="1597" spans="1:17" x14ac:dyDescent="0.25">
      <c r="G1597" s="62"/>
      <c r="I1597" s="61"/>
    </row>
    <row r="1598" spans="1:17" x14ac:dyDescent="0.25">
      <c r="G1598" s="62"/>
    </row>
    <row r="1599" spans="1:17" x14ac:dyDescent="0.25">
      <c r="G1599" s="62"/>
      <c r="I1599" s="102">
        <f>SUM(I1595:I1598)</f>
        <v>3189</v>
      </c>
    </row>
    <row r="1600" spans="1:17" x14ac:dyDescent="0.25">
      <c r="G1600" s="62"/>
      <c r="I1600" s="102"/>
    </row>
    <row r="1601" spans="7:17" x14ac:dyDescent="0.25">
      <c r="G1601" s="62"/>
      <c r="I1601" s="102"/>
    </row>
    <row r="1602" spans="7:17" x14ac:dyDescent="0.25">
      <c r="G1602" s="62"/>
      <c r="I1602" s="102"/>
    </row>
    <row r="1603" spans="7:17" x14ac:dyDescent="0.25">
      <c r="G1603" s="62"/>
      <c r="I1603" s="102"/>
    </row>
    <row r="1604" spans="7:17" x14ac:dyDescent="0.25">
      <c r="G1604" s="62"/>
      <c r="I1604" s="102"/>
    </row>
    <row r="1605" spans="7:17" x14ac:dyDescent="0.25">
      <c r="G1605" s="62"/>
      <c r="I1605" s="102"/>
    </row>
    <row r="1606" spans="7:17" x14ac:dyDescent="0.25">
      <c r="G1606" s="62"/>
      <c r="I1606" s="102"/>
    </row>
    <row r="1607" spans="7:17" x14ac:dyDescent="0.25">
      <c r="G1607" s="62"/>
      <c r="I1607" s="102"/>
    </row>
    <row r="1608" spans="7:17" x14ac:dyDescent="0.25">
      <c r="G1608" s="62"/>
      <c r="I1608" s="102"/>
    </row>
    <row r="1609" spans="7:17" x14ac:dyDescent="0.25">
      <c r="G1609" s="62"/>
      <c r="I1609" s="102"/>
    </row>
    <row r="1610" spans="7:17" x14ac:dyDescent="0.25">
      <c r="G1610" s="62"/>
      <c r="I1610" s="102"/>
    </row>
    <row r="1611" spans="7:17" x14ac:dyDescent="0.25">
      <c r="G1611" s="62"/>
      <c r="I1611" s="102"/>
    </row>
    <row r="1612" spans="7:17" x14ac:dyDescent="0.25">
      <c r="G1612" s="62"/>
      <c r="I1612" s="102"/>
    </row>
    <row r="1613" spans="7:17" x14ac:dyDescent="0.25">
      <c r="G1613" s="62"/>
      <c r="I1613" s="103"/>
      <c r="Q1613" s="61"/>
    </row>
    <row r="1614" spans="7:17" x14ac:dyDescent="0.25">
      <c r="G1614" s="62"/>
      <c r="I1614" s="104"/>
    </row>
    <row r="1615" spans="7:17" x14ac:dyDescent="0.25">
      <c r="G1615" s="62"/>
      <c r="I1615" s="103"/>
    </row>
    <row r="1616" spans="7:17" x14ac:dyDescent="0.25">
      <c r="G1616" s="62"/>
    </row>
    <row r="1617" spans="1:17" x14ac:dyDescent="0.25">
      <c r="G1617" s="62"/>
    </row>
    <row r="1618" spans="1:17" x14ac:dyDescent="0.25">
      <c r="G1618" s="62"/>
    </row>
    <row r="1619" spans="1:17" x14ac:dyDescent="0.25">
      <c r="G1619" s="62"/>
    </row>
    <row r="1620" spans="1:17" x14ac:dyDescent="0.25">
      <c r="G1620" s="62"/>
    </row>
    <row r="1621" spans="1:17" x14ac:dyDescent="0.25">
      <c r="A1621" s="706" t="s">
        <v>0</v>
      </c>
      <c r="B1621" s="706"/>
      <c r="C1621" s="706"/>
      <c r="D1621" s="706"/>
      <c r="E1621" s="706"/>
      <c r="F1621" s="706"/>
      <c r="G1621" s="706"/>
      <c r="H1621" s="706"/>
      <c r="I1621" s="706"/>
      <c r="J1621" s="706"/>
      <c r="K1621" s="706"/>
      <c r="L1621" s="706"/>
      <c r="M1621" s="706"/>
      <c r="N1621" s="706"/>
      <c r="O1621" s="706"/>
      <c r="P1621" s="706"/>
      <c r="Q1621" s="706"/>
    </row>
    <row r="1622" spans="1:17" x14ac:dyDescent="0.25">
      <c r="A1622" s="713" t="s">
        <v>1</v>
      </c>
      <c r="B1622" s="713"/>
      <c r="C1622" s="713"/>
      <c r="D1622" s="713"/>
      <c r="E1622" s="713"/>
      <c r="F1622" s="713"/>
      <c r="G1622" s="713"/>
      <c r="H1622" s="713"/>
      <c r="I1622" s="713"/>
      <c r="J1622" s="713"/>
      <c r="K1622" s="713"/>
      <c r="L1622" s="713"/>
      <c r="M1622" s="713"/>
      <c r="N1622" s="713"/>
      <c r="O1622" s="713"/>
      <c r="P1622" s="713"/>
      <c r="Q1622" s="713"/>
    </row>
    <row r="1623" spans="1:17" x14ac:dyDescent="0.25">
      <c r="A1623" s="713" t="s">
        <v>2</v>
      </c>
      <c r="B1623" s="713"/>
      <c r="C1623" s="713"/>
      <c r="D1623" s="713"/>
      <c r="E1623" s="713"/>
      <c r="F1623" s="713"/>
      <c r="G1623" s="713"/>
      <c r="H1623" s="713"/>
      <c r="I1623" s="713"/>
      <c r="J1623" s="713"/>
      <c r="K1623" s="713"/>
      <c r="L1623" s="713"/>
      <c r="M1623" s="713"/>
      <c r="N1623" s="713"/>
      <c r="O1623" s="713"/>
      <c r="P1623" s="713"/>
      <c r="Q1623" s="713"/>
    </row>
    <row r="1624" spans="1:17" x14ac:dyDescent="0.25">
      <c r="A1624" s="713" t="s">
        <v>3</v>
      </c>
      <c r="B1624" s="713"/>
      <c r="C1624" s="713"/>
      <c r="D1624" s="713"/>
      <c r="E1624" s="713"/>
      <c r="F1624" s="713"/>
      <c r="G1624" s="713"/>
      <c r="H1624" s="713"/>
      <c r="I1624" s="713"/>
      <c r="J1624" s="713"/>
      <c r="K1624" s="713"/>
      <c r="L1624" s="713"/>
      <c r="M1624" s="713"/>
      <c r="N1624" s="713"/>
      <c r="O1624" s="713"/>
      <c r="P1624" s="713"/>
      <c r="Q1624" s="713"/>
    </row>
    <row r="1625" spans="1:17" x14ac:dyDescent="0.25">
      <c r="A1625" s="713" t="s">
        <v>494</v>
      </c>
      <c r="B1625" s="713"/>
      <c r="C1625" s="713"/>
      <c r="D1625" s="713"/>
      <c r="E1625" s="713"/>
      <c r="F1625" s="713"/>
      <c r="G1625" s="713"/>
      <c r="H1625" s="713"/>
      <c r="I1625" s="713"/>
      <c r="J1625" s="713"/>
      <c r="K1625" s="713"/>
      <c r="L1625" s="713"/>
      <c r="M1625" s="713"/>
      <c r="N1625" s="713"/>
      <c r="O1625" s="713"/>
      <c r="P1625" s="713"/>
      <c r="Q1625" s="713"/>
    </row>
    <row r="1626" spans="1:17" x14ac:dyDescent="0.25">
      <c r="A1626" s="714" t="s">
        <v>4</v>
      </c>
      <c r="B1626" s="714"/>
      <c r="C1626" s="714"/>
      <c r="D1626" s="714"/>
      <c r="E1626" s="714"/>
      <c r="F1626" s="714"/>
      <c r="G1626" s="714"/>
      <c r="H1626" s="714"/>
      <c r="I1626" s="714"/>
      <c r="J1626" s="714"/>
      <c r="K1626" s="714"/>
      <c r="L1626" s="714"/>
      <c r="M1626" s="714"/>
      <c r="N1626" s="714"/>
      <c r="O1626" s="714"/>
      <c r="P1626" s="714"/>
      <c r="Q1626" s="714"/>
    </row>
    <row r="1627" spans="1:17" x14ac:dyDescent="0.25">
      <c r="A1627" s="737" t="s">
        <v>115</v>
      </c>
      <c r="B1627" s="737"/>
      <c r="C1627" s="737"/>
      <c r="D1627" s="737"/>
      <c r="E1627" s="737"/>
      <c r="F1627" s="737"/>
      <c r="G1627" s="737"/>
      <c r="H1627" s="737"/>
      <c r="I1627" s="737"/>
      <c r="J1627" s="737"/>
      <c r="K1627" s="737"/>
      <c r="L1627" s="737"/>
      <c r="M1627" s="737"/>
      <c r="N1627" s="737"/>
      <c r="O1627" s="737"/>
      <c r="P1627" s="737"/>
      <c r="Q1627" s="737"/>
    </row>
    <row r="1628" spans="1:17" ht="18.75" thickBot="1" x14ac:dyDescent="0.3">
      <c r="A1628" s="2"/>
      <c r="B1628" s="2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2"/>
      <c r="P1628" s="2"/>
      <c r="Q1628" s="2"/>
    </row>
    <row r="1629" spans="1:17" ht="15.75" thickTop="1" x14ac:dyDescent="0.25">
      <c r="A1629" s="698" t="s">
        <v>6</v>
      </c>
      <c r="B1629" s="700" t="s">
        <v>7</v>
      </c>
      <c r="C1629" s="702" t="s">
        <v>8</v>
      </c>
      <c r="D1629" s="702" t="s">
        <v>9</v>
      </c>
      <c r="E1629" s="702" t="s">
        <v>10</v>
      </c>
      <c r="F1629" s="702" t="s">
        <v>11</v>
      </c>
      <c r="G1629" s="700" t="s">
        <v>12</v>
      </c>
      <c r="H1629" s="704" t="s">
        <v>13</v>
      </c>
      <c r="I1629" s="704" t="s">
        <v>14</v>
      </c>
      <c r="J1629" s="704" t="s">
        <v>15</v>
      </c>
      <c r="K1629" s="715" t="s">
        <v>16</v>
      </c>
      <c r="L1629" s="716"/>
      <c r="M1629" s="716"/>
      <c r="N1629" s="717"/>
      <c r="O1629" s="721" t="s">
        <v>17</v>
      </c>
      <c r="P1629" s="722"/>
      <c r="Q1629" s="708" t="s">
        <v>18</v>
      </c>
    </row>
    <row r="1630" spans="1:17" x14ac:dyDescent="0.25">
      <c r="A1630" s="699"/>
      <c r="B1630" s="701"/>
      <c r="C1630" s="703"/>
      <c r="D1630" s="703"/>
      <c r="E1630" s="703"/>
      <c r="F1630" s="703"/>
      <c r="G1630" s="701"/>
      <c r="H1630" s="705"/>
      <c r="I1630" s="705"/>
      <c r="J1630" s="705"/>
      <c r="K1630" s="718"/>
      <c r="L1630" s="719"/>
      <c r="M1630" s="719"/>
      <c r="N1630" s="720"/>
      <c r="O1630" s="723"/>
      <c r="P1630" s="724"/>
      <c r="Q1630" s="709"/>
    </row>
    <row r="1631" spans="1:17" x14ac:dyDescent="0.25">
      <c r="A1631" s="699"/>
      <c r="B1631" s="701"/>
      <c r="C1631" s="703"/>
      <c r="D1631" s="703"/>
      <c r="E1631" s="703"/>
      <c r="F1631" s="703"/>
      <c r="G1631" s="701"/>
      <c r="H1631" s="705"/>
      <c r="I1631" s="705"/>
      <c r="J1631" s="705"/>
      <c r="K1631" s="711" t="s">
        <v>19</v>
      </c>
      <c r="L1631" s="711" t="s">
        <v>20</v>
      </c>
      <c r="M1631" s="711" t="s">
        <v>21</v>
      </c>
      <c r="N1631" s="711" t="s">
        <v>22</v>
      </c>
      <c r="O1631" s="695" t="s">
        <v>23</v>
      </c>
      <c r="P1631" s="695" t="s">
        <v>24</v>
      </c>
      <c r="Q1631" s="709"/>
    </row>
    <row r="1632" spans="1:17" ht="15.75" thickBot="1" x14ac:dyDescent="0.3">
      <c r="A1632" s="727"/>
      <c r="B1632" s="725"/>
      <c r="C1632" s="707"/>
      <c r="D1632" s="707"/>
      <c r="E1632" s="707"/>
      <c r="F1632" s="707"/>
      <c r="G1632" s="725"/>
      <c r="H1632" s="696"/>
      <c r="I1632" s="696"/>
      <c r="J1632" s="696"/>
      <c r="K1632" s="712"/>
      <c r="L1632" s="712"/>
      <c r="M1632" s="712"/>
      <c r="N1632" s="712"/>
      <c r="O1632" s="696"/>
      <c r="P1632" s="696"/>
      <c r="Q1632" s="710"/>
    </row>
    <row r="1633" spans="1:17" ht="144.75" thickBot="1" x14ac:dyDescent="0.3">
      <c r="A1633" s="129">
        <v>1</v>
      </c>
      <c r="B1633" s="71">
        <v>38301</v>
      </c>
      <c r="C1633" s="164" t="s">
        <v>148</v>
      </c>
      <c r="D1633" s="165" t="s">
        <v>71</v>
      </c>
      <c r="E1633" s="165" t="s">
        <v>72</v>
      </c>
      <c r="F1633" s="71">
        <v>2</v>
      </c>
      <c r="G1633" s="164" t="s">
        <v>75</v>
      </c>
      <c r="H1633" s="72">
        <v>20874</v>
      </c>
      <c r="I1633" s="72">
        <v>20874</v>
      </c>
      <c r="J1633" s="73" t="s">
        <v>28</v>
      </c>
      <c r="K1633" s="74">
        <v>0</v>
      </c>
      <c r="L1633" s="74">
        <v>0.5</v>
      </c>
      <c r="M1633" s="74">
        <v>0.5</v>
      </c>
      <c r="N1633" s="74">
        <v>0</v>
      </c>
      <c r="O1633" s="83" t="s">
        <v>29</v>
      </c>
      <c r="P1633" s="83"/>
      <c r="Q1633" s="151" t="s">
        <v>30</v>
      </c>
    </row>
    <row r="1634" spans="1:17" ht="15.75" thickTop="1" x14ac:dyDescent="0.25">
      <c r="G1634" s="62"/>
    </row>
    <row r="1635" spans="1:17" x14ac:dyDescent="0.25">
      <c r="G1635" s="62"/>
      <c r="I1635" s="61"/>
    </row>
    <row r="1636" spans="1:17" x14ac:dyDescent="0.25">
      <c r="G1636" s="62"/>
      <c r="I1636" s="102">
        <f>SUM(I1633:I1635)</f>
        <v>20874</v>
      </c>
    </row>
    <row r="1637" spans="1:17" x14ac:dyDescent="0.25">
      <c r="G1637" s="62"/>
      <c r="I1637" s="102"/>
    </row>
    <row r="1638" spans="1:17" x14ac:dyDescent="0.25">
      <c r="G1638" s="62"/>
      <c r="I1638" s="103"/>
    </row>
    <row r="1639" spans="1:17" x14ac:dyDescent="0.25">
      <c r="G1639" s="62"/>
      <c r="I1639" s="63"/>
      <c r="Q1639" s="61"/>
    </row>
    <row r="1640" spans="1:17" x14ac:dyDescent="0.25">
      <c r="G1640" s="62"/>
      <c r="I1640" s="63"/>
      <c r="Q1640" s="61"/>
    </row>
    <row r="1641" spans="1:17" x14ac:dyDescent="0.25">
      <c r="G1641" s="62"/>
      <c r="I1641" s="63"/>
      <c r="Q1641" s="61"/>
    </row>
    <row r="1642" spans="1:17" x14ac:dyDescent="0.25">
      <c r="G1642" s="62"/>
      <c r="I1642" s="63"/>
      <c r="Q1642" s="61"/>
    </row>
    <row r="1643" spans="1:17" x14ac:dyDescent="0.25">
      <c r="G1643" s="62"/>
      <c r="I1643" s="63"/>
      <c r="Q1643" s="61"/>
    </row>
    <row r="1644" spans="1:17" x14ac:dyDescent="0.25">
      <c r="G1644" s="62"/>
      <c r="I1644" s="63"/>
      <c r="Q1644" s="61"/>
    </row>
    <row r="1645" spans="1:17" x14ac:dyDescent="0.25">
      <c r="G1645" s="62"/>
      <c r="I1645" s="63"/>
      <c r="Q1645" s="61"/>
    </row>
    <row r="1646" spans="1:17" x14ac:dyDescent="0.25">
      <c r="G1646" s="62"/>
      <c r="I1646" s="63"/>
      <c r="Q1646" s="61"/>
    </row>
    <row r="1647" spans="1:17" x14ac:dyDescent="0.25">
      <c r="G1647" s="62"/>
      <c r="I1647" s="63"/>
      <c r="Q1647" s="61"/>
    </row>
    <row r="1648" spans="1:17" x14ac:dyDescent="0.25">
      <c r="G1648" s="62"/>
      <c r="I1648" s="63"/>
      <c r="Q1648" s="61"/>
    </row>
    <row r="1649" spans="1:17" x14ac:dyDescent="0.25">
      <c r="G1649" s="62"/>
      <c r="I1649" s="63"/>
      <c r="Q1649" s="61"/>
    </row>
    <row r="1650" spans="1:17" x14ac:dyDescent="0.25">
      <c r="G1650" s="62"/>
      <c r="I1650" s="63"/>
      <c r="Q1650" s="61"/>
    </row>
    <row r="1651" spans="1:17" x14ac:dyDescent="0.25">
      <c r="G1651" s="62"/>
      <c r="I1651" s="63"/>
      <c r="Q1651" s="61"/>
    </row>
    <row r="1652" spans="1:17" x14ac:dyDescent="0.25">
      <c r="G1652" s="62"/>
      <c r="I1652" s="63"/>
      <c r="Q1652" s="61"/>
    </row>
    <row r="1653" spans="1:17" x14ac:dyDescent="0.25">
      <c r="G1653" s="62"/>
      <c r="I1653" s="63"/>
      <c r="Q1653" s="61"/>
    </row>
    <row r="1654" spans="1:17" x14ac:dyDescent="0.25">
      <c r="G1654" s="62"/>
      <c r="I1654" s="63"/>
      <c r="Q1654" s="61"/>
    </row>
    <row r="1655" spans="1:17" x14ac:dyDescent="0.25">
      <c r="G1655" s="62"/>
      <c r="I1655" s="63"/>
      <c r="Q1655" s="61"/>
    </row>
    <row r="1656" spans="1:17" x14ac:dyDescent="0.25">
      <c r="G1656" s="62"/>
      <c r="I1656" s="63"/>
      <c r="Q1656" s="61"/>
    </row>
    <row r="1657" spans="1:17" x14ac:dyDescent="0.25">
      <c r="G1657" s="62"/>
      <c r="I1657" s="63"/>
      <c r="Q1657" s="61"/>
    </row>
    <row r="1658" spans="1:17" x14ac:dyDescent="0.25">
      <c r="G1658" s="62"/>
      <c r="I1658" s="63"/>
      <c r="Q1658" s="61"/>
    </row>
    <row r="1659" spans="1:17" x14ac:dyDescent="0.25">
      <c r="G1659" s="62"/>
    </row>
    <row r="1660" spans="1:17" x14ac:dyDescent="0.25">
      <c r="A1660" s="706" t="s">
        <v>0</v>
      </c>
      <c r="B1660" s="706"/>
      <c r="C1660" s="706"/>
      <c r="D1660" s="706"/>
      <c r="E1660" s="706"/>
      <c r="F1660" s="706"/>
      <c r="G1660" s="706"/>
      <c r="H1660" s="706"/>
      <c r="I1660" s="706"/>
      <c r="J1660" s="706"/>
      <c r="K1660" s="706"/>
      <c r="L1660" s="706"/>
      <c r="M1660" s="706"/>
      <c r="N1660" s="706"/>
      <c r="O1660" s="706"/>
      <c r="P1660" s="706"/>
      <c r="Q1660" s="706"/>
    </row>
    <row r="1661" spans="1:17" x14ac:dyDescent="0.25">
      <c r="A1661" s="713" t="s">
        <v>1</v>
      </c>
      <c r="B1661" s="713"/>
      <c r="C1661" s="713"/>
      <c r="D1661" s="713"/>
      <c r="E1661" s="713"/>
      <c r="F1661" s="713"/>
      <c r="G1661" s="713"/>
      <c r="H1661" s="713"/>
      <c r="I1661" s="713"/>
      <c r="J1661" s="713"/>
      <c r="K1661" s="713"/>
      <c r="L1661" s="713"/>
      <c r="M1661" s="713"/>
      <c r="N1661" s="713"/>
      <c r="O1661" s="713"/>
      <c r="P1661" s="713"/>
      <c r="Q1661" s="713"/>
    </row>
    <row r="1662" spans="1:17" x14ac:dyDescent="0.25">
      <c r="A1662" s="713" t="s">
        <v>2</v>
      </c>
      <c r="B1662" s="713"/>
      <c r="C1662" s="713"/>
      <c r="D1662" s="713"/>
      <c r="E1662" s="713"/>
      <c r="F1662" s="713"/>
      <c r="G1662" s="713"/>
      <c r="H1662" s="713"/>
      <c r="I1662" s="713"/>
      <c r="J1662" s="713"/>
      <c r="K1662" s="713"/>
      <c r="L1662" s="713"/>
      <c r="M1662" s="713"/>
      <c r="N1662" s="713"/>
      <c r="O1662" s="713"/>
      <c r="P1662" s="713"/>
      <c r="Q1662" s="713"/>
    </row>
    <row r="1663" spans="1:17" x14ac:dyDescent="0.25">
      <c r="A1663" s="713" t="s">
        <v>3</v>
      </c>
      <c r="B1663" s="713"/>
      <c r="C1663" s="713"/>
      <c r="D1663" s="713"/>
      <c r="E1663" s="713"/>
      <c r="F1663" s="713"/>
      <c r="G1663" s="713"/>
      <c r="H1663" s="713"/>
      <c r="I1663" s="713"/>
      <c r="J1663" s="713"/>
      <c r="K1663" s="713"/>
      <c r="L1663" s="713"/>
      <c r="M1663" s="713"/>
      <c r="N1663" s="713"/>
      <c r="O1663" s="713"/>
      <c r="P1663" s="713"/>
      <c r="Q1663" s="713"/>
    </row>
    <row r="1664" spans="1:17" x14ac:dyDescent="0.25">
      <c r="A1664" s="713" t="s">
        <v>494</v>
      </c>
      <c r="B1664" s="713"/>
      <c r="C1664" s="713"/>
      <c r="D1664" s="713"/>
      <c r="E1664" s="713"/>
      <c r="F1664" s="713"/>
      <c r="G1664" s="713"/>
      <c r="H1664" s="713"/>
      <c r="I1664" s="713"/>
      <c r="J1664" s="713"/>
      <c r="K1664" s="713"/>
      <c r="L1664" s="713"/>
      <c r="M1664" s="713"/>
      <c r="N1664" s="713"/>
      <c r="O1664" s="713"/>
      <c r="P1664" s="713"/>
      <c r="Q1664" s="713"/>
    </row>
    <row r="1665" spans="1:17" x14ac:dyDescent="0.25">
      <c r="A1665" s="714" t="s">
        <v>4</v>
      </c>
      <c r="B1665" s="714"/>
      <c r="C1665" s="714"/>
      <c r="D1665" s="714"/>
      <c r="E1665" s="714"/>
      <c r="F1665" s="714"/>
      <c r="G1665" s="714"/>
      <c r="H1665" s="714"/>
      <c r="I1665" s="714"/>
      <c r="J1665" s="714"/>
      <c r="K1665" s="714"/>
      <c r="L1665" s="714"/>
      <c r="M1665" s="714"/>
      <c r="N1665" s="714"/>
      <c r="O1665" s="714"/>
      <c r="P1665" s="714"/>
      <c r="Q1665" s="714"/>
    </row>
    <row r="1666" spans="1:17" x14ac:dyDescent="0.25">
      <c r="A1666" s="737" t="s">
        <v>120</v>
      </c>
      <c r="B1666" s="737"/>
      <c r="C1666" s="737"/>
      <c r="D1666" s="737"/>
      <c r="E1666" s="737"/>
      <c r="F1666" s="737"/>
      <c r="G1666" s="737"/>
      <c r="H1666" s="737"/>
      <c r="I1666" s="737"/>
      <c r="J1666" s="737"/>
      <c r="K1666" s="737"/>
      <c r="L1666" s="737"/>
      <c r="M1666" s="737"/>
      <c r="N1666" s="737"/>
      <c r="O1666" s="737"/>
      <c r="P1666" s="737"/>
      <c r="Q1666" s="737"/>
    </row>
    <row r="1667" spans="1:17" ht="15.75" thickBot="1" x14ac:dyDescent="0.3">
      <c r="A1667" s="304"/>
      <c r="B1667" s="303"/>
      <c r="C1667" s="303"/>
      <c r="D1667" s="303"/>
      <c r="E1667" s="303"/>
      <c r="F1667" s="303"/>
      <c r="G1667" s="304"/>
      <c r="H1667" s="303"/>
      <c r="I1667" s="303"/>
      <c r="J1667" s="303"/>
      <c r="K1667" s="303"/>
      <c r="L1667" s="303"/>
      <c r="M1667" s="303"/>
      <c r="N1667" s="303"/>
      <c r="O1667" s="303"/>
      <c r="P1667" s="303"/>
      <c r="Q1667" s="303"/>
    </row>
    <row r="1668" spans="1:17" ht="15.75" thickTop="1" x14ac:dyDescent="0.25">
      <c r="A1668" s="698" t="s">
        <v>6</v>
      </c>
      <c r="B1668" s="700" t="s">
        <v>7</v>
      </c>
      <c r="C1668" s="702" t="s">
        <v>8</v>
      </c>
      <c r="D1668" s="702" t="s">
        <v>9</v>
      </c>
      <c r="E1668" s="702" t="s">
        <v>10</v>
      </c>
      <c r="F1668" s="702" t="s">
        <v>11</v>
      </c>
      <c r="G1668" s="700" t="s">
        <v>12</v>
      </c>
      <c r="H1668" s="704" t="s">
        <v>13</v>
      </c>
      <c r="I1668" s="704" t="s">
        <v>14</v>
      </c>
      <c r="J1668" s="704" t="s">
        <v>15</v>
      </c>
      <c r="K1668" s="715" t="s">
        <v>16</v>
      </c>
      <c r="L1668" s="716"/>
      <c r="M1668" s="716"/>
      <c r="N1668" s="717"/>
      <c r="O1668" s="715" t="s">
        <v>17</v>
      </c>
      <c r="P1668" s="717"/>
      <c r="Q1668" s="708" t="s">
        <v>18</v>
      </c>
    </row>
    <row r="1669" spans="1:17" x14ac:dyDescent="0.25">
      <c r="A1669" s="699"/>
      <c r="B1669" s="701"/>
      <c r="C1669" s="703"/>
      <c r="D1669" s="703"/>
      <c r="E1669" s="703"/>
      <c r="F1669" s="703"/>
      <c r="G1669" s="701"/>
      <c r="H1669" s="705"/>
      <c r="I1669" s="705"/>
      <c r="J1669" s="705"/>
      <c r="K1669" s="718"/>
      <c r="L1669" s="719"/>
      <c r="M1669" s="719"/>
      <c r="N1669" s="720"/>
      <c r="O1669" s="718"/>
      <c r="P1669" s="720"/>
      <c r="Q1669" s="709"/>
    </row>
    <row r="1670" spans="1:17" x14ac:dyDescent="0.25">
      <c r="A1670" s="699"/>
      <c r="B1670" s="701"/>
      <c r="C1670" s="703"/>
      <c r="D1670" s="703"/>
      <c r="E1670" s="703"/>
      <c r="F1670" s="703"/>
      <c r="G1670" s="701"/>
      <c r="H1670" s="705"/>
      <c r="I1670" s="705"/>
      <c r="J1670" s="705"/>
      <c r="K1670" s="711" t="s">
        <v>19</v>
      </c>
      <c r="L1670" s="711" t="s">
        <v>20</v>
      </c>
      <c r="M1670" s="711" t="s">
        <v>21</v>
      </c>
      <c r="N1670" s="711" t="s">
        <v>22</v>
      </c>
      <c r="O1670" s="695" t="s">
        <v>23</v>
      </c>
      <c r="P1670" s="695" t="s">
        <v>24</v>
      </c>
      <c r="Q1670" s="709"/>
    </row>
    <row r="1671" spans="1:17" ht="15.75" thickBot="1" x14ac:dyDescent="0.3">
      <c r="A1671" s="727"/>
      <c r="B1671" s="725"/>
      <c r="C1671" s="707"/>
      <c r="D1671" s="707"/>
      <c r="E1671" s="707"/>
      <c r="F1671" s="707"/>
      <c r="G1671" s="725"/>
      <c r="H1671" s="696"/>
      <c r="I1671" s="696"/>
      <c r="J1671" s="696"/>
      <c r="K1671" s="712"/>
      <c r="L1671" s="712"/>
      <c r="M1671" s="712"/>
      <c r="N1671" s="712"/>
      <c r="O1671" s="696"/>
      <c r="P1671" s="696"/>
      <c r="Q1671" s="710"/>
    </row>
    <row r="1672" spans="1:17" ht="144.75" thickBot="1" x14ac:dyDescent="0.3">
      <c r="A1672" s="129">
        <v>1</v>
      </c>
      <c r="B1672" s="71">
        <v>39201</v>
      </c>
      <c r="C1672" s="164" t="s">
        <v>451</v>
      </c>
      <c r="D1672" s="165" t="s">
        <v>71</v>
      </c>
      <c r="E1672" s="165" t="s">
        <v>72</v>
      </c>
      <c r="F1672" s="71">
        <v>1</v>
      </c>
      <c r="G1672" s="164" t="s">
        <v>75</v>
      </c>
      <c r="H1672" s="72">
        <v>21500</v>
      </c>
      <c r="I1672" s="72">
        <v>21500</v>
      </c>
      <c r="J1672" s="73" t="s">
        <v>28</v>
      </c>
      <c r="K1672" s="74">
        <v>0.25</v>
      </c>
      <c r="L1672" s="74">
        <v>0.25</v>
      </c>
      <c r="M1672" s="74">
        <v>0.25</v>
      </c>
      <c r="N1672" s="74">
        <v>0.25</v>
      </c>
      <c r="O1672" s="83" t="s">
        <v>29</v>
      </c>
      <c r="P1672" s="83"/>
      <c r="Q1672" s="151" t="s">
        <v>30</v>
      </c>
    </row>
    <row r="1673" spans="1:17" ht="15.75" thickTop="1" x14ac:dyDescent="0.25">
      <c r="A1673" s="76"/>
      <c r="B1673" s="588"/>
      <c r="C1673" s="12"/>
      <c r="D1673" s="13"/>
      <c r="E1673" s="13"/>
      <c r="F1673" s="27"/>
      <c r="G1673" s="12"/>
      <c r="H1673" s="69"/>
      <c r="I1673" s="69"/>
      <c r="J1673" s="78"/>
      <c r="K1673" s="79"/>
      <c r="L1673" s="79"/>
      <c r="M1673" s="79"/>
      <c r="N1673" s="79"/>
      <c r="O1673" s="80"/>
      <c r="P1673" s="80"/>
      <c r="Q1673" s="14"/>
    </row>
    <row r="1674" spans="1:17" x14ac:dyDescent="0.25">
      <c r="A1674" s="76"/>
      <c r="B1674" s="588"/>
      <c r="C1674" s="12"/>
      <c r="D1674" s="13"/>
      <c r="E1674" s="13"/>
      <c r="F1674" s="27"/>
      <c r="G1674" s="12"/>
      <c r="H1674" s="69"/>
      <c r="I1674" s="69"/>
      <c r="J1674" s="78"/>
      <c r="K1674" s="79"/>
      <c r="L1674" s="79"/>
      <c r="M1674" s="79"/>
      <c r="N1674" s="79"/>
      <c r="O1674" s="80"/>
      <c r="P1674" s="80"/>
      <c r="Q1674" s="14"/>
    </row>
    <row r="1675" spans="1:17" x14ac:dyDescent="0.25">
      <c r="A1675" s="76"/>
      <c r="B1675" s="588"/>
      <c r="C1675" s="12"/>
      <c r="D1675" s="13"/>
      <c r="E1675" s="13"/>
      <c r="F1675" s="27"/>
      <c r="G1675" s="12"/>
      <c r="H1675" s="69"/>
      <c r="I1675" s="69"/>
      <c r="J1675" s="78"/>
      <c r="K1675" s="79"/>
      <c r="L1675" s="79"/>
      <c r="M1675" s="79"/>
      <c r="N1675" s="79"/>
      <c r="O1675" s="80"/>
      <c r="P1675" s="80"/>
      <c r="Q1675" s="14"/>
    </row>
    <row r="1676" spans="1:17" x14ac:dyDescent="0.25">
      <c r="A1676" s="76"/>
      <c r="B1676" s="588"/>
      <c r="C1676" s="12"/>
      <c r="D1676" s="13"/>
      <c r="E1676" s="13"/>
      <c r="F1676" s="27"/>
      <c r="G1676" s="12"/>
      <c r="H1676" s="69"/>
      <c r="I1676" s="69"/>
      <c r="J1676" s="78"/>
      <c r="K1676" s="79"/>
      <c r="L1676" s="79"/>
      <c r="M1676" s="79"/>
      <c r="N1676" s="79"/>
      <c r="O1676" s="80"/>
      <c r="P1676" s="80"/>
      <c r="Q1676" s="14"/>
    </row>
    <row r="1677" spans="1:17" x14ac:dyDescent="0.25">
      <c r="A1677" s="76"/>
      <c r="B1677" s="588"/>
      <c r="C1677" s="12"/>
      <c r="D1677" s="13"/>
      <c r="E1677" s="13"/>
      <c r="F1677" s="27"/>
      <c r="G1677" s="12"/>
      <c r="H1677" s="69"/>
      <c r="I1677" s="69"/>
      <c r="J1677" s="78"/>
      <c r="K1677" s="79"/>
      <c r="L1677" s="79"/>
      <c r="M1677" s="79"/>
      <c r="N1677" s="79"/>
      <c r="O1677" s="80"/>
      <c r="P1677" s="80"/>
      <c r="Q1677" s="14"/>
    </row>
    <row r="1678" spans="1:17" x14ac:dyDescent="0.25">
      <c r="A1678" s="76"/>
      <c r="B1678" s="588"/>
      <c r="C1678" s="12"/>
      <c r="D1678" s="13"/>
      <c r="E1678" s="13"/>
      <c r="F1678" s="27"/>
      <c r="G1678" s="12"/>
      <c r="H1678" s="69"/>
      <c r="I1678" s="69">
        <f>SUM(I1672:I1677)</f>
        <v>21500</v>
      </c>
      <c r="J1678" s="78"/>
      <c r="K1678" s="79"/>
      <c r="L1678" s="79"/>
      <c r="M1678" s="79"/>
      <c r="N1678" s="79"/>
      <c r="O1678" s="80"/>
      <c r="P1678" s="80"/>
      <c r="Q1678" s="14"/>
    </row>
    <row r="1679" spans="1:17" x14ac:dyDescent="0.25">
      <c r="A1679" s="76"/>
      <c r="B1679" s="588"/>
      <c r="C1679" s="12"/>
      <c r="D1679" s="13"/>
      <c r="E1679" s="13"/>
      <c r="F1679" s="27"/>
      <c r="G1679" s="12"/>
      <c r="H1679" s="69"/>
      <c r="I1679" s="69"/>
      <c r="J1679" s="78"/>
      <c r="K1679" s="79"/>
      <c r="L1679" s="79"/>
      <c r="M1679" s="79"/>
      <c r="N1679" s="79"/>
      <c r="O1679" s="80"/>
      <c r="P1679" s="80"/>
      <c r="Q1679" s="14"/>
    </row>
    <row r="1680" spans="1:17" x14ac:dyDescent="0.25">
      <c r="A1680" s="76"/>
      <c r="B1680" s="588"/>
      <c r="C1680" s="12"/>
      <c r="D1680" s="13"/>
      <c r="E1680" s="13"/>
      <c r="F1680" s="27"/>
      <c r="G1680" s="12"/>
      <c r="H1680" s="69"/>
      <c r="I1680" s="69"/>
      <c r="J1680" s="78"/>
      <c r="K1680" s="79"/>
      <c r="L1680" s="79"/>
      <c r="M1680" s="79"/>
      <c r="N1680" s="79"/>
      <c r="O1680" s="80"/>
      <c r="P1680" s="80"/>
      <c r="Q1680" s="14"/>
    </row>
    <row r="1681" spans="1:17" x14ac:dyDescent="0.25">
      <c r="A1681" s="76"/>
      <c r="B1681" s="588"/>
      <c r="C1681" s="12"/>
      <c r="D1681" s="13"/>
      <c r="E1681" s="13"/>
      <c r="F1681" s="27"/>
      <c r="G1681" s="12"/>
      <c r="H1681" s="69"/>
      <c r="I1681" s="69"/>
      <c r="J1681" s="78"/>
      <c r="K1681" s="79"/>
      <c r="L1681" s="79"/>
      <c r="M1681" s="79"/>
      <c r="N1681" s="79"/>
      <c r="O1681" s="80"/>
      <c r="P1681" s="80"/>
      <c r="Q1681" s="14"/>
    </row>
    <row r="1682" spans="1:17" x14ac:dyDescent="0.25">
      <c r="A1682" s="76"/>
      <c r="B1682" s="588"/>
      <c r="C1682" s="12"/>
      <c r="D1682" s="13"/>
      <c r="E1682" s="13"/>
      <c r="F1682" s="27"/>
      <c r="G1682" s="12"/>
      <c r="H1682" s="69"/>
      <c r="I1682" s="69"/>
      <c r="J1682" s="78"/>
      <c r="K1682" s="79"/>
      <c r="L1682" s="79"/>
      <c r="M1682" s="79"/>
      <c r="N1682" s="79"/>
      <c r="O1682" s="80"/>
      <c r="P1682" s="80"/>
      <c r="Q1682" s="14"/>
    </row>
    <row r="1683" spans="1:17" x14ac:dyDescent="0.25">
      <c r="A1683" s="76"/>
      <c r="B1683" s="588"/>
      <c r="C1683" s="12"/>
      <c r="D1683" s="13"/>
      <c r="E1683" s="13"/>
      <c r="F1683" s="27"/>
      <c r="G1683" s="12"/>
      <c r="H1683" s="69"/>
      <c r="I1683" s="69"/>
      <c r="J1683" s="78"/>
      <c r="K1683" s="79"/>
      <c r="L1683" s="79"/>
      <c r="M1683" s="79"/>
      <c r="N1683" s="79"/>
      <c r="O1683" s="80"/>
      <c r="P1683" s="80"/>
      <c r="Q1683" s="14"/>
    </row>
    <row r="1684" spans="1:17" x14ac:dyDescent="0.25">
      <c r="A1684" s="76"/>
      <c r="B1684" s="588"/>
      <c r="C1684" s="12"/>
      <c r="D1684" s="13"/>
      <c r="E1684" s="13"/>
      <c r="F1684" s="27"/>
      <c r="G1684" s="12"/>
      <c r="H1684" s="69"/>
      <c r="I1684" s="69"/>
      <c r="J1684" s="78"/>
      <c r="K1684" s="79"/>
      <c r="L1684" s="79"/>
      <c r="M1684" s="79"/>
      <c r="N1684" s="79"/>
      <c r="O1684" s="80"/>
      <c r="P1684" s="80"/>
      <c r="Q1684" s="14"/>
    </row>
    <row r="1685" spans="1:17" x14ac:dyDescent="0.25">
      <c r="A1685" s="76"/>
      <c r="B1685" s="588"/>
      <c r="C1685" s="12"/>
      <c r="D1685" s="13"/>
      <c r="E1685" s="13"/>
      <c r="F1685" s="27"/>
      <c r="G1685" s="12"/>
      <c r="H1685" s="69"/>
      <c r="I1685" s="69"/>
      <c r="J1685" s="78"/>
      <c r="K1685" s="79"/>
      <c r="L1685" s="79"/>
      <c r="M1685" s="79"/>
      <c r="N1685" s="79"/>
      <c r="O1685" s="80"/>
      <c r="P1685" s="80"/>
      <c r="Q1685" s="14"/>
    </row>
    <row r="1686" spans="1:17" x14ac:dyDescent="0.25">
      <c r="A1686" s="76"/>
      <c r="B1686" s="588"/>
      <c r="C1686" s="12"/>
      <c r="D1686" s="13"/>
      <c r="E1686" s="13"/>
      <c r="F1686" s="27"/>
      <c r="G1686" s="12"/>
      <c r="H1686" s="69"/>
      <c r="I1686" s="69"/>
      <c r="J1686" s="78"/>
      <c r="K1686" s="79"/>
      <c r="L1686" s="79"/>
      <c r="M1686" s="79"/>
      <c r="N1686" s="79"/>
      <c r="O1686" s="80"/>
      <c r="P1686" s="80"/>
      <c r="Q1686" s="14"/>
    </row>
    <row r="1687" spans="1:17" x14ac:dyDescent="0.25">
      <c r="A1687" s="76"/>
      <c r="B1687" s="588"/>
      <c r="C1687" s="12"/>
      <c r="D1687" s="13"/>
      <c r="E1687" s="13"/>
      <c r="F1687" s="27"/>
      <c r="G1687" s="12"/>
      <c r="H1687" s="69"/>
      <c r="I1687" s="69"/>
      <c r="J1687" s="78"/>
      <c r="K1687" s="79"/>
      <c r="L1687" s="79"/>
      <c r="M1687" s="79"/>
      <c r="N1687" s="79"/>
      <c r="O1687" s="80"/>
      <c r="P1687" s="80"/>
      <c r="Q1687" s="14"/>
    </row>
    <row r="1688" spans="1:17" x14ac:dyDescent="0.25">
      <c r="A1688" s="76"/>
      <c r="B1688" s="588"/>
      <c r="C1688" s="12"/>
      <c r="D1688" s="13"/>
      <c r="E1688" s="13"/>
      <c r="F1688" s="27"/>
      <c r="G1688" s="12"/>
      <c r="H1688" s="69"/>
      <c r="I1688" s="69"/>
      <c r="J1688" s="78"/>
      <c r="K1688" s="79"/>
      <c r="L1688" s="79"/>
      <c r="M1688" s="79"/>
      <c r="N1688" s="79"/>
      <c r="O1688" s="80"/>
      <c r="P1688" s="80"/>
      <c r="Q1688" s="14"/>
    </row>
    <row r="1689" spans="1:17" x14ac:dyDescent="0.25">
      <c r="A1689" s="76"/>
      <c r="B1689" s="588"/>
      <c r="C1689" s="12"/>
      <c r="D1689" s="13"/>
      <c r="E1689" s="13"/>
      <c r="F1689" s="27"/>
      <c r="G1689" s="12"/>
      <c r="H1689" s="69"/>
      <c r="I1689" s="69"/>
      <c r="J1689" s="78"/>
      <c r="K1689" s="79"/>
      <c r="L1689" s="79"/>
      <c r="M1689" s="79"/>
      <c r="N1689" s="79"/>
      <c r="O1689" s="80"/>
      <c r="P1689" s="80"/>
      <c r="Q1689" s="14"/>
    </row>
    <row r="1690" spans="1:17" x14ac:dyDescent="0.25">
      <c r="A1690" s="76"/>
      <c r="B1690" s="588"/>
      <c r="C1690" s="12"/>
      <c r="D1690" s="13"/>
      <c r="E1690" s="13"/>
      <c r="F1690" s="27"/>
      <c r="G1690" s="12"/>
      <c r="H1690" s="69"/>
      <c r="I1690" s="69"/>
      <c r="J1690" s="78"/>
      <c r="K1690" s="79"/>
      <c r="L1690" s="79"/>
      <c r="M1690" s="79"/>
      <c r="N1690" s="79"/>
      <c r="O1690" s="80"/>
      <c r="P1690" s="80"/>
      <c r="Q1690" s="14"/>
    </row>
    <row r="1691" spans="1:17" x14ac:dyDescent="0.25">
      <c r="A1691" s="76"/>
      <c r="B1691" s="588"/>
      <c r="C1691" s="12"/>
      <c r="D1691" s="13"/>
      <c r="E1691" s="13"/>
      <c r="F1691" s="27"/>
      <c r="G1691" s="12"/>
      <c r="H1691" s="69"/>
      <c r="I1691" s="69"/>
      <c r="J1691" s="78"/>
      <c r="K1691" s="79"/>
      <c r="L1691" s="79"/>
      <c r="M1691" s="79"/>
      <c r="N1691" s="79"/>
      <c r="O1691" s="80"/>
      <c r="P1691" s="80"/>
      <c r="Q1691" s="14"/>
    </row>
    <row r="1692" spans="1:17" x14ac:dyDescent="0.25">
      <c r="A1692" s="76"/>
      <c r="B1692" s="588"/>
      <c r="C1692" s="12"/>
      <c r="D1692" s="13"/>
      <c r="E1692" s="13"/>
      <c r="F1692" s="27"/>
      <c r="G1692" s="12"/>
      <c r="H1692" s="69"/>
      <c r="I1692" s="69"/>
      <c r="J1692" s="78"/>
      <c r="K1692" s="79"/>
      <c r="L1692" s="79"/>
      <c r="M1692" s="79"/>
      <c r="N1692" s="79"/>
      <c r="O1692" s="80"/>
      <c r="P1692" s="80"/>
      <c r="Q1692" s="14"/>
    </row>
    <row r="1693" spans="1:17" x14ac:dyDescent="0.25">
      <c r="A1693" s="76"/>
      <c r="B1693" s="588"/>
      <c r="C1693" s="12"/>
      <c r="D1693" s="13"/>
      <c r="E1693" s="13"/>
      <c r="F1693" s="27"/>
      <c r="G1693" s="12"/>
      <c r="H1693" s="69"/>
      <c r="I1693" s="69"/>
      <c r="J1693" s="78"/>
      <c r="K1693" s="79"/>
      <c r="L1693" s="79"/>
      <c r="M1693" s="79"/>
      <c r="N1693" s="79"/>
      <c r="O1693" s="80"/>
      <c r="P1693" s="80"/>
      <c r="Q1693" s="14"/>
    </row>
    <row r="1694" spans="1:17" x14ac:dyDescent="0.25">
      <c r="A1694" s="76"/>
      <c r="B1694" s="588"/>
      <c r="C1694" s="12"/>
      <c r="D1694" s="13"/>
      <c r="E1694" s="13"/>
      <c r="F1694" s="27"/>
      <c r="G1694" s="12"/>
      <c r="H1694" s="69"/>
      <c r="I1694" s="69"/>
      <c r="J1694" s="78"/>
      <c r="K1694" s="79"/>
      <c r="L1694" s="79"/>
      <c r="M1694" s="79"/>
      <c r="N1694" s="79"/>
      <c r="O1694" s="80"/>
      <c r="P1694" s="80"/>
      <c r="Q1694" s="14"/>
    </row>
    <row r="1695" spans="1:17" x14ac:dyDescent="0.25">
      <c r="A1695" s="76"/>
      <c r="B1695" s="588"/>
      <c r="C1695" s="12"/>
      <c r="D1695" s="13"/>
      <c r="E1695" s="13"/>
      <c r="F1695" s="27"/>
      <c r="G1695" s="12"/>
      <c r="H1695" s="69"/>
      <c r="I1695" s="69"/>
      <c r="J1695" s="78"/>
      <c r="K1695" s="79"/>
      <c r="L1695" s="79"/>
      <c r="M1695" s="79"/>
      <c r="N1695" s="79"/>
      <c r="O1695" s="80"/>
      <c r="P1695" s="80"/>
      <c r="Q1695" s="14"/>
    </row>
    <row r="1696" spans="1:17" x14ac:dyDescent="0.25">
      <c r="A1696" s="76"/>
      <c r="B1696" s="588"/>
      <c r="C1696" s="12"/>
      <c r="D1696" s="13"/>
      <c r="E1696" s="13"/>
      <c r="F1696" s="27"/>
      <c r="G1696" s="12"/>
      <c r="H1696" s="69"/>
      <c r="I1696" s="69"/>
      <c r="J1696" s="78"/>
      <c r="K1696" s="79"/>
      <c r="L1696" s="79"/>
      <c r="M1696" s="79"/>
      <c r="N1696" s="79"/>
      <c r="O1696" s="80"/>
      <c r="P1696" s="80"/>
      <c r="Q1696" s="14"/>
    </row>
    <row r="1697" spans="1:17" x14ac:dyDescent="0.25">
      <c r="A1697" s="76"/>
      <c r="B1697" s="588"/>
      <c r="C1697" s="12"/>
      <c r="D1697" s="13"/>
      <c r="E1697" s="13"/>
      <c r="F1697" s="27"/>
      <c r="G1697" s="12"/>
      <c r="H1697" s="69"/>
      <c r="I1697" s="69"/>
      <c r="J1697" s="78"/>
      <c r="K1697" s="79"/>
      <c r="L1697" s="79"/>
      <c r="M1697" s="79"/>
      <c r="N1697" s="79"/>
      <c r="O1697" s="80"/>
      <c r="P1697" s="80"/>
      <c r="Q1697" s="14"/>
    </row>
    <row r="1698" spans="1:17" x14ac:dyDescent="0.25">
      <c r="A1698" s="76"/>
      <c r="B1698" s="588"/>
      <c r="C1698" s="12"/>
      <c r="D1698" s="13"/>
      <c r="E1698" s="13"/>
      <c r="F1698" s="27"/>
      <c r="G1698" s="12"/>
      <c r="H1698" s="69"/>
      <c r="I1698" s="69"/>
      <c r="J1698" s="78"/>
      <c r="K1698" s="79"/>
      <c r="L1698" s="79"/>
      <c r="M1698" s="79"/>
      <c r="N1698" s="79"/>
      <c r="O1698" s="80"/>
      <c r="P1698" s="80"/>
      <c r="Q1698" s="14"/>
    </row>
    <row r="1699" spans="1:17" x14ac:dyDescent="0.25">
      <c r="A1699" s="706" t="s">
        <v>0</v>
      </c>
      <c r="B1699" s="706"/>
      <c r="C1699" s="706"/>
      <c r="D1699" s="706"/>
      <c r="E1699" s="706"/>
      <c r="F1699" s="706"/>
      <c r="G1699" s="706"/>
      <c r="H1699" s="706"/>
      <c r="I1699" s="706"/>
      <c r="J1699" s="706"/>
      <c r="K1699" s="706"/>
      <c r="L1699" s="706"/>
      <c r="M1699" s="706"/>
      <c r="N1699" s="706"/>
      <c r="O1699" s="706"/>
      <c r="P1699" s="706"/>
      <c r="Q1699" s="706"/>
    </row>
    <row r="1700" spans="1:17" x14ac:dyDescent="0.25">
      <c r="A1700" s="713" t="s">
        <v>1</v>
      </c>
      <c r="B1700" s="713"/>
      <c r="C1700" s="713"/>
      <c r="D1700" s="713"/>
      <c r="E1700" s="713"/>
      <c r="F1700" s="713"/>
      <c r="G1700" s="713"/>
      <c r="H1700" s="713"/>
      <c r="I1700" s="713"/>
      <c r="J1700" s="713"/>
      <c r="K1700" s="713"/>
      <c r="L1700" s="713"/>
      <c r="M1700" s="713"/>
      <c r="N1700" s="713"/>
      <c r="O1700" s="713"/>
      <c r="P1700" s="713"/>
      <c r="Q1700" s="713"/>
    </row>
    <row r="1701" spans="1:17" x14ac:dyDescent="0.25">
      <c r="A1701" s="713" t="s">
        <v>2</v>
      </c>
      <c r="B1701" s="713"/>
      <c r="C1701" s="713"/>
      <c r="D1701" s="713"/>
      <c r="E1701" s="713"/>
      <c r="F1701" s="713"/>
      <c r="G1701" s="713"/>
      <c r="H1701" s="713"/>
      <c r="I1701" s="713"/>
      <c r="J1701" s="713"/>
      <c r="K1701" s="713"/>
      <c r="L1701" s="713"/>
      <c r="M1701" s="713"/>
      <c r="N1701" s="713"/>
      <c r="O1701" s="713"/>
      <c r="P1701" s="713"/>
      <c r="Q1701" s="713"/>
    </row>
    <row r="1702" spans="1:17" x14ac:dyDescent="0.25">
      <c r="A1702" s="713" t="s">
        <v>3</v>
      </c>
      <c r="B1702" s="713"/>
      <c r="C1702" s="713"/>
      <c r="D1702" s="713"/>
      <c r="E1702" s="713"/>
      <c r="F1702" s="713"/>
      <c r="G1702" s="713"/>
      <c r="H1702" s="713"/>
      <c r="I1702" s="713"/>
      <c r="J1702" s="713"/>
      <c r="K1702" s="713"/>
      <c r="L1702" s="713"/>
      <c r="M1702" s="713"/>
      <c r="N1702" s="713"/>
      <c r="O1702" s="713"/>
      <c r="P1702" s="713"/>
      <c r="Q1702" s="713"/>
    </row>
    <row r="1703" spans="1:17" x14ac:dyDescent="0.25">
      <c r="A1703" s="713" t="s">
        <v>494</v>
      </c>
      <c r="B1703" s="713"/>
      <c r="C1703" s="713"/>
      <c r="D1703" s="713"/>
      <c r="E1703" s="713"/>
      <c r="F1703" s="713"/>
      <c r="G1703" s="713"/>
      <c r="H1703" s="713"/>
      <c r="I1703" s="713"/>
      <c r="J1703" s="713"/>
      <c r="K1703" s="713"/>
      <c r="L1703" s="713"/>
      <c r="M1703" s="713"/>
      <c r="N1703" s="713"/>
      <c r="O1703" s="713"/>
      <c r="P1703" s="713"/>
      <c r="Q1703" s="713"/>
    </row>
    <row r="1704" spans="1:17" x14ac:dyDescent="0.25">
      <c r="A1704" s="714" t="s">
        <v>4</v>
      </c>
      <c r="B1704" s="714"/>
      <c r="C1704" s="714"/>
      <c r="D1704" s="714"/>
      <c r="E1704" s="714"/>
      <c r="F1704" s="714"/>
      <c r="G1704" s="714"/>
      <c r="H1704" s="714"/>
      <c r="I1704" s="714"/>
      <c r="J1704" s="714"/>
      <c r="K1704" s="714"/>
      <c r="L1704" s="714"/>
      <c r="M1704" s="714"/>
      <c r="N1704" s="714"/>
      <c r="O1704" s="714"/>
      <c r="P1704" s="714"/>
      <c r="Q1704" s="714"/>
    </row>
    <row r="1705" spans="1:17" x14ac:dyDescent="0.25">
      <c r="A1705" s="737" t="s">
        <v>452</v>
      </c>
      <c r="B1705" s="737"/>
      <c r="C1705" s="737"/>
      <c r="D1705" s="737"/>
      <c r="E1705" s="737"/>
      <c r="F1705" s="737"/>
      <c r="G1705" s="737"/>
      <c r="H1705" s="737"/>
      <c r="I1705" s="737"/>
      <c r="J1705" s="737"/>
      <c r="K1705" s="737"/>
      <c r="L1705" s="737"/>
      <c r="M1705" s="737"/>
      <c r="N1705" s="737"/>
      <c r="O1705" s="737"/>
      <c r="P1705" s="737"/>
      <c r="Q1705" s="737"/>
    </row>
    <row r="1706" spans="1:17" ht="15.75" thickBot="1" x14ac:dyDescent="0.3">
      <c r="A1706" s="304"/>
      <c r="B1706" s="303"/>
      <c r="C1706" s="303"/>
      <c r="D1706" s="303"/>
      <c r="E1706" s="303"/>
      <c r="F1706" s="303"/>
      <c r="G1706" s="304"/>
      <c r="H1706" s="303"/>
      <c r="I1706" s="303"/>
      <c r="J1706" s="303"/>
      <c r="K1706" s="303"/>
      <c r="L1706" s="303"/>
      <c r="M1706" s="303"/>
      <c r="N1706" s="303"/>
      <c r="O1706" s="303"/>
      <c r="P1706" s="303"/>
      <c r="Q1706" s="303"/>
    </row>
    <row r="1707" spans="1:17" ht="15.75" thickTop="1" x14ac:dyDescent="0.25">
      <c r="A1707" s="698" t="s">
        <v>6</v>
      </c>
      <c r="B1707" s="700" t="s">
        <v>7</v>
      </c>
      <c r="C1707" s="702" t="s">
        <v>8</v>
      </c>
      <c r="D1707" s="702" t="s">
        <v>9</v>
      </c>
      <c r="E1707" s="702" t="s">
        <v>10</v>
      </c>
      <c r="F1707" s="702" t="s">
        <v>11</v>
      </c>
      <c r="G1707" s="700" t="s">
        <v>12</v>
      </c>
      <c r="H1707" s="704" t="s">
        <v>13</v>
      </c>
      <c r="I1707" s="704" t="s">
        <v>14</v>
      </c>
      <c r="J1707" s="704" t="s">
        <v>15</v>
      </c>
      <c r="K1707" s="715" t="s">
        <v>16</v>
      </c>
      <c r="L1707" s="716"/>
      <c r="M1707" s="716"/>
      <c r="N1707" s="717"/>
      <c r="O1707" s="715" t="s">
        <v>17</v>
      </c>
      <c r="P1707" s="717"/>
      <c r="Q1707" s="708" t="s">
        <v>18</v>
      </c>
    </row>
    <row r="1708" spans="1:17" x14ac:dyDescent="0.25">
      <c r="A1708" s="699"/>
      <c r="B1708" s="701"/>
      <c r="C1708" s="703"/>
      <c r="D1708" s="703"/>
      <c r="E1708" s="703"/>
      <c r="F1708" s="703"/>
      <c r="G1708" s="701"/>
      <c r="H1708" s="705"/>
      <c r="I1708" s="705"/>
      <c r="J1708" s="705"/>
      <c r="K1708" s="718"/>
      <c r="L1708" s="719"/>
      <c r="M1708" s="719"/>
      <c r="N1708" s="720"/>
      <c r="O1708" s="718"/>
      <c r="P1708" s="720"/>
      <c r="Q1708" s="709"/>
    </row>
    <row r="1709" spans="1:17" x14ac:dyDescent="0.25">
      <c r="A1709" s="699"/>
      <c r="B1709" s="701"/>
      <c r="C1709" s="703"/>
      <c r="D1709" s="703"/>
      <c r="E1709" s="703"/>
      <c r="F1709" s="703"/>
      <c r="G1709" s="701"/>
      <c r="H1709" s="705"/>
      <c r="I1709" s="705"/>
      <c r="J1709" s="705"/>
      <c r="K1709" s="711" t="s">
        <v>19</v>
      </c>
      <c r="L1709" s="711" t="s">
        <v>20</v>
      </c>
      <c r="M1709" s="711" t="s">
        <v>21</v>
      </c>
      <c r="N1709" s="711" t="s">
        <v>22</v>
      </c>
      <c r="O1709" s="695" t="s">
        <v>23</v>
      </c>
      <c r="P1709" s="695" t="s">
        <v>24</v>
      </c>
      <c r="Q1709" s="709"/>
    </row>
    <row r="1710" spans="1:17" ht="15.75" thickBot="1" x14ac:dyDescent="0.3">
      <c r="A1710" s="727"/>
      <c r="B1710" s="725"/>
      <c r="C1710" s="707"/>
      <c r="D1710" s="707"/>
      <c r="E1710" s="707"/>
      <c r="F1710" s="707"/>
      <c r="G1710" s="725"/>
      <c r="H1710" s="696"/>
      <c r="I1710" s="696"/>
      <c r="J1710" s="696"/>
      <c r="K1710" s="712"/>
      <c r="L1710" s="712"/>
      <c r="M1710" s="712"/>
      <c r="N1710" s="712"/>
      <c r="O1710" s="696"/>
      <c r="P1710" s="696"/>
      <c r="Q1710" s="710"/>
    </row>
    <row r="1711" spans="1:17" ht="144.75" thickBot="1" x14ac:dyDescent="0.3">
      <c r="A1711" s="129">
        <v>1</v>
      </c>
      <c r="B1711" s="71">
        <v>39801</v>
      </c>
      <c r="C1711" s="164" t="s">
        <v>175</v>
      </c>
      <c r="D1711" s="165" t="s">
        <v>71</v>
      </c>
      <c r="E1711" s="165" t="s">
        <v>72</v>
      </c>
      <c r="F1711" s="71">
        <v>1</v>
      </c>
      <c r="G1711" s="164" t="s">
        <v>75</v>
      </c>
      <c r="H1711" s="72">
        <v>1488653.29</v>
      </c>
      <c r="I1711" s="72">
        <v>77286</v>
      </c>
      <c r="J1711" s="73" t="s">
        <v>28</v>
      </c>
      <c r="K1711" s="74">
        <v>0.25</v>
      </c>
      <c r="L1711" s="74">
        <v>0.25</v>
      </c>
      <c r="M1711" s="74">
        <v>0.25</v>
      </c>
      <c r="N1711" s="74">
        <v>0.25</v>
      </c>
      <c r="O1711" s="83" t="s">
        <v>29</v>
      </c>
      <c r="P1711" s="83"/>
      <c r="Q1711" s="151" t="s">
        <v>30</v>
      </c>
    </row>
    <row r="1712" spans="1:17" ht="15.75" thickTop="1" x14ac:dyDescent="0.25">
      <c r="A1712" s="76"/>
      <c r="B1712" s="588"/>
      <c r="C1712" s="12"/>
      <c r="D1712" s="13"/>
      <c r="E1712" s="13"/>
      <c r="F1712" s="27"/>
      <c r="G1712" s="12"/>
      <c r="H1712" s="69"/>
      <c r="I1712" s="69"/>
      <c r="J1712" s="78"/>
      <c r="K1712" s="79"/>
      <c r="L1712" s="79"/>
      <c r="M1712" s="79"/>
      <c r="N1712" s="79"/>
      <c r="O1712" s="80"/>
      <c r="P1712" s="80"/>
      <c r="Q1712" s="14"/>
    </row>
    <row r="1713" spans="1:17" x14ac:dyDescent="0.25">
      <c r="A1713" s="76"/>
      <c r="B1713" s="588"/>
      <c r="C1713" s="12"/>
      <c r="D1713" s="13"/>
      <c r="E1713" s="13"/>
      <c r="F1713" s="27"/>
      <c r="G1713" s="12"/>
      <c r="H1713" s="69"/>
      <c r="I1713" s="69"/>
      <c r="J1713" s="78"/>
      <c r="K1713" s="79"/>
      <c r="L1713" s="79"/>
      <c r="M1713" s="79"/>
      <c r="N1713" s="79"/>
      <c r="O1713" s="80"/>
      <c r="P1713" s="80"/>
      <c r="Q1713" s="14"/>
    </row>
    <row r="1714" spans="1:17" x14ac:dyDescent="0.25">
      <c r="A1714" s="76"/>
      <c r="B1714" s="588"/>
      <c r="C1714" s="12"/>
      <c r="D1714" s="13"/>
      <c r="E1714" s="13"/>
      <c r="F1714" s="27"/>
      <c r="G1714" s="12"/>
      <c r="H1714" s="69"/>
      <c r="I1714" s="69"/>
      <c r="J1714" s="78"/>
      <c r="K1714" s="79"/>
      <c r="L1714" s="79"/>
      <c r="M1714" s="79"/>
      <c r="N1714" s="79"/>
      <c r="O1714" s="80"/>
      <c r="P1714" s="80"/>
      <c r="Q1714" s="14"/>
    </row>
    <row r="1715" spans="1:17" x14ac:dyDescent="0.25">
      <c r="A1715" s="76"/>
      <c r="B1715" s="588"/>
      <c r="C1715" s="12"/>
      <c r="D1715" s="13"/>
      <c r="E1715" s="13"/>
      <c r="F1715" s="27"/>
      <c r="G1715" s="12"/>
      <c r="H1715" s="69"/>
      <c r="I1715" s="69">
        <f>SUM(I1711:I1714)</f>
        <v>77286</v>
      </c>
      <c r="J1715" s="78"/>
      <c r="K1715" s="79"/>
      <c r="L1715" s="79"/>
      <c r="M1715" s="79"/>
      <c r="N1715" s="79"/>
      <c r="O1715" s="80"/>
      <c r="P1715" s="80"/>
      <c r="Q1715" s="14"/>
    </row>
    <row r="1716" spans="1:17" x14ac:dyDescent="0.25">
      <c r="A1716" s="76"/>
      <c r="B1716" s="588"/>
      <c r="C1716" s="12"/>
      <c r="D1716" s="13"/>
      <c r="E1716" s="13"/>
      <c r="F1716" s="27"/>
      <c r="G1716" s="12"/>
      <c r="H1716" s="69"/>
      <c r="I1716" s="69"/>
      <c r="J1716" s="78"/>
      <c r="K1716" s="79"/>
      <c r="L1716" s="79"/>
      <c r="M1716" s="79"/>
      <c r="N1716" s="79"/>
      <c r="O1716" s="80"/>
      <c r="P1716" s="80"/>
      <c r="Q1716" s="14"/>
    </row>
    <row r="1717" spans="1:17" x14ac:dyDescent="0.25">
      <c r="A1717" s="76"/>
      <c r="B1717" s="588"/>
      <c r="C1717" s="12"/>
      <c r="D1717" s="13"/>
      <c r="E1717" s="13"/>
      <c r="F1717" s="27"/>
      <c r="G1717" s="12"/>
      <c r="H1717" s="69"/>
      <c r="I1717" s="69"/>
      <c r="J1717" s="78"/>
      <c r="K1717" s="79"/>
      <c r="L1717" s="79"/>
      <c r="M1717" s="79"/>
      <c r="N1717" s="79"/>
      <c r="O1717" s="80"/>
      <c r="P1717" s="80"/>
      <c r="Q1717" s="14"/>
    </row>
    <row r="1718" spans="1:17" x14ac:dyDescent="0.25">
      <c r="A1718" s="76"/>
      <c r="B1718" s="588"/>
      <c r="C1718" s="12"/>
      <c r="D1718" s="13"/>
      <c r="E1718" s="13"/>
      <c r="F1718" s="27"/>
      <c r="G1718" s="12"/>
      <c r="H1718" s="69"/>
      <c r="I1718" s="69"/>
      <c r="J1718" s="78"/>
      <c r="K1718" s="79"/>
      <c r="L1718" s="79"/>
      <c r="M1718" s="79"/>
      <c r="N1718" s="79"/>
      <c r="O1718" s="80"/>
      <c r="P1718" s="80"/>
      <c r="Q1718" s="14"/>
    </row>
    <row r="1719" spans="1:17" x14ac:dyDescent="0.25">
      <c r="A1719" s="76"/>
      <c r="B1719" s="588"/>
      <c r="C1719" s="12"/>
      <c r="D1719" s="13"/>
      <c r="E1719" s="13"/>
      <c r="F1719" s="27"/>
      <c r="G1719" s="12"/>
      <c r="H1719" s="69"/>
      <c r="I1719" s="69"/>
      <c r="J1719" s="78"/>
      <c r="K1719" s="79"/>
      <c r="L1719" s="79"/>
      <c r="M1719" s="79"/>
      <c r="N1719" s="79"/>
      <c r="O1719" s="80"/>
      <c r="P1719" s="80"/>
      <c r="Q1719" s="14"/>
    </row>
    <row r="1720" spans="1:17" x14ac:dyDescent="0.25">
      <c r="A1720" s="76"/>
      <c r="B1720" s="588"/>
      <c r="C1720" s="12"/>
      <c r="D1720" s="13"/>
      <c r="E1720" s="13"/>
      <c r="F1720" s="27"/>
      <c r="G1720" s="12"/>
      <c r="H1720" s="69"/>
      <c r="I1720" s="69"/>
      <c r="J1720" s="78"/>
      <c r="K1720" s="79"/>
      <c r="L1720" s="79"/>
      <c r="M1720" s="79"/>
      <c r="N1720" s="79"/>
      <c r="O1720" s="80"/>
      <c r="P1720" s="80"/>
      <c r="Q1720" s="14"/>
    </row>
    <row r="1721" spans="1:17" x14ac:dyDescent="0.25">
      <c r="A1721" s="76"/>
      <c r="B1721" s="588"/>
      <c r="C1721" s="12"/>
      <c r="D1721" s="13"/>
      <c r="E1721" s="13"/>
      <c r="F1721" s="27"/>
      <c r="G1721" s="12"/>
      <c r="H1721" s="69"/>
      <c r="I1721" s="69"/>
      <c r="J1721" s="78"/>
      <c r="K1721" s="79"/>
      <c r="L1721" s="79"/>
      <c r="M1721" s="79"/>
      <c r="N1721" s="79"/>
      <c r="O1721" s="80"/>
      <c r="P1721" s="80"/>
      <c r="Q1721" s="14"/>
    </row>
    <row r="1722" spans="1:17" x14ac:dyDescent="0.25">
      <c r="A1722" s="76"/>
      <c r="B1722" s="588"/>
      <c r="C1722" s="12"/>
      <c r="D1722" s="13"/>
      <c r="E1722" s="13"/>
      <c r="F1722" s="27"/>
      <c r="G1722" s="12"/>
      <c r="H1722" s="69"/>
      <c r="I1722" s="69"/>
      <c r="J1722" s="78"/>
      <c r="K1722" s="79"/>
      <c r="L1722" s="79"/>
      <c r="M1722" s="79"/>
      <c r="N1722" s="79"/>
      <c r="O1722" s="80"/>
      <c r="P1722" s="80"/>
      <c r="Q1722" s="14"/>
    </row>
    <row r="1723" spans="1:17" x14ac:dyDescent="0.25">
      <c r="A1723" s="76"/>
      <c r="B1723" s="588"/>
      <c r="C1723" s="12"/>
      <c r="D1723" s="13"/>
      <c r="E1723" s="13"/>
      <c r="F1723" s="27"/>
      <c r="G1723" s="12"/>
      <c r="H1723" s="69"/>
      <c r="I1723" s="69"/>
      <c r="J1723" s="78"/>
      <c r="K1723" s="79"/>
      <c r="L1723" s="79"/>
      <c r="M1723" s="79"/>
      <c r="N1723" s="79"/>
      <c r="O1723" s="80"/>
      <c r="P1723" s="80"/>
      <c r="Q1723" s="14"/>
    </row>
    <row r="1724" spans="1:17" x14ac:dyDescent="0.25">
      <c r="A1724" s="76"/>
      <c r="B1724" s="588"/>
      <c r="C1724" s="12"/>
      <c r="D1724" s="13"/>
      <c r="E1724" s="13"/>
      <c r="F1724" s="27"/>
      <c r="G1724" s="12"/>
      <c r="H1724" s="69"/>
      <c r="I1724" s="69"/>
      <c r="J1724" s="78"/>
      <c r="K1724" s="79"/>
      <c r="L1724" s="79"/>
      <c r="M1724" s="79"/>
      <c r="N1724" s="79"/>
      <c r="O1724" s="80"/>
      <c r="P1724" s="80"/>
      <c r="Q1724" s="14"/>
    </row>
    <row r="1725" spans="1:17" x14ac:dyDescent="0.25">
      <c r="A1725" s="76"/>
      <c r="B1725" s="588"/>
      <c r="C1725" s="12"/>
      <c r="D1725" s="13"/>
      <c r="E1725" s="13"/>
      <c r="F1725" s="27"/>
      <c r="G1725" s="12"/>
      <c r="H1725" s="69"/>
      <c r="I1725" s="69"/>
      <c r="J1725" s="78"/>
      <c r="K1725" s="79"/>
      <c r="L1725" s="79"/>
      <c r="M1725" s="79"/>
      <c r="N1725" s="79"/>
      <c r="O1725" s="80"/>
      <c r="P1725" s="80"/>
      <c r="Q1725" s="14"/>
    </row>
    <row r="1726" spans="1:17" x14ac:dyDescent="0.25">
      <c r="A1726" s="76"/>
      <c r="B1726" s="588"/>
      <c r="C1726" s="12"/>
      <c r="D1726" s="13"/>
      <c r="E1726" s="13"/>
      <c r="F1726" s="27"/>
      <c r="G1726" s="12"/>
      <c r="H1726" s="69"/>
      <c r="I1726" s="69"/>
      <c r="J1726" s="78"/>
      <c r="K1726" s="79"/>
      <c r="L1726" s="79"/>
      <c r="M1726" s="79"/>
      <c r="N1726" s="79"/>
      <c r="O1726" s="80"/>
      <c r="P1726" s="80"/>
      <c r="Q1726" s="14"/>
    </row>
    <row r="1727" spans="1:17" x14ac:dyDescent="0.25">
      <c r="A1727" s="76"/>
      <c r="B1727" s="588"/>
      <c r="C1727" s="12"/>
      <c r="D1727" s="13"/>
      <c r="E1727" s="13"/>
      <c r="F1727" s="27"/>
      <c r="G1727" s="12"/>
      <c r="H1727" s="69"/>
      <c r="I1727" s="69"/>
      <c r="J1727" s="78"/>
      <c r="K1727" s="79"/>
      <c r="L1727" s="79"/>
      <c r="M1727" s="79"/>
      <c r="N1727" s="79"/>
      <c r="O1727" s="80"/>
      <c r="P1727" s="80"/>
      <c r="Q1727" s="14"/>
    </row>
    <row r="1728" spans="1:17" x14ac:dyDescent="0.25">
      <c r="A1728" s="76"/>
      <c r="B1728" s="588"/>
      <c r="C1728" s="12"/>
      <c r="D1728" s="13"/>
      <c r="E1728" s="13"/>
      <c r="F1728" s="27"/>
      <c r="G1728" s="12"/>
      <c r="H1728" s="69"/>
      <c r="I1728" s="69"/>
      <c r="J1728" s="78"/>
      <c r="K1728" s="79"/>
      <c r="L1728" s="79"/>
      <c r="M1728" s="79"/>
      <c r="N1728" s="79"/>
      <c r="O1728" s="80"/>
      <c r="P1728" s="80"/>
      <c r="Q1728" s="14"/>
    </row>
    <row r="1729" spans="1:17" x14ac:dyDescent="0.25">
      <c r="A1729" s="76"/>
      <c r="B1729" s="588"/>
      <c r="C1729" s="12"/>
      <c r="D1729" s="13"/>
      <c r="E1729" s="13"/>
      <c r="F1729" s="27"/>
      <c r="G1729" s="12"/>
      <c r="H1729" s="69"/>
      <c r="I1729" s="69"/>
      <c r="J1729" s="78"/>
      <c r="K1729" s="79"/>
      <c r="L1729" s="79"/>
      <c r="M1729" s="79"/>
      <c r="N1729" s="79"/>
      <c r="O1729" s="80"/>
      <c r="P1729" s="80"/>
      <c r="Q1729" s="14"/>
    </row>
    <row r="1730" spans="1:17" x14ac:dyDescent="0.25">
      <c r="A1730" s="76"/>
      <c r="B1730" s="588"/>
      <c r="C1730" s="12"/>
      <c r="D1730" s="13"/>
      <c r="E1730" s="13"/>
      <c r="F1730" s="27"/>
      <c r="G1730" s="12"/>
      <c r="H1730" s="69"/>
      <c r="I1730" s="69"/>
      <c r="J1730" s="78"/>
      <c r="K1730" s="79"/>
      <c r="L1730" s="79"/>
      <c r="M1730" s="79"/>
      <c r="N1730" s="79"/>
      <c r="O1730" s="80"/>
      <c r="P1730" s="80"/>
      <c r="Q1730" s="14"/>
    </row>
    <row r="1731" spans="1:17" x14ac:dyDescent="0.25">
      <c r="A1731" s="76"/>
      <c r="B1731" s="588"/>
      <c r="C1731" s="12"/>
      <c r="D1731" s="13"/>
      <c r="E1731" s="13"/>
      <c r="F1731" s="27"/>
      <c r="G1731" s="12"/>
      <c r="H1731" s="69"/>
      <c r="I1731" s="69"/>
      <c r="J1731" s="78"/>
      <c r="K1731" s="79"/>
      <c r="L1731" s="79"/>
      <c r="M1731" s="79"/>
      <c r="N1731" s="79"/>
      <c r="O1731" s="80"/>
      <c r="P1731" s="80"/>
      <c r="Q1731" s="14"/>
    </row>
    <row r="1732" spans="1:17" x14ac:dyDescent="0.25">
      <c r="A1732" s="76"/>
      <c r="B1732" s="588"/>
      <c r="C1732" s="12"/>
      <c r="D1732" s="13"/>
      <c r="E1732" s="13"/>
      <c r="F1732" s="27"/>
      <c r="G1732" s="12"/>
      <c r="H1732" s="69"/>
      <c r="I1732" s="69"/>
      <c r="J1732" s="78"/>
      <c r="K1732" s="79"/>
      <c r="L1732" s="79"/>
      <c r="M1732" s="79"/>
      <c r="N1732" s="79"/>
      <c r="O1732" s="80"/>
      <c r="P1732" s="80"/>
      <c r="Q1732" s="14"/>
    </row>
    <row r="1733" spans="1:17" x14ac:dyDescent="0.25">
      <c r="A1733" s="76"/>
      <c r="B1733" s="588"/>
      <c r="C1733" s="12"/>
      <c r="D1733" s="13"/>
      <c r="E1733" s="13"/>
      <c r="F1733" s="27"/>
      <c r="G1733" s="12"/>
      <c r="H1733" s="69"/>
      <c r="I1733" s="69"/>
      <c r="J1733" s="78"/>
      <c r="K1733" s="79"/>
      <c r="L1733" s="79"/>
      <c r="M1733" s="79"/>
      <c r="N1733" s="79"/>
      <c r="O1733" s="80"/>
      <c r="P1733" s="80"/>
      <c r="Q1733" s="14"/>
    </row>
    <row r="1734" spans="1:17" x14ac:dyDescent="0.25">
      <c r="A1734" s="76"/>
      <c r="B1734" s="588"/>
      <c r="C1734" s="12"/>
      <c r="D1734" s="13"/>
      <c r="E1734" s="13"/>
      <c r="F1734" s="27"/>
      <c r="G1734" s="12"/>
      <c r="H1734" s="69"/>
      <c r="I1734" s="69"/>
      <c r="J1734" s="78"/>
      <c r="K1734" s="79"/>
      <c r="L1734" s="79"/>
      <c r="M1734" s="79"/>
      <c r="N1734" s="79"/>
      <c r="O1734" s="80"/>
      <c r="P1734" s="80"/>
      <c r="Q1734" s="14"/>
    </row>
    <row r="1735" spans="1:17" x14ac:dyDescent="0.25">
      <c r="A1735" s="76"/>
      <c r="B1735" s="588"/>
      <c r="C1735" s="12"/>
      <c r="D1735" s="13"/>
      <c r="E1735" s="13"/>
      <c r="F1735" s="27"/>
      <c r="G1735" s="12"/>
      <c r="H1735" s="69"/>
      <c r="I1735" s="69"/>
      <c r="J1735" s="78"/>
      <c r="K1735" s="79"/>
      <c r="L1735" s="79"/>
      <c r="M1735" s="79"/>
      <c r="N1735" s="79"/>
      <c r="O1735" s="80"/>
      <c r="P1735" s="80"/>
      <c r="Q1735" s="14"/>
    </row>
    <row r="1736" spans="1:17" x14ac:dyDescent="0.25">
      <c r="A1736" s="76"/>
      <c r="B1736" s="588"/>
      <c r="C1736" s="12"/>
      <c r="D1736" s="13"/>
      <c r="E1736" s="13"/>
      <c r="F1736" s="27"/>
      <c r="G1736" s="12"/>
      <c r="H1736" s="69"/>
      <c r="I1736" s="69"/>
      <c r="J1736" s="78"/>
      <c r="K1736" s="79"/>
      <c r="L1736" s="79"/>
      <c r="M1736" s="79"/>
      <c r="N1736" s="79"/>
      <c r="O1736" s="80"/>
      <c r="P1736" s="80"/>
      <c r="Q1736" s="14"/>
    </row>
    <row r="1737" spans="1:17" x14ac:dyDescent="0.25">
      <c r="A1737" s="76"/>
      <c r="B1737" s="588"/>
      <c r="C1737" s="12"/>
      <c r="D1737" s="13"/>
      <c r="E1737" s="13"/>
      <c r="F1737" s="27"/>
      <c r="G1737" s="12"/>
      <c r="H1737" s="69"/>
      <c r="I1737" s="69"/>
      <c r="J1737" s="78"/>
      <c r="K1737" s="79"/>
      <c r="L1737" s="79"/>
      <c r="M1737" s="79"/>
      <c r="N1737" s="79"/>
      <c r="O1737" s="80"/>
      <c r="P1737" s="80"/>
      <c r="Q1737" s="14"/>
    </row>
    <row r="1739" spans="1:17" x14ac:dyDescent="0.25">
      <c r="A1739" s="706" t="s">
        <v>0</v>
      </c>
      <c r="B1739" s="706"/>
      <c r="C1739" s="706"/>
      <c r="D1739" s="706"/>
      <c r="E1739" s="706"/>
      <c r="F1739" s="706"/>
      <c r="G1739" s="706"/>
      <c r="H1739" s="706"/>
      <c r="I1739" s="706"/>
      <c r="J1739" s="706"/>
      <c r="K1739" s="706"/>
      <c r="L1739" s="706"/>
      <c r="M1739" s="706"/>
      <c r="N1739" s="706"/>
      <c r="O1739" s="706"/>
      <c r="P1739" s="706"/>
      <c r="Q1739" s="706"/>
    </row>
    <row r="1740" spans="1:17" x14ac:dyDescent="0.25">
      <c r="A1740" s="713" t="s">
        <v>1</v>
      </c>
      <c r="B1740" s="713"/>
      <c r="C1740" s="713"/>
      <c r="D1740" s="713"/>
      <c r="E1740" s="713"/>
      <c r="F1740" s="713"/>
      <c r="G1740" s="713"/>
      <c r="H1740" s="713"/>
      <c r="I1740" s="713"/>
      <c r="J1740" s="713"/>
      <c r="K1740" s="713"/>
      <c r="L1740" s="713"/>
      <c r="M1740" s="713"/>
      <c r="N1740" s="713"/>
      <c r="O1740" s="713"/>
      <c r="P1740" s="713"/>
      <c r="Q1740" s="713"/>
    </row>
    <row r="1741" spans="1:17" x14ac:dyDescent="0.25">
      <c r="A1741" s="713" t="s">
        <v>2</v>
      </c>
      <c r="B1741" s="713"/>
      <c r="C1741" s="713"/>
      <c r="D1741" s="713"/>
      <c r="E1741" s="713"/>
      <c r="F1741" s="713"/>
      <c r="G1741" s="713"/>
      <c r="H1741" s="713"/>
      <c r="I1741" s="713"/>
      <c r="J1741" s="713"/>
      <c r="K1741" s="713"/>
      <c r="L1741" s="713"/>
      <c r="M1741" s="713"/>
      <c r="N1741" s="713"/>
      <c r="O1741" s="713"/>
      <c r="P1741" s="713"/>
      <c r="Q1741" s="713"/>
    </row>
    <row r="1742" spans="1:17" x14ac:dyDescent="0.25">
      <c r="A1742" s="713" t="s">
        <v>3</v>
      </c>
      <c r="B1742" s="713"/>
      <c r="C1742" s="713"/>
      <c r="D1742" s="713"/>
      <c r="E1742" s="713"/>
      <c r="F1742" s="713"/>
      <c r="G1742" s="713"/>
      <c r="H1742" s="713"/>
      <c r="I1742" s="713"/>
      <c r="J1742" s="713"/>
      <c r="K1742" s="713"/>
      <c r="L1742" s="713"/>
      <c r="M1742" s="713"/>
      <c r="N1742" s="713"/>
      <c r="O1742" s="713"/>
      <c r="P1742" s="713"/>
      <c r="Q1742" s="713"/>
    </row>
    <row r="1743" spans="1:17" x14ac:dyDescent="0.25">
      <c r="A1743" s="713" t="s">
        <v>494</v>
      </c>
      <c r="B1743" s="713"/>
      <c r="C1743" s="713"/>
      <c r="D1743" s="713"/>
      <c r="E1743" s="713"/>
      <c r="F1743" s="713"/>
      <c r="G1743" s="713"/>
      <c r="H1743" s="713"/>
      <c r="I1743" s="713"/>
      <c r="J1743" s="713"/>
      <c r="K1743" s="713"/>
      <c r="L1743" s="713"/>
      <c r="M1743" s="713"/>
      <c r="N1743" s="713"/>
      <c r="O1743" s="713"/>
      <c r="P1743" s="713"/>
      <c r="Q1743" s="713"/>
    </row>
    <row r="1744" spans="1:17" x14ac:dyDescent="0.25">
      <c r="A1744" s="714" t="s">
        <v>4</v>
      </c>
      <c r="B1744" s="714"/>
      <c r="C1744" s="714"/>
      <c r="D1744" s="714"/>
      <c r="E1744" s="714"/>
      <c r="F1744" s="714"/>
      <c r="G1744" s="714"/>
      <c r="H1744" s="714"/>
      <c r="I1744" s="714"/>
      <c r="J1744" s="714"/>
      <c r="K1744" s="714"/>
      <c r="L1744" s="714"/>
      <c r="M1744" s="714"/>
      <c r="N1744" s="714"/>
      <c r="O1744" s="714"/>
      <c r="P1744" s="714"/>
      <c r="Q1744" s="714"/>
    </row>
    <row r="1745" spans="1:17" x14ac:dyDescent="0.25">
      <c r="A1745" s="737" t="s">
        <v>116</v>
      </c>
      <c r="B1745" s="737"/>
      <c r="C1745" s="737"/>
      <c r="D1745" s="737"/>
      <c r="E1745" s="737"/>
      <c r="F1745" s="737"/>
      <c r="G1745" s="737"/>
      <c r="H1745" s="737"/>
      <c r="I1745" s="737"/>
      <c r="J1745" s="737"/>
      <c r="K1745" s="737"/>
      <c r="L1745" s="737"/>
      <c r="M1745" s="737"/>
      <c r="N1745" s="737"/>
      <c r="O1745" s="737"/>
      <c r="P1745" s="737"/>
      <c r="Q1745" s="737"/>
    </row>
    <row r="1746" spans="1:17" ht="15.75" thickBot="1" x14ac:dyDescent="0.3">
      <c r="A1746" s="304"/>
      <c r="B1746" s="303"/>
      <c r="C1746" s="303"/>
      <c r="D1746" s="303"/>
      <c r="E1746" s="303"/>
      <c r="F1746" s="303"/>
      <c r="G1746" s="304"/>
      <c r="H1746" s="303"/>
      <c r="I1746" s="303"/>
      <c r="J1746" s="303"/>
      <c r="K1746" s="303"/>
      <c r="L1746" s="303"/>
      <c r="M1746" s="303"/>
      <c r="N1746" s="303"/>
      <c r="O1746" s="303"/>
      <c r="P1746" s="303"/>
      <c r="Q1746" s="303"/>
    </row>
    <row r="1747" spans="1:17" ht="15.75" thickTop="1" x14ac:dyDescent="0.25">
      <c r="A1747" s="698" t="s">
        <v>6</v>
      </c>
      <c r="B1747" s="700" t="s">
        <v>7</v>
      </c>
      <c r="C1747" s="702" t="s">
        <v>8</v>
      </c>
      <c r="D1747" s="702" t="s">
        <v>9</v>
      </c>
      <c r="E1747" s="702" t="s">
        <v>10</v>
      </c>
      <c r="F1747" s="702" t="s">
        <v>11</v>
      </c>
      <c r="G1747" s="700" t="s">
        <v>12</v>
      </c>
      <c r="H1747" s="704" t="s">
        <v>13</v>
      </c>
      <c r="I1747" s="704" t="s">
        <v>14</v>
      </c>
      <c r="J1747" s="704" t="s">
        <v>15</v>
      </c>
      <c r="K1747" s="715" t="s">
        <v>16</v>
      </c>
      <c r="L1747" s="716"/>
      <c r="M1747" s="716"/>
      <c r="N1747" s="717"/>
      <c r="O1747" s="715" t="s">
        <v>17</v>
      </c>
      <c r="P1747" s="717"/>
      <c r="Q1747" s="708" t="s">
        <v>18</v>
      </c>
    </row>
    <row r="1748" spans="1:17" x14ac:dyDescent="0.25">
      <c r="A1748" s="699"/>
      <c r="B1748" s="701"/>
      <c r="C1748" s="703"/>
      <c r="D1748" s="703"/>
      <c r="E1748" s="703"/>
      <c r="F1748" s="703"/>
      <c r="G1748" s="701"/>
      <c r="H1748" s="705"/>
      <c r="I1748" s="705"/>
      <c r="J1748" s="705"/>
      <c r="K1748" s="718"/>
      <c r="L1748" s="719"/>
      <c r="M1748" s="719"/>
      <c r="N1748" s="720"/>
      <c r="O1748" s="718"/>
      <c r="P1748" s="720"/>
      <c r="Q1748" s="709"/>
    </row>
    <row r="1749" spans="1:17" x14ac:dyDescent="0.25">
      <c r="A1749" s="699"/>
      <c r="B1749" s="701"/>
      <c r="C1749" s="703"/>
      <c r="D1749" s="703"/>
      <c r="E1749" s="703"/>
      <c r="F1749" s="703"/>
      <c r="G1749" s="701"/>
      <c r="H1749" s="705"/>
      <c r="I1749" s="705"/>
      <c r="J1749" s="705"/>
      <c r="K1749" s="711" t="s">
        <v>19</v>
      </c>
      <c r="L1749" s="711" t="s">
        <v>20</v>
      </c>
      <c r="M1749" s="711" t="s">
        <v>21</v>
      </c>
      <c r="N1749" s="711" t="s">
        <v>22</v>
      </c>
      <c r="O1749" s="695" t="s">
        <v>23</v>
      </c>
      <c r="P1749" s="695" t="s">
        <v>24</v>
      </c>
      <c r="Q1749" s="709"/>
    </row>
    <row r="1750" spans="1:17" ht="15.75" thickBot="1" x14ac:dyDescent="0.3">
      <c r="A1750" s="727"/>
      <c r="B1750" s="725"/>
      <c r="C1750" s="707"/>
      <c r="D1750" s="707"/>
      <c r="E1750" s="707"/>
      <c r="F1750" s="707"/>
      <c r="G1750" s="725"/>
      <c r="H1750" s="696"/>
      <c r="I1750" s="696"/>
      <c r="J1750" s="696"/>
      <c r="K1750" s="712"/>
      <c r="L1750" s="712"/>
      <c r="M1750" s="712"/>
      <c r="N1750" s="712"/>
      <c r="O1750" s="696"/>
      <c r="P1750" s="696"/>
      <c r="Q1750" s="710"/>
    </row>
    <row r="1751" spans="1:17" ht="144.75" thickBot="1" x14ac:dyDescent="0.3">
      <c r="A1751" s="129">
        <v>1</v>
      </c>
      <c r="B1751" s="71">
        <v>51101</v>
      </c>
      <c r="C1751" s="164" t="s">
        <v>456</v>
      </c>
      <c r="D1751" s="165" t="s">
        <v>71</v>
      </c>
      <c r="E1751" s="165" t="s">
        <v>72</v>
      </c>
      <c r="F1751" s="71">
        <v>25</v>
      </c>
      <c r="G1751" s="164" t="s">
        <v>75</v>
      </c>
      <c r="H1751" s="72">
        <f>I1751/F1751</f>
        <v>400</v>
      </c>
      <c r="I1751" s="72">
        <v>10000</v>
      </c>
      <c r="J1751" s="73" t="s">
        <v>28</v>
      </c>
      <c r="K1751" s="74">
        <v>0.25</v>
      </c>
      <c r="L1751" s="74">
        <v>0.25</v>
      </c>
      <c r="M1751" s="74">
        <v>0.25</v>
      </c>
      <c r="N1751" s="74">
        <v>0.25</v>
      </c>
      <c r="O1751" s="83" t="s">
        <v>29</v>
      </c>
      <c r="P1751" s="83"/>
      <c r="Q1751" s="151" t="s">
        <v>30</v>
      </c>
    </row>
    <row r="1752" spans="1:17" ht="15.75" thickTop="1" x14ac:dyDescent="0.25"/>
    <row r="1756" spans="1:17" x14ac:dyDescent="0.25">
      <c r="I1756" s="61">
        <f>SUM(I1751:I1755)</f>
        <v>10000</v>
      </c>
    </row>
    <row r="1769" spans="1:17" x14ac:dyDescent="0.25">
      <c r="A1769" s="706" t="s">
        <v>0</v>
      </c>
      <c r="B1769" s="706"/>
      <c r="C1769" s="706"/>
      <c r="D1769" s="706"/>
      <c r="E1769" s="706"/>
      <c r="F1769" s="706"/>
      <c r="G1769" s="706"/>
      <c r="H1769" s="706"/>
      <c r="I1769" s="706"/>
      <c r="J1769" s="706"/>
      <c r="K1769" s="706"/>
      <c r="L1769" s="706"/>
      <c r="M1769" s="706"/>
      <c r="N1769" s="706"/>
      <c r="O1769" s="706"/>
      <c r="P1769" s="706"/>
      <c r="Q1769" s="706"/>
    </row>
    <row r="1770" spans="1:17" x14ac:dyDescent="0.25">
      <c r="A1770" s="713" t="s">
        <v>1</v>
      </c>
      <c r="B1770" s="713"/>
      <c r="C1770" s="713"/>
      <c r="D1770" s="713"/>
      <c r="E1770" s="713"/>
      <c r="F1770" s="713"/>
      <c r="G1770" s="713"/>
      <c r="H1770" s="713"/>
      <c r="I1770" s="713"/>
      <c r="J1770" s="713"/>
      <c r="K1770" s="713"/>
      <c r="L1770" s="713"/>
      <c r="M1770" s="713"/>
      <c r="N1770" s="713"/>
      <c r="O1770" s="713"/>
      <c r="P1770" s="713"/>
      <c r="Q1770" s="713"/>
    </row>
    <row r="1771" spans="1:17" x14ac:dyDescent="0.25">
      <c r="A1771" s="713" t="s">
        <v>2</v>
      </c>
      <c r="B1771" s="713"/>
      <c r="C1771" s="713"/>
      <c r="D1771" s="713"/>
      <c r="E1771" s="713"/>
      <c r="F1771" s="713"/>
      <c r="G1771" s="713"/>
      <c r="H1771" s="713"/>
      <c r="I1771" s="713"/>
      <c r="J1771" s="713"/>
      <c r="K1771" s="713"/>
      <c r="L1771" s="713"/>
      <c r="M1771" s="713"/>
      <c r="N1771" s="713"/>
      <c r="O1771" s="713"/>
      <c r="P1771" s="713"/>
      <c r="Q1771" s="713"/>
    </row>
    <row r="1772" spans="1:17" x14ac:dyDescent="0.25">
      <c r="A1772" s="713" t="s">
        <v>3</v>
      </c>
      <c r="B1772" s="713"/>
      <c r="C1772" s="713"/>
      <c r="D1772" s="713"/>
      <c r="E1772" s="713"/>
      <c r="F1772" s="713"/>
      <c r="G1772" s="713"/>
      <c r="H1772" s="713"/>
      <c r="I1772" s="713"/>
      <c r="J1772" s="713"/>
      <c r="K1772" s="713"/>
      <c r="L1772" s="713"/>
      <c r="M1772" s="713"/>
      <c r="N1772" s="713"/>
      <c r="O1772" s="713"/>
      <c r="P1772" s="713"/>
      <c r="Q1772" s="713"/>
    </row>
    <row r="1773" spans="1:17" x14ac:dyDescent="0.25">
      <c r="A1773" s="713" t="s">
        <v>494</v>
      </c>
      <c r="B1773" s="713"/>
      <c r="C1773" s="713"/>
      <c r="D1773" s="713"/>
      <c r="E1773" s="713"/>
      <c r="F1773" s="713"/>
      <c r="G1773" s="713"/>
      <c r="H1773" s="713"/>
      <c r="I1773" s="713"/>
      <c r="J1773" s="713"/>
      <c r="K1773" s="713"/>
      <c r="L1773" s="713"/>
      <c r="M1773" s="713"/>
      <c r="N1773" s="713"/>
      <c r="O1773" s="713"/>
      <c r="P1773" s="713"/>
      <c r="Q1773" s="713"/>
    </row>
    <row r="1774" spans="1:17" x14ac:dyDescent="0.25">
      <c r="A1774" s="714" t="s">
        <v>4</v>
      </c>
      <c r="B1774" s="714"/>
      <c r="C1774" s="714"/>
      <c r="D1774" s="714"/>
      <c r="E1774" s="714"/>
      <c r="F1774" s="714"/>
      <c r="G1774" s="714"/>
      <c r="H1774" s="714"/>
      <c r="I1774" s="714"/>
      <c r="J1774" s="714"/>
      <c r="K1774" s="714"/>
      <c r="L1774" s="714"/>
      <c r="M1774" s="714"/>
      <c r="N1774" s="714"/>
      <c r="O1774" s="714"/>
      <c r="P1774" s="714"/>
      <c r="Q1774" s="714"/>
    </row>
    <row r="1775" spans="1:17" x14ac:dyDescent="0.25">
      <c r="A1775" s="737" t="s">
        <v>488</v>
      </c>
      <c r="B1775" s="737"/>
      <c r="C1775" s="737"/>
      <c r="D1775" s="737"/>
      <c r="E1775" s="737"/>
      <c r="F1775" s="737"/>
      <c r="G1775" s="737"/>
      <c r="H1775" s="737"/>
      <c r="I1775" s="737"/>
      <c r="J1775" s="737"/>
      <c r="K1775" s="737"/>
      <c r="L1775" s="737"/>
      <c r="M1775" s="737"/>
      <c r="N1775" s="737"/>
      <c r="O1775" s="737"/>
      <c r="P1775" s="737"/>
      <c r="Q1775" s="737"/>
    </row>
    <row r="1776" spans="1:17" ht="15.75" thickBot="1" x14ac:dyDescent="0.3">
      <c r="A1776" s="304"/>
      <c r="B1776" s="303"/>
      <c r="C1776" s="303"/>
      <c r="D1776" s="303"/>
      <c r="E1776" s="303"/>
      <c r="F1776" s="303"/>
      <c r="G1776" s="304"/>
      <c r="H1776" s="303"/>
      <c r="I1776" s="303"/>
      <c r="J1776" s="303"/>
      <c r="K1776" s="303"/>
      <c r="L1776" s="303"/>
      <c r="M1776" s="303"/>
      <c r="N1776" s="303"/>
      <c r="O1776" s="303"/>
      <c r="P1776" s="303"/>
      <c r="Q1776" s="303"/>
    </row>
    <row r="1777" spans="1:17" ht="15.75" thickTop="1" x14ac:dyDescent="0.25">
      <c r="A1777" s="698" t="s">
        <v>6</v>
      </c>
      <c r="B1777" s="700" t="s">
        <v>7</v>
      </c>
      <c r="C1777" s="702" t="s">
        <v>8</v>
      </c>
      <c r="D1777" s="702" t="s">
        <v>9</v>
      </c>
      <c r="E1777" s="702" t="s">
        <v>10</v>
      </c>
      <c r="F1777" s="702" t="s">
        <v>11</v>
      </c>
      <c r="G1777" s="700" t="s">
        <v>12</v>
      </c>
      <c r="H1777" s="704" t="s">
        <v>13</v>
      </c>
      <c r="I1777" s="704" t="s">
        <v>14</v>
      </c>
      <c r="J1777" s="704" t="s">
        <v>15</v>
      </c>
      <c r="K1777" s="715" t="s">
        <v>16</v>
      </c>
      <c r="L1777" s="716"/>
      <c r="M1777" s="716"/>
      <c r="N1777" s="717"/>
      <c r="O1777" s="715" t="s">
        <v>17</v>
      </c>
      <c r="P1777" s="717"/>
      <c r="Q1777" s="708" t="s">
        <v>18</v>
      </c>
    </row>
    <row r="1778" spans="1:17" x14ac:dyDescent="0.25">
      <c r="A1778" s="699"/>
      <c r="B1778" s="701"/>
      <c r="C1778" s="703"/>
      <c r="D1778" s="703"/>
      <c r="E1778" s="703"/>
      <c r="F1778" s="703"/>
      <c r="G1778" s="701"/>
      <c r="H1778" s="705"/>
      <c r="I1778" s="705"/>
      <c r="J1778" s="705"/>
      <c r="K1778" s="718"/>
      <c r="L1778" s="719"/>
      <c r="M1778" s="719"/>
      <c r="N1778" s="720"/>
      <c r="O1778" s="718"/>
      <c r="P1778" s="720"/>
      <c r="Q1778" s="709"/>
    </row>
    <row r="1779" spans="1:17" x14ac:dyDescent="0.25">
      <c r="A1779" s="699"/>
      <c r="B1779" s="701"/>
      <c r="C1779" s="703"/>
      <c r="D1779" s="703"/>
      <c r="E1779" s="703"/>
      <c r="F1779" s="703"/>
      <c r="G1779" s="701"/>
      <c r="H1779" s="705"/>
      <c r="I1779" s="705"/>
      <c r="J1779" s="705"/>
      <c r="K1779" s="711" t="s">
        <v>19</v>
      </c>
      <c r="L1779" s="711" t="s">
        <v>20</v>
      </c>
      <c r="M1779" s="711" t="s">
        <v>21</v>
      </c>
      <c r="N1779" s="711" t="s">
        <v>22</v>
      </c>
      <c r="O1779" s="695" t="s">
        <v>23</v>
      </c>
      <c r="P1779" s="695" t="s">
        <v>24</v>
      </c>
      <c r="Q1779" s="709"/>
    </row>
    <row r="1780" spans="1:17" x14ac:dyDescent="0.25">
      <c r="A1780" s="699"/>
      <c r="B1780" s="701"/>
      <c r="C1780" s="703"/>
      <c r="D1780" s="703"/>
      <c r="E1780" s="703"/>
      <c r="F1780" s="703"/>
      <c r="G1780" s="701"/>
      <c r="H1780" s="705"/>
      <c r="I1780" s="705"/>
      <c r="J1780" s="705"/>
      <c r="K1780" s="746"/>
      <c r="L1780" s="746"/>
      <c r="M1780" s="746"/>
      <c r="N1780" s="746"/>
      <c r="O1780" s="705"/>
      <c r="P1780" s="705"/>
      <c r="Q1780" s="709"/>
    </row>
    <row r="1781" spans="1:17" ht="36" x14ac:dyDescent="0.25">
      <c r="A1781" s="569"/>
      <c r="B1781" s="649">
        <v>51501</v>
      </c>
      <c r="C1781" s="7" t="s">
        <v>512</v>
      </c>
      <c r="D1781" s="7" t="s">
        <v>71</v>
      </c>
      <c r="E1781" s="7" t="s">
        <v>72</v>
      </c>
      <c r="F1781" s="7">
        <v>1</v>
      </c>
      <c r="G1781" s="649" t="s">
        <v>39</v>
      </c>
      <c r="H1781" s="650">
        <v>45000</v>
      </c>
      <c r="I1781" s="575">
        <v>45000</v>
      </c>
      <c r="J1781" s="758" t="s">
        <v>28</v>
      </c>
      <c r="K1781" s="576">
        <v>1</v>
      </c>
      <c r="L1781" s="576">
        <v>0</v>
      </c>
      <c r="M1781" s="576">
        <v>0</v>
      </c>
      <c r="N1781" s="576">
        <v>0</v>
      </c>
      <c r="O1781" s="569"/>
      <c r="P1781" s="569"/>
      <c r="Q1781" s="760" t="s">
        <v>30</v>
      </c>
    </row>
    <row r="1782" spans="1:17" ht="36" x14ac:dyDescent="0.25">
      <c r="A1782" s="570">
        <v>1</v>
      </c>
      <c r="B1782" s="570">
        <v>51501</v>
      </c>
      <c r="C1782" s="571" t="s">
        <v>513</v>
      </c>
      <c r="D1782" s="572" t="s">
        <v>71</v>
      </c>
      <c r="E1782" s="572" t="s">
        <v>72</v>
      </c>
      <c r="F1782" s="570">
        <v>1</v>
      </c>
      <c r="G1782" s="571" t="s">
        <v>39</v>
      </c>
      <c r="H1782" s="573">
        <v>15000</v>
      </c>
      <c r="I1782" s="573">
        <v>15000</v>
      </c>
      <c r="J1782" s="759"/>
      <c r="K1782" s="576">
        <v>1</v>
      </c>
      <c r="L1782" s="576">
        <v>0</v>
      </c>
      <c r="M1782" s="576">
        <v>0</v>
      </c>
      <c r="N1782" s="576">
        <v>0</v>
      </c>
      <c r="O1782" s="574" t="s">
        <v>29</v>
      </c>
      <c r="P1782" s="574"/>
      <c r="Q1782" s="761"/>
    </row>
    <row r="1787" spans="1:17" x14ac:dyDescent="0.25">
      <c r="I1787" s="61">
        <v>60000</v>
      </c>
    </row>
    <row r="1800" spans="1:17" x14ac:dyDescent="0.25">
      <c r="A1800" s="706" t="s">
        <v>0</v>
      </c>
      <c r="B1800" s="706"/>
      <c r="C1800" s="706"/>
      <c r="D1800" s="706"/>
      <c r="E1800" s="706"/>
      <c r="F1800" s="706"/>
      <c r="G1800" s="706"/>
      <c r="H1800" s="706"/>
      <c r="I1800" s="706"/>
      <c r="J1800" s="706"/>
      <c r="K1800" s="706"/>
      <c r="L1800" s="706"/>
      <c r="M1800" s="706"/>
      <c r="N1800" s="706"/>
      <c r="O1800" s="706"/>
      <c r="P1800" s="706"/>
      <c r="Q1800" s="706"/>
    </row>
    <row r="1801" spans="1:17" x14ac:dyDescent="0.25">
      <c r="A1801" s="713" t="s">
        <v>1</v>
      </c>
      <c r="B1801" s="713"/>
      <c r="C1801" s="713"/>
      <c r="D1801" s="713"/>
      <c r="E1801" s="713"/>
      <c r="F1801" s="713"/>
      <c r="G1801" s="713"/>
      <c r="H1801" s="713"/>
      <c r="I1801" s="713"/>
      <c r="J1801" s="713"/>
      <c r="K1801" s="713"/>
      <c r="L1801" s="713"/>
      <c r="M1801" s="713"/>
      <c r="N1801" s="713"/>
      <c r="O1801" s="713"/>
      <c r="P1801" s="713"/>
      <c r="Q1801" s="713"/>
    </row>
    <row r="1802" spans="1:17" x14ac:dyDescent="0.25">
      <c r="A1802" s="713" t="s">
        <v>2</v>
      </c>
      <c r="B1802" s="713"/>
      <c r="C1802" s="713"/>
      <c r="D1802" s="713"/>
      <c r="E1802" s="713"/>
      <c r="F1802" s="713"/>
      <c r="G1802" s="713"/>
      <c r="H1802" s="713"/>
      <c r="I1802" s="713"/>
      <c r="J1802" s="713"/>
      <c r="K1802" s="713"/>
      <c r="L1802" s="713"/>
      <c r="M1802" s="713"/>
      <c r="N1802" s="713"/>
      <c r="O1802" s="713"/>
      <c r="P1802" s="713"/>
      <c r="Q1802" s="713"/>
    </row>
    <row r="1803" spans="1:17" x14ac:dyDescent="0.25">
      <c r="A1803" s="713" t="s">
        <v>3</v>
      </c>
      <c r="B1803" s="713"/>
      <c r="C1803" s="713"/>
      <c r="D1803" s="713"/>
      <c r="E1803" s="713"/>
      <c r="F1803" s="713"/>
      <c r="G1803" s="713"/>
      <c r="H1803" s="713"/>
      <c r="I1803" s="713"/>
      <c r="J1803" s="713"/>
      <c r="K1803" s="713"/>
      <c r="L1803" s="713"/>
      <c r="M1803" s="713"/>
      <c r="N1803" s="713"/>
      <c r="O1803" s="713"/>
      <c r="P1803" s="713"/>
      <c r="Q1803" s="713"/>
    </row>
    <row r="1804" spans="1:17" x14ac:dyDescent="0.25">
      <c r="A1804" s="713" t="s">
        <v>494</v>
      </c>
      <c r="B1804" s="713"/>
      <c r="C1804" s="713"/>
      <c r="D1804" s="713"/>
      <c r="E1804" s="713"/>
      <c r="F1804" s="713"/>
      <c r="G1804" s="713"/>
      <c r="H1804" s="713"/>
      <c r="I1804" s="713"/>
      <c r="J1804" s="713"/>
      <c r="K1804" s="713"/>
      <c r="L1804" s="713"/>
      <c r="M1804" s="713"/>
      <c r="N1804" s="713"/>
      <c r="O1804" s="713"/>
      <c r="P1804" s="713"/>
      <c r="Q1804" s="713"/>
    </row>
    <row r="1805" spans="1:17" x14ac:dyDescent="0.25">
      <c r="A1805" s="714" t="s">
        <v>4</v>
      </c>
      <c r="B1805" s="714"/>
      <c r="C1805" s="714"/>
      <c r="D1805" s="714"/>
      <c r="E1805" s="714"/>
      <c r="F1805" s="714"/>
      <c r="G1805" s="714"/>
      <c r="H1805" s="714"/>
      <c r="I1805" s="714"/>
      <c r="J1805" s="714"/>
      <c r="K1805" s="714"/>
      <c r="L1805" s="714"/>
      <c r="M1805" s="714"/>
      <c r="N1805" s="714"/>
      <c r="O1805" s="714"/>
      <c r="P1805" s="714"/>
      <c r="Q1805" s="714"/>
    </row>
    <row r="1806" spans="1:17" x14ac:dyDescent="0.25">
      <c r="A1806" s="737" t="s">
        <v>117</v>
      </c>
      <c r="B1806" s="737"/>
      <c r="C1806" s="737"/>
      <c r="D1806" s="737"/>
      <c r="E1806" s="737"/>
      <c r="F1806" s="737"/>
      <c r="G1806" s="737"/>
      <c r="H1806" s="737"/>
      <c r="I1806" s="737"/>
      <c r="J1806" s="737"/>
      <c r="K1806" s="737"/>
      <c r="L1806" s="737"/>
      <c r="M1806" s="737"/>
      <c r="N1806" s="737"/>
      <c r="O1806" s="737"/>
      <c r="P1806" s="737"/>
      <c r="Q1806" s="737"/>
    </row>
    <row r="1807" spans="1:17" ht="15.75" thickBot="1" x14ac:dyDescent="0.3">
      <c r="A1807" s="304"/>
      <c r="B1807" s="303"/>
      <c r="C1807" s="303"/>
      <c r="D1807" s="303"/>
      <c r="E1807" s="303"/>
      <c r="F1807" s="303"/>
      <c r="G1807" s="304"/>
      <c r="H1807" s="303"/>
      <c r="I1807" s="303"/>
      <c r="J1807" s="303"/>
      <c r="K1807" s="303"/>
      <c r="L1807" s="303"/>
      <c r="M1807" s="303"/>
      <c r="N1807" s="303"/>
      <c r="O1807" s="303"/>
      <c r="P1807" s="303"/>
      <c r="Q1807" s="303"/>
    </row>
    <row r="1808" spans="1:17" ht="15.75" thickTop="1" x14ac:dyDescent="0.25">
      <c r="A1808" s="698" t="s">
        <v>6</v>
      </c>
      <c r="B1808" s="700" t="s">
        <v>7</v>
      </c>
      <c r="C1808" s="702" t="s">
        <v>8</v>
      </c>
      <c r="D1808" s="702" t="s">
        <v>9</v>
      </c>
      <c r="E1808" s="702" t="s">
        <v>10</v>
      </c>
      <c r="F1808" s="702" t="s">
        <v>11</v>
      </c>
      <c r="G1808" s="700" t="s">
        <v>12</v>
      </c>
      <c r="H1808" s="704" t="s">
        <v>13</v>
      </c>
      <c r="I1808" s="704" t="s">
        <v>14</v>
      </c>
      <c r="J1808" s="704" t="s">
        <v>15</v>
      </c>
      <c r="K1808" s="715" t="s">
        <v>16</v>
      </c>
      <c r="L1808" s="716"/>
      <c r="M1808" s="716"/>
      <c r="N1808" s="717"/>
      <c r="O1808" s="715" t="s">
        <v>17</v>
      </c>
      <c r="P1808" s="717"/>
      <c r="Q1808" s="708" t="s">
        <v>18</v>
      </c>
    </row>
    <row r="1809" spans="1:17" x14ac:dyDescent="0.25">
      <c r="A1809" s="699"/>
      <c r="B1809" s="701"/>
      <c r="C1809" s="703"/>
      <c r="D1809" s="703"/>
      <c r="E1809" s="703"/>
      <c r="F1809" s="703"/>
      <c r="G1809" s="701"/>
      <c r="H1809" s="705"/>
      <c r="I1809" s="705"/>
      <c r="J1809" s="705"/>
      <c r="K1809" s="718"/>
      <c r="L1809" s="719"/>
      <c r="M1809" s="719"/>
      <c r="N1809" s="720"/>
      <c r="O1809" s="718"/>
      <c r="P1809" s="720"/>
      <c r="Q1809" s="709"/>
    </row>
    <row r="1810" spans="1:17" x14ac:dyDescent="0.25">
      <c r="A1810" s="699"/>
      <c r="B1810" s="701"/>
      <c r="C1810" s="703"/>
      <c r="D1810" s="703"/>
      <c r="E1810" s="703"/>
      <c r="F1810" s="703"/>
      <c r="G1810" s="701"/>
      <c r="H1810" s="705"/>
      <c r="I1810" s="705"/>
      <c r="J1810" s="705"/>
      <c r="K1810" s="711" t="s">
        <v>19</v>
      </c>
      <c r="L1810" s="711" t="s">
        <v>20</v>
      </c>
      <c r="M1810" s="711" t="s">
        <v>21</v>
      </c>
      <c r="N1810" s="711" t="s">
        <v>22</v>
      </c>
      <c r="O1810" s="695" t="s">
        <v>23</v>
      </c>
      <c r="P1810" s="695" t="s">
        <v>24</v>
      </c>
      <c r="Q1810" s="709"/>
    </row>
    <row r="1811" spans="1:17" ht="15.75" thickBot="1" x14ac:dyDescent="0.3">
      <c r="A1811" s="727"/>
      <c r="B1811" s="725"/>
      <c r="C1811" s="707"/>
      <c r="D1811" s="707"/>
      <c r="E1811" s="707"/>
      <c r="F1811" s="707"/>
      <c r="G1811" s="725"/>
      <c r="H1811" s="696"/>
      <c r="I1811" s="696"/>
      <c r="J1811" s="696"/>
      <c r="K1811" s="712"/>
      <c r="L1811" s="712"/>
      <c r="M1811" s="712"/>
      <c r="N1811" s="712"/>
      <c r="O1811" s="696"/>
      <c r="P1811" s="696"/>
      <c r="Q1811" s="710"/>
    </row>
    <row r="1812" spans="1:17" x14ac:dyDescent="0.25">
      <c r="A1812" s="52">
        <v>1</v>
      </c>
      <c r="B1812" s="53">
        <v>56401</v>
      </c>
      <c r="C1812" s="5" t="s">
        <v>457</v>
      </c>
      <c r="D1812" s="731" t="s">
        <v>71</v>
      </c>
      <c r="E1812" s="731" t="s">
        <v>72</v>
      </c>
      <c r="F1812" s="53">
        <v>2</v>
      </c>
      <c r="G1812" s="5" t="s">
        <v>75</v>
      </c>
      <c r="H1812" s="159">
        <v>5750</v>
      </c>
      <c r="I1812" s="159">
        <f>H1812*F1812</f>
        <v>11500</v>
      </c>
      <c r="J1812" s="214" t="s">
        <v>28</v>
      </c>
      <c r="K1812" s="86">
        <v>0</v>
      </c>
      <c r="L1812" s="86">
        <v>1</v>
      </c>
      <c r="M1812" s="86">
        <v>0</v>
      </c>
      <c r="N1812" s="86">
        <v>0</v>
      </c>
      <c r="O1812" s="54" t="s">
        <v>29</v>
      </c>
      <c r="P1812" s="54"/>
      <c r="Q1812" s="728" t="s">
        <v>30</v>
      </c>
    </row>
    <row r="1813" spans="1:17" ht="15.75" thickBot="1" x14ac:dyDescent="0.3">
      <c r="A1813" s="223">
        <v>5</v>
      </c>
      <c r="B1813" s="224">
        <v>56401</v>
      </c>
      <c r="C1813" s="224" t="s">
        <v>458</v>
      </c>
      <c r="D1813" s="733"/>
      <c r="E1813" s="733"/>
      <c r="F1813" s="224">
        <v>2</v>
      </c>
      <c r="G1813" s="224" t="s">
        <v>75</v>
      </c>
      <c r="H1813" s="226">
        <v>9650</v>
      </c>
      <c r="I1813" s="226">
        <f>H1813*F1813</f>
        <v>19300</v>
      </c>
      <c r="J1813" s="57" t="s">
        <v>28</v>
      </c>
      <c r="K1813" s="58">
        <v>0</v>
      </c>
      <c r="L1813" s="58">
        <v>1</v>
      </c>
      <c r="M1813" s="58">
        <v>0</v>
      </c>
      <c r="N1813" s="58">
        <v>0</v>
      </c>
      <c r="O1813" s="26" t="s">
        <v>29</v>
      </c>
      <c r="P1813" s="225"/>
      <c r="Q1813" s="730"/>
    </row>
    <row r="1814" spans="1:17" ht="15.75" thickTop="1" x14ac:dyDescent="0.25">
      <c r="I1814" s="61"/>
    </row>
    <row r="1815" spans="1:17" x14ac:dyDescent="0.25">
      <c r="I1815" s="61"/>
    </row>
    <row r="1816" spans="1:17" x14ac:dyDescent="0.25">
      <c r="I1816" s="61"/>
    </row>
    <row r="1817" spans="1:17" x14ac:dyDescent="0.25">
      <c r="I1817" s="61"/>
    </row>
    <row r="1818" spans="1:17" x14ac:dyDescent="0.25">
      <c r="I1818" s="61">
        <f>SUM(I1812:I1817)</f>
        <v>30800</v>
      </c>
    </row>
    <row r="1819" spans="1:17" x14ac:dyDescent="0.25">
      <c r="I1819" s="61"/>
    </row>
    <row r="1820" spans="1:17" x14ac:dyDescent="0.25">
      <c r="I1820" s="61"/>
    </row>
    <row r="1821" spans="1:17" x14ac:dyDescent="0.25">
      <c r="I1821" s="61"/>
    </row>
    <row r="1822" spans="1:17" x14ac:dyDescent="0.25">
      <c r="I1822" s="61"/>
    </row>
    <row r="1823" spans="1:17" x14ac:dyDescent="0.25">
      <c r="I1823" s="61"/>
    </row>
    <row r="1824" spans="1:17" x14ac:dyDescent="0.25">
      <c r="I1824" s="61"/>
    </row>
    <row r="1825" spans="9:9" x14ac:dyDescent="0.25">
      <c r="I1825" s="61"/>
    </row>
    <row r="1826" spans="9:9" x14ac:dyDescent="0.25">
      <c r="I1826" s="61"/>
    </row>
    <row r="1827" spans="9:9" x14ac:dyDescent="0.25">
      <c r="I1827" s="61"/>
    </row>
    <row r="1828" spans="9:9" x14ac:dyDescent="0.25">
      <c r="I1828" s="61"/>
    </row>
    <row r="1829" spans="9:9" x14ac:dyDescent="0.25">
      <c r="I1829" s="61"/>
    </row>
    <row r="1830" spans="9:9" x14ac:dyDescent="0.25">
      <c r="I1830" s="61"/>
    </row>
    <row r="1831" spans="9:9" x14ac:dyDescent="0.25">
      <c r="I1831" s="277">
        <f>SUM(I135+I166+I268+I289+J311+I364+I378+I417+I455+I495+I535+I575+I624+I631+I668+I693+I732+I770+I803+I840+I888+I908+I948+I987+I1012+I1053+I1096+I1140+I1181+I1219+I1260+I1296+I1330+I1368+I1403+I1443+I1484+I1521+I1560+I1599+I1636+I1678+I1715+I1756+I1787+I1818)</f>
        <v>3554248.92625</v>
      </c>
    </row>
  </sheetData>
  <mergeCells count="1295">
    <mergeCell ref="A1624:Q1624"/>
    <mergeCell ref="A1625:Q1625"/>
    <mergeCell ref="A1626:Q1626"/>
    <mergeCell ref="A1509:Q1509"/>
    <mergeCell ref="A1510:Q1510"/>
    <mergeCell ref="A1544:Q1544"/>
    <mergeCell ref="A1545:Q1545"/>
    <mergeCell ref="A1546:Q1546"/>
    <mergeCell ref="A1547:Q1547"/>
    <mergeCell ref="A1548:Q1548"/>
    <mergeCell ref="A1549:Q1549"/>
    <mergeCell ref="A1583:Q1583"/>
    <mergeCell ref="A1584:Q1584"/>
    <mergeCell ref="A1585:Q1585"/>
    <mergeCell ref="A1586:Q1586"/>
    <mergeCell ref="A1587:Q1587"/>
    <mergeCell ref="A1588:Q1588"/>
    <mergeCell ref="A1621:Q1621"/>
    <mergeCell ref="A1622:Q1622"/>
    <mergeCell ref="A1623:Q1623"/>
    <mergeCell ref="A1550:Q1550"/>
    <mergeCell ref="A1552:A1555"/>
    <mergeCell ref="B1552:B1555"/>
    <mergeCell ref="C1552:C1555"/>
    <mergeCell ref="D1552:D1555"/>
    <mergeCell ref="E1552:E1555"/>
    <mergeCell ref="F1552:F1555"/>
    <mergeCell ref="G1552:G1555"/>
    <mergeCell ref="H1552:H1555"/>
    <mergeCell ref="I1552:I1555"/>
    <mergeCell ref="J1552:J1555"/>
    <mergeCell ref="K1552:N1553"/>
    <mergeCell ref="A1427:Q1427"/>
    <mergeCell ref="A1428:Q1428"/>
    <mergeCell ref="A1429:Q1429"/>
    <mergeCell ref="A1430:Q1430"/>
    <mergeCell ref="A1431:Q1431"/>
    <mergeCell ref="A1432:Q1432"/>
    <mergeCell ref="A1466:Q1466"/>
    <mergeCell ref="A1467:Q1467"/>
    <mergeCell ref="A1468:Q1468"/>
    <mergeCell ref="A1469:Q1469"/>
    <mergeCell ref="A1470:Q1470"/>
    <mergeCell ref="A1471:Q1471"/>
    <mergeCell ref="A1505:Q1505"/>
    <mergeCell ref="A1506:Q1506"/>
    <mergeCell ref="A1507:Q1507"/>
    <mergeCell ref="A1508:Q1508"/>
    <mergeCell ref="A1472:Q1472"/>
    <mergeCell ref="A1474:A1477"/>
    <mergeCell ref="B1474:B1477"/>
    <mergeCell ref="C1474:C1477"/>
    <mergeCell ref="D1474:D1477"/>
    <mergeCell ref="E1474:E1477"/>
    <mergeCell ref="F1474:F1477"/>
    <mergeCell ref="G1474:G1477"/>
    <mergeCell ref="H1474:H1477"/>
    <mergeCell ref="I1474:I1477"/>
    <mergeCell ref="J1474:J1477"/>
    <mergeCell ref="K1474:N1475"/>
    <mergeCell ref="O1474:P1475"/>
    <mergeCell ref="Q1474:Q1477"/>
    <mergeCell ref="K1476:K1477"/>
    <mergeCell ref="L1476:L1477"/>
    <mergeCell ref="A1322:A1325"/>
    <mergeCell ref="B1322:B1325"/>
    <mergeCell ref="C1322:C1325"/>
    <mergeCell ref="D1322:D1325"/>
    <mergeCell ref="E1322:E1325"/>
    <mergeCell ref="F1322:F1325"/>
    <mergeCell ref="A1386:Q1386"/>
    <mergeCell ref="A1354:Q1354"/>
    <mergeCell ref="A1355:Q1355"/>
    <mergeCell ref="A1356:Q1356"/>
    <mergeCell ref="A1357:Q1357"/>
    <mergeCell ref="A1358:Q1358"/>
    <mergeCell ref="A1359:Q1359"/>
    <mergeCell ref="A1387:Q1387"/>
    <mergeCell ref="D1398:D1400"/>
    <mergeCell ref="E1398:E1400"/>
    <mergeCell ref="Q1398:Q1400"/>
    <mergeCell ref="A1353:Q1353"/>
    <mergeCell ref="O1363:O1364"/>
    <mergeCell ref="P1363:P1364"/>
    <mergeCell ref="A1388:Q1388"/>
    <mergeCell ref="A1389:Q1389"/>
    <mergeCell ref="A1390:Q1390"/>
    <mergeCell ref="A1391:Q1391"/>
    <mergeCell ref="A1392:Q1392"/>
    <mergeCell ref="A1394:A1397"/>
    <mergeCell ref="B1394:B1397"/>
    <mergeCell ref="C1394:C1397"/>
    <mergeCell ref="D1394:D1397"/>
    <mergeCell ref="E1394:E1397"/>
    <mergeCell ref="F1394:F1397"/>
    <mergeCell ref="G1394:G1397"/>
    <mergeCell ref="A1242:Q1242"/>
    <mergeCell ref="A1243:Q1243"/>
    <mergeCell ref="A1244:Q1244"/>
    <mergeCell ref="A1245:Q1245"/>
    <mergeCell ref="A1246:Q1246"/>
    <mergeCell ref="A1247:Q1247"/>
    <mergeCell ref="A1314:Q1314"/>
    <mergeCell ref="A1315:Q1315"/>
    <mergeCell ref="A1316:Q1316"/>
    <mergeCell ref="A1317:Q1317"/>
    <mergeCell ref="A1318:Q1318"/>
    <mergeCell ref="A1319:Q1319"/>
    <mergeCell ref="A1320:Q1320"/>
    <mergeCell ref="I1287:I1290"/>
    <mergeCell ref="J1287:J1290"/>
    <mergeCell ref="K1287:N1288"/>
    <mergeCell ref="O1287:P1288"/>
    <mergeCell ref="Q1287:Q1290"/>
    <mergeCell ref="K1289:K1290"/>
    <mergeCell ref="L1289:L1290"/>
    <mergeCell ref="M1289:M1290"/>
    <mergeCell ref="N1289:N1290"/>
    <mergeCell ref="O1289:O1290"/>
    <mergeCell ref="P1289:P1290"/>
    <mergeCell ref="A1248:Q1248"/>
    <mergeCell ref="A1250:A1253"/>
    <mergeCell ref="B1250:B1253"/>
    <mergeCell ref="C1250:C1253"/>
    <mergeCell ref="D1250:D1253"/>
    <mergeCell ref="E1250:E1253"/>
    <mergeCell ref="F1250:F1253"/>
    <mergeCell ref="G1250:G1253"/>
    <mergeCell ref="A1125:Q1125"/>
    <mergeCell ref="A1126:Q1126"/>
    <mergeCell ref="A1127:Q1127"/>
    <mergeCell ref="A1128:Q1128"/>
    <mergeCell ref="A1129:Q1129"/>
    <mergeCell ref="A1130:Q1130"/>
    <mergeCell ref="A1132:A1135"/>
    <mergeCell ref="A1164:Q1164"/>
    <mergeCell ref="A1165:Q1165"/>
    <mergeCell ref="A1166:Q1166"/>
    <mergeCell ref="A1167:Q1167"/>
    <mergeCell ref="A1168:Q1168"/>
    <mergeCell ref="A1169:Q1169"/>
    <mergeCell ref="A1203:Q1203"/>
    <mergeCell ref="A1204:Q1204"/>
    <mergeCell ref="A1170:Q1170"/>
    <mergeCell ref="A1172:A1175"/>
    <mergeCell ref="B1172:B1175"/>
    <mergeCell ref="C1172:C1175"/>
    <mergeCell ref="D1172:D1175"/>
    <mergeCell ref="E1172:E1175"/>
    <mergeCell ref="F1172:F1175"/>
    <mergeCell ref="G1172:G1175"/>
    <mergeCell ref="H1172:H1175"/>
    <mergeCell ref="I1172:I1175"/>
    <mergeCell ref="J1172:J1175"/>
    <mergeCell ref="K1172:N1173"/>
    <mergeCell ref="O1172:P1173"/>
    <mergeCell ref="Q1172:Q1175"/>
    <mergeCell ref="K1174:K1175"/>
    <mergeCell ref="L1174:L1175"/>
    <mergeCell ref="M1174:M1175"/>
    <mergeCell ref="A1041:Q1041"/>
    <mergeCell ref="A1036:Q1036"/>
    <mergeCell ref="A1037:Q1037"/>
    <mergeCell ref="A1038:Q1038"/>
    <mergeCell ref="A1039:Q1039"/>
    <mergeCell ref="A1040:Q1040"/>
    <mergeCell ref="A1042:Q1042"/>
    <mergeCell ref="A1044:A1047"/>
    <mergeCell ref="B1044:B1047"/>
    <mergeCell ref="A1080:Q1080"/>
    <mergeCell ref="A1077:Q1077"/>
    <mergeCell ref="A1078:Q1078"/>
    <mergeCell ref="A1079:Q1079"/>
    <mergeCell ref="C1044:C1047"/>
    <mergeCell ref="D1044:D1047"/>
    <mergeCell ref="E1044:E1047"/>
    <mergeCell ref="F1044:F1047"/>
    <mergeCell ref="G1044:G1047"/>
    <mergeCell ref="H1044:H1047"/>
    <mergeCell ref="I1044:I1047"/>
    <mergeCell ref="J1044:J1047"/>
    <mergeCell ref="K1044:N1045"/>
    <mergeCell ref="O1044:P1045"/>
    <mergeCell ref="Q1044:Q1047"/>
    <mergeCell ref="K1046:K1047"/>
    <mergeCell ref="L1046:L1047"/>
    <mergeCell ref="M1046:M1047"/>
    <mergeCell ref="N1046:N1047"/>
    <mergeCell ref="O1046:O1047"/>
    <mergeCell ref="P1046:P1047"/>
    <mergeCell ref="D1048:D1049"/>
    <mergeCell ref="E1048:E1049"/>
    <mergeCell ref="A878:Q878"/>
    <mergeCell ref="A879:Q879"/>
    <mergeCell ref="A880:Q880"/>
    <mergeCell ref="A882:A885"/>
    <mergeCell ref="A893:Q893"/>
    <mergeCell ref="A894:Q894"/>
    <mergeCell ref="A895:Q895"/>
    <mergeCell ref="A931:Q931"/>
    <mergeCell ref="A932:Q932"/>
    <mergeCell ref="A933:Q933"/>
    <mergeCell ref="A934:Q934"/>
    <mergeCell ref="A935:Q935"/>
    <mergeCell ref="A936:Q936"/>
    <mergeCell ref="A998:Q998"/>
    <mergeCell ref="A999:Q999"/>
    <mergeCell ref="A1000:Q1000"/>
    <mergeCell ref="A1001:Q1001"/>
    <mergeCell ref="A996:Q996"/>
    <mergeCell ref="A997:Q997"/>
    <mergeCell ref="A970:Q970"/>
    <mergeCell ref="A971:Q971"/>
    <mergeCell ref="A972:Q972"/>
    <mergeCell ref="B882:B885"/>
    <mergeCell ref="C882:C885"/>
    <mergeCell ref="D882:D885"/>
    <mergeCell ref="E882:E885"/>
    <mergeCell ref="F882:F885"/>
    <mergeCell ref="G882:G885"/>
    <mergeCell ref="H882:H885"/>
    <mergeCell ref="I882:I885"/>
    <mergeCell ref="J882:J885"/>
    <mergeCell ref="K882:N883"/>
    <mergeCell ref="A719:Q719"/>
    <mergeCell ref="A720:Q720"/>
    <mergeCell ref="A721:Q721"/>
    <mergeCell ref="A722:Q722"/>
    <mergeCell ref="A788:Q788"/>
    <mergeCell ref="A789:Q789"/>
    <mergeCell ref="A790:Q790"/>
    <mergeCell ref="A791:Q791"/>
    <mergeCell ref="A792:Q792"/>
    <mergeCell ref="A793:Q793"/>
    <mergeCell ref="A794:Q794"/>
    <mergeCell ref="A796:A799"/>
    <mergeCell ref="B796:B799"/>
    <mergeCell ref="A874:Q874"/>
    <mergeCell ref="A875:Q875"/>
    <mergeCell ref="A876:Q876"/>
    <mergeCell ref="A877:Q877"/>
    <mergeCell ref="A723:Q723"/>
    <mergeCell ref="A725:A728"/>
    <mergeCell ref="B725:B728"/>
    <mergeCell ref="C725:C728"/>
    <mergeCell ref="D725:D728"/>
    <mergeCell ref="E725:E728"/>
    <mergeCell ref="F725:F728"/>
    <mergeCell ref="G725:G728"/>
    <mergeCell ref="H725:H728"/>
    <mergeCell ref="I725:I728"/>
    <mergeCell ref="J725:J728"/>
    <mergeCell ref="K725:N726"/>
    <mergeCell ref="O725:P726"/>
    <mergeCell ref="Q725:Q728"/>
    <mergeCell ref="K727:K728"/>
    <mergeCell ref="A596:Q596"/>
    <mergeCell ref="A597:Q597"/>
    <mergeCell ref="A598:Q598"/>
    <mergeCell ref="A599:Q599"/>
    <mergeCell ref="A600:Q600"/>
    <mergeCell ref="A601:Q601"/>
    <mergeCell ref="D608:D618"/>
    <mergeCell ref="E608:E618"/>
    <mergeCell ref="Q608:Q618"/>
    <mergeCell ref="A639:Q639"/>
    <mergeCell ref="A640:Q640"/>
    <mergeCell ref="A641:Q641"/>
    <mergeCell ref="A642:Q642"/>
    <mergeCell ref="A643:Q643"/>
    <mergeCell ref="A644:Q644"/>
    <mergeCell ref="A717:Q717"/>
    <mergeCell ref="A718:Q718"/>
    <mergeCell ref="A602:Q602"/>
    <mergeCell ref="A604:A607"/>
    <mergeCell ref="B604:B607"/>
    <mergeCell ref="C604:C607"/>
    <mergeCell ref="D604:D607"/>
    <mergeCell ref="E604:E607"/>
    <mergeCell ref="F604:F607"/>
    <mergeCell ref="G604:G607"/>
    <mergeCell ref="H604:H607"/>
    <mergeCell ref="I604:I607"/>
    <mergeCell ref="J604:J607"/>
    <mergeCell ref="K604:N605"/>
    <mergeCell ref="O604:P605"/>
    <mergeCell ref="Q604:Q607"/>
    <mergeCell ref="K606:K607"/>
    <mergeCell ref="D413:D414"/>
    <mergeCell ref="E413:E414"/>
    <mergeCell ref="Q413:Q414"/>
    <mergeCell ref="A442:Q442"/>
    <mergeCell ref="A443:Q443"/>
    <mergeCell ref="A481:Q481"/>
    <mergeCell ref="A482:Q482"/>
    <mergeCell ref="A483:Q483"/>
    <mergeCell ref="A484:Q484"/>
    <mergeCell ref="A485:Q485"/>
    <mergeCell ref="A486:Q486"/>
    <mergeCell ref="A519:Q519"/>
    <mergeCell ref="A520:Q520"/>
    <mergeCell ref="A521:Q521"/>
    <mergeCell ref="A522:Q522"/>
    <mergeCell ref="A523:Q523"/>
    <mergeCell ref="A524:Q524"/>
    <mergeCell ref="A444:Q444"/>
    <mergeCell ref="A445:Q445"/>
    <mergeCell ref="A446:Q446"/>
    <mergeCell ref="A448:A451"/>
    <mergeCell ref="B448:B451"/>
    <mergeCell ref="C448:C451"/>
    <mergeCell ref="D448:D451"/>
    <mergeCell ref="E448:E451"/>
    <mergeCell ref="F448:F451"/>
    <mergeCell ref="G448:G451"/>
    <mergeCell ref="H448:H451"/>
    <mergeCell ref="I448:I451"/>
    <mergeCell ref="J448:J451"/>
    <mergeCell ref="K448:N449"/>
    <mergeCell ref="O448:P449"/>
    <mergeCell ref="B298:Q298"/>
    <mergeCell ref="B299:Q299"/>
    <mergeCell ref="B300:Q300"/>
    <mergeCell ref="B301:Q301"/>
    <mergeCell ref="B302:Q302"/>
    <mergeCell ref="B304:B307"/>
    <mergeCell ref="A368:Q368"/>
    <mergeCell ref="A369:Q369"/>
    <mergeCell ref="A370:Q370"/>
    <mergeCell ref="A371:Q371"/>
    <mergeCell ref="A366:Q366"/>
    <mergeCell ref="A367:Q367"/>
    <mergeCell ref="D327:D363"/>
    <mergeCell ref="E327:E363"/>
    <mergeCell ref="Q327:Q363"/>
    <mergeCell ref="A365:Q365"/>
    <mergeCell ref="A373:A376"/>
    <mergeCell ref="B373:B376"/>
    <mergeCell ref="C373:C376"/>
    <mergeCell ref="D373:D376"/>
    <mergeCell ref="N325:N326"/>
    <mergeCell ref="O325:O326"/>
    <mergeCell ref="P325:P326"/>
    <mergeCell ref="C304:C307"/>
    <mergeCell ref="D304:D307"/>
    <mergeCell ref="E304:E307"/>
    <mergeCell ref="F304:F307"/>
    <mergeCell ref="G304:G307"/>
    <mergeCell ref="H304:H307"/>
    <mergeCell ref="I304:I307"/>
    <mergeCell ref="J304:J307"/>
    <mergeCell ref="K304:K307"/>
    <mergeCell ref="M153:M154"/>
    <mergeCell ref="N153:N154"/>
    <mergeCell ref="O153:O154"/>
    <mergeCell ref="P153:P154"/>
    <mergeCell ref="G151:G154"/>
    <mergeCell ref="H151:H154"/>
    <mergeCell ref="I151:I154"/>
    <mergeCell ref="J151:J154"/>
    <mergeCell ref="K151:N152"/>
    <mergeCell ref="O151:P152"/>
    <mergeCell ref="D155:D164"/>
    <mergeCell ref="E155:E164"/>
    <mergeCell ref="Q155:Q164"/>
    <mergeCell ref="A235:Q235"/>
    <mergeCell ref="A236:Q236"/>
    <mergeCell ref="A237:Q237"/>
    <mergeCell ref="A232:Q232"/>
    <mergeCell ref="A233:Q233"/>
    <mergeCell ref="A234:Q234"/>
    <mergeCell ref="D201:D229"/>
    <mergeCell ref="E201:E229"/>
    <mergeCell ref="Q201:Q229"/>
    <mergeCell ref="A189:Q189"/>
    <mergeCell ref="A197:A200"/>
    <mergeCell ref="B197:B200"/>
    <mergeCell ref="C197:C200"/>
    <mergeCell ref="D197:D200"/>
    <mergeCell ref="E197:E200"/>
    <mergeCell ref="F197:F200"/>
    <mergeCell ref="G197:G200"/>
    <mergeCell ref="H197:H200"/>
    <mergeCell ref="I197:I200"/>
    <mergeCell ref="A146:Q146"/>
    <mergeCell ref="A147:Q147"/>
    <mergeCell ref="A148:Q148"/>
    <mergeCell ref="A149:Q149"/>
    <mergeCell ref="A151:A154"/>
    <mergeCell ref="B151:B154"/>
    <mergeCell ref="C151:C154"/>
    <mergeCell ref="D151:D154"/>
    <mergeCell ref="E151:E154"/>
    <mergeCell ref="F151:F154"/>
    <mergeCell ref="D108:D132"/>
    <mergeCell ref="E108:E132"/>
    <mergeCell ref="Q108:Q132"/>
    <mergeCell ref="A143:Q143"/>
    <mergeCell ref="A144:Q144"/>
    <mergeCell ref="A145:Q145"/>
    <mergeCell ref="Q104:Q107"/>
    <mergeCell ref="K106:K107"/>
    <mergeCell ref="L106:L107"/>
    <mergeCell ref="M106:M107"/>
    <mergeCell ref="N106:N107"/>
    <mergeCell ref="O106:O107"/>
    <mergeCell ref="P106:P107"/>
    <mergeCell ref="G104:G107"/>
    <mergeCell ref="H104:H107"/>
    <mergeCell ref="I104:I107"/>
    <mergeCell ref="J104:J107"/>
    <mergeCell ref="K104:N105"/>
    <mergeCell ref="O104:P105"/>
    <mergeCell ref="Q151:Q154"/>
    <mergeCell ref="K153:K154"/>
    <mergeCell ref="L153:L154"/>
    <mergeCell ref="A99:Q99"/>
    <mergeCell ref="A100:Q100"/>
    <mergeCell ref="A101:Q101"/>
    <mergeCell ref="A102:Q102"/>
    <mergeCell ref="A104:A107"/>
    <mergeCell ref="B104:B107"/>
    <mergeCell ref="C104:C107"/>
    <mergeCell ref="D104:D107"/>
    <mergeCell ref="E104:E107"/>
    <mergeCell ref="F104:F107"/>
    <mergeCell ref="D59:D88"/>
    <mergeCell ref="E59:E88"/>
    <mergeCell ref="Q59:Q88"/>
    <mergeCell ref="A96:Q96"/>
    <mergeCell ref="A97:Q97"/>
    <mergeCell ref="A98:Q98"/>
    <mergeCell ref="Q55:Q58"/>
    <mergeCell ref="K57:K58"/>
    <mergeCell ref="L57:L58"/>
    <mergeCell ref="M57:M58"/>
    <mergeCell ref="N57:N58"/>
    <mergeCell ref="O57:O58"/>
    <mergeCell ref="P57:P58"/>
    <mergeCell ref="G55:G58"/>
    <mergeCell ref="H55:H58"/>
    <mergeCell ref="I55:I58"/>
    <mergeCell ref="J55:J58"/>
    <mergeCell ref="K55:N56"/>
    <mergeCell ref="O55:P56"/>
    <mergeCell ref="A51:Q51"/>
    <mergeCell ref="A52:Q52"/>
    <mergeCell ref="A53:Q53"/>
    <mergeCell ref="A55:A58"/>
    <mergeCell ref="B55:B58"/>
    <mergeCell ref="C55:C58"/>
    <mergeCell ref="D55:D58"/>
    <mergeCell ref="E55:E58"/>
    <mergeCell ref="F55:F58"/>
    <mergeCell ref="D14:D44"/>
    <mergeCell ref="E14:E44"/>
    <mergeCell ref="Q14:Q44"/>
    <mergeCell ref="A47:Q47"/>
    <mergeCell ref="A48:Q48"/>
    <mergeCell ref="A49:Q49"/>
    <mergeCell ref="J10:J13"/>
    <mergeCell ref="K10:N11"/>
    <mergeCell ref="O10:P11"/>
    <mergeCell ref="Q10:Q13"/>
    <mergeCell ref="K12:K13"/>
    <mergeCell ref="L12:L13"/>
    <mergeCell ref="M12:M13"/>
    <mergeCell ref="N12:N13"/>
    <mergeCell ref="O12:O13"/>
    <mergeCell ref="P12:P13"/>
    <mergeCell ref="A8:Q8"/>
    <mergeCell ref="A10:A13"/>
    <mergeCell ref="B10:B13"/>
    <mergeCell ref="C10:C13"/>
    <mergeCell ref="D10:D13"/>
    <mergeCell ref="E10:E13"/>
    <mergeCell ref="F10:F13"/>
    <mergeCell ref="G10:G13"/>
    <mergeCell ref="H10:H13"/>
    <mergeCell ref="I10:I13"/>
    <mergeCell ref="A2:Q2"/>
    <mergeCell ref="A3:Q3"/>
    <mergeCell ref="A4:Q4"/>
    <mergeCell ref="A5:Q5"/>
    <mergeCell ref="A6:Q6"/>
    <mergeCell ref="A7:Q7"/>
    <mergeCell ref="A50:Q50"/>
    <mergeCell ref="J197:J200"/>
    <mergeCell ref="K197:N198"/>
    <mergeCell ref="O197:P198"/>
    <mergeCell ref="Q197:Q200"/>
    <mergeCell ref="K199:K200"/>
    <mergeCell ref="L199:L200"/>
    <mergeCell ref="M199:M200"/>
    <mergeCell ref="N199:N200"/>
    <mergeCell ref="O199:O200"/>
    <mergeCell ref="P199:P200"/>
    <mergeCell ref="A193:Q193"/>
    <mergeCell ref="A194:Q194"/>
    <mergeCell ref="A195:Q195"/>
    <mergeCell ref="A190:Q190"/>
    <mergeCell ref="A191:Q191"/>
    <mergeCell ref="A192:Q192"/>
    <mergeCell ref="A231:Q231"/>
    <mergeCell ref="A239:A242"/>
    <mergeCell ref="B239:B242"/>
    <mergeCell ref="C239:C242"/>
    <mergeCell ref="D239:D242"/>
    <mergeCell ref="E239:E242"/>
    <mergeCell ref="F239:F242"/>
    <mergeCell ref="G239:G242"/>
    <mergeCell ref="H239:H242"/>
    <mergeCell ref="I239:I242"/>
    <mergeCell ref="J239:J242"/>
    <mergeCell ref="K239:N240"/>
    <mergeCell ref="O239:P240"/>
    <mergeCell ref="Q239:Q242"/>
    <mergeCell ref="K241:K242"/>
    <mergeCell ref="L241:L242"/>
    <mergeCell ref="M241:M242"/>
    <mergeCell ref="N241:N242"/>
    <mergeCell ref="O241:O242"/>
    <mergeCell ref="P241:P242"/>
    <mergeCell ref="Q243:Q266"/>
    <mergeCell ref="A276:Q276"/>
    <mergeCell ref="A282:A285"/>
    <mergeCell ref="B282:B285"/>
    <mergeCell ref="C282:C285"/>
    <mergeCell ref="D282:D285"/>
    <mergeCell ref="E282:E285"/>
    <mergeCell ref="F282:F285"/>
    <mergeCell ref="G282:G285"/>
    <mergeCell ref="H282:H285"/>
    <mergeCell ref="I282:I285"/>
    <mergeCell ref="J282:J285"/>
    <mergeCell ref="K282:N283"/>
    <mergeCell ref="O282:P283"/>
    <mergeCell ref="Q282:Q285"/>
    <mergeCell ref="K284:K285"/>
    <mergeCell ref="L284:L285"/>
    <mergeCell ref="M284:M285"/>
    <mergeCell ref="N284:N285"/>
    <mergeCell ref="O284:O285"/>
    <mergeCell ref="P284:P285"/>
    <mergeCell ref="A278:Q278"/>
    <mergeCell ref="A279:Q279"/>
    <mergeCell ref="A280:Q280"/>
    <mergeCell ref="A277:Q277"/>
    <mergeCell ref="D243:D266"/>
    <mergeCell ref="E243:E266"/>
    <mergeCell ref="L304:O305"/>
    <mergeCell ref="P304:Q305"/>
    <mergeCell ref="L306:L307"/>
    <mergeCell ref="M306:M307"/>
    <mergeCell ref="N306:N307"/>
    <mergeCell ref="O306:O307"/>
    <mergeCell ref="P306:P307"/>
    <mergeCell ref="Q306:Q307"/>
    <mergeCell ref="A321:Q321"/>
    <mergeCell ref="A316:Q316"/>
    <mergeCell ref="A317:Q317"/>
    <mergeCell ref="A318:Q318"/>
    <mergeCell ref="A319:Q319"/>
    <mergeCell ref="A320:Q320"/>
    <mergeCell ref="E373:E376"/>
    <mergeCell ref="F373:F376"/>
    <mergeCell ref="G373:G376"/>
    <mergeCell ref="H373:H376"/>
    <mergeCell ref="I373:I376"/>
    <mergeCell ref="J373:J376"/>
    <mergeCell ref="K373:N374"/>
    <mergeCell ref="O373:P374"/>
    <mergeCell ref="Q373:Q376"/>
    <mergeCell ref="K375:K376"/>
    <mergeCell ref="L375:L376"/>
    <mergeCell ref="M375:M376"/>
    <mergeCell ref="N375:N376"/>
    <mergeCell ref="O375:O376"/>
    <mergeCell ref="P375:P376"/>
    <mergeCell ref="A315:Q315"/>
    <mergeCell ref="A323:A326"/>
    <mergeCell ref="B323:B326"/>
    <mergeCell ref="C323:C326"/>
    <mergeCell ref="D323:D326"/>
    <mergeCell ref="E323:E326"/>
    <mergeCell ref="F323:F326"/>
    <mergeCell ref="G323:G326"/>
    <mergeCell ref="H323:H326"/>
    <mergeCell ref="I323:I326"/>
    <mergeCell ref="J323:J326"/>
    <mergeCell ref="K323:N324"/>
    <mergeCell ref="O323:P324"/>
    <mergeCell ref="Q323:Q326"/>
    <mergeCell ref="K325:K326"/>
    <mergeCell ref="L325:L326"/>
    <mergeCell ref="M325:M326"/>
    <mergeCell ref="A401:Q401"/>
    <mergeCell ref="A402:Q402"/>
    <mergeCell ref="A403:Q403"/>
    <mergeCell ref="A404:Q404"/>
    <mergeCell ref="A409:A412"/>
    <mergeCell ref="B409:B412"/>
    <mergeCell ref="C409:C412"/>
    <mergeCell ref="D409:D412"/>
    <mergeCell ref="E409:E412"/>
    <mergeCell ref="F409:F412"/>
    <mergeCell ref="G409:G412"/>
    <mergeCell ref="H409:H412"/>
    <mergeCell ref="I409:I412"/>
    <mergeCell ref="J409:J412"/>
    <mergeCell ref="K409:N410"/>
    <mergeCell ref="O409:P410"/>
    <mergeCell ref="Q409:Q412"/>
    <mergeCell ref="K411:K412"/>
    <mergeCell ref="L411:L412"/>
    <mergeCell ref="M411:M412"/>
    <mergeCell ref="N411:N412"/>
    <mergeCell ref="O411:O412"/>
    <mergeCell ref="P411:P412"/>
    <mergeCell ref="A405:Q405"/>
    <mergeCell ref="A406:Q406"/>
    <mergeCell ref="A407:Q407"/>
    <mergeCell ref="Q448:Q451"/>
    <mergeCell ref="K450:K451"/>
    <mergeCell ref="L450:L451"/>
    <mergeCell ref="M450:M451"/>
    <mergeCell ref="N450:N451"/>
    <mergeCell ref="O450:O451"/>
    <mergeCell ref="P450:P451"/>
    <mergeCell ref="A487:Q487"/>
    <mergeCell ref="A489:A492"/>
    <mergeCell ref="B489:B492"/>
    <mergeCell ref="C489:C492"/>
    <mergeCell ref="D489:D492"/>
    <mergeCell ref="E489:E492"/>
    <mergeCell ref="F489:F492"/>
    <mergeCell ref="G489:G492"/>
    <mergeCell ref="H489:H492"/>
    <mergeCell ref="I489:I492"/>
    <mergeCell ref="J489:J492"/>
    <mergeCell ref="K489:N490"/>
    <mergeCell ref="O489:P490"/>
    <mergeCell ref="Q489:Q492"/>
    <mergeCell ref="K491:K492"/>
    <mergeCell ref="L491:L492"/>
    <mergeCell ref="M491:M492"/>
    <mergeCell ref="N491:N492"/>
    <mergeCell ref="O491:O492"/>
    <mergeCell ref="P491:P492"/>
    <mergeCell ref="A525:Q525"/>
    <mergeCell ref="A527:A530"/>
    <mergeCell ref="B527:B530"/>
    <mergeCell ref="C527:C530"/>
    <mergeCell ref="D527:D530"/>
    <mergeCell ref="E527:E530"/>
    <mergeCell ref="F527:F530"/>
    <mergeCell ref="G527:G530"/>
    <mergeCell ref="H527:H530"/>
    <mergeCell ref="I527:I530"/>
    <mergeCell ref="J527:J530"/>
    <mergeCell ref="K527:N528"/>
    <mergeCell ref="O527:P528"/>
    <mergeCell ref="Q527:Q530"/>
    <mergeCell ref="K529:K530"/>
    <mergeCell ref="L529:L530"/>
    <mergeCell ref="M529:M530"/>
    <mergeCell ref="N529:N530"/>
    <mergeCell ref="O529:O530"/>
    <mergeCell ref="P529:P530"/>
    <mergeCell ref="D531:D532"/>
    <mergeCell ref="E531:E532"/>
    <mergeCell ref="Q531:Q532"/>
    <mergeCell ref="A559:Q559"/>
    <mergeCell ref="A560:Q560"/>
    <mergeCell ref="A561:Q561"/>
    <mergeCell ref="A562:Q562"/>
    <mergeCell ref="A563:Q563"/>
    <mergeCell ref="A564:Q564"/>
    <mergeCell ref="A565:Q565"/>
    <mergeCell ref="A567:A570"/>
    <mergeCell ref="B567:B570"/>
    <mergeCell ref="C567:C570"/>
    <mergeCell ref="D567:D570"/>
    <mergeCell ref="E567:E570"/>
    <mergeCell ref="F567:F570"/>
    <mergeCell ref="G567:G570"/>
    <mergeCell ref="H567:H570"/>
    <mergeCell ref="I567:I570"/>
    <mergeCell ref="J567:J570"/>
    <mergeCell ref="K567:N568"/>
    <mergeCell ref="O567:P568"/>
    <mergeCell ref="Q567:Q570"/>
    <mergeCell ref="K569:K570"/>
    <mergeCell ref="L569:L570"/>
    <mergeCell ref="M569:M570"/>
    <mergeCell ref="N569:N570"/>
    <mergeCell ref="O569:O570"/>
    <mergeCell ref="P569:P570"/>
    <mergeCell ref="L606:L607"/>
    <mergeCell ref="M606:M607"/>
    <mergeCell ref="N606:N607"/>
    <mergeCell ref="O606:O607"/>
    <mergeCell ref="P606:P607"/>
    <mergeCell ref="A645:Q645"/>
    <mergeCell ref="A647:A650"/>
    <mergeCell ref="B647:B650"/>
    <mergeCell ref="C647:C650"/>
    <mergeCell ref="D647:D650"/>
    <mergeCell ref="E647:E650"/>
    <mergeCell ref="F647:F650"/>
    <mergeCell ref="G647:G650"/>
    <mergeCell ref="H647:H650"/>
    <mergeCell ref="I647:I650"/>
    <mergeCell ref="J647:J650"/>
    <mergeCell ref="K647:N648"/>
    <mergeCell ref="O647:P648"/>
    <mergeCell ref="Q647:Q650"/>
    <mergeCell ref="K649:K650"/>
    <mergeCell ref="L649:L650"/>
    <mergeCell ref="M649:M650"/>
    <mergeCell ref="N649:N650"/>
    <mergeCell ref="O649:O650"/>
    <mergeCell ref="P649:P650"/>
    <mergeCell ref="D651:D666"/>
    <mergeCell ref="E651:E666"/>
    <mergeCell ref="Q651:Q666"/>
    <mergeCell ref="A677:Q677"/>
    <mergeCell ref="A678:Q678"/>
    <mergeCell ref="A679:Q679"/>
    <mergeCell ref="A680:Q680"/>
    <mergeCell ref="A681:Q681"/>
    <mergeCell ref="A682:Q682"/>
    <mergeCell ref="A683:Q683"/>
    <mergeCell ref="A685:A688"/>
    <mergeCell ref="B685:B688"/>
    <mergeCell ref="C685:C688"/>
    <mergeCell ref="D685:D688"/>
    <mergeCell ref="E685:E688"/>
    <mergeCell ref="F685:F688"/>
    <mergeCell ref="G685:G688"/>
    <mergeCell ref="H685:H688"/>
    <mergeCell ref="I685:I688"/>
    <mergeCell ref="J685:J688"/>
    <mergeCell ref="K685:N686"/>
    <mergeCell ref="O685:P686"/>
    <mergeCell ref="Q685:Q688"/>
    <mergeCell ref="K687:K688"/>
    <mergeCell ref="L687:L688"/>
    <mergeCell ref="M687:M688"/>
    <mergeCell ref="N687:N688"/>
    <mergeCell ref="O687:O688"/>
    <mergeCell ref="P687:P688"/>
    <mergeCell ref="L727:L728"/>
    <mergeCell ref="M727:M728"/>
    <mergeCell ref="N727:N728"/>
    <mergeCell ref="O727:O728"/>
    <mergeCell ref="P727:P728"/>
    <mergeCell ref="A755:Q755"/>
    <mergeCell ref="A756:Q756"/>
    <mergeCell ref="A757:Q757"/>
    <mergeCell ref="A758:Q758"/>
    <mergeCell ref="A759:Q759"/>
    <mergeCell ref="A760:Q760"/>
    <mergeCell ref="A761:Q761"/>
    <mergeCell ref="A763:A766"/>
    <mergeCell ref="B763:B766"/>
    <mergeCell ref="C763:C766"/>
    <mergeCell ref="D763:D766"/>
    <mergeCell ref="E763:E766"/>
    <mergeCell ref="F763:F766"/>
    <mergeCell ref="G763:G766"/>
    <mergeCell ref="H763:H766"/>
    <mergeCell ref="I763:I766"/>
    <mergeCell ref="J763:J766"/>
    <mergeCell ref="K763:N764"/>
    <mergeCell ref="O763:P764"/>
    <mergeCell ref="Q763:Q766"/>
    <mergeCell ref="K765:K766"/>
    <mergeCell ref="L765:L766"/>
    <mergeCell ref="M765:M766"/>
    <mergeCell ref="N765:N766"/>
    <mergeCell ref="O765:O766"/>
    <mergeCell ref="P765:P766"/>
    <mergeCell ref="C796:C799"/>
    <mergeCell ref="D796:D799"/>
    <mergeCell ref="E796:E799"/>
    <mergeCell ref="F796:F799"/>
    <mergeCell ref="G796:G799"/>
    <mergeCell ref="H796:H799"/>
    <mergeCell ref="I796:I799"/>
    <mergeCell ref="J796:J799"/>
    <mergeCell ref="K796:N797"/>
    <mergeCell ref="O796:P797"/>
    <mergeCell ref="Q796:Q799"/>
    <mergeCell ref="K798:K799"/>
    <mergeCell ref="L798:L799"/>
    <mergeCell ref="M798:M799"/>
    <mergeCell ref="N798:N799"/>
    <mergeCell ref="O798:O799"/>
    <mergeCell ref="P798:P799"/>
    <mergeCell ref="A825:Q825"/>
    <mergeCell ref="A826:Q826"/>
    <mergeCell ref="A827:Q827"/>
    <mergeCell ref="A828:Q828"/>
    <mergeCell ref="A829:Q829"/>
    <mergeCell ref="A830:Q830"/>
    <mergeCell ref="A831:Q831"/>
    <mergeCell ref="A833:A836"/>
    <mergeCell ref="B833:B836"/>
    <mergeCell ref="C833:C836"/>
    <mergeCell ref="D833:D836"/>
    <mergeCell ref="E833:E836"/>
    <mergeCell ref="F833:F836"/>
    <mergeCell ref="G833:G836"/>
    <mergeCell ref="H833:H836"/>
    <mergeCell ref="I833:I836"/>
    <mergeCell ref="J833:J836"/>
    <mergeCell ref="K833:N834"/>
    <mergeCell ref="O833:P834"/>
    <mergeCell ref="Q833:Q836"/>
    <mergeCell ref="K835:K836"/>
    <mergeCell ref="L835:L836"/>
    <mergeCell ref="M835:M836"/>
    <mergeCell ref="N835:N836"/>
    <mergeCell ref="O835:O836"/>
    <mergeCell ref="P835:P836"/>
    <mergeCell ref="O882:P883"/>
    <mergeCell ref="Q882:Q885"/>
    <mergeCell ref="K884:K885"/>
    <mergeCell ref="L884:L885"/>
    <mergeCell ref="M884:M885"/>
    <mergeCell ref="N884:N885"/>
    <mergeCell ref="O884:O885"/>
    <mergeCell ref="P884:P885"/>
    <mergeCell ref="A896:Q896"/>
    <mergeCell ref="A897:Q897"/>
    <mergeCell ref="A898:Q898"/>
    <mergeCell ref="A899:Q899"/>
    <mergeCell ref="A901:A904"/>
    <mergeCell ref="B901:B904"/>
    <mergeCell ref="C901:C904"/>
    <mergeCell ref="D901:D904"/>
    <mergeCell ref="E901:E904"/>
    <mergeCell ref="F901:F904"/>
    <mergeCell ref="G901:G904"/>
    <mergeCell ref="H901:H904"/>
    <mergeCell ref="I901:I904"/>
    <mergeCell ref="J901:J904"/>
    <mergeCell ref="K901:N902"/>
    <mergeCell ref="O901:P902"/>
    <mergeCell ref="Q901:Q904"/>
    <mergeCell ref="K903:K904"/>
    <mergeCell ref="L903:L904"/>
    <mergeCell ref="M903:M904"/>
    <mergeCell ref="N903:N904"/>
    <mergeCell ref="O903:O904"/>
    <mergeCell ref="P903:P904"/>
    <mergeCell ref="A937:Q937"/>
    <mergeCell ref="A939:A942"/>
    <mergeCell ref="B939:B942"/>
    <mergeCell ref="C939:C942"/>
    <mergeCell ref="D939:D942"/>
    <mergeCell ref="E939:E942"/>
    <mergeCell ref="F939:F942"/>
    <mergeCell ref="G939:G942"/>
    <mergeCell ref="H939:H942"/>
    <mergeCell ref="I939:I942"/>
    <mergeCell ref="J939:J942"/>
    <mergeCell ref="K939:N940"/>
    <mergeCell ref="O939:P940"/>
    <mergeCell ref="Q939:Q942"/>
    <mergeCell ref="K941:K942"/>
    <mergeCell ref="L941:L942"/>
    <mergeCell ref="M941:M942"/>
    <mergeCell ref="N941:N942"/>
    <mergeCell ref="O941:O942"/>
    <mergeCell ref="P941:P942"/>
    <mergeCell ref="A973:Q973"/>
    <mergeCell ref="A974:Q974"/>
    <mergeCell ref="A975:Q975"/>
    <mergeCell ref="A976:Q976"/>
    <mergeCell ref="A978:A981"/>
    <mergeCell ref="B978:B981"/>
    <mergeCell ref="C978:C981"/>
    <mergeCell ref="D978:D981"/>
    <mergeCell ref="E978:E981"/>
    <mergeCell ref="F978:F981"/>
    <mergeCell ref="G978:G981"/>
    <mergeCell ref="H978:H981"/>
    <mergeCell ref="I978:I981"/>
    <mergeCell ref="J978:J981"/>
    <mergeCell ref="K978:N979"/>
    <mergeCell ref="O978:P979"/>
    <mergeCell ref="Q978:Q981"/>
    <mergeCell ref="K980:K981"/>
    <mergeCell ref="L980:L981"/>
    <mergeCell ref="M980:M981"/>
    <mergeCell ref="N980:N981"/>
    <mergeCell ref="O980:O981"/>
    <mergeCell ref="P980:P981"/>
    <mergeCell ref="A1002:Q1002"/>
    <mergeCell ref="A1004:A1007"/>
    <mergeCell ref="B1004:B1007"/>
    <mergeCell ref="C1004:C1007"/>
    <mergeCell ref="D1004:D1007"/>
    <mergeCell ref="E1004:E1007"/>
    <mergeCell ref="F1004:F1007"/>
    <mergeCell ref="G1004:G1007"/>
    <mergeCell ref="H1004:H1007"/>
    <mergeCell ref="I1004:I1007"/>
    <mergeCell ref="J1004:J1007"/>
    <mergeCell ref="K1004:N1005"/>
    <mergeCell ref="O1004:P1005"/>
    <mergeCell ref="Q1004:Q1007"/>
    <mergeCell ref="K1006:K1007"/>
    <mergeCell ref="L1006:L1007"/>
    <mergeCell ref="M1006:M1007"/>
    <mergeCell ref="N1006:N1007"/>
    <mergeCell ref="O1006:O1007"/>
    <mergeCell ref="P1006:P1007"/>
    <mergeCell ref="Q1048:Q1049"/>
    <mergeCell ref="A1081:Q1081"/>
    <mergeCell ref="A1082:Q1082"/>
    <mergeCell ref="A1083:Q1083"/>
    <mergeCell ref="G1085:G1088"/>
    <mergeCell ref="H1085:H1088"/>
    <mergeCell ref="I1085:I1088"/>
    <mergeCell ref="J1085:J1088"/>
    <mergeCell ref="K1085:N1086"/>
    <mergeCell ref="O1085:P1086"/>
    <mergeCell ref="Q1085:Q1088"/>
    <mergeCell ref="K1087:K1088"/>
    <mergeCell ref="L1087:L1088"/>
    <mergeCell ref="M1087:M1088"/>
    <mergeCell ref="N1087:N1088"/>
    <mergeCell ref="O1087:O1088"/>
    <mergeCell ref="P1087:P1088"/>
    <mergeCell ref="D1089:D1092"/>
    <mergeCell ref="E1089:E1092"/>
    <mergeCell ref="Q1089:Q1092"/>
    <mergeCell ref="A1120:Q1120"/>
    <mergeCell ref="A1119:Q1119"/>
    <mergeCell ref="A1118:Q1118"/>
    <mergeCell ref="A1085:A1088"/>
    <mergeCell ref="B1085:B1088"/>
    <mergeCell ref="C1085:C1088"/>
    <mergeCell ref="D1085:D1088"/>
    <mergeCell ref="E1085:E1088"/>
    <mergeCell ref="F1085:F1088"/>
    <mergeCell ref="B1132:B1135"/>
    <mergeCell ref="C1132:C1135"/>
    <mergeCell ref="D1132:D1135"/>
    <mergeCell ref="E1132:E1135"/>
    <mergeCell ref="F1132:F1135"/>
    <mergeCell ref="G1132:G1135"/>
    <mergeCell ref="H1132:H1135"/>
    <mergeCell ref="I1132:I1135"/>
    <mergeCell ref="J1132:J1135"/>
    <mergeCell ref="K1132:N1133"/>
    <mergeCell ref="O1132:P1133"/>
    <mergeCell ref="Q1132:Q1135"/>
    <mergeCell ref="K1134:K1135"/>
    <mergeCell ref="L1134:L1135"/>
    <mergeCell ref="M1134:M1135"/>
    <mergeCell ref="N1134:N1135"/>
    <mergeCell ref="O1134:O1135"/>
    <mergeCell ref="P1134:P1135"/>
    <mergeCell ref="A1121:Q1121"/>
    <mergeCell ref="A1124:Q1124"/>
    <mergeCell ref="N1174:N1175"/>
    <mergeCell ref="O1174:O1175"/>
    <mergeCell ref="P1174:P1175"/>
    <mergeCell ref="A1209:Q1209"/>
    <mergeCell ref="A1211:A1214"/>
    <mergeCell ref="B1211:B1214"/>
    <mergeCell ref="C1211:C1214"/>
    <mergeCell ref="D1211:D1214"/>
    <mergeCell ref="E1211:E1214"/>
    <mergeCell ref="F1211:F1214"/>
    <mergeCell ref="G1211:G1214"/>
    <mergeCell ref="H1211:H1214"/>
    <mergeCell ref="I1211:I1214"/>
    <mergeCell ref="J1211:J1214"/>
    <mergeCell ref="K1211:N1212"/>
    <mergeCell ref="O1211:P1212"/>
    <mergeCell ref="Q1211:Q1214"/>
    <mergeCell ref="K1213:K1214"/>
    <mergeCell ref="L1213:L1214"/>
    <mergeCell ref="M1213:M1214"/>
    <mergeCell ref="N1213:N1214"/>
    <mergeCell ref="O1213:O1214"/>
    <mergeCell ref="P1213:P1214"/>
    <mergeCell ref="A1205:Q1205"/>
    <mergeCell ref="A1206:Q1206"/>
    <mergeCell ref="A1207:Q1207"/>
    <mergeCell ref="A1208:Q1208"/>
    <mergeCell ref="H1250:H1253"/>
    <mergeCell ref="I1250:I1253"/>
    <mergeCell ref="J1250:J1253"/>
    <mergeCell ref="K1250:N1251"/>
    <mergeCell ref="O1250:P1251"/>
    <mergeCell ref="Q1250:Q1253"/>
    <mergeCell ref="K1252:K1253"/>
    <mergeCell ref="L1252:L1253"/>
    <mergeCell ref="M1252:M1253"/>
    <mergeCell ref="N1252:N1253"/>
    <mergeCell ref="O1252:O1253"/>
    <mergeCell ref="P1252:P1253"/>
    <mergeCell ref="G1322:G1325"/>
    <mergeCell ref="H1322:H1325"/>
    <mergeCell ref="I1322:I1325"/>
    <mergeCell ref="J1322:J1325"/>
    <mergeCell ref="K1322:N1323"/>
    <mergeCell ref="O1322:P1323"/>
    <mergeCell ref="Q1322:Q1325"/>
    <mergeCell ref="K1324:K1325"/>
    <mergeCell ref="L1324:L1325"/>
    <mergeCell ref="M1324:M1325"/>
    <mergeCell ref="N1324:N1325"/>
    <mergeCell ref="O1324:O1325"/>
    <mergeCell ref="P1324:P1325"/>
    <mergeCell ref="D1254:D1255"/>
    <mergeCell ref="E1254:E1255"/>
    <mergeCell ref="Q1254:Q1255"/>
    <mergeCell ref="A1279:Q1279"/>
    <mergeCell ref="A1280:Q1280"/>
    <mergeCell ref="A1281:Q1281"/>
    <mergeCell ref="A1282:Q1282"/>
    <mergeCell ref="A1283:Q1283"/>
    <mergeCell ref="A1284:Q1284"/>
    <mergeCell ref="A1285:Q1285"/>
    <mergeCell ref="A1287:A1290"/>
    <mergeCell ref="B1287:B1290"/>
    <mergeCell ref="C1287:C1290"/>
    <mergeCell ref="D1287:D1290"/>
    <mergeCell ref="E1287:E1290"/>
    <mergeCell ref="F1287:F1290"/>
    <mergeCell ref="G1287:G1290"/>
    <mergeCell ref="H1287:H1290"/>
    <mergeCell ref="A1361:A1364"/>
    <mergeCell ref="B1361:B1364"/>
    <mergeCell ref="C1361:C1364"/>
    <mergeCell ref="D1361:D1364"/>
    <mergeCell ref="E1361:E1364"/>
    <mergeCell ref="F1361:F1364"/>
    <mergeCell ref="G1361:G1364"/>
    <mergeCell ref="H1361:H1364"/>
    <mergeCell ref="I1361:I1364"/>
    <mergeCell ref="J1361:J1364"/>
    <mergeCell ref="K1361:N1362"/>
    <mergeCell ref="O1361:P1362"/>
    <mergeCell ref="Q1361:Q1364"/>
    <mergeCell ref="K1363:K1364"/>
    <mergeCell ref="L1363:L1364"/>
    <mergeCell ref="M1363:M1364"/>
    <mergeCell ref="N1363:N1364"/>
    <mergeCell ref="H1394:H1397"/>
    <mergeCell ref="I1394:I1397"/>
    <mergeCell ref="J1394:J1397"/>
    <mergeCell ref="K1394:N1395"/>
    <mergeCell ref="O1394:P1395"/>
    <mergeCell ref="Q1394:Q1397"/>
    <mergeCell ref="K1396:K1397"/>
    <mergeCell ref="L1396:L1397"/>
    <mergeCell ref="M1396:M1397"/>
    <mergeCell ref="N1396:N1397"/>
    <mergeCell ref="O1396:O1397"/>
    <mergeCell ref="P1396:P1397"/>
    <mergeCell ref="A1434:A1437"/>
    <mergeCell ref="B1434:B1437"/>
    <mergeCell ref="C1434:C1437"/>
    <mergeCell ref="D1434:D1437"/>
    <mergeCell ref="E1434:E1437"/>
    <mergeCell ref="F1434:F1437"/>
    <mergeCell ref="G1434:G1437"/>
    <mergeCell ref="H1434:H1437"/>
    <mergeCell ref="I1434:I1437"/>
    <mergeCell ref="J1434:J1437"/>
    <mergeCell ref="K1434:N1435"/>
    <mergeCell ref="O1434:P1435"/>
    <mergeCell ref="Q1434:Q1437"/>
    <mergeCell ref="K1436:K1437"/>
    <mergeCell ref="L1436:L1437"/>
    <mergeCell ref="M1436:M1437"/>
    <mergeCell ref="N1436:N1437"/>
    <mergeCell ref="O1436:O1437"/>
    <mergeCell ref="P1436:P1437"/>
    <mergeCell ref="A1426:Q1426"/>
    <mergeCell ref="M1476:M1477"/>
    <mergeCell ref="N1476:N1477"/>
    <mergeCell ref="O1476:O1477"/>
    <mergeCell ref="P1476:P1477"/>
    <mergeCell ref="A1511:Q1511"/>
    <mergeCell ref="A1513:A1516"/>
    <mergeCell ref="B1513:B1516"/>
    <mergeCell ref="C1513:C1516"/>
    <mergeCell ref="D1513:D1516"/>
    <mergeCell ref="E1513:E1516"/>
    <mergeCell ref="F1513:F1516"/>
    <mergeCell ref="G1513:G1516"/>
    <mergeCell ref="H1513:H1516"/>
    <mergeCell ref="I1513:I1516"/>
    <mergeCell ref="J1513:J1516"/>
    <mergeCell ref="K1513:N1514"/>
    <mergeCell ref="O1513:P1514"/>
    <mergeCell ref="Q1513:Q1516"/>
    <mergeCell ref="K1515:K1516"/>
    <mergeCell ref="L1515:L1516"/>
    <mergeCell ref="M1515:M1516"/>
    <mergeCell ref="N1515:N1516"/>
    <mergeCell ref="O1515:O1516"/>
    <mergeCell ref="P1515:P1516"/>
    <mergeCell ref="O1552:P1553"/>
    <mergeCell ref="Q1552:Q1555"/>
    <mergeCell ref="K1554:K1555"/>
    <mergeCell ref="L1554:L1555"/>
    <mergeCell ref="M1554:M1555"/>
    <mergeCell ref="N1554:N1555"/>
    <mergeCell ref="O1554:O1555"/>
    <mergeCell ref="P1554:P1555"/>
    <mergeCell ref="A1589:Q1589"/>
    <mergeCell ref="A1591:A1594"/>
    <mergeCell ref="B1591:B1594"/>
    <mergeCell ref="C1591:C1594"/>
    <mergeCell ref="D1591:D1594"/>
    <mergeCell ref="E1591:E1594"/>
    <mergeCell ref="F1591:F1594"/>
    <mergeCell ref="G1591:G1594"/>
    <mergeCell ref="H1591:H1594"/>
    <mergeCell ref="I1591:I1594"/>
    <mergeCell ref="J1591:J1594"/>
    <mergeCell ref="K1591:N1592"/>
    <mergeCell ref="O1591:P1592"/>
    <mergeCell ref="Q1591:Q1594"/>
    <mergeCell ref="K1593:K1594"/>
    <mergeCell ref="L1593:L1594"/>
    <mergeCell ref="M1593:M1594"/>
    <mergeCell ref="N1593:N1594"/>
    <mergeCell ref="O1593:O1594"/>
    <mergeCell ref="P1593:P1594"/>
    <mergeCell ref="A1627:Q1627"/>
    <mergeCell ref="A1629:A1632"/>
    <mergeCell ref="B1629:B1632"/>
    <mergeCell ref="C1629:C1632"/>
    <mergeCell ref="D1629:D1632"/>
    <mergeCell ref="E1629:E1632"/>
    <mergeCell ref="F1629:F1632"/>
    <mergeCell ref="G1629:G1632"/>
    <mergeCell ref="H1629:H1632"/>
    <mergeCell ref="I1629:I1632"/>
    <mergeCell ref="J1629:J1632"/>
    <mergeCell ref="K1629:N1630"/>
    <mergeCell ref="O1629:P1630"/>
    <mergeCell ref="Q1629:Q1632"/>
    <mergeCell ref="K1631:K1632"/>
    <mergeCell ref="L1631:L1632"/>
    <mergeCell ref="M1631:M1632"/>
    <mergeCell ref="N1631:N1632"/>
    <mergeCell ref="O1631:O1632"/>
    <mergeCell ref="P1631:P1632"/>
    <mergeCell ref="A1660:Q1660"/>
    <mergeCell ref="A1661:Q1661"/>
    <mergeCell ref="A1662:Q1662"/>
    <mergeCell ref="A1663:Q1663"/>
    <mergeCell ref="A1664:Q1664"/>
    <mergeCell ref="A1665:Q1665"/>
    <mergeCell ref="A1666:Q1666"/>
    <mergeCell ref="A1668:A1671"/>
    <mergeCell ref="B1668:B1671"/>
    <mergeCell ref="C1668:C1671"/>
    <mergeCell ref="D1668:D1671"/>
    <mergeCell ref="E1668:E1671"/>
    <mergeCell ref="F1668:F1671"/>
    <mergeCell ref="G1668:G1671"/>
    <mergeCell ref="H1668:H1671"/>
    <mergeCell ref="I1668:I1671"/>
    <mergeCell ref="J1668:J1671"/>
    <mergeCell ref="K1668:N1669"/>
    <mergeCell ref="O1668:P1669"/>
    <mergeCell ref="Q1668:Q1671"/>
    <mergeCell ref="K1670:K1671"/>
    <mergeCell ref="L1670:L1671"/>
    <mergeCell ref="M1670:M1671"/>
    <mergeCell ref="N1670:N1671"/>
    <mergeCell ref="O1670:O1671"/>
    <mergeCell ref="P1670:P1671"/>
    <mergeCell ref="A1699:Q1699"/>
    <mergeCell ref="A1700:Q1700"/>
    <mergeCell ref="A1701:Q1701"/>
    <mergeCell ref="A1702:Q1702"/>
    <mergeCell ref="A1703:Q1703"/>
    <mergeCell ref="A1704:Q1704"/>
    <mergeCell ref="A1705:Q1705"/>
    <mergeCell ref="A1707:A1710"/>
    <mergeCell ref="B1707:B1710"/>
    <mergeCell ref="C1707:C1710"/>
    <mergeCell ref="D1707:D1710"/>
    <mergeCell ref="E1707:E1710"/>
    <mergeCell ref="F1707:F1710"/>
    <mergeCell ref="G1707:G1710"/>
    <mergeCell ref="H1707:H1710"/>
    <mergeCell ref="I1707:I1710"/>
    <mergeCell ref="J1707:J1710"/>
    <mergeCell ref="K1707:N1708"/>
    <mergeCell ref="O1707:P1708"/>
    <mergeCell ref="Q1707:Q1710"/>
    <mergeCell ref="K1709:K1710"/>
    <mergeCell ref="L1709:L1710"/>
    <mergeCell ref="M1709:M1710"/>
    <mergeCell ref="N1709:N1710"/>
    <mergeCell ref="O1709:O1710"/>
    <mergeCell ref="P1709:P1710"/>
    <mergeCell ref="A1739:Q1739"/>
    <mergeCell ref="A1740:Q1740"/>
    <mergeCell ref="A1741:Q1741"/>
    <mergeCell ref="A1742:Q1742"/>
    <mergeCell ref="A1743:Q1743"/>
    <mergeCell ref="A1744:Q1744"/>
    <mergeCell ref="A1745:Q1745"/>
    <mergeCell ref="A1747:A1750"/>
    <mergeCell ref="B1747:B1750"/>
    <mergeCell ref="C1747:C1750"/>
    <mergeCell ref="D1747:D1750"/>
    <mergeCell ref="E1747:E1750"/>
    <mergeCell ref="F1747:F1750"/>
    <mergeCell ref="G1747:G1750"/>
    <mergeCell ref="H1747:H1750"/>
    <mergeCell ref="I1747:I1750"/>
    <mergeCell ref="J1747:J1750"/>
    <mergeCell ref="K1747:N1748"/>
    <mergeCell ref="O1747:P1748"/>
    <mergeCell ref="Q1747:Q1750"/>
    <mergeCell ref="K1749:K1750"/>
    <mergeCell ref="L1749:L1750"/>
    <mergeCell ref="M1749:M1750"/>
    <mergeCell ref="N1749:N1750"/>
    <mergeCell ref="O1749:O1750"/>
    <mergeCell ref="P1749:P1750"/>
    <mergeCell ref="A1769:Q1769"/>
    <mergeCell ref="A1770:Q1770"/>
    <mergeCell ref="A1771:Q1771"/>
    <mergeCell ref="A1772:Q1772"/>
    <mergeCell ref="A1773:Q1773"/>
    <mergeCell ref="A1774:Q1774"/>
    <mergeCell ref="A1775:Q1775"/>
    <mergeCell ref="A1777:A1780"/>
    <mergeCell ref="B1777:B1780"/>
    <mergeCell ref="C1777:C1780"/>
    <mergeCell ref="D1777:D1780"/>
    <mergeCell ref="E1777:E1780"/>
    <mergeCell ref="F1777:F1780"/>
    <mergeCell ref="G1777:G1780"/>
    <mergeCell ref="H1777:H1780"/>
    <mergeCell ref="I1777:I1780"/>
    <mergeCell ref="J1777:J1780"/>
    <mergeCell ref="K1777:N1778"/>
    <mergeCell ref="O1777:P1778"/>
    <mergeCell ref="Q1777:Q1780"/>
    <mergeCell ref="K1779:K1780"/>
    <mergeCell ref="L1779:L1780"/>
    <mergeCell ref="M1779:M1780"/>
    <mergeCell ref="N1779:N1780"/>
    <mergeCell ref="O1779:O1780"/>
    <mergeCell ref="P1779:P1780"/>
    <mergeCell ref="D1812:D1813"/>
    <mergeCell ref="E1812:E1813"/>
    <mergeCell ref="Q1812:Q1813"/>
    <mergeCell ref="J1781:J1782"/>
    <mergeCell ref="Q1781:Q1782"/>
    <mergeCell ref="A1800:Q1800"/>
    <mergeCell ref="A1801:Q1801"/>
    <mergeCell ref="A1802:Q1802"/>
    <mergeCell ref="A1803:Q1803"/>
    <mergeCell ref="A1804:Q1804"/>
    <mergeCell ref="A1805:Q1805"/>
    <mergeCell ref="A1806:Q1806"/>
    <mergeCell ref="A1808:A1811"/>
    <mergeCell ref="B1808:B1811"/>
    <mergeCell ref="C1808:C1811"/>
    <mergeCell ref="D1808:D1811"/>
    <mergeCell ref="E1808:E1811"/>
    <mergeCell ref="F1808:F1811"/>
    <mergeCell ref="G1808:G1811"/>
    <mergeCell ref="H1808:H1811"/>
    <mergeCell ref="I1808:I1811"/>
    <mergeCell ref="J1808:J1811"/>
    <mergeCell ref="K1808:N1809"/>
    <mergeCell ref="O1808:P1809"/>
    <mergeCell ref="Q1808:Q1811"/>
    <mergeCell ref="K1810:K1811"/>
    <mergeCell ref="L1810:L1811"/>
    <mergeCell ref="M1810:M1811"/>
    <mergeCell ref="N1810:N1811"/>
    <mergeCell ref="O1810:O1811"/>
    <mergeCell ref="P1810:P1811"/>
  </mergeCells>
  <pageMargins left="0.25" right="0.25" top="0.75" bottom="0.75" header="0.3" footer="0.3"/>
  <pageSetup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V2036"/>
  <sheetViews>
    <sheetView topLeftCell="A2007" zoomScale="80" zoomScaleNormal="80" workbookViewId="0">
      <selection activeCell="B2016" sqref="B2016:V2016"/>
    </sheetView>
  </sheetViews>
  <sheetFormatPr baseColWidth="10" defaultColWidth="11.42578125" defaultRowHeight="15" x14ac:dyDescent="0.25"/>
  <cols>
    <col min="1" max="1" width="7.42578125" customWidth="1"/>
    <col min="2" max="2" width="3.42578125" customWidth="1"/>
    <col min="3" max="3" width="6.7109375" customWidth="1"/>
    <col min="4" max="4" width="37.140625" customWidth="1"/>
    <col min="5" max="5" width="6.140625" customWidth="1"/>
    <col min="6" max="6" width="7.5703125" customWidth="1"/>
    <col min="7" max="7" width="6.85546875" customWidth="1"/>
    <col min="8" max="8" width="6" customWidth="1"/>
    <col min="9" max="9" width="6.85546875" customWidth="1"/>
    <col min="10" max="10" width="7" customWidth="1"/>
    <col min="11" max="11" width="9.140625" customWidth="1"/>
    <col min="12" max="12" width="6.85546875" customWidth="1"/>
    <col min="13" max="13" width="13.28515625" customWidth="1"/>
    <col min="14" max="14" width="17.140625" customWidth="1"/>
    <col min="15" max="15" width="6" customWidth="1"/>
    <col min="16" max="16" width="6.42578125" customWidth="1"/>
    <col min="17" max="17" width="5.5703125" customWidth="1"/>
    <col min="18" max="18" width="4.85546875" customWidth="1"/>
    <col min="19" max="19" width="7" customWidth="1"/>
    <col min="20" max="20" width="4.85546875" customWidth="1"/>
    <col min="21" max="21" width="5.7109375" customWidth="1"/>
    <col min="22" max="22" width="13.28515625" customWidth="1"/>
  </cols>
  <sheetData>
    <row r="1" spans="2:22" x14ac:dyDescent="0.25">
      <c r="B1" s="706" t="s">
        <v>0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</row>
    <row r="2" spans="2:22" x14ac:dyDescent="0.25">
      <c r="B2" s="713" t="s">
        <v>1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</row>
    <row r="3" spans="2:22" x14ac:dyDescent="0.25">
      <c r="B3" s="713" t="s">
        <v>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</row>
    <row r="4" spans="2:22" x14ac:dyDescent="0.25">
      <c r="B4" s="713" t="s">
        <v>3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455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26" t="s">
        <v>4</v>
      </c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</row>
    <row r="7" spans="2:22" x14ac:dyDescent="0.25">
      <c r="B7" s="697" t="s">
        <v>5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</row>
    <row r="8" spans="2:22" ht="8.25" customHeight="1" thickBot="1" x14ac:dyDescent="0.3">
      <c r="B8" s="2"/>
      <c r="C8" s="2"/>
      <c r="D8" s="3"/>
      <c r="E8" s="3"/>
      <c r="F8" s="3"/>
      <c r="G8" s="3"/>
      <c r="H8" s="3"/>
      <c r="I8" s="3"/>
      <c r="J8" s="3"/>
      <c r="K8" s="3"/>
      <c r="L8" s="4"/>
      <c r="M8" s="3"/>
      <c r="N8" s="3"/>
      <c r="O8" s="3"/>
      <c r="P8" s="3"/>
      <c r="Q8" s="3"/>
      <c r="R8" s="3"/>
      <c r="S8" s="3"/>
      <c r="T8" s="2"/>
      <c r="U8" s="2"/>
      <c r="V8" s="2"/>
    </row>
    <row r="9" spans="2:22" ht="15.75" thickTop="1" x14ac:dyDescent="0.25">
      <c r="B9" s="698" t="s">
        <v>6</v>
      </c>
      <c r="C9" s="700" t="s">
        <v>7</v>
      </c>
      <c r="D9" s="702" t="s">
        <v>8</v>
      </c>
      <c r="E9" s="702" t="s">
        <v>177</v>
      </c>
      <c r="F9" s="702" t="s">
        <v>178</v>
      </c>
      <c r="G9" s="702" t="s">
        <v>9</v>
      </c>
      <c r="H9" s="702" t="s">
        <v>10</v>
      </c>
      <c r="I9" s="312"/>
      <c r="J9" s="702" t="s">
        <v>179</v>
      </c>
      <c r="K9" s="702" t="s">
        <v>11</v>
      </c>
      <c r="L9" s="700" t="s">
        <v>12</v>
      </c>
      <c r="M9" s="704" t="s">
        <v>13</v>
      </c>
      <c r="N9" s="704" t="s">
        <v>14</v>
      </c>
      <c r="O9" s="704" t="s">
        <v>15</v>
      </c>
      <c r="P9" s="715" t="s">
        <v>16</v>
      </c>
      <c r="Q9" s="716"/>
      <c r="R9" s="716"/>
      <c r="S9" s="717"/>
      <c r="T9" s="721" t="s">
        <v>17</v>
      </c>
      <c r="U9" s="722"/>
      <c r="V9" s="708" t="s">
        <v>18</v>
      </c>
    </row>
    <row r="10" spans="2:22" x14ac:dyDescent="0.25">
      <c r="B10" s="699"/>
      <c r="C10" s="701"/>
      <c r="D10" s="703"/>
      <c r="E10" s="765"/>
      <c r="F10" s="765"/>
      <c r="G10" s="703"/>
      <c r="H10" s="703"/>
      <c r="I10" s="313"/>
      <c r="J10" s="765"/>
      <c r="K10" s="703"/>
      <c r="L10" s="701"/>
      <c r="M10" s="705"/>
      <c r="N10" s="705"/>
      <c r="O10" s="705"/>
      <c r="P10" s="718"/>
      <c r="Q10" s="719"/>
      <c r="R10" s="719"/>
      <c r="S10" s="720"/>
      <c r="T10" s="723"/>
      <c r="U10" s="724"/>
      <c r="V10" s="709"/>
    </row>
    <row r="11" spans="2:22" ht="48" x14ac:dyDescent="0.25">
      <c r="B11" s="699"/>
      <c r="C11" s="701"/>
      <c r="D11" s="703"/>
      <c r="E11" s="765"/>
      <c r="F11" s="765"/>
      <c r="G11" s="703"/>
      <c r="H11" s="703"/>
      <c r="I11" s="313" t="s">
        <v>180</v>
      </c>
      <c r="J11" s="765"/>
      <c r="K11" s="703"/>
      <c r="L11" s="701"/>
      <c r="M11" s="705"/>
      <c r="N11" s="705"/>
      <c r="O11" s="705"/>
      <c r="P11" s="738" t="s">
        <v>19</v>
      </c>
      <c r="Q11" s="738" t="s">
        <v>20</v>
      </c>
      <c r="R11" s="738" t="s">
        <v>21</v>
      </c>
      <c r="S11" s="738" t="s">
        <v>22</v>
      </c>
      <c r="T11" s="740" t="s">
        <v>23</v>
      </c>
      <c r="U11" s="740" t="s">
        <v>24</v>
      </c>
      <c r="V11" s="709"/>
    </row>
    <row r="12" spans="2:22" ht="13.5" customHeight="1" thickBot="1" x14ac:dyDescent="0.3">
      <c r="B12" s="727"/>
      <c r="C12" s="725"/>
      <c r="D12" s="707"/>
      <c r="E12" s="766"/>
      <c r="F12" s="766"/>
      <c r="G12" s="707"/>
      <c r="H12" s="707"/>
      <c r="I12" s="314"/>
      <c r="J12" s="766"/>
      <c r="K12" s="707"/>
      <c r="L12" s="725"/>
      <c r="M12" s="696"/>
      <c r="N12" s="696"/>
      <c r="O12" s="696"/>
      <c r="P12" s="739"/>
      <c r="Q12" s="739"/>
      <c r="R12" s="739"/>
      <c r="S12" s="739"/>
      <c r="T12" s="741"/>
      <c r="U12" s="741"/>
      <c r="V12" s="710"/>
    </row>
    <row r="13" spans="2:22" ht="15.75" customHeight="1" x14ac:dyDescent="0.25">
      <c r="B13" s="152">
        <v>1</v>
      </c>
      <c r="C13" s="5">
        <v>21101</v>
      </c>
      <c r="D13" s="471" t="s">
        <v>217</v>
      </c>
      <c r="E13" s="318" t="s">
        <v>489</v>
      </c>
      <c r="F13" s="319" t="s">
        <v>182</v>
      </c>
      <c r="G13" s="5">
        <v>9</v>
      </c>
      <c r="H13" s="5" t="s">
        <v>181</v>
      </c>
      <c r="I13" s="5">
        <v>105</v>
      </c>
      <c r="J13" s="790" t="s">
        <v>556</v>
      </c>
      <c r="K13" s="213">
        <v>66</v>
      </c>
      <c r="L13" s="5" t="s">
        <v>27</v>
      </c>
      <c r="M13" s="153">
        <v>4.99</v>
      </c>
      <c r="N13" s="154">
        <f>M13*K13</f>
        <v>329.34000000000003</v>
      </c>
      <c r="O13" s="783" t="s">
        <v>189</v>
      </c>
      <c r="P13" s="156">
        <v>0.1</v>
      </c>
      <c r="Q13" s="156">
        <v>0.4</v>
      </c>
      <c r="R13" s="156">
        <v>0.1</v>
      </c>
      <c r="S13" s="156">
        <v>0.4</v>
      </c>
      <c r="T13" s="138"/>
      <c r="U13" s="215" t="s">
        <v>29</v>
      </c>
      <c r="V13" s="773" t="s">
        <v>557</v>
      </c>
    </row>
    <row r="14" spans="2:22" ht="15.75" customHeight="1" x14ac:dyDescent="0.25">
      <c r="B14" s="150">
        <v>2</v>
      </c>
      <c r="C14" s="7">
        <v>21101</v>
      </c>
      <c r="D14" s="472" t="s">
        <v>218</v>
      </c>
      <c r="E14" s="318" t="s">
        <v>489</v>
      </c>
      <c r="F14" s="319" t="s">
        <v>182</v>
      </c>
      <c r="G14" s="5">
        <v>9</v>
      </c>
      <c r="H14" s="7" t="s">
        <v>181</v>
      </c>
      <c r="I14" s="7">
        <v>105</v>
      </c>
      <c r="J14" s="791"/>
      <c r="K14" s="422">
        <v>22</v>
      </c>
      <c r="L14" s="7" t="s">
        <v>27</v>
      </c>
      <c r="M14" s="132">
        <v>16</v>
      </c>
      <c r="N14" s="8">
        <f>M14*K14</f>
        <v>352</v>
      </c>
      <c r="O14" s="765"/>
      <c r="P14" s="10">
        <v>0.1</v>
      </c>
      <c r="Q14" s="10">
        <v>0.4</v>
      </c>
      <c r="R14" s="10">
        <v>0.1</v>
      </c>
      <c r="S14" s="10">
        <v>0.4</v>
      </c>
      <c r="T14" s="11"/>
      <c r="U14" s="324" t="s">
        <v>29</v>
      </c>
      <c r="V14" s="774"/>
    </row>
    <row r="15" spans="2:22" ht="26.25" customHeight="1" x14ac:dyDescent="0.25">
      <c r="B15" s="150">
        <v>3</v>
      </c>
      <c r="C15" s="7">
        <v>21101</v>
      </c>
      <c r="D15" s="473" t="s">
        <v>219</v>
      </c>
      <c r="E15" s="318" t="s">
        <v>489</v>
      </c>
      <c r="F15" s="319" t="s">
        <v>182</v>
      </c>
      <c r="G15" s="5">
        <v>9</v>
      </c>
      <c r="H15" s="7" t="s">
        <v>181</v>
      </c>
      <c r="I15" s="7">
        <v>105</v>
      </c>
      <c r="J15" s="791"/>
      <c r="K15" s="422">
        <v>66</v>
      </c>
      <c r="L15" s="7" t="s">
        <v>27</v>
      </c>
      <c r="M15" s="132">
        <v>72</v>
      </c>
      <c r="N15" s="8">
        <f t="shared" ref="N15:N42" si="0">M15*K15</f>
        <v>4752</v>
      </c>
      <c r="O15" s="765"/>
      <c r="P15" s="10">
        <v>0.1</v>
      </c>
      <c r="Q15" s="10">
        <v>0.4</v>
      </c>
      <c r="R15" s="10">
        <v>0.1</v>
      </c>
      <c r="S15" s="10">
        <v>0.4</v>
      </c>
      <c r="T15" s="11"/>
      <c r="U15" s="324" t="s">
        <v>29</v>
      </c>
      <c r="V15" s="774"/>
    </row>
    <row r="16" spans="2:22" ht="15.75" customHeight="1" x14ac:dyDescent="0.25">
      <c r="B16" s="150">
        <v>4</v>
      </c>
      <c r="C16" s="7">
        <v>21101</v>
      </c>
      <c r="D16" s="472" t="s">
        <v>220</v>
      </c>
      <c r="E16" s="318" t="s">
        <v>489</v>
      </c>
      <c r="F16" s="319" t="s">
        <v>182</v>
      </c>
      <c r="G16" s="5">
        <v>9</v>
      </c>
      <c r="H16" s="7" t="s">
        <v>181</v>
      </c>
      <c r="I16" s="7">
        <v>105</v>
      </c>
      <c r="J16" s="791"/>
      <c r="K16" s="422">
        <v>10</v>
      </c>
      <c r="L16" s="7" t="s">
        <v>31</v>
      </c>
      <c r="M16" s="132">
        <v>110</v>
      </c>
      <c r="N16" s="8">
        <f t="shared" si="0"/>
        <v>1100</v>
      </c>
      <c r="O16" s="765"/>
      <c r="P16" s="10">
        <v>0.1</v>
      </c>
      <c r="Q16" s="10">
        <v>0.4</v>
      </c>
      <c r="R16" s="10">
        <v>0.1</v>
      </c>
      <c r="S16" s="10">
        <v>0.4</v>
      </c>
      <c r="T16" s="11"/>
      <c r="U16" s="324" t="s">
        <v>29</v>
      </c>
      <c r="V16" s="774"/>
    </row>
    <row r="17" spans="2:22" ht="22.5" customHeight="1" x14ac:dyDescent="0.25">
      <c r="B17" s="150">
        <v>5</v>
      </c>
      <c r="C17" s="7">
        <v>21101</v>
      </c>
      <c r="D17" s="472" t="s">
        <v>221</v>
      </c>
      <c r="E17" s="318" t="s">
        <v>489</v>
      </c>
      <c r="F17" s="319" t="s">
        <v>182</v>
      </c>
      <c r="G17" s="5">
        <v>9</v>
      </c>
      <c r="H17" s="7" t="s">
        <v>181</v>
      </c>
      <c r="I17" s="7">
        <v>105</v>
      </c>
      <c r="J17" s="791"/>
      <c r="K17" s="422">
        <v>22</v>
      </c>
      <c r="L17" s="7" t="s">
        <v>31</v>
      </c>
      <c r="M17" s="132">
        <v>54</v>
      </c>
      <c r="N17" s="8">
        <f t="shared" si="0"/>
        <v>1188</v>
      </c>
      <c r="O17" s="765"/>
      <c r="P17" s="10">
        <v>0.1</v>
      </c>
      <c r="Q17" s="10">
        <v>0.4</v>
      </c>
      <c r="R17" s="10">
        <v>0.1</v>
      </c>
      <c r="S17" s="10">
        <v>0.4</v>
      </c>
      <c r="T17" s="11"/>
      <c r="U17" s="324" t="s">
        <v>29</v>
      </c>
      <c r="V17" s="774"/>
    </row>
    <row r="18" spans="2:22" ht="24.75" customHeight="1" x14ac:dyDescent="0.25">
      <c r="B18" s="150">
        <v>6</v>
      </c>
      <c r="C18" s="7">
        <v>21101</v>
      </c>
      <c r="D18" s="472" t="s">
        <v>222</v>
      </c>
      <c r="E18" s="318" t="s">
        <v>489</v>
      </c>
      <c r="F18" s="319" t="s">
        <v>182</v>
      </c>
      <c r="G18" s="5">
        <v>9</v>
      </c>
      <c r="H18" s="7" t="s">
        <v>181</v>
      </c>
      <c r="I18" s="7">
        <v>105</v>
      </c>
      <c r="J18" s="791"/>
      <c r="K18" s="422">
        <v>22</v>
      </c>
      <c r="L18" s="7" t="s">
        <v>31</v>
      </c>
      <c r="M18" s="132">
        <v>54</v>
      </c>
      <c r="N18" s="8">
        <f t="shared" si="0"/>
        <v>1188</v>
      </c>
      <c r="O18" s="765"/>
      <c r="P18" s="10">
        <v>0.1</v>
      </c>
      <c r="Q18" s="10">
        <v>0.4</v>
      </c>
      <c r="R18" s="10">
        <v>0.1</v>
      </c>
      <c r="S18" s="10">
        <v>0.4</v>
      </c>
      <c r="T18" s="11"/>
      <c r="U18" s="324" t="s">
        <v>29</v>
      </c>
      <c r="V18" s="774"/>
    </row>
    <row r="19" spans="2:22" ht="22.5" customHeight="1" x14ac:dyDescent="0.25">
      <c r="B19" s="150">
        <v>7</v>
      </c>
      <c r="C19" s="7">
        <v>21101</v>
      </c>
      <c r="D19" s="500" t="s">
        <v>223</v>
      </c>
      <c r="E19" s="318" t="s">
        <v>489</v>
      </c>
      <c r="F19" s="319" t="s">
        <v>182</v>
      </c>
      <c r="G19" s="5">
        <v>9</v>
      </c>
      <c r="H19" s="7" t="s">
        <v>181</v>
      </c>
      <c r="I19" s="7">
        <v>105</v>
      </c>
      <c r="J19" s="791"/>
      <c r="K19" s="422">
        <v>22</v>
      </c>
      <c r="L19" s="7" t="s">
        <v>31</v>
      </c>
      <c r="M19" s="132">
        <v>62</v>
      </c>
      <c r="N19" s="8">
        <f t="shared" si="0"/>
        <v>1364</v>
      </c>
      <c r="O19" s="765"/>
      <c r="P19" s="10">
        <v>0.1</v>
      </c>
      <c r="Q19" s="10">
        <v>0.4</v>
      </c>
      <c r="R19" s="10">
        <v>0.1</v>
      </c>
      <c r="S19" s="10">
        <v>0.4</v>
      </c>
      <c r="T19" s="11"/>
      <c r="U19" s="324" t="s">
        <v>29</v>
      </c>
      <c r="V19" s="774"/>
    </row>
    <row r="20" spans="2:22" ht="25.5" customHeight="1" x14ac:dyDescent="0.25">
      <c r="B20" s="150">
        <v>8</v>
      </c>
      <c r="C20" s="7">
        <v>21101</v>
      </c>
      <c r="D20" s="472" t="s">
        <v>224</v>
      </c>
      <c r="E20" s="318" t="s">
        <v>489</v>
      </c>
      <c r="F20" s="319" t="s">
        <v>182</v>
      </c>
      <c r="G20" s="5">
        <v>9</v>
      </c>
      <c r="H20" s="7" t="s">
        <v>181</v>
      </c>
      <c r="I20" s="7">
        <v>105</v>
      </c>
      <c r="J20" s="791"/>
      <c r="K20" s="422">
        <v>22</v>
      </c>
      <c r="L20" s="7" t="s">
        <v>31</v>
      </c>
      <c r="M20" s="132">
        <v>72</v>
      </c>
      <c r="N20" s="8">
        <f t="shared" si="0"/>
        <v>1584</v>
      </c>
      <c r="O20" s="765"/>
      <c r="P20" s="10">
        <v>0.1</v>
      </c>
      <c r="Q20" s="10">
        <v>0.4</v>
      </c>
      <c r="R20" s="10">
        <v>0.1</v>
      </c>
      <c r="S20" s="10">
        <v>0.4</v>
      </c>
      <c r="T20" s="11"/>
      <c r="U20" s="324" t="s">
        <v>29</v>
      </c>
      <c r="V20" s="774"/>
    </row>
    <row r="21" spans="2:22" ht="24" customHeight="1" x14ac:dyDescent="0.25">
      <c r="B21" s="150">
        <v>9</v>
      </c>
      <c r="C21" s="7">
        <v>21101</v>
      </c>
      <c r="D21" s="472" t="s">
        <v>225</v>
      </c>
      <c r="E21" s="318" t="s">
        <v>489</v>
      </c>
      <c r="F21" s="319" t="s">
        <v>182</v>
      </c>
      <c r="G21" s="5">
        <v>9</v>
      </c>
      <c r="H21" s="7" t="s">
        <v>181</v>
      </c>
      <c r="I21" s="7">
        <v>105</v>
      </c>
      <c r="J21" s="791"/>
      <c r="K21" s="422">
        <v>17</v>
      </c>
      <c r="L21" s="7" t="s">
        <v>31</v>
      </c>
      <c r="M21" s="132">
        <v>92</v>
      </c>
      <c r="N21" s="8">
        <f t="shared" si="0"/>
        <v>1564</v>
      </c>
      <c r="O21" s="765"/>
      <c r="P21" s="10">
        <v>0.1</v>
      </c>
      <c r="Q21" s="10">
        <v>0.4</v>
      </c>
      <c r="R21" s="10">
        <v>0.1</v>
      </c>
      <c r="S21" s="10">
        <v>0.4</v>
      </c>
      <c r="T21" s="11"/>
      <c r="U21" s="324" t="s">
        <v>29</v>
      </c>
      <c r="V21" s="774"/>
    </row>
    <row r="22" spans="2:22" ht="24" customHeight="1" x14ac:dyDescent="0.25">
      <c r="B22" s="150">
        <v>10</v>
      </c>
      <c r="C22" s="7">
        <v>21101</v>
      </c>
      <c r="D22" s="472" t="s">
        <v>226</v>
      </c>
      <c r="E22" s="318" t="s">
        <v>489</v>
      </c>
      <c r="F22" s="319" t="s">
        <v>182</v>
      </c>
      <c r="G22" s="5">
        <v>9</v>
      </c>
      <c r="H22" s="7" t="s">
        <v>181</v>
      </c>
      <c r="I22" s="7">
        <v>105</v>
      </c>
      <c r="J22" s="791"/>
      <c r="K22" s="422">
        <v>15</v>
      </c>
      <c r="L22" s="7" t="s">
        <v>31</v>
      </c>
      <c r="M22" s="132">
        <v>140</v>
      </c>
      <c r="N22" s="8">
        <f t="shared" si="0"/>
        <v>2100</v>
      </c>
      <c r="O22" s="765"/>
      <c r="P22" s="10">
        <v>0.1</v>
      </c>
      <c r="Q22" s="10">
        <v>0.4</v>
      </c>
      <c r="R22" s="10">
        <v>0.1</v>
      </c>
      <c r="S22" s="10">
        <v>0.4</v>
      </c>
      <c r="T22" s="11"/>
      <c r="U22" s="324" t="s">
        <v>29</v>
      </c>
      <c r="V22" s="774"/>
    </row>
    <row r="23" spans="2:22" ht="15.75" customHeight="1" x14ac:dyDescent="0.25">
      <c r="B23" s="150">
        <v>11</v>
      </c>
      <c r="C23" s="7">
        <v>21101</v>
      </c>
      <c r="D23" s="472" t="s">
        <v>227</v>
      </c>
      <c r="E23" s="318" t="s">
        <v>489</v>
      </c>
      <c r="F23" s="319" t="s">
        <v>182</v>
      </c>
      <c r="G23" s="5">
        <v>9</v>
      </c>
      <c r="H23" s="7" t="s">
        <v>181</v>
      </c>
      <c r="I23" s="7">
        <v>105</v>
      </c>
      <c r="J23" s="791"/>
      <c r="K23" s="422">
        <v>77</v>
      </c>
      <c r="L23" s="7" t="s">
        <v>31</v>
      </c>
      <c r="M23" s="132">
        <v>39</v>
      </c>
      <c r="N23" s="8">
        <f t="shared" si="0"/>
        <v>3003</v>
      </c>
      <c r="O23" s="765"/>
      <c r="P23" s="10">
        <v>0.1</v>
      </c>
      <c r="Q23" s="10">
        <v>0.4</v>
      </c>
      <c r="R23" s="10">
        <v>0.1</v>
      </c>
      <c r="S23" s="10">
        <v>0.4</v>
      </c>
      <c r="T23" s="11"/>
      <c r="U23" s="324" t="s">
        <v>29</v>
      </c>
      <c r="V23" s="774"/>
    </row>
    <row r="24" spans="2:22" ht="15.75" customHeight="1" x14ac:dyDescent="0.25">
      <c r="B24" s="150">
        <v>12</v>
      </c>
      <c r="C24" s="7">
        <v>21101</v>
      </c>
      <c r="D24" s="472" t="s">
        <v>228</v>
      </c>
      <c r="E24" s="318" t="s">
        <v>489</v>
      </c>
      <c r="F24" s="319" t="s">
        <v>182</v>
      </c>
      <c r="G24" s="5">
        <v>9</v>
      </c>
      <c r="H24" s="7" t="s">
        <v>181</v>
      </c>
      <c r="I24" s="7">
        <v>105</v>
      </c>
      <c r="J24" s="791"/>
      <c r="K24" s="422">
        <v>9</v>
      </c>
      <c r="L24" s="7" t="s">
        <v>31</v>
      </c>
      <c r="M24" s="132">
        <v>45</v>
      </c>
      <c r="N24" s="8">
        <f t="shared" si="0"/>
        <v>405</v>
      </c>
      <c r="O24" s="765"/>
      <c r="P24" s="10">
        <v>0.1</v>
      </c>
      <c r="Q24" s="10">
        <v>0.4</v>
      </c>
      <c r="R24" s="10">
        <v>0.1</v>
      </c>
      <c r="S24" s="10">
        <v>0.4</v>
      </c>
      <c r="T24" s="11"/>
      <c r="U24" s="324" t="s">
        <v>29</v>
      </c>
      <c r="V24" s="774"/>
    </row>
    <row r="25" spans="2:22" ht="15.75" customHeight="1" x14ac:dyDescent="0.25">
      <c r="B25" s="150">
        <v>13</v>
      </c>
      <c r="C25" s="7">
        <v>21101</v>
      </c>
      <c r="D25" s="472" t="s">
        <v>229</v>
      </c>
      <c r="E25" s="318" t="s">
        <v>489</v>
      </c>
      <c r="F25" s="319" t="s">
        <v>182</v>
      </c>
      <c r="G25" s="5">
        <v>9</v>
      </c>
      <c r="H25" s="7" t="s">
        <v>181</v>
      </c>
      <c r="I25" s="7">
        <v>105</v>
      </c>
      <c r="J25" s="791"/>
      <c r="K25" s="422">
        <v>77</v>
      </c>
      <c r="L25" s="7" t="s">
        <v>31</v>
      </c>
      <c r="M25" s="132">
        <v>13.5</v>
      </c>
      <c r="N25" s="8">
        <f t="shared" si="0"/>
        <v>1039.5</v>
      </c>
      <c r="O25" s="765"/>
      <c r="P25" s="10">
        <v>0.1</v>
      </c>
      <c r="Q25" s="10">
        <v>0.4</v>
      </c>
      <c r="R25" s="10">
        <v>0.1</v>
      </c>
      <c r="S25" s="10">
        <v>0.4</v>
      </c>
      <c r="T25" s="11"/>
      <c r="U25" s="324" t="s">
        <v>29</v>
      </c>
      <c r="V25" s="774"/>
    </row>
    <row r="26" spans="2:22" ht="15.75" customHeight="1" x14ac:dyDescent="0.25">
      <c r="B26" s="150">
        <v>14</v>
      </c>
      <c r="C26" s="7">
        <v>21101</v>
      </c>
      <c r="D26" s="472" t="s">
        <v>230</v>
      </c>
      <c r="E26" s="318" t="s">
        <v>489</v>
      </c>
      <c r="F26" s="319" t="s">
        <v>182</v>
      </c>
      <c r="G26" s="5">
        <v>9</v>
      </c>
      <c r="H26" s="7" t="s">
        <v>181</v>
      </c>
      <c r="I26" s="7">
        <v>105</v>
      </c>
      <c r="J26" s="791"/>
      <c r="K26" s="422">
        <v>77</v>
      </c>
      <c r="L26" s="7" t="s">
        <v>31</v>
      </c>
      <c r="M26" s="132">
        <v>59.5</v>
      </c>
      <c r="N26" s="8">
        <f t="shared" si="0"/>
        <v>4581.5</v>
      </c>
      <c r="O26" s="765"/>
      <c r="P26" s="10">
        <v>0.1</v>
      </c>
      <c r="Q26" s="10">
        <v>0.4</v>
      </c>
      <c r="R26" s="10">
        <v>0.1</v>
      </c>
      <c r="S26" s="10">
        <v>0.4</v>
      </c>
      <c r="T26" s="11"/>
      <c r="U26" s="324" t="s">
        <v>29</v>
      </c>
      <c r="V26" s="774"/>
    </row>
    <row r="27" spans="2:22" ht="15.75" customHeight="1" x14ac:dyDescent="0.25">
      <c r="B27" s="150">
        <v>15</v>
      </c>
      <c r="C27" s="7">
        <v>21101</v>
      </c>
      <c r="D27" s="472" t="s">
        <v>231</v>
      </c>
      <c r="E27" s="318" t="s">
        <v>489</v>
      </c>
      <c r="F27" s="319" t="s">
        <v>182</v>
      </c>
      <c r="G27" s="5">
        <v>9</v>
      </c>
      <c r="H27" s="7" t="s">
        <v>181</v>
      </c>
      <c r="I27" s="7">
        <v>105</v>
      </c>
      <c r="J27" s="791"/>
      <c r="K27" s="422">
        <v>66</v>
      </c>
      <c r="L27" s="7" t="s">
        <v>31</v>
      </c>
      <c r="M27" s="132">
        <v>59.5</v>
      </c>
      <c r="N27" s="8">
        <f t="shared" si="0"/>
        <v>3927</v>
      </c>
      <c r="O27" s="765"/>
      <c r="P27" s="10">
        <v>0.1</v>
      </c>
      <c r="Q27" s="10">
        <v>0.4</v>
      </c>
      <c r="R27" s="10">
        <v>0.1</v>
      </c>
      <c r="S27" s="10">
        <v>0.4</v>
      </c>
      <c r="T27" s="11"/>
      <c r="U27" s="324" t="s">
        <v>29</v>
      </c>
      <c r="V27" s="774"/>
    </row>
    <row r="28" spans="2:22" ht="15.75" customHeight="1" x14ac:dyDescent="0.25">
      <c r="B28" s="150">
        <v>16</v>
      </c>
      <c r="C28" s="7">
        <v>21101</v>
      </c>
      <c r="D28" s="472" t="s">
        <v>232</v>
      </c>
      <c r="E28" s="318" t="s">
        <v>489</v>
      </c>
      <c r="F28" s="319" t="s">
        <v>182</v>
      </c>
      <c r="G28" s="5">
        <v>9</v>
      </c>
      <c r="H28" s="7" t="s">
        <v>181</v>
      </c>
      <c r="I28" s="7">
        <v>105</v>
      </c>
      <c r="J28" s="791"/>
      <c r="K28" s="422">
        <v>132</v>
      </c>
      <c r="L28" s="7" t="s">
        <v>27</v>
      </c>
      <c r="M28" s="132">
        <v>8</v>
      </c>
      <c r="N28" s="8">
        <f t="shared" si="0"/>
        <v>1056</v>
      </c>
      <c r="O28" s="765"/>
      <c r="P28" s="10">
        <v>0.1</v>
      </c>
      <c r="Q28" s="10">
        <v>0.4</v>
      </c>
      <c r="R28" s="10">
        <v>0.1</v>
      </c>
      <c r="S28" s="10">
        <v>0.4</v>
      </c>
      <c r="T28" s="11"/>
      <c r="U28" s="324" t="s">
        <v>29</v>
      </c>
      <c r="V28" s="774"/>
    </row>
    <row r="29" spans="2:22" ht="15.75" customHeight="1" x14ac:dyDescent="0.25">
      <c r="B29" s="150">
        <v>17</v>
      </c>
      <c r="C29" s="7">
        <v>21101</v>
      </c>
      <c r="D29" s="472" t="s">
        <v>233</v>
      </c>
      <c r="E29" s="318" t="s">
        <v>489</v>
      </c>
      <c r="F29" s="319" t="s">
        <v>182</v>
      </c>
      <c r="G29" s="5">
        <v>9</v>
      </c>
      <c r="H29" s="7" t="s">
        <v>181</v>
      </c>
      <c r="I29" s="7">
        <v>105</v>
      </c>
      <c r="J29" s="791"/>
      <c r="K29" s="422">
        <v>110</v>
      </c>
      <c r="L29" s="7" t="s">
        <v>27</v>
      </c>
      <c r="M29" s="132">
        <v>18.3</v>
      </c>
      <c r="N29" s="8">
        <f t="shared" si="0"/>
        <v>2013</v>
      </c>
      <c r="O29" s="765"/>
      <c r="P29" s="10">
        <v>0.1</v>
      </c>
      <c r="Q29" s="10">
        <v>0.4</v>
      </c>
      <c r="R29" s="10">
        <v>0.1</v>
      </c>
      <c r="S29" s="10">
        <v>0.4</v>
      </c>
      <c r="T29" s="11"/>
      <c r="U29" s="324" t="s">
        <v>29</v>
      </c>
      <c r="V29" s="774"/>
    </row>
    <row r="30" spans="2:22" ht="15.75" customHeight="1" x14ac:dyDescent="0.25">
      <c r="B30" s="150">
        <v>18</v>
      </c>
      <c r="C30" s="7">
        <v>21101</v>
      </c>
      <c r="D30" s="472" t="s">
        <v>234</v>
      </c>
      <c r="E30" s="318" t="s">
        <v>489</v>
      </c>
      <c r="F30" s="319" t="s">
        <v>182</v>
      </c>
      <c r="G30" s="5">
        <v>9</v>
      </c>
      <c r="H30" s="7" t="s">
        <v>181</v>
      </c>
      <c r="I30" s="7">
        <v>105</v>
      </c>
      <c r="J30" s="791"/>
      <c r="K30" s="422">
        <v>18</v>
      </c>
      <c r="L30" s="7" t="s">
        <v>31</v>
      </c>
      <c r="M30" s="132">
        <v>36.5</v>
      </c>
      <c r="N30" s="8">
        <f t="shared" si="0"/>
        <v>657</v>
      </c>
      <c r="O30" s="765"/>
      <c r="P30" s="10">
        <v>0.1</v>
      </c>
      <c r="Q30" s="10">
        <v>0.4</v>
      </c>
      <c r="R30" s="10">
        <v>0.1</v>
      </c>
      <c r="S30" s="10">
        <v>0.4</v>
      </c>
      <c r="T30" s="11"/>
      <c r="U30" s="324" t="s">
        <v>29</v>
      </c>
      <c r="V30" s="774"/>
    </row>
    <row r="31" spans="2:22" ht="15.75" customHeight="1" x14ac:dyDescent="0.25">
      <c r="B31" s="150">
        <v>19</v>
      </c>
      <c r="C31" s="7">
        <v>21101</v>
      </c>
      <c r="D31" s="472" t="s">
        <v>32</v>
      </c>
      <c r="E31" s="318" t="s">
        <v>489</v>
      </c>
      <c r="F31" s="319" t="s">
        <v>182</v>
      </c>
      <c r="G31" s="5">
        <v>9</v>
      </c>
      <c r="H31" s="7" t="s">
        <v>181</v>
      </c>
      <c r="I31" s="7">
        <v>105</v>
      </c>
      <c r="J31" s="791"/>
      <c r="K31" s="422">
        <v>88</v>
      </c>
      <c r="L31" s="7" t="s">
        <v>27</v>
      </c>
      <c r="M31" s="132">
        <v>29.6</v>
      </c>
      <c r="N31" s="8">
        <f t="shared" si="0"/>
        <v>2604.8000000000002</v>
      </c>
      <c r="O31" s="765"/>
      <c r="P31" s="10">
        <v>0.1</v>
      </c>
      <c r="Q31" s="10">
        <v>0.4</v>
      </c>
      <c r="R31" s="10">
        <v>0.1</v>
      </c>
      <c r="S31" s="10">
        <v>0.4</v>
      </c>
      <c r="T31" s="11"/>
      <c r="U31" s="324" t="s">
        <v>29</v>
      </c>
      <c r="V31" s="774"/>
    </row>
    <row r="32" spans="2:22" ht="15.75" customHeight="1" x14ac:dyDescent="0.25">
      <c r="B32" s="150">
        <v>20</v>
      </c>
      <c r="C32" s="7">
        <v>21101</v>
      </c>
      <c r="D32" s="472" t="s">
        <v>33</v>
      </c>
      <c r="E32" s="318" t="s">
        <v>489</v>
      </c>
      <c r="F32" s="319" t="s">
        <v>182</v>
      </c>
      <c r="G32" s="5">
        <v>9</v>
      </c>
      <c r="H32" s="7" t="s">
        <v>181</v>
      </c>
      <c r="I32" s="7">
        <v>105</v>
      </c>
      <c r="J32" s="791"/>
      <c r="K32" s="422">
        <v>66</v>
      </c>
      <c r="L32" s="7" t="s">
        <v>27</v>
      </c>
      <c r="M32" s="132">
        <v>32</v>
      </c>
      <c r="N32" s="8">
        <f t="shared" si="0"/>
        <v>2112</v>
      </c>
      <c r="O32" s="765"/>
      <c r="P32" s="10">
        <v>0.1</v>
      </c>
      <c r="Q32" s="10">
        <v>0.4</v>
      </c>
      <c r="R32" s="10">
        <v>0.1</v>
      </c>
      <c r="S32" s="10">
        <v>0.4</v>
      </c>
      <c r="T32" s="11"/>
      <c r="U32" s="324" t="s">
        <v>29</v>
      </c>
      <c r="V32" s="774"/>
    </row>
    <row r="33" spans="2:22" ht="15.75" customHeight="1" x14ac:dyDescent="0.25">
      <c r="B33" s="150">
        <v>21</v>
      </c>
      <c r="C33" s="7">
        <v>21101</v>
      </c>
      <c r="D33" s="472" t="s">
        <v>235</v>
      </c>
      <c r="E33" s="318" t="s">
        <v>489</v>
      </c>
      <c r="F33" s="319" t="s">
        <v>182</v>
      </c>
      <c r="G33" s="5">
        <v>9</v>
      </c>
      <c r="H33" s="7" t="s">
        <v>181</v>
      </c>
      <c r="I33" s="7">
        <v>105</v>
      </c>
      <c r="J33" s="791"/>
      <c r="K33" s="422">
        <v>66</v>
      </c>
      <c r="L33" s="7" t="s">
        <v>27</v>
      </c>
      <c r="M33" s="132">
        <v>7</v>
      </c>
      <c r="N33" s="8">
        <f t="shared" si="0"/>
        <v>462</v>
      </c>
      <c r="O33" s="765"/>
      <c r="P33" s="10">
        <v>0.1</v>
      </c>
      <c r="Q33" s="10">
        <v>0.4</v>
      </c>
      <c r="R33" s="10">
        <v>0.1</v>
      </c>
      <c r="S33" s="10">
        <v>0.4</v>
      </c>
      <c r="T33" s="11"/>
      <c r="U33" s="324" t="s">
        <v>29</v>
      </c>
      <c r="V33" s="774"/>
    </row>
    <row r="34" spans="2:22" ht="15.75" customHeight="1" x14ac:dyDescent="0.25">
      <c r="B34" s="150">
        <v>22</v>
      </c>
      <c r="C34" s="7">
        <v>21101</v>
      </c>
      <c r="D34" s="472" t="s">
        <v>236</v>
      </c>
      <c r="E34" s="318" t="s">
        <v>489</v>
      </c>
      <c r="F34" s="319" t="s">
        <v>182</v>
      </c>
      <c r="G34" s="5">
        <v>9</v>
      </c>
      <c r="H34" s="7" t="s">
        <v>181</v>
      </c>
      <c r="I34" s="7">
        <v>105</v>
      </c>
      <c r="J34" s="791"/>
      <c r="K34" s="422">
        <v>55</v>
      </c>
      <c r="L34" s="7" t="s">
        <v>31</v>
      </c>
      <c r="M34" s="132">
        <v>17</v>
      </c>
      <c r="N34" s="8">
        <f t="shared" si="0"/>
        <v>935</v>
      </c>
      <c r="O34" s="765"/>
      <c r="P34" s="10">
        <v>0.1</v>
      </c>
      <c r="Q34" s="10">
        <v>0.4</v>
      </c>
      <c r="R34" s="10">
        <v>0.1</v>
      </c>
      <c r="S34" s="10">
        <v>0.4</v>
      </c>
      <c r="T34" s="11"/>
      <c r="U34" s="324" t="s">
        <v>29</v>
      </c>
      <c r="V34" s="774"/>
    </row>
    <row r="35" spans="2:22" ht="15.75" customHeight="1" x14ac:dyDescent="0.25">
      <c r="B35" s="150">
        <v>23</v>
      </c>
      <c r="C35" s="7">
        <v>21101</v>
      </c>
      <c r="D35" s="472" t="s">
        <v>237</v>
      </c>
      <c r="E35" s="318" t="s">
        <v>489</v>
      </c>
      <c r="F35" s="319" t="s">
        <v>182</v>
      </c>
      <c r="G35" s="5">
        <v>9</v>
      </c>
      <c r="H35" s="7" t="s">
        <v>181</v>
      </c>
      <c r="I35" s="7">
        <v>105</v>
      </c>
      <c r="J35" s="791"/>
      <c r="K35" s="422">
        <v>22</v>
      </c>
      <c r="L35" s="7" t="s">
        <v>31</v>
      </c>
      <c r="M35" s="132">
        <v>19.5</v>
      </c>
      <c r="N35" s="8">
        <f t="shared" si="0"/>
        <v>429</v>
      </c>
      <c r="O35" s="765"/>
      <c r="P35" s="10">
        <v>0.1</v>
      </c>
      <c r="Q35" s="10">
        <v>0.4</v>
      </c>
      <c r="R35" s="10">
        <v>0.1</v>
      </c>
      <c r="S35" s="10">
        <v>0.4</v>
      </c>
      <c r="T35" s="11"/>
      <c r="U35" s="324" t="s">
        <v>29</v>
      </c>
      <c r="V35" s="774"/>
    </row>
    <row r="36" spans="2:22" ht="15.75" customHeight="1" x14ac:dyDescent="0.25">
      <c r="B36" s="150">
        <v>24</v>
      </c>
      <c r="C36" s="7">
        <v>21101</v>
      </c>
      <c r="D36" s="472" t="s">
        <v>238</v>
      </c>
      <c r="E36" s="318" t="s">
        <v>489</v>
      </c>
      <c r="F36" s="319" t="s">
        <v>182</v>
      </c>
      <c r="G36" s="5">
        <v>9</v>
      </c>
      <c r="H36" s="7" t="s">
        <v>181</v>
      </c>
      <c r="I36" s="7">
        <v>105</v>
      </c>
      <c r="J36" s="791"/>
      <c r="K36" s="422">
        <v>44</v>
      </c>
      <c r="L36" s="7" t="s">
        <v>31</v>
      </c>
      <c r="M36" s="132">
        <v>10</v>
      </c>
      <c r="N36" s="8">
        <f t="shared" si="0"/>
        <v>440</v>
      </c>
      <c r="O36" s="765"/>
      <c r="P36" s="10">
        <v>0.1</v>
      </c>
      <c r="Q36" s="10">
        <v>0.4</v>
      </c>
      <c r="R36" s="10">
        <v>0.1</v>
      </c>
      <c r="S36" s="10">
        <v>0.4</v>
      </c>
      <c r="T36" s="11"/>
      <c r="U36" s="324" t="s">
        <v>29</v>
      </c>
      <c r="V36" s="774"/>
    </row>
    <row r="37" spans="2:22" ht="15.75" customHeight="1" x14ac:dyDescent="0.25">
      <c r="B37" s="150">
        <v>25</v>
      </c>
      <c r="C37" s="7">
        <v>21101</v>
      </c>
      <c r="D37" s="472" t="s">
        <v>239</v>
      </c>
      <c r="E37" s="318" t="s">
        <v>489</v>
      </c>
      <c r="F37" s="319" t="s">
        <v>182</v>
      </c>
      <c r="G37" s="5">
        <v>9</v>
      </c>
      <c r="H37" s="7" t="s">
        <v>181</v>
      </c>
      <c r="I37" s="7">
        <v>105</v>
      </c>
      <c r="J37" s="791"/>
      <c r="K37" s="422">
        <v>11</v>
      </c>
      <c r="L37" s="7" t="s">
        <v>31</v>
      </c>
      <c r="M37" s="132">
        <v>113</v>
      </c>
      <c r="N37" s="8">
        <f t="shared" si="0"/>
        <v>1243</v>
      </c>
      <c r="O37" s="765"/>
      <c r="P37" s="10">
        <v>0.1</v>
      </c>
      <c r="Q37" s="10">
        <v>0.4</v>
      </c>
      <c r="R37" s="10">
        <v>0.1</v>
      </c>
      <c r="S37" s="10">
        <v>0.4</v>
      </c>
      <c r="T37" s="11"/>
      <c r="U37" s="324" t="s">
        <v>29</v>
      </c>
      <c r="V37" s="774"/>
    </row>
    <row r="38" spans="2:22" ht="15.75" customHeight="1" x14ac:dyDescent="0.25">
      <c r="B38" s="150">
        <v>26</v>
      </c>
      <c r="C38" s="7">
        <v>21101</v>
      </c>
      <c r="D38" s="472" t="s">
        <v>240</v>
      </c>
      <c r="E38" s="318" t="s">
        <v>489</v>
      </c>
      <c r="F38" s="319" t="s">
        <v>182</v>
      </c>
      <c r="G38" s="5">
        <v>9</v>
      </c>
      <c r="H38" s="7" t="s">
        <v>181</v>
      </c>
      <c r="I38" s="7">
        <v>105</v>
      </c>
      <c r="J38" s="791"/>
      <c r="K38" s="422">
        <v>11</v>
      </c>
      <c r="L38" s="7" t="s">
        <v>31</v>
      </c>
      <c r="M38" s="132">
        <v>35</v>
      </c>
      <c r="N38" s="8">
        <f t="shared" si="0"/>
        <v>385</v>
      </c>
      <c r="O38" s="765"/>
      <c r="P38" s="10">
        <v>0.1</v>
      </c>
      <c r="Q38" s="10">
        <v>0.4</v>
      </c>
      <c r="R38" s="10">
        <v>0.1</v>
      </c>
      <c r="S38" s="10">
        <v>0.4</v>
      </c>
      <c r="T38" s="11"/>
      <c r="U38" s="324" t="s">
        <v>29</v>
      </c>
      <c r="V38" s="774"/>
    </row>
    <row r="39" spans="2:22" ht="15.75" customHeight="1" x14ac:dyDescent="0.25">
      <c r="B39" s="150">
        <v>27</v>
      </c>
      <c r="C39" s="7">
        <v>21101</v>
      </c>
      <c r="D39" s="472" t="s">
        <v>241</v>
      </c>
      <c r="E39" s="318" t="s">
        <v>489</v>
      </c>
      <c r="F39" s="319" t="s">
        <v>182</v>
      </c>
      <c r="G39" s="5">
        <v>9</v>
      </c>
      <c r="H39" s="7" t="s">
        <v>181</v>
      </c>
      <c r="I39" s="7">
        <v>105</v>
      </c>
      <c r="J39" s="791"/>
      <c r="K39" s="422">
        <v>11</v>
      </c>
      <c r="L39" s="7" t="s">
        <v>31</v>
      </c>
      <c r="M39" s="132">
        <v>35</v>
      </c>
      <c r="N39" s="8">
        <f t="shared" si="0"/>
        <v>385</v>
      </c>
      <c r="O39" s="765"/>
      <c r="P39" s="10">
        <v>0.1</v>
      </c>
      <c r="Q39" s="10">
        <v>0.4</v>
      </c>
      <c r="R39" s="10">
        <v>0.1</v>
      </c>
      <c r="S39" s="10">
        <v>0.4</v>
      </c>
      <c r="T39" s="11"/>
      <c r="U39" s="324" t="s">
        <v>29</v>
      </c>
      <c r="V39" s="774"/>
    </row>
    <row r="40" spans="2:22" ht="15.75" customHeight="1" x14ac:dyDescent="0.25">
      <c r="B40" s="150">
        <v>28</v>
      </c>
      <c r="C40" s="7">
        <v>21101</v>
      </c>
      <c r="D40" s="472" t="s">
        <v>242</v>
      </c>
      <c r="E40" s="318" t="s">
        <v>489</v>
      </c>
      <c r="F40" s="319" t="s">
        <v>182</v>
      </c>
      <c r="G40" s="5">
        <v>9</v>
      </c>
      <c r="H40" s="7" t="s">
        <v>181</v>
      </c>
      <c r="I40" s="7">
        <v>105</v>
      </c>
      <c r="J40" s="791"/>
      <c r="K40" s="422">
        <v>770</v>
      </c>
      <c r="L40" s="7" t="s">
        <v>31</v>
      </c>
      <c r="M40" s="132">
        <v>3</v>
      </c>
      <c r="N40" s="8">
        <f t="shared" si="0"/>
        <v>2310</v>
      </c>
      <c r="O40" s="765"/>
      <c r="P40" s="10">
        <v>0.1</v>
      </c>
      <c r="Q40" s="10">
        <v>0.4</v>
      </c>
      <c r="R40" s="10">
        <v>0.1</v>
      </c>
      <c r="S40" s="10">
        <v>0.4</v>
      </c>
      <c r="T40" s="11"/>
      <c r="U40" s="324" t="s">
        <v>29</v>
      </c>
      <c r="V40" s="774"/>
    </row>
    <row r="41" spans="2:22" ht="15.75" customHeight="1" x14ac:dyDescent="0.25">
      <c r="B41" s="150">
        <v>29</v>
      </c>
      <c r="C41" s="7">
        <v>21101</v>
      </c>
      <c r="D41" s="472" t="s">
        <v>243</v>
      </c>
      <c r="E41" s="318" t="s">
        <v>489</v>
      </c>
      <c r="F41" s="319" t="s">
        <v>182</v>
      </c>
      <c r="G41" s="5">
        <v>9</v>
      </c>
      <c r="H41" s="7" t="s">
        <v>181</v>
      </c>
      <c r="I41" s="7">
        <v>105</v>
      </c>
      <c r="J41" s="791"/>
      <c r="K41" s="422">
        <v>220</v>
      </c>
      <c r="L41" s="7" t="s">
        <v>31</v>
      </c>
      <c r="M41" s="132">
        <v>3.5</v>
      </c>
      <c r="N41" s="8">
        <f t="shared" si="0"/>
        <v>770</v>
      </c>
      <c r="O41" s="765"/>
      <c r="P41" s="10">
        <v>0.1</v>
      </c>
      <c r="Q41" s="10">
        <v>0.4</v>
      </c>
      <c r="R41" s="10">
        <v>0.1</v>
      </c>
      <c r="S41" s="10">
        <v>0.4</v>
      </c>
      <c r="T41" s="11"/>
      <c r="U41" s="324" t="s">
        <v>29</v>
      </c>
      <c r="V41" s="774"/>
    </row>
    <row r="42" spans="2:22" ht="15.75" customHeight="1" x14ac:dyDescent="0.25">
      <c r="B42" s="15">
        <v>30</v>
      </c>
      <c r="C42" s="16">
        <v>21101</v>
      </c>
      <c r="D42" s="473" t="s">
        <v>244</v>
      </c>
      <c r="E42" s="318" t="s">
        <v>489</v>
      </c>
      <c r="F42" s="319" t="s">
        <v>182</v>
      </c>
      <c r="G42" s="5">
        <v>9</v>
      </c>
      <c r="H42" s="7" t="s">
        <v>181</v>
      </c>
      <c r="I42" s="7">
        <v>105</v>
      </c>
      <c r="J42" s="791"/>
      <c r="K42" s="16">
        <v>33</v>
      </c>
      <c r="L42" s="7" t="s">
        <v>27</v>
      </c>
      <c r="M42" s="17">
        <v>24.3</v>
      </c>
      <c r="N42" s="8">
        <f t="shared" si="0"/>
        <v>801.9</v>
      </c>
      <c r="O42" s="765"/>
      <c r="P42" s="10">
        <v>0.1</v>
      </c>
      <c r="Q42" s="10">
        <v>0.4</v>
      </c>
      <c r="R42" s="10">
        <v>0.1</v>
      </c>
      <c r="S42" s="10">
        <v>0.4</v>
      </c>
      <c r="T42" s="11"/>
      <c r="U42" s="324" t="s">
        <v>29</v>
      </c>
      <c r="V42" s="774"/>
    </row>
    <row r="43" spans="2:22" ht="15.75" customHeight="1" thickBot="1" x14ac:dyDescent="0.3">
      <c r="B43" s="22">
        <v>31</v>
      </c>
      <c r="C43" s="23">
        <v>21101</v>
      </c>
      <c r="D43" s="474" t="s">
        <v>245</v>
      </c>
      <c r="E43" s="318" t="s">
        <v>489</v>
      </c>
      <c r="F43" s="319" t="s">
        <v>182</v>
      </c>
      <c r="G43" s="5">
        <v>9</v>
      </c>
      <c r="H43" s="7" t="s">
        <v>181</v>
      </c>
      <c r="I43" s="7">
        <v>105</v>
      </c>
      <c r="J43" s="792"/>
      <c r="K43" s="23">
        <v>11</v>
      </c>
      <c r="L43" s="174" t="s">
        <v>36</v>
      </c>
      <c r="M43" s="149">
        <v>37.9</v>
      </c>
      <c r="N43" s="145">
        <f>M43*K43</f>
        <v>416.9</v>
      </c>
      <c r="O43" s="765"/>
      <c r="P43" s="10">
        <v>0.1</v>
      </c>
      <c r="Q43" s="10">
        <v>0.4</v>
      </c>
      <c r="R43" s="10">
        <v>0.1</v>
      </c>
      <c r="S43" s="10">
        <v>0.4</v>
      </c>
      <c r="T43" s="11"/>
      <c r="U43" s="324" t="s">
        <v>29</v>
      </c>
      <c r="V43" s="774"/>
    </row>
    <row r="44" spans="2:22" ht="15.75" customHeight="1" thickTop="1" x14ac:dyDescent="0.25">
      <c r="B44" s="12"/>
      <c r="C44" s="12"/>
      <c r="D44" s="328"/>
      <c r="E44" s="329"/>
      <c r="F44" s="330"/>
      <c r="G44" s="12"/>
      <c r="H44" s="12"/>
      <c r="I44" s="12"/>
      <c r="J44" s="331"/>
      <c r="K44" s="335"/>
      <c r="L44" s="12"/>
      <c r="M44" s="333"/>
      <c r="N44" s="139"/>
      <c r="O44" s="334"/>
      <c r="P44" s="290"/>
      <c r="Q44" s="290"/>
      <c r="R44" s="290"/>
      <c r="S44" s="290"/>
      <c r="T44" s="13"/>
      <c r="U44" s="163"/>
      <c r="V44" s="14"/>
    </row>
    <row r="45" spans="2:22" ht="15.75" customHeight="1" x14ac:dyDescent="0.25">
      <c r="B45" s="12"/>
      <c r="C45" s="12"/>
      <c r="D45" s="328"/>
      <c r="E45" s="329"/>
      <c r="F45" s="330"/>
      <c r="G45" s="12"/>
      <c r="H45" s="12"/>
      <c r="I45" s="12"/>
      <c r="J45" s="331"/>
      <c r="K45" s="335"/>
      <c r="L45" s="12"/>
      <c r="M45" s="333"/>
      <c r="N45" s="139">
        <f>SUM(N13:N44)</f>
        <v>45497.94</v>
      </c>
      <c r="O45" s="334"/>
      <c r="P45" s="290"/>
      <c r="Q45" s="290"/>
      <c r="R45" s="290"/>
      <c r="S45" s="290"/>
      <c r="T45" s="13"/>
      <c r="U45" s="163"/>
      <c r="V45" s="14"/>
    </row>
    <row r="46" spans="2:22" ht="15.75" customHeight="1" x14ac:dyDescent="0.25">
      <c r="B46" s="12"/>
      <c r="C46" s="12"/>
      <c r="D46" s="328"/>
      <c r="E46" s="329"/>
      <c r="F46" s="330"/>
      <c r="G46" s="12"/>
      <c r="H46" s="12"/>
      <c r="I46" s="12"/>
      <c r="J46" s="331"/>
      <c r="K46" s="335"/>
      <c r="L46" s="12"/>
      <c r="M46" s="333"/>
      <c r="N46" s="139"/>
      <c r="O46" s="334"/>
      <c r="P46" s="290"/>
      <c r="Q46" s="290"/>
      <c r="R46" s="290"/>
      <c r="S46" s="290"/>
      <c r="T46" s="13"/>
      <c r="U46" s="163"/>
      <c r="V46" s="14"/>
    </row>
    <row r="47" spans="2:22" x14ac:dyDescent="0.25">
      <c r="B47" s="12"/>
      <c r="C47" s="12"/>
      <c r="D47" s="328"/>
      <c r="E47" s="328"/>
      <c r="F47" s="328"/>
      <c r="G47" s="12"/>
      <c r="H47" s="12"/>
      <c r="I47" s="12"/>
      <c r="J47" s="331"/>
      <c r="K47" s="335"/>
      <c r="L47" s="12"/>
      <c r="M47" s="333"/>
      <c r="N47" s="139"/>
      <c r="O47" s="289"/>
      <c r="P47" s="290"/>
      <c r="Q47" s="290"/>
      <c r="R47" s="290"/>
      <c r="S47" s="290"/>
      <c r="T47" s="13"/>
      <c r="U47" s="163"/>
      <c r="V47" s="14"/>
    </row>
    <row r="48" spans="2:22" x14ac:dyDescent="0.25">
      <c r="B48" s="706" t="s">
        <v>0</v>
      </c>
      <c r="C48" s="706"/>
      <c r="D48" s="706"/>
      <c r="E48" s="706"/>
      <c r="F48" s="706"/>
      <c r="G48" s="706"/>
      <c r="H48" s="706"/>
      <c r="I48" s="706"/>
      <c r="J48" s="706"/>
      <c r="K48" s="706"/>
      <c r="L48" s="706"/>
      <c r="M48" s="706"/>
      <c r="N48" s="706"/>
      <c r="O48" s="706"/>
      <c r="P48" s="706"/>
      <c r="Q48" s="706"/>
      <c r="R48" s="706"/>
      <c r="S48" s="706"/>
      <c r="T48" s="706"/>
      <c r="U48" s="706"/>
      <c r="V48" s="706"/>
    </row>
    <row r="49" spans="2:22" x14ac:dyDescent="0.25">
      <c r="B49" s="713" t="s">
        <v>1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</row>
    <row r="50" spans="2:22" x14ac:dyDescent="0.25">
      <c r="B50" s="713" t="s">
        <v>2</v>
      </c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</row>
    <row r="51" spans="2:22" x14ac:dyDescent="0.25">
      <c r="B51" s="713" t="s">
        <v>3</v>
      </c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</row>
    <row r="52" spans="2:22" x14ac:dyDescent="0.25">
      <c r="B52" s="713" t="s">
        <v>455</v>
      </c>
      <c r="C52" s="713"/>
      <c r="D52" s="713"/>
      <c r="E52" s="713"/>
      <c r="F52" s="713"/>
      <c r="G52" s="713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</row>
    <row r="53" spans="2:22" x14ac:dyDescent="0.25">
      <c r="B53" s="726" t="s">
        <v>4</v>
      </c>
      <c r="C53" s="726"/>
      <c r="D53" s="726"/>
      <c r="E53" s="726"/>
      <c r="F53" s="726"/>
      <c r="G53" s="726"/>
      <c r="H53" s="726"/>
      <c r="I53" s="726"/>
      <c r="J53" s="726"/>
      <c r="K53" s="726"/>
      <c r="L53" s="726"/>
      <c r="M53" s="726"/>
      <c r="N53" s="726"/>
      <c r="O53" s="726"/>
      <c r="P53" s="726"/>
      <c r="Q53" s="726"/>
      <c r="R53" s="726"/>
      <c r="S53" s="726"/>
      <c r="T53" s="726"/>
      <c r="U53" s="726"/>
      <c r="V53" s="726"/>
    </row>
    <row r="54" spans="2:22" x14ac:dyDescent="0.25">
      <c r="B54" s="697" t="s">
        <v>5</v>
      </c>
      <c r="C54" s="697"/>
      <c r="D54" s="697"/>
      <c r="E54" s="697"/>
      <c r="F54" s="697"/>
      <c r="G54" s="697"/>
      <c r="H54" s="697"/>
      <c r="I54" s="697"/>
      <c r="J54" s="697"/>
      <c r="K54" s="697"/>
      <c r="L54" s="697"/>
      <c r="M54" s="697"/>
      <c r="N54" s="697"/>
      <c r="O54" s="697"/>
      <c r="P54" s="697"/>
      <c r="Q54" s="697"/>
      <c r="R54" s="697"/>
      <c r="S54" s="697"/>
      <c r="T54" s="697"/>
      <c r="U54" s="697"/>
      <c r="V54" s="697"/>
    </row>
    <row r="55" spans="2:22" ht="18.75" thickBot="1" x14ac:dyDescent="0.3">
      <c r="B55" s="2"/>
      <c r="C55" s="2"/>
      <c r="D55" s="3"/>
      <c r="E55" s="3"/>
      <c r="F55" s="3"/>
      <c r="G55" s="3"/>
      <c r="H55" s="3"/>
      <c r="I55" s="3"/>
      <c r="J55" s="3"/>
      <c r="K55" s="3"/>
      <c r="L55" s="4"/>
      <c r="M55" s="3"/>
      <c r="N55" s="3"/>
      <c r="O55" s="3"/>
      <c r="P55" s="3"/>
      <c r="Q55" s="3"/>
      <c r="R55" s="3"/>
      <c r="S55" s="3"/>
      <c r="T55" s="2"/>
      <c r="U55" s="2"/>
      <c r="V55" s="2"/>
    </row>
    <row r="56" spans="2:22" ht="15.75" customHeight="1" thickTop="1" x14ac:dyDescent="0.25">
      <c r="B56" s="698" t="s">
        <v>6</v>
      </c>
      <c r="C56" s="700" t="s">
        <v>7</v>
      </c>
      <c r="D56" s="702" t="s">
        <v>8</v>
      </c>
      <c r="E56" s="702" t="s">
        <v>177</v>
      </c>
      <c r="F56" s="702" t="s">
        <v>178</v>
      </c>
      <c r="G56" s="702" t="s">
        <v>9</v>
      </c>
      <c r="H56" s="702" t="s">
        <v>10</v>
      </c>
      <c r="I56" s="312"/>
      <c r="J56" s="702" t="s">
        <v>179</v>
      </c>
      <c r="K56" s="702" t="s">
        <v>11</v>
      </c>
      <c r="L56" s="700" t="s">
        <v>12</v>
      </c>
      <c r="M56" s="704" t="s">
        <v>13</v>
      </c>
      <c r="N56" s="704" t="s">
        <v>14</v>
      </c>
      <c r="O56" s="704" t="s">
        <v>15</v>
      </c>
      <c r="P56" s="715" t="s">
        <v>16</v>
      </c>
      <c r="Q56" s="716"/>
      <c r="R56" s="716"/>
      <c r="S56" s="717"/>
      <c r="T56" s="721" t="s">
        <v>17</v>
      </c>
      <c r="U56" s="722"/>
      <c r="V56" s="708" t="s">
        <v>18</v>
      </c>
    </row>
    <row r="57" spans="2:22" x14ac:dyDescent="0.25">
      <c r="B57" s="699"/>
      <c r="C57" s="701"/>
      <c r="D57" s="703"/>
      <c r="E57" s="765"/>
      <c r="F57" s="765"/>
      <c r="G57" s="703"/>
      <c r="H57" s="703"/>
      <c r="I57" s="313"/>
      <c r="J57" s="765"/>
      <c r="K57" s="703"/>
      <c r="L57" s="701"/>
      <c r="M57" s="705"/>
      <c r="N57" s="705"/>
      <c r="O57" s="705"/>
      <c r="P57" s="718"/>
      <c r="Q57" s="719"/>
      <c r="R57" s="719"/>
      <c r="S57" s="720"/>
      <c r="T57" s="723"/>
      <c r="U57" s="724"/>
      <c r="V57" s="709"/>
    </row>
    <row r="58" spans="2:22" ht="48" x14ac:dyDescent="0.25">
      <c r="B58" s="699"/>
      <c r="C58" s="701"/>
      <c r="D58" s="703"/>
      <c r="E58" s="765"/>
      <c r="F58" s="765"/>
      <c r="G58" s="703"/>
      <c r="H58" s="703"/>
      <c r="I58" s="313" t="s">
        <v>180</v>
      </c>
      <c r="J58" s="765"/>
      <c r="K58" s="703"/>
      <c r="L58" s="701"/>
      <c r="M58" s="705"/>
      <c r="N58" s="705"/>
      <c r="O58" s="705"/>
      <c r="P58" s="738" t="s">
        <v>19</v>
      </c>
      <c r="Q58" s="738" t="s">
        <v>20</v>
      </c>
      <c r="R58" s="738" t="s">
        <v>21</v>
      </c>
      <c r="S58" s="738" t="s">
        <v>22</v>
      </c>
      <c r="T58" s="740" t="s">
        <v>23</v>
      </c>
      <c r="U58" s="740" t="s">
        <v>24</v>
      </c>
      <c r="V58" s="709"/>
    </row>
    <row r="59" spans="2:22" ht="15.75" thickBot="1" x14ac:dyDescent="0.3">
      <c r="B59" s="727"/>
      <c r="C59" s="725"/>
      <c r="D59" s="707"/>
      <c r="E59" s="766"/>
      <c r="F59" s="766"/>
      <c r="G59" s="707"/>
      <c r="H59" s="707"/>
      <c r="I59" s="314"/>
      <c r="J59" s="766"/>
      <c r="K59" s="707"/>
      <c r="L59" s="725"/>
      <c r="M59" s="696"/>
      <c r="N59" s="696"/>
      <c r="O59" s="696"/>
      <c r="P59" s="739"/>
      <c r="Q59" s="739"/>
      <c r="R59" s="739"/>
      <c r="S59" s="739"/>
      <c r="T59" s="741"/>
      <c r="U59" s="741"/>
      <c r="V59" s="710"/>
    </row>
    <row r="60" spans="2:22" ht="15" customHeight="1" x14ac:dyDescent="0.25">
      <c r="B60" s="52">
        <v>32</v>
      </c>
      <c r="C60" s="53">
        <v>21101</v>
      </c>
      <c r="D60" s="158" t="s">
        <v>246</v>
      </c>
      <c r="E60" s="318" t="s">
        <v>489</v>
      </c>
      <c r="F60" s="319" t="s">
        <v>182</v>
      </c>
      <c r="G60" s="5">
        <v>9</v>
      </c>
      <c r="H60" s="5" t="s">
        <v>181</v>
      </c>
      <c r="I60" s="5">
        <v>105</v>
      </c>
      <c r="J60" s="790" t="s">
        <v>556</v>
      </c>
      <c r="K60" s="53">
        <v>7</v>
      </c>
      <c r="L60" s="5" t="s">
        <v>36</v>
      </c>
      <c r="M60" s="159">
        <v>65.5</v>
      </c>
      <c r="N60" s="154">
        <f>M60*K60</f>
        <v>458.5</v>
      </c>
      <c r="O60" s="783" t="s">
        <v>189</v>
      </c>
      <c r="P60" s="19">
        <v>0.1</v>
      </c>
      <c r="Q60" s="19">
        <v>0.4</v>
      </c>
      <c r="R60" s="19">
        <v>0.1</v>
      </c>
      <c r="S60" s="19">
        <v>0.4</v>
      </c>
      <c r="T60" s="20"/>
      <c r="U60" s="21" t="s">
        <v>29</v>
      </c>
      <c r="V60" s="773" t="s">
        <v>557</v>
      </c>
    </row>
    <row r="61" spans="2:22" ht="24" x14ac:dyDescent="0.25">
      <c r="B61" s="15">
        <v>33</v>
      </c>
      <c r="C61" s="16">
        <v>21101</v>
      </c>
      <c r="D61" s="577" t="s">
        <v>247</v>
      </c>
      <c r="E61" s="318" t="s">
        <v>489</v>
      </c>
      <c r="F61" s="319" t="s">
        <v>182</v>
      </c>
      <c r="G61" s="5">
        <v>9</v>
      </c>
      <c r="H61" s="7" t="s">
        <v>181</v>
      </c>
      <c r="I61" s="7">
        <v>105</v>
      </c>
      <c r="J61" s="791"/>
      <c r="K61" s="16">
        <v>440</v>
      </c>
      <c r="L61" s="7" t="s">
        <v>36</v>
      </c>
      <c r="M61" s="17">
        <v>115</v>
      </c>
      <c r="N61" s="8">
        <f>M61*K61</f>
        <v>50600</v>
      </c>
      <c r="O61" s="765"/>
      <c r="P61" s="19">
        <v>0.1</v>
      </c>
      <c r="Q61" s="19">
        <v>0.4</v>
      </c>
      <c r="R61" s="19">
        <v>0.1</v>
      </c>
      <c r="S61" s="19">
        <v>0.4</v>
      </c>
      <c r="T61" s="20"/>
      <c r="U61" s="21" t="s">
        <v>29</v>
      </c>
      <c r="V61" s="774"/>
    </row>
    <row r="62" spans="2:22" ht="24" x14ac:dyDescent="0.25">
      <c r="B62" s="15">
        <v>34</v>
      </c>
      <c r="C62" s="16">
        <v>21101</v>
      </c>
      <c r="D62" s="130" t="s">
        <v>248</v>
      </c>
      <c r="E62" s="318" t="s">
        <v>489</v>
      </c>
      <c r="F62" s="319" t="s">
        <v>182</v>
      </c>
      <c r="G62" s="5">
        <v>9</v>
      </c>
      <c r="H62" s="7" t="s">
        <v>181</v>
      </c>
      <c r="I62" s="7">
        <v>105</v>
      </c>
      <c r="J62" s="791"/>
      <c r="K62" s="16">
        <v>11</v>
      </c>
      <c r="L62" s="7" t="s">
        <v>36</v>
      </c>
      <c r="M62" s="17">
        <v>140</v>
      </c>
      <c r="N62" s="8">
        <f t="shared" ref="N62:N88" si="1">M62*K62</f>
        <v>1540</v>
      </c>
      <c r="O62" s="765"/>
      <c r="P62" s="19">
        <v>0.1</v>
      </c>
      <c r="Q62" s="19">
        <v>0.4</v>
      </c>
      <c r="R62" s="19">
        <v>0.1</v>
      </c>
      <c r="S62" s="19">
        <v>0.4</v>
      </c>
      <c r="T62" s="20"/>
      <c r="U62" s="21" t="s">
        <v>29</v>
      </c>
      <c r="V62" s="774"/>
    </row>
    <row r="63" spans="2:22" x14ac:dyDescent="0.25">
      <c r="B63" s="15">
        <v>35</v>
      </c>
      <c r="C63" s="16">
        <v>21101</v>
      </c>
      <c r="D63" s="130" t="s">
        <v>249</v>
      </c>
      <c r="E63" s="318" t="s">
        <v>489</v>
      </c>
      <c r="F63" s="319" t="s">
        <v>182</v>
      </c>
      <c r="G63" s="5">
        <v>9</v>
      </c>
      <c r="H63" s="7" t="s">
        <v>181</v>
      </c>
      <c r="I63" s="7">
        <v>105</v>
      </c>
      <c r="J63" s="791"/>
      <c r="K63" s="16">
        <v>110</v>
      </c>
      <c r="L63" s="7" t="s">
        <v>31</v>
      </c>
      <c r="M63" s="17">
        <v>2.2000000000000002</v>
      </c>
      <c r="N63" s="8">
        <f t="shared" si="1"/>
        <v>242.00000000000003</v>
      </c>
      <c r="O63" s="765"/>
      <c r="P63" s="19">
        <v>0.1</v>
      </c>
      <c r="Q63" s="19">
        <v>0.4</v>
      </c>
      <c r="R63" s="19">
        <v>0.1</v>
      </c>
      <c r="S63" s="19">
        <v>0.4</v>
      </c>
      <c r="T63" s="20"/>
      <c r="U63" s="21" t="s">
        <v>29</v>
      </c>
      <c r="V63" s="774"/>
    </row>
    <row r="64" spans="2:22" x14ac:dyDescent="0.25">
      <c r="B64" s="15">
        <v>36</v>
      </c>
      <c r="C64" s="16">
        <v>21101</v>
      </c>
      <c r="D64" s="130" t="s">
        <v>250</v>
      </c>
      <c r="E64" s="318" t="s">
        <v>489</v>
      </c>
      <c r="F64" s="319" t="s">
        <v>182</v>
      </c>
      <c r="G64" s="5">
        <v>9</v>
      </c>
      <c r="H64" s="7" t="s">
        <v>181</v>
      </c>
      <c r="I64" s="7">
        <v>105</v>
      </c>
      <c r="J64" s="791"/>
      <c r="K64" s="16">
        <v>66</v>
      </c>
      <c r="L64" s="7" t="s">
        <v>31</v>
      </c>
      <c r="M64" s="17">
        <v>14</v>
      </c>
      <c r="N64" s="8">
        <f t="shared" si="1"/>
        <v>924</v>
      </c>
      <c r="O64" s="765"/>
      <c r="P64" s="19">
        <v>0.1</v>
      </c>
      <c r="Q64" s="19">
        <v>0.4</v>
      </c>
      <c r="R64" s="19">
        <v>0.1</v>
      </c>
      <c r="S64" s="19">
        <v>0.4</v>
      </c>
      <c r="T64" s="20"/>
      <c r="U64" s="21" t="s">
        <v>29</v>
      </c>
      <c r="V64" s="774"/>
    </row>
    <row r="65" spans="2:22" x14ac:dyDescent="0.25">
      <c r="B65" s="15">
        <v>37</v>
      </c>
      <c r="C65" s="16">
        <v>21101</v>
      </c>
      <c r="D65" s="130" t="s">
        <v>251</v>
      </c>
      <c r="E65" s="318" t="s">
        <v>489</v>
      </c>
      <c r="F65" s="319" t="s">
        <v>182</v>
      </c>
      <c r="G65" s="5">
        <v>9</v>
      </c>
      <c r="H65" s="7" t="s">
        <v>181</v>
      </c>
      <c r="I65" s="7">
        <v>105</v>
      </c>
      <c r="J65" s="791"/>
      <c r="K65" s="16">
        <v>33</v>
      </c>
      <c r="L65" s="7" t="s">
        <v>31</v>
      </c>
      <c r="M65" s="17">
        <v>5.8</v>
      </c>
      <c r="N65" s="8">
        <f t="shared" si="1"/>
        <v>191.4</v>
      </c>
      <c r="O65" s="765"/>
      <c r="P65" s="19">
        <v>0.1</v>
      </c>
      <c r="Q65" s="19">
        <v>0.4</v>
      </c>
      <c r="R65" s="19">
        <v>0.1</v>
      </c>
      <c r="S65" s="19">
        <v>0.4</v>
      </c>
      <c r="T65" s="20"/>
      <c r="U65" s="21" t="s">
        <v>29</v>
      </c>
      <c r="V65" s="774"/>
    </row>
    <row r="66" spans="2:22" x14ac:dyDescent="0.25">
      <c r="B66" s="15">
        <v>38</v>
      </c>
      <c r="C66" s="16">
        <v>21101</v>
      </c>
      <c r="D66" s="130" t="s">
        <v>252</v>
      </c>
      <c r="E66" s="318" t="s">
        <v>489</v>
      </c>
      <c r="F66" s="319" t="s">
        <v>182</v>
      </c>
      <c r="G66" s="5">
        <v>9</v>
      </c>
      <c r="H66" s="7" t="s">
        <v>181</v>
      </c>
      <c r="I66" s="7">
        <v>105</v>
      </c>
      <c r="J66" s="791"/>
      <c r="K66" s="16">
        <v>0</v>
      </c>
      <c r="L66" s="7" t="s">
        <v>31</v>
      </c>
      <c r="M66" s="17">
        <v>295</v>
      </c>
      <c r="N66" s="8">
        <f t="shared" si="1"/>
        <v>0</v>
      </c>
      <c r="O66" s="765"/>
      <c r="P66" s="19">
        <v>0.1</v>
      </c>
      <c r="Q66" s="19">
        <v>0.4</v>
      </c>
      <c r="R66" s="19">
        <v>0.1</v>
      </c>
      <c r="S66" s="19">
        <v>0.4</v>
      </c>
      <c r="T66" s="20"/>
      <c r="U66" s="21" t="s">
        <v>29</v>
      </c>
      <c r="V66" s="774"/>
    </row>
    <row r="67" spans="2:22" x14ac:dyDescent="0.25">
      <c r="B67" s="15">
        <v>39</v>
      </c>
      <c r="C67" s="16">
        <v>21101</v>
      </c>
      <c r="D67" s="130" t="s">
        <v>253</v>
      </c>
      <c r="E67" s="318" t="s">
        <v>489</v>
      </c>
      <c r="F67" s="319" t="s">
        <v>182</v>
      </c>
      <c r="G67" s="5">
        <v>9</v>
      </c>
      <c r="H67" s="7" t="s">
        <v>181</v>
      </c>
      <c r="I67" s="7">
        <v>105</v>
      </c>
      <c r="J67" s="791"/>
      <c r="K67" s="16">
        <v>33</v>
      </c>
      <c r="L67" s="7" t="s">
        <v>27</v>
      </c>
      <c r="M67" s="17">
        <v>29</v>
      </c>
      <c r="N67" s="8">
        <f t="shared" si="1"/>
        <v>957</v>
      </c>
      <c r="O67" s="765"/>
      <c r="P67" s="19">
        <v>0.1</v>
      </c>
      <c r="Q67" s="19">
        <v>0.4</v>
      </c>
      <c r="R67" s="19">
        <v>0.1</v>
      </c>
      <c r="S67" s="19">
        <v>0.4</v>
      </c>
      <c r="T67" s="20"/>
      <c r="U67" s="21" t="s">
        <v>29</v>
      </c>
      <c r="V67" s="774"/>
    </row>
    <row r="68" spans="2:22" x14ac:dyDescent="0.25">
      <c r="B68" s="15">
        <v>40</v>
      </c>
      <c r="C68" s="16">
        <v>21101</v>
      </c>
      <c r="D68" s="130" t="s">
        <v>254</v>
      </c>
      <c r="E68" s="318" t="s">
        <v>489</v>
      </c>
      <c r="F68" s="319" t="s">
        <v>182</v>
      </c>
      <c r="G68" s="5">
        <v>9</v>
      </c>
      <c r="H68" s="7" t="s">
        <v>181</v>
      </c>
      <c r="I68" s="7">
        <v>105</v>
      </c>
      <c r="J68" s="791"/>
      <c r="K68" s="16">
        <v>33</v>
      </c>
      <c r="L68" s="7" t="s">
        <v>31</v>
      </c>
      <c r="M68" s="17">
        <v>10</v>
      </c>
      <c r="N68" s="8">
        <f t="shared" si="1"/>
        <v>330</v>
      </c>
      <c r="O68" s="765"/>
      <c r="P68" s="19">
        <v>0.1</v>
      </c>
      <c r="Q68" s="19">
        <v>0.4</v>
      </c>
      <c r="R68" s="19">
        <v>0.1</v>
      </c>
      <c r="S68" s="19">
        <v>0.4</v>
      </c>
      <c r="T68" s="20"/>
      <c r="U68" s="21" t="s">
        <v>29</v>
      </c>
      <c r="V68" s="774"/>
    </row>
    <row r="69" spans="2:22" x14ac:dyDescent="0.25">
      <c r="B69" s="15">
        <v>41</v>
      </c>
      <c r="C69" s="16">
        <v>21101</v>
      </c>
      <c r="D69" s="130" t="s">
        <v>255</v>
      </c>
      <c r="E69" s="318" t="s">
        <v>489</v>
      </c>
      <c r="F69" s="319" t="s">
        <v>182</v>
      </c>
      <c r="G69" s="5">
        <v>9</v>
      </c>
      <c r="H69" s="7" t="s">
        <v>181</v>
      </c>
      <c r="I69" s="7">
        <v>105</v>
      </c>
      <c r="J69" s="791"/>
      <c r="K69" s="16">
        <v>77</v>
      </c>
      <c r="L69" s="7" t="s">
        <v>31</v>
      </c>
      <c r="M69" s="17">
        <v>9</v>
      </c>
      <c r="N69" s="8">
        <f t="shared" si="1"/>
        <v>693</v>
      </c>
      <c r="O69" s="765"/>
      <c r="P69" s="19">
        <v>0.1</v>
      </c>
      <c r="Q69" s="19">
        <v>0.4</v>
      </c>
      <c r="R69" s="19">
        <v>0.1</v>
      </c>
      <c r="S69" s="19">
        <v>0.4</v>
      </c>
      <c r="T69" s="20"/>
      <c r="U69" s="21" t="s">
        <v>29</v>
      </c>
      <c r="V69" s="774"/>
    </row>
    <row r="70" spans="2:22" x14ac:dyDescent="0.25">
      <c r="B70" s="15">
        <v>42</v>
      </c>
      <c r="C70" s="16">
        <v>21101</v>
      </c>
      <c r="D70" s="130" t="s">
        <v>256</v>
      </c>
      <c r="E70" s="318" t="s">
        <v>489</v>
      </c>
      <c r="F70" s="319" t="s">
        <v>182</v>
      </c>
      <c r="G70" s="5">
        <v>9</v>
      </c>
      <c r="H70" s="7" t="s">
        <v>181</v>
      </c>
      <c r="I70" s="7">
        <v>105</v>
      </c>
      <c r="J70" s="791"/>
      <c r="K70" s="16">
        <v>55</v>
      </c>
      <c r="L70" s="7" t="s">
        <v>31</v>
      </c>
      <c r="M70" s="17">
        <v>14</v>
      </c>
      <c r="N70" s="8">
        <f t="shared" si="1"/>
        <v>770</v>
      </c>
      <c r="O70" s="765"/>
      <c r="P70" s="19">
        <v>0.1</v>
      </c>
      <c r="Q70" s="19">
        <v>0.4</v>
      </c>
      <c r="R70" s="19">
        <v>0.1</v>
      </c>
      <c r="S70" s="19">
        <v>0.4</v>
      </c>
      <c r="T70" s="20"/>
      <c r="U70" s="21" t="s">
        <v>29</v>
      </c>
      <c r="V70" s="774"/>
    </row>
    <row r="71" spans="2:22" x14ac:dyDescent="0.25">
      <c r="B71" s="15">
        <v>43</v>
      </c>
      <c r="C71" s="16">
        <v>21101</v>
      </c>
      <c r="D71" s="130" t="s">
        <v>257</v>
      </c>
      <c r="E71" s="318" t="s">
        <v>489</v>
      </c>
      <c r="F71" s="319" t="s">
        <v>182</v>
      </c>
      <c r="G71" s="5">
        <v>9</v>
      </c>
      <c r="H71" s="7" t="s">
        <v>181</v>
      </c>
      <c r="I71" s="7">
        <v>105</v>
      </c>
      <c r="J71" s="791"/>
      <c r="K71" s="16">
        <v>66</v>
      </c>
      <c r="L71" s="7" t="s">
        <v>31</v>
      </c>
      <c r="M71" s="17">
        <v>27</v>
      </c>
      <c r="N71" s="8">
        <f t="shared" si="1"/>
        <v>1782</v>
      </c>
      <c r="O71" s="765"/>
      <c r="P71" s="19">
        <v>0.1</v>
      </c>
      <c r="Q71" s="19">
        <v>0.4</v>
      </c>
      <c r="R71" s="19">
        <v>0.1</v>
      </c>
      <c r="S71" s="19">
        <v>0.4</v>
      </c>
      <c r="T71" s="20"/>
      <c r="U71" s="21" t="s">
        <v>29</v>
      </c>
      <c r="V71" s="774"/>
    </row>
    <row r="72" spans="2:22" ht="24" x14ac:dyDescent="0.25">
      <c r="B72" s="15">
        <v>44</v>
      </c>
      <c r="C72" s="16">
        <v>21101</v>
      </c>
      <c r="D72" s="130" t="s">
        <v>258</v>
      </c>
      <c r="E72" s="318" t="s">
        <v>489</v>
      </c>
      <c r="F72" s="319" t="s">
        <v>182</v>
      </c>
      <c r="G72" s="5">
        <v>9</v>
      </c>
      <c r="H72" s="7" t="s">
        <v>181</v>
      </c>
      <c r="I72" s="7">
        <v>105</v>
      </c>
      <c r="J72" s="791"/>
      <c r="K72" s="16">
        <v>5</v>
      </c>
      <c r="L72" s="7" t="s">
        <v>36</v>
      </c>
      <c r="M72" s="17">
        <v>215</v>
      </c>
      <c r="N72" s="8">
        <f t="shared" si="1"/>
        <v>1075</v>
      </c>
      <c r="O72" s="765"/>
      <c r="P72" s="19">
        <v>0.1</v>
      </c>
      <c r="Q72" s="19">
        <v>0.4</v>
      </c>
      <c r="R72" s="19">
        <v>0.1</v>
      </c>
      <c r="S72" s="19">
        <v>0.4</v>
      </c>
      <c r="T72" s="20"/>
      <c r="U72" s="21" t="s">
        <v>29</v>
      </c>
      <c r="V72" s="774"/>
    </row>
    <row r="73" spans="2:22" x14ac:dyDescent="0.25">
      <c r="B73" s="15">
        <v>45</v>
      </c>
      <c r="C73" s="16">
        <v>21101</v>
      </c>
      <c r="D73" s="130" t="s">
        <v>259</v>
      </c>
      <c r="E73" s="318" t="s">
        <v>489</v>
      </c>
      <c r="F73" s="319" t="s">
        <v>182</v>
      </c>
      <c r="G73" s="5">
        <v>9</v>
      </c>
      <c r="H73" s="7" t="s">
        <v>181</v>
      </c>
      <c r="I73" s="7">
        <v>105</v>
      </c>
      <c r="J73" s="791"/>
      <c r="K73" s="16">
        <v>4</v>
      </c>
      <c r="L73" s="7" t="s">
        <v>31</v>
      </c>
      <c r="M73" s="17">
        <v>215</v>
      </c>
      <c r="N73" s="8">
        <f t="shared" si="1"/>
        <v>860</v>
      </c>
      <c r="O73" s="765"/>
      <c r="P73" s="19">
        <v>0.1</v>
      </c>
      <c r="Q73" s="19">
        <v>0.4</v>
      </c>
      <c r="R73" s="19">
        <v>0.1</v>
      </c>
      <c r="S73" s="19">
        <v>0.4</v>
      </c>
      <c r="T73" s="20"/>
      <c r="U73" s="21" t="s">
        <v>29</v>
      </c>
      <c r="V73" s="774"/>
    </row>
    <row r="74" spans="2:22" x14ac:dyDescent="0.25">
      <c r="B74" s="15">
        <v>46</v>
      </c>
      <c r="C74" s="16">
        <v>21101</v>
      </c>
      <c r="D74" s="130" t="s">
        <v>260</v>
      </c>
      <c r="E74" s="318" t="s">
        <v>489</v>
      </c>
      <c r="F74" s="319" t="s">
        <v>182</v>
      </c>
      <c r="G74" s="5">
        <v>9</v>
      </c>
      <c r="H74" s="7" t="s">
        <v>181</v>
      </c>
      <c r="I74" s="7">
        <v>105</v>
      </c>
      <c r="J74" s="791"/>
      <c r="K74" s="16">
        <v>8</v>
      </c>
      <c r="L74" s="7" t="s">
        <v>31</v>
      </c>
      <c r="M74" s="17">
        <v>450</v>
      </c>
      <c r="N74" s="8">
        <f t="shared" si="1"/>
        <v>3600</v>
      </c>
      <c r="O74" s="765"/>
      <c r="P74" s="19">
        <v>0.1</v>
      </c>
      <c r="Q74" s="19">
        <v>0.4</v>
      </c>
      <c r="R74" s="19">
        <v>0.1</v>
      </c>
      <c r="S74" s="19">
        <v>0.4</v>
      </c>
      <c r="T74" s="20"/>
      <c r="U74" s="21" t="s">
        <v>29</v>
      </c>
      <c r="V74" s="774"/>
    </row>
    <row r="75" spans="2:22" x14ac:dyDescent="0.25">
      <c r="B75" s="15">
        <v>47</v>
      </c>
      <c r="C75" s="16">
        <v>21101</v>
      </c>
      <c r="D75" s="130" t="s">
        <v>261</v>
      </c>
      <c r="E75" s="318" t="s">
        <v>489</v>
      </c>
      <c r="F75" s="319" t="s">
        <v>182</v>
      </c>
      <c r="G75" s="5">
        <v>9</v>
      </c>
      <c r="H75" s="7" t="s">
        <v>181</v>
      </c>
      <c r="I75" s="7">
        <v>105</v>
      </c>
      <c r="J75" s="791"/>
      <c r="K75" s="16">
        <v>4</v>
      </c>
      <c r="L75" s="7" t="s">
        <v>31</v>
      </c>
      <c r="M75" s="17">
        <v>210</v>
      </c>
      <c r="N75" s="8">
        <f t="shared" si="1"/>
        <v>840</v>
      </c>
      <c r="O75" s="765"/>
      <c r="P75" s="19">
        <v>0.1</v>
      </c>
      <c r="Q75" s="19">
        <v>0.4</v>
      </c>
      <c r="R75" s="19">
        <v>0.1</v>
      </c>
      <c r="S75" s="19">
        <v>0.4</v>
      </c>
      <c r="T75" s="20"/>
      <c r="U75" s="21" t="s">
        <v>29</v>
      </c>
      <c r="V75" s="774"/>
    </row>
    <row r="76" spans="2:22" x14ac:dyDescent="0.25">
      <c r="B76" s="15">
        <v>48</v>
      </c>
      <c r="C76" s="16">
        <v>21101</v>
      </c>
      <c r="D76" s="130" t="s">
        <v>262</v>
      </c>
      <c r="E76" s="318" t="s">
        <v>489</v>
      </c>
      <c r="F76" s="319" t="s">
        <v>182</v>
      </c>
      <c r="G76" s="5">
        <v>9</v>
      </c>
      <c r="H76" s="7" t="s">
        <v>181</v>
      </c>
      <c r="I76" s="7">
        <v>105</v>
      </c>
      <c r="J76" s="791"/>
      <c r="K76" s="16">
        <v>0</v>
      </c>
      <c r="L76" s="7" t="s">
        <v>99</v>
      </c>
      <c r="M76" s="17" t="s">
        <v>99</v>
      </c>
      <c r="N76" s="8" t="s">
        <v>99</v>
      </c>
      <c r="O76" s="765"/>
      <c r="P76" s="19">
        <v>0.1</v>
      </c>
      <c r="Q76" s="19">
        <v>0.4</v>
      </c>
      <c r="R76" s="19">
        <v>0.1</v>
      </c>
      <c r="S76" s="19">
        <v>0.4</v>
      </c>
      <c r="T76" s="20"/>
      <c r="U76" s="21" t="s">
        <v>29</v>
      </c>
      <c r="V76" s="774"/>
    </row>
    <row r="77" spans="2:22" x14ac:dyDescent="0.25">
      <c r="B77" s="15">
        <v>49</v>
      </c>
      <c r="C77" s="16">
        <v>21101</v>
      </c>
      <c r="D77" s="130" t="s">
        <v>263</v>
      </c>
      <c r="E77" s="318" t="s">
        <v>489</v>
      </c>
      <c r="F77" s="319" t="s">
        <v>182</v>
      </c>
      <c r="G77" s="5">
        <v>9</v>
      </c>
      <c r="H77" s="7" t="s">
        <v>181</v>
      </c>
      <c r="I77" s="7">
        <v>105</v>
      </c>
      <c r="J77" s="791"/>
      <c r="K77" s="16">
        <v>132</v>
      </c>
      <c r="L77" s="7" t="s">
        <v>31</v>
      </c>
      <c r="M77" s="17">
        <v>5.5</v>
      </c>
      <c r="N77" s="8">
        <f t="shared" si="1"/>
        <v>726</v>
      </c>
      <c r="O77" s="765"/>
      <c r="P77" s="19">
        <v>0.1</v>
      </c>
      <c r="Q77" s="19">
        <v>0.4</v>
      </c>
      <c r="R77" s="19">
        <v>0.1</v>
      </c>
      <c r="S77" s="19">
        <v>0.4</v>
      </c>
      <c r="T77" s="20"/>
      <c r="U77" s="21" t="s">
        <v>29</v>
      </c>
      <c r="V77" s="774"/>
    </row>
    <row r="78" spans="2:22" x14ac:dyDescent="0.25">
      <c r="B78" s="15">
        <v>50</v>
      </c>
      <c r="C78" s="16">
        <v>21101</v>
      </c>
      <c r="D78" s="130" t="s">
        <v>264</v>
      </c>
      <c r="E78" s="318" t="s">
        <v>489</v>
      </c>
      <c r="F78" s="319" t="s">
        <v>182</v>
      </c>
      <c r="G78" s="5">
        <v>9</v>
      </c>
      <c r="H78" s="7" t="s">
        <v>181</v>
      </c>
      <c r="I78" s="7">
        <v>105</v>
      </c>
      <c r="J78" s="791"/>
      <c r="K78" s="16">
        <v>132</v>
      </c>
      <c r="L78" s="7" t="s">
        <v>31</v>
      </c>
      <c r="M78" s="17">
        <v>5.5</v>
      </c>
      <c r="N78" s="8">
        <f t="shared" si="1"/>
        <v>726</v>
      </c>
      <c r="O78" s="765"/>
      <c r="P78" s="19">
        <v>0.1</v>
      </c>
      <c r="Q78" s="19">
        <v>0.4</v>
      </c>
      <c r="R78" s="19">
        <v>0.1</v>
      </c>
      <c r="S78" s="19">
        <v>0.4</v>
      </c>
      <c r="T78" s="20"/>
      <c r="U78" s="21" t="s">
        <v>29</v>
      </c>
      <c r="V78" s="774"/>
    </row>
    <row r="79" spans="2:22" x14ac:dyDescent="0.25">
      <c r="B79" s="15">
        <v>51</v>
      </c>
      <c r="C79" s="16">
        <v>21101</v>
      </c>
      <c r="D79" s="130" t="s">
        <v>265</v>
      </c>
      <c r="E79" s="318" t="s">
        <v>489</v>
      </c>
      <c r="F79" s="319" t="s">
        <v>182</v>
      </c>
      <c r="G79" s="5">
        <v>9</v>
      </c>
      <c r="H79" s="7" t="s">
        <v>181</v>
      </c>
      <c r="I79" s="7">
        <v>105</v>
      </c>
      <c r="J79" s="791"/>
      <c r="K79" s="16">
        <v>66</v>
      </c>
      <c r="L79" s="7" t="s">
        <v>31</v>
      </c>
      <c r="M79" s="17">
        <v>5.5</v>
      </c>
      <c r="N79" s="8">
        <f t="shared" si="1"/>
        <v>363</v>
      </c>
      <c r="O79" s="765"/>
      <c r="P79" s="19">
        <v>0.1</v>
      </c>
      <c r="Q79" s="19">
        <v>0.4</v>
      </c>
      <c r="R79" s="19">
        <v>0.1</v>
      </c>
      <c r="S79" s="19">
        <v>0.4</v>
      </c>
      <c r="T79" s="20"/>
      <c r="U79" s="21" t="s">
        <v>29</v>
      </c>
      <c r="V79" s="774"/>
    </row>
    <row r="80" spans="2:22" x14ac:dyDescent="0.25">
      <c r="B80" s="15">
        <v>51</v>
      </c>
      <c r="C80" s="16">
        <v>21101</v>
      </c>
      <c r="D80" s="130" t="s">
        <v>266</v>
      </c>
      <c r="E80" s="318" t="s">
        <v>489</v>
      </c>
      <c r="F80" s="319" t="s">
        <v>182</v>
      </c>
      <c r="G80" s="5">
        <v>9</v>
      </c>
      <c r="H80" s="7" t="s">
        <v>181</v>
      </c>
      <c r="I80" s="7">
        <v>105</v>
      </c>
      <c r="J80" s="791"/>
      <c r="K80" s="16">
        <v>154</v>
      </c>
      <c r="L80" s="7" t="s">
        <v>35</v>
      </c>
      <c r="M80" s="17">
        <v>25</v>
      </c>
      <c r="N80" s="8">
        <f t="shared" si="1"/>
        <v>3850</v>
      </c>
      <c r="O80" s="765"/>
      <c r="P80" s="19">
        <v>0.1</v>
      </c>
      <c r="Q80" s="19">
        <v>0.4</v>
      </c>
      <c r="R80" s="19">
        <v>0.1</v>
      </c>
      <c r="S80" s="19">
        <v>0.4</v>
      </c>
      <c r="T80" s="20"/>
      <c r="U80" s="21" t="s">
        <v>29</v>
      </c>
      <c r="V80" s="774"/>
    </row>
    <row r="81" spans="2:22" x14ac:dyDescent="0.25">
      <c r="B81" s="15">
        <v>53</v>
      </c>
      <c r="C81" s="16">
        <v>21101</v>
      </c>
      <c r="D81" s="130" t="s">
        <v>267</v>
      </c>
      <c r="E81" s="318" t="s">
        <v>489</v>
      </c>
      <c r="F81" s="319" t="s">
        <v>182</v>
      </c>
      <c r="G81" s="5">
        <v>9</v>
      </c>
      <c r="H81" s="7" t="s">
        <v>181</v>
      </c>
      <c r="I81" s="7">
        <v>105</v>
      </c>
      <c r="J81" s="791"/>
      <c r="K81" s="16">
        <v>22</v>
      </c>
      <c r="L81" s="7" t="s">
        <v>31</v>
      </c>
      <c r="M81" s="17">
        <v>23</v>
      </c>
      <c r="N81" s="8">
        <f t="shared" si="1"/>
        <v>506</v>
      </c>
      <c r="O81" s="765"/>
      <c r="P81" s="19">
        <v>0.1</v>
      </c>
      <c r="Q81" s="19">
        <v>0.4</v>
      </c>
      <c r="R81" s="19">
        <v>0.1</v>
      </c>
      <c r="S81" s="19">
        <v>0.4</v>
      </c>
      <c r="T81" s="20"/>
      <c r="U81" s="21" t="s">
        <v>29</v>
      </c>
      <c r="V81" s="774"/>
    </row>
    <row r="82" spans="2:22" x14ac:dyDescent="0.25">
      <c r="B82" s="15">
        <v>54</v>
      </c>
      <c r="C82" s="16">
        <v>21101</v>
      </c>
      <c r="D82" s="130" t="s">
        <v>268</v>
      </c>
      <c r="E82" s="318" t="s">
        <v>489</v>
      </c>
      <c r="F82" s="319" t="s">
        <v>182</v>
      </c>
      <c r="G82" s="5">
        <v>9</v>
      </c>
      <c r="H82" s="7" t="s">
        <v>181</v>
      </c>
      <c r="I82" s="7">
        <v>105</v>
      </c>
      <c r="J82" s="791"/>
      <c r="K82" s="16">
        <v>44</v>
      </c>
      <c r="L82" s="7" t="s">
        <v>31</v>
      </c>
      <c r="M82" s="17">
        <v>68</v>
      </c>
      <c r="N82" s="8">
        <f t="shared" si="1"/>
        <v>2992</v>
      </c>
      <c r="O82" s="765"/>
      <c r="P82" s="19">
        <v>0.1</v>
      </c>
      <c r="Q82" s="19">
        <v>0.4</v>
      </c>
      <c r="R82" s="19">
        <v>0.1</v>
      </c>
      <c r="S82" s="19">
        <v>0.4</v>
      </c>
      <c r="T82" s="20"/>
      <c r="U82" s="21" t="s">
        <v>29</v>
      </c>
      <c r="V82" s="774"/>
    </row>
    <row r="83" spans="2:22" x14ac:dyDescent="0.25">
      <c r="B83" s="15">
        <v>55</v>
      </c>
      <c r="C83" s="16">
        <v>21101</v>
      </c>
      <c r="D83" s="130" t="s">
        <v>269</v>
      </c>
      <c r="E83" s="318" t="s">
        <v>489</v>
      </c>
      <c r="F83" s="319" t="s">
        <v>182</v>
      </c>
      <c r="G83" s="5">
        <v>9</v>
      </c>
      <c r="H83" s="7" t="s">
        <v>181</v>
      </c>
      <c r="I83" s="7">
        <v>105</v>
      </c>
      <c r="J83" s="791"/>
      <c r="K83" s="16">
        <v>6</v>
      </c>
      <c r="L83" s="7" t="s">
        <v>31</v>
      </c>
      <c r="M83" s="17">
        <v>487</v>
      </c>
      <c r="N83" s="8">
        <f t="shared" si="1"/>
        <v>2922</v>
      </c>
      <c r="O83" s="765"/>
      <c r="P83" s="19">
        <v>0.1</v>
      </c>
      <c r="Q83" s="19">
        <v>0.4</v>
      </c>
      <c r="R83" s="19">
        <v>0.1</v>
      </c>
      <c r="S83" s="19">
        <v>0.4</v>
      </c>
      <c r="T83" s="20"/>
      <c r="U83" s="21" t="s">
        <v>29</v>
      </c>
      <c r="V83" s="774"/>
    </row>
    <row r="84" spans="2:22" x14ac:dyDescent="0.25">
      <c r="B84" s="15">
        <v>56</v>
      </c>
      <c r="C84" s="16">
        <v>21101</v>
      </c>
      <c r="D84" s="130" t="s">
        <v>270</v>
      </c>
      <c r="E84" s="318" t="s">
        <v>489</v>
      </c>
      <c r="F84" s="319" t="s">
        <v>182</v>
      </c>
      <c r="G84" s="5">
        <v>9</v>
      </c>
      <c r="H84" s="7" t="s">
        <v>181</v>
      </c>
      <c r="I84" s="7">
        <v>105</v>
      </c>
      <c r="J84" s="791"/>
      <c r="K84" s="16">
        <v>66</v>
      </c>
      <c r="L84" s="7" t="s">
        <v>31</v>
      </c>
      <c r="M84" s="17">
        <v>10</v>
      </c>
      <c r="N84" s="8">
        <f t="shared" si="1"/>
        <v>660</v>
      </c>
      <c r="O84" s="765"/>
      <c r="P84" s="19">
        <v>0.1</v>
      </c>
      <c r="Q84" s="19">
        <v>0.4</v>
      </c>
      <c r="R84" s="19">
        <v>0.1</v>
      </c>
      <c r="S84" s="19">
        <v>0.4</v>
      </c>
      <c r="T84" s="20"/>
      <c r="U84" s="21" t="s">
        <v>29</v>
      </c>
      <c r="V84" s="774"/>
    </row>
    <row r="85" spans="2:22" x14ac:dyDescent="0.25">
      <c r="B85" s="15">
        <v>57</v>
      </c>
      <c r="C85" s="16">
        <v>21101</v>
      </c>
      <c r="D85" s="130" t="s">
        <v>271</v>
      </c>
      <c r="E85" s="318" t="s">
        <v>489</v>
      </c>
      <c r="F85" s="319" t="s">
        <v>182</v>
      </c>
      <c r="G85" s="5">
        <v>9</v>
      </c>
      <c r="H85" s="7" t="s">
        <v>181</v>
      </c>
      <c r="I85" s="7">
        <v>105</v>
      </c>
      <c r="J85" s="791"/>
      <c r="K85" s="16">
        <v>33</v>
      </c>
      <c r="L85" s="7" t="s">
        <v>31</v>
      </c>
      <c r="M85" s="17">
        <v>10</v>
      </c>
      <c r="N85" s="8">
        <f t="shared" si="1"/>
        <v>330</v>
      </c>
      <c r="O85" s="765"/>
      <c r="P85" s="19">
        <v>0.1</v>
      </c>
      <c r="Q85" s="19">
        <v>0.4</v>
      </c>
      <c r="R85" s="19">
        <v>0.1</v>
      </c>
      <c r="S85" s="19">
        <v>0.4</v>
      </c>
      <c r="T85" s="20"/>
      <c r="U85" s="21" t="s">
        <v>29</v>
      </c>
      <c r="V85" s="774"/>
    </row>
    <row r="86" spans="2:22" x14ac:dyDescent="0.25">
      <c r="B86" s="15">
        <v>58</v>
      </c>
      <c r="C86" s="16">
        <v>21101</v>
      </c>
      <c r="D86" s="130" t="s">
        <v>272</v>
      </c>
      <c r="E86" s="318" t="s">
        <v>489</v>
      </c>
      <c r="F86" s="319" t="s">
        <v>182</v>
      </c>
      <c r="G86" s="5">
        <v>9</v>
      </c>
      <c r="H86" s="7" t="s">
        <v>181</v>
      </c>
      <c r="I86" s="7">
        <v>105</v>
      </c>
      <c r="J86" s="791"/>
      <c r="K86" s="16">
        <v>330</v>
      </c>
      <c r="L86" s="7" t="s">
        <v>31</v>
      </c>
      <c r="M86" s="17">
        <v>2.5</v>
      </c>
      <c r="N86" s="8">
        <f t="shared" si="1"/>
        <v>825</v>
      </c>
      <c r="O86" s="765"/>
      <c r="P86" s="19">
        <v>0.1</v>
      </c>
      <c r="Q86" s="19">
        <v>0.4</v>
      </c>
      <c r="R86" s="19">
        <v>0.1</v>
      </c>
      <c r="S86" s="19">
        <v>0.4</v>
      </c>
      <c r="T86" s="20"/>
      <c r="U86" s="21" t="s">
        <v>29</v>
      </c>
      <c r="V86" s="774"/>
    </row>
    <row r="87" spans="2:22" x14ac:dyDescent="0.25">
      <c r="B87" s="15">
        <v>59</v>
      </c>
      <c r="C87" s="16">
        <v>21101</v>
      </c>
      <c r="D87" s="130" t="s">
        <v>273</v>
      </c>
      <c r="E87" s="318" t="s">
        <v>489</v>
      </c>
      <c r="F87" s="319" t="s">
        <v>182</v>
      </c>
      <c r="G87" s="5">
        <v>9</v>
      </c>
      <c r="H87" s="7" t="s">
        <v>181</v>
      </c>
      <c r="I87" s="7">
        <v>105</v>
      </c>
      <c r="J87" s="791"/>
      <c r="K87" s="16">
        <v>440</v>
      </c>
      <c r="L87" s="7" t="s">
        <v>31</v>
      </c>
      <c r="M87" s="17">
        <v>3.2</v>
      </c>
      <c r="N87" s="8">
        <f t="shared" si="1"/>
        <v>1408</v>
      </c>
      <c r="O87" s="765"/>
      <c r="P87" s="19">
        <v>0.1</v>
      </c>
      <c r="Q87" s="19">
        <v>0.4</v>
      </c>
      <c r="R87" s="19">
        <v>0.1</v>
      </c>
      <c r="S87" s="19">
        <v>0.4</v>
      </c>
      <c r="T87" s="20"/>
      <c r="U87" s="21" t="s">
        <v>29</v>
      </c>
      <c r="V87" s="774"/>
    </row>
    <row r="88" spans="2:22" x14ac:dyDescent="0.25">
      <c r="B88" s="15">
        <v>60</v>
      </c>
      <c r="C88" s="16">
        <v>21101</v>
      </c>
      <c r="D88" s="130" t="s">
        <v>274</v>
      </c>
      <c r="E88" s="318" t="s">
        <v>489</v>
      </c>
      <c r="F88" s="319" t="s">
        <v>182</v>
      </c>
      <c r="G88" s="5">
        <v>9</v>
      </c>
      <c r="H88" s="7" t="s">
        <v>181</v>
      </c>
      <c r="I88" s="7">
        <v>105</v>
      </c>
      <c r="J88" s="791"/>
      <c r="K88" s="16">
        <v>330</v>
      </c>
      <c r="L88" s="7" t="s">
        <v>31</v>
      </c>
      <c r="M88" s="17">
        <v>3.5</v>
      </c>
      <c r="N88" s="8">
        <f t="shared" si="1"/>
        <v>1155</v>
      </c>
      <c r="O88" s="765"/>
      <c r="P88" s="19">
        <v>0.1</v>
      </c>
      <c r="Q88" s="19">
        <v>0.4</v>
      </c>
      <c r="R88" s="19">
        <v>0.1</v>
      </c>
      <c r="S88" s="19">
        <v>0.4</v>
      </c>
      <c r="T88" s="20"/>
      <c r="U88" s="21" t="s">
        <v>29</v>
      </c>
      <c r="V88" s="774"/>
    </row>
    <row r="89" spans="2:22" ht="15.75" thickBot="1" x14ac:dyDescent="0.3">
      <c r="B89" s="22">
        <v>61</v>
      </c>
      <c r="C89" s="23">
        <v>21101</v>
      </c>
      <c r="D89" s="148" t="s">
        <v>275</v>
      </c>
      <c r="E89" s="318" t="s">
        <v>489</v>
      </c>
      <c r="F89" s="319" t="s">
        <v>182</v>
      </c>
      <c r="G89" s="5">
        <v>9</v>
      </c>
      <c r="H89" s="7" t="s">
        <v>181</v>
      </c>
      <c r="I89" s="7">
        <v>105</v>
      </c>
      <c r="J89" s="792"/>
      <c r="K89" s="23">
        <v>330</v>
      </c>
      <c r="L89" s="174" t="s">
        <v>31</v>
      </c>
      <c r="M89" s="149">
        <v>6.8</v>
      </c>
      <c r="N89" s="145">
        <f>M89*K89</f>
        <v>2244</v>
      </c>
      <c r="O89" s="765"/>
      <c r="P89" s="19">
        <v>0.1</v>
      </c>
      <c r="Q89" s="19">
        <v>0.4</v>
      </c>
      <c r="R89" s="19">
        <v>0.1</v>
      </c>
      <c r="S89" s="19">
        <v>0.4</v>
      </c>
      <c r="T89" s="20"/>
      <c r="U89" s="21" t="s">
        <v>29</v>
      </c>
      <c r="V89" s="774"/>
    </row>
    <row r="90" spans="2:22" ht="15.75" thickTop="1" x14ac:dyDescent="0.25">
      <c r="B90" s="27"/>
      <c r="C90" s="27"/>
      <c r="D90" s="28"/>
      <c r="E90" s="28"/>
      <c r="F90" s="28"/>
      <c r="G90" s="12"/>
      <c r="H90" s="12"/>
      <c r="I90" s="12"/>
      <c r="J90" s="12"/>
      <c r="K90" s="338"/>
      <c r="L90" s="12"/>
      <c r="M90" s="29"/>
      <c r="N90" s="30"/>
      <c r="O90" s="31"/>
      <c r="P90" s="32"/>
      <c r="Q90" s="32"/>
      <c r="R90" s="32"/>
      <c r="S90" s="32"/>
      <c r="T90" s="33"/>
      <c r="U90" s="34"/>
      <c r="V90" s="14"/>
    </row>
    <row r="91" spans="2:22" x14ac:dyDescent="0.25">
      <c r="B91" s="27"/>
      <c r="C91" s="27"/>
      <c r="D91" s="28"/>
      <c r="E91" s="28"/>
      <c r="F91" s="28"/>
      <c r="G91" s="12"/>
      <c r="H91" s="12"/>
      <c r="I91" s="12"/>
      <c r="J91" s="12"/>
      <c r="K91" s="338"/>
      <c r="L91" s="12"/>
      <c r="M91" s="29"/>
      <c r="N91" s="30">
        <f>SUM(N60:N90)</f>
        <v>83569.899999999994</v>
      </c>
      <c r="O91" s="31"/>
      <c r="P91" s="32"/>
      <c r="Q91" s="32"/>
      <c r="R91" s="32"/>
      <c r="S91" s="32"/>
      <c r="T91" s="33"/>
      <c r="U91" s="34"/>
      <c r="V91" s="14"/>
    </row>
    <row r="92" spans="2:22" x14ac:dyDescent="0.25">
      <c r="B92" s="27"/>
      <c r="C92" s="27"/>
      <c r="D92" s="28"/>
      <c r="E92" s="28"/>
      <c r="F92" s="28"/>
      <c r="G92" s="12"/>
      <c r="H92" s="12"/>
      <c r="I92" s="12"/>
      <c r="J92" s="12"/>
      <c r="K92" s="338"/>
      <c r="L92" s="12"/>
      <c r="M92" s="29"/>
      <c r="N92" s="30"/>
      <c r="O92" s="31"/>
      <c r="P92" s="32"/>
      <c r="Q92" s="32"/>
      <c r="R92" s="32"/>
      <c r="S92" s="32"/>
      <c r="T92" s="33"/>
      <c r="U92" s="34"/>
      <c r="V92" s="14"/>
    </row>
    <row r="93" spans="2:22" x14ac:dyDescent="0.25">
      <c r="B93" s="27"/>
      <c r="C93" s="27"/>
      <c r="D93" s="28"/>
      <c r="E93" s="28"/>
      <c r="F93" s="28"/>
      <c r="G93" s="12"/>
      <c r="H93" s="12"/>
      <c r="I93" s="12"/>
      <c r="J93" s="12"/>
      <c r="K93" s="338"/>
      <c r="L93" s="12"/>
      <c r="M93" s="29"/>
      <c r="N93" s="30"/>
      <c r="O93" s="31"/>
      <c r="P93" s="32"/>
      <c r="Q93" s="32"/>
      <c r="R93" s="32"/>
      <c r="S93" s="32"/>
      <c r="T93" s="33"/>
      <c r="U93" s="34"/>
      <c r="V93" s="14"/>
    </row>
    <row r="94" spans="2:22" x14ac:dyDescent="0.25">
      <c r="B94" s="27"/>
      <c r="C94" s="27"/>
      <c r="D94" s="28"/>
      <c r="E94" s="28"/>
      <c r="F94" s="28"/>
      <c r="G94" s="12"/>
      <c r="H94" s="12"/>
      <c r="I94" s="12"/>
      <c r="J94" s="12"/>
      <c r="K94" s="338"/>
      <c r="L94" s="12"/>
      <c r="M94" s="29"/>
      <c r="N94" s="30"/>
      <c r="O94" s="31"/>
      <c r="P94" s="32"/>
      <c r="Q94" s="32"/>
      <c r="R94" s="32"/>
      <c r="S94" s="32"/>
      <c r="T94" s="33"/>
      <c r="U94" s="34"/>
      <c r="V94" s="14"/>
    </row>
    <row r="95" spans="2:22" x14ac:dyDescent="0.25">
      <c r="B95" s="27"/>
      <c r="C95" s="27"/>
      <c r="D95" s="28"/>
      <c r="E95" s="28"/>
      <c r="F95" s="28"/>
      <c r="G95" s="12"/>
      <c r="H95" s="12"/>
      <c r="I95" s="12"/>
      <c r="J95" s="12"/>
      <c r="K95" s="338"/>
      <c r="L95" s="12"/>
      <c r="M95" s="29"/>
      <c r="N95" s="30"/>
      <c r="O95" s="31"/>
      <c r="P95" s="32"/>
      <c r="Q95" s="32"/>
      <c r="R95" s="32"/>
      <c r="S95" s="32"/>
      <c r="T95" s="33"/>
      <c r="U95" s="34"/>
      <c r="V95" s="14"/>
    </row>
    <row r="96" spans="2:22" x14ac:dyDescent="0.25">
      <c r="B96" s="27"/>
      <c r="C96" s="27"/>
      <c r="D96" s="28"/>
      <c r="E96" s="28"/>
      <c r="F96" s="28"/>
      <c r="G96" s="12"/>
      <c r="H96" s="12"/>
      <c r="I96" s="12"/>
      <c r="J96" s="12"/>
      <c r="K96" s="338"/>
      <c r="L96" s="12"/>
      <c r="M96" s="29"/>
      <c r="N96" s="30"/>
      <c r="O96" s="31"/>
      <c r="P96" s="32"/>
      <c r="Q96" s="32"/>
      <c r="R96" s="32"/>
      <c r="S96" s="32"/>
      <c r="T96" s="33"/>
      <c r="U96" s="34"/>
      <c r="V96" s="14"/>
    </row>
    <row r="97" spans="2:22" x14ac:dyDescent="0.25">
      <c r="B97" s="27"/>
      <c r="C97" s="27"/>
      <c r="D97" s="28"/>
      <c r="E97" s="28"/>
      <c r="F97" s="28"/>
      <c r="G97" s="12"/>
      <c r="H97" s="12"/>
      <c r="I97" s="12"/>
      <c r="J97" s="12"/>
      <c r="K97" s="338"/>
      <c r="L97" s="12"/>
      <c r="M97" s="29"/>
      <c r="N97" s="30"/>
      <c r="O97" s="31"/>
      <c r="P97" s="32"/>
      <c r="Q97" s="32"/>
      <c r="R97" s="32"/>
      <c r="S97" s="32"/>
      <c r="T97" s="33"/>
      <c r="U97" s="34"/>
      <c r="V97" s="14"/>
    </row>
    <row r="98" spans="2:22" x14ac:dyDescent="0.25">
      <c r="B98" s="706" t="s">
        <v>0</v>
      </c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  <c r="V98" s="706"/>
    </row>
    <row r="99" spans="2:22" x14ac:dyDescent="0.25">
      <c r="B99" s="713" t="s">
        <v>1</v>
      </c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  <c r="R99" s="713"/>
      <c r="S99" s="713"/>
      <c r="T99" s="713"/>
      <c r="U99" s="713"/>
      <c r="V99" s="713"/>
    </row>
    <row r="100" spans="2:22" x14ac:dyDescent="0.25">
      <c r="B100" s="713" t="s">
        <v>2</v>
      </c>
      <c r="C100" s="713"/>
      <c r="D100" s="713"/>
      <c r="E100" s="713"/>
      <c r="F100" s="713"/>
      <c r="G100" s="713"/>
      <c r="H100" s="713"/>
      <c r="I100" s="713"/>
      <c r="J100" s="713"/>
      <c r="K100" s="713"/>
      <c r="L100" s="713"/>
      <c r="M100" s="713"/>
      <c r="N100" s="713"/>
      <c r="O100" s="713"/>
      <c r="P100" s="713"/>
      <c r="Q100" s="713"/>
      <c r="R100" s="713"/>
      <c r="S100" s="713"/>
      <c r="T100" s="713"/>
      <c r="U100" s="713"/>
      <c r="V100" s="713"/>
    </row>
    <row r="101" spans="2:22" x14ac:dyDescent="0.25">
      <c r="B101" s="713" t="s">
        <v>3</v>
      </c>
      <c r="C101" s="713"/>
      <c r="D101" s="713"/>
      <c r="E101" s="713"/>
      <c r="F101" s="713"/>
      <c r="G101" s="713"/>
      <c r="H101" s="713"/>
      <c r="I101" s="713"/>
      <c r="J101" s="713"/>
      <c r="K101" s="713"/>
      <c r="L101" s="713"/>
      <c r="M101" s="713"/>
      <c r="N101" s="713"/>
      <c r="O101" s="713"/>
      <c r="P101" s="713"/>
      <c r="Q101" s="713"/>
      <c r="R101" s="713"/>
      <c r="S101" s="713"/>
      <c r="T101" s="713"/>
      <c r="U101" s="713"/>
      <c r="V101" s="713"/>
    </row>
    <row r="102" spans="2:22" x14ac:dyDescent="0.25">
      <c r="B102" s="713" t="s">
        <v>455</v>
      </c>
      <c r="C102" s="713"/>
      <c r="D102" s="713"/>
      <c r="E102" s="713"/>
      <c r="F102" s="713"/>
      <c r="G102" s="713"/>
      <c r="H102" s="713"/>
      <c r="I102" s="713"/>
      <c r="J102" s="713"/>
      <c r="K102" s="713"/>
      <c r="L102" s="713"/>
      <c r="M102" s="713"/>
      <c r="N102" s="713"/>
      <c r="O102" s="713"/>
      <c r="P102" s="713"/>
      <c r="Q102" s="713"/>
      <c r="R102" s="713"/>
      <c r="S102" s="713"/>
      <c r="T102" s="713"/>
      <c r="U102" s="713"/>
      <c r="V102" s="713"/>
    </row>
    <row r="103" spans="2:22" x14ac:dyDescent="0.25">
      <c r="B103" s="714" t="s">
        <v>4</v>
      </c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</row>
    <row r="104" spans="2:22" x14ac:dyDescent="0.25">
      <c r="B104" s="697" t="s">
        <v>5</v>
      </c>
      <c r="C104" s="697"/>
      <c r="D104" s="697"/>
      <c r="E104" s="697"/>
      <c r="F104" s="697"/>
      <c r="G104" s="697"/>
      <c r="H104" s="697"/>
      <c r="I104" s="697"/>
      <c r="J104" s="697"/>
      <c r="K104" s="697"/>
      <c r="L104" s="697"/>
      <c r="M104" s="697"/>
      <c r="N104" s="697"/>
      <c r="O104" s="697"/>
      <c r="P104" s="697"/>
      <c r="Q104" s="697"/>
      <c r="R104" s="697"/>
      <c r="S104" s="697"/>
      <c r="T104" s="697"/>
      <c r="U104" s="697"/>
      <c r="V104" s="697"/>
    </row>
    <row r="105" spans="2:22" ht="18.75" thickBot="1" x14ac:dyDescent="0.3">
      <c r="B105" s="2"/>
      <c r="C105" s="2"/>
      <c r="D105" s="3"/>
      <c r="E105" s="3"/>
      <c r="F105" s="3"/>
      <c r="G105" s="3"/>
      <c r="H105" s="3"/>
      <c r="I105" s="3"/>
      <c r="J105" s="3"/>
      <c r="K105" s="3"/>
      <c r="L105" s="4"/>
      <c r="M105" s="3"/>
      <c r="N105" s="3"/>
      <c r="O105" s="3"/>
      <c r="P105" s="3"/>
      <c r="Q105" s="3"/>
      <c r="R105" s="3"/>
      <c r="S105" s="3"/>
      <c r="T105" s="2"/>
      <c r="U105" s="2"/>
      <c r="V105" s="2"/>
    </row>
    <row r="106" spans="2:22" ht="15.75" customHeight="1" thickTop="1" x14ac:dyDescent="0.25">
      <c r="B106" s="698" t="s">
        <v>6</v>
      </c>
      <c r="C106" s="700" t="s">
        <v>7</v>
      </c>
      <c r="D106" s="702" t="s">
        <v>8</v>
      </c>
      <c r="E106" s="702" t="s">
        <v>177</v>
      </c>
      <c r="F106" s="702" t="s">
        <v>178</v>
      </c>
      <c r="G106" s="702" t="s">
        <v>9</v>
      </c>
      <c r="H106" s="702" t="s">
        <v>10</v>
      </c>
      <c r="I106" s="312"/>
      <c r="J106" s="702" t="s">
        <v>179</v>
      </c>
      <c r="K106" s="702" t="s">
        <v>11</v>
      </c>
      <c r="L106" s="700" t="s">
        <v>12</v>
      </c>
      <c r="M106" s="704" t="s">
        <v>13</v>
      </c>
      <c r="N106" s="704" t="s">
        <v>14</v>
      </c>
      <c r="O106" s="704" t="s">
        <v>15</v>
      </c>
      <c r="P106" s="715" t="s">
        <v>16</v>
      </c>
      <c r="Q106" s="716"/>
      <c r="R106" s="716"/>
      <c r="S106" s="717"/>
      <c r="T106" s="721" t="s">
        <v>17</v>
      </c>
      <c r="U106" s="722"/>
      <c r="V106" s="708" t="s">
        <v>18</v>
      </c>
    </row>
    <row r="107" spans="2:22" x14ac:dyDescent="0.25">
      <c r="B107" s="699"/>
      <c r="C107" s="701"/>
      <c r="D107" s="703"/>
      <c r="E107" s="765"/>
      <c r="F107" s="765"/>
      <c r="G107" s="703"/>
      <c r="H107" s="703"/>
      <c r="I107" s="313"/>
      <c r="J107" s="765"/>
      <c r="K107" s="703"/>
      <c r="L107" s="701"/>
      <c r="M107" s="705"/>
      <c r="N107" s="705"/>
      <c r="O107" s="705"/>
      <c r="P107" s="718"/>
      <c r="Q107" s="719"/>
      <c r="R107" s="719"/>
      <c r="S107" s="720"/>
      <c r="T107" s="723"/>
      <c r="U107" s="724"/>
      <c r="V107" s="709"/>
    </row>
    <row r="108" spans="2:22" ht="48" x14ac:dyDescent="0.25">
      <c r="B108" s="699"/>
      <c r="C108" s="701"/>
      <c r="D108" s="703"/>
      <c r="E108" s="765"/>
      <c r="F108" s="765"/>
      <c r="G108" s="703"/>
      <c r="H108" s="703"/>
      <c r="I108" s="313" t="s">
        <v>180</v>
      </c>
      <c r="J108" s="765"/>
      <c r="K108" s="703"/>
      <c r="L108" s="701"/>
      <c r="M108" s="705"/>
      <c r="N108" s="705"/>
      <c r="O108" s="705"/>
      <c r="P108" s="738" t="s">
        <v>19</v>
      </c>
      <c r="Q108" s="738" t="s">
        <v>20</v>
      </c>
      <c r="R108" s="738" t="s">
        <v>21</v>
      </c>
      <c r="S108" s="738" t="s">
        <v>22</v>
      </c>
      <c r="T108" s="740" t="s">
        <v>23</v>
      </c>
      <c r="U108" s="740" t="s">
        <v>24</v>
      </c>
      <c r="V108" s="709"/>
    </row>
    <row r="109" spans="2:22" ht="15.75" thickBot="1" x14ac:dyDescent="0.3">
      <c r="B109" s="727"/>
      <c r="C109" s="725"/>
      <c r="D109" s="707"/>
      <c r="E109" s="766"/>
      <c r="F109" s="766"/>
      <c r="G109" s="707"/>
      <c r="H109" s="707"/>
      <c r="I109" s="314"/>
      <c r="J109" s="766"/>
      <c r="K109" s="707"/>
      <c r="L109" s="725"/>
      <c r="M109" s="696"/>
      <c r="N109" s="696"/>
      <c r="O109" s="696"/>
      <c r="P109" s="739"/>
      <c r="Q109" s="739"/>
      <c r="R109" s="739"/>
      <c r="S109" s="739"/>
      <c r="T109" s="741"/>
      <c r="U109" s="741"/>
      <c r="V109" s="710"/>
    </row>
    <row r="110" spans="2:22" ht="15" customHeight="1" x14ac:dyDescent="0.25">
      <c r="B110" s="52">
        <v>62</v>
      </c>
      <c r="C110" s="53">
        <v>21101</v>
      </c>
      <c r="D110" s="158" t="s">
        <v>276</v>
      </c>
      <c r="E110" s="318" t="s">
        <v>489</v>
      </c>
      <c r="F110" s="319" t="s">
        <v>182</v>
      </c>
      <c r="G110" s="5">
        <v>9</v>
      </c>
      <c r="H110" s="5" t="s">
        <v>181</v>
      </c>
      <c r="I110" s="5">
        <v>105</v>
      </c>
      <c r="J110" s="790" t="s">
        <v>556</v>
      </c>
      <c r="K110" s="53">
        <v>44</v>
      </c>
      <c r="L110" s="5" t="s">
        <v>31</v>
      </c>
      <c r="M110" s="159">
        <v>39.5</v>
      </c>
      <c r="N110" s="154">
        <f>M110*K110</f>
        <v>1738</v>
      </c>
      <c r="O110" s="783" t="s">
        <v>189</v>
      </c>
      <c r="P110" s="19">
        <v>0.1</v>
      </c>
      <c r="Q110" s="19">
        <v>0.4</v>
      </c>
      <c r="R110" s="19">
        <v>0.1</v>
      </c>
      <c r="S110" s="19">
        <v>0.4</v>
      </c>
      <c r="T110" s="20"/>
      <c r="U110" s="21" t="s">
        <v>29</v>
      </c>
      <c r="V110" s="773" t="s">
        <v>557</v>
      </c>
    </row>
    <row r="111" spans="2:22" x14ac:dyDescent="0.25">
      <c r="B111" s="15">
        <v>63</v>
      </c>
      <c r="C111" s="16">
        <v>21101</v>
      </c>
      <c r="D111" s="130" t="s">
        <v>277</v>
      </c>
      <c r="E111" s="318" t="s">
        <v>489</v>
      </c>
      <c r="F111" s="319" t="s">
        <v>182</v>
      </c>
      <c r="G111" s="5">
        <v>9</v>
      </c>
      <c r="H111" s="7" t="s">
        <v>181</v>
      </c>
      <c r="I111" s="7">
        <v>105</v>
      </c>
      <c r="J111" s="791"/>
      <c r="K111" s="16">
        <v>11</v>
      </c>
      <c r="L111" s="7" t="s">
        <v>31</v>
      </c>
      <c r="M111" s="17">
        <v>30</v>
      </c>
      <c r="N111" s="8">
        <f>M111*K111</f>
        <v>330</v>
      </c>
      <c r="O111" s="784"/>
      <c r="P111" s="19">
        <v>0.1</v>
      </c>
      <c r="Q111" s="19">
        <v>0.4</v>
      </c>
      <c r="R111" s="19">
        <v>0.1</v>
      </c>
      <c r="S111" s="19">
        <v>0.4</v>
      </c>
      <c r="T111" s="20"/>
      <c r="U111" s="21" t="s">
        <v>29</v>
      </c>
      <c r="V111" s="774"/>
    </row>
    <row r="112" spans="2:22" x14ac:dyDescent="0.25">
      <c r="B112" s="15">
        <v>64</v>
      </c>
      <c r="C112" s="16">
        <v>21101</v>
      </c>
      <c r="D112" s="130" t="s">
        <v>278</v>
      </c>
      <c r="E112" s="318" t="s">
        <v>489</v>
      </c>
      <c r="F112" s="319" t="s">
        <v>182</v>
      </c>
      <c r="G112" s="5">
        <v>9</v>
      </c>
      <c r="H112" s="7" t="s">
        <v>181</v>
      </c>
      <c r="I112" s="7">
        <v>105</v>
      </c>
      <c r="J112" s="791"/>
      <c r="K112" s="16">
        <v>11</v>
      </c>
      <c r="L112" s="7" t="s">
        <v>31</v>
      </c>
      <c r="M112" s="17">
        <v>30</v>
      </c>
      <c r="N112" s="8">
        <f t="shared" ref="N112:N133" si="2">M112*K112</f>
        <v>330</v>
      </c>
      <c r="O112" s="784"/>
      <c r="P112" s="19">
        <v>0.1</v>
      </c>
      <c r="Q112" s="19">
        <v>0.4</v>
      </c>
      <c r="R112" s="19">
        <v>0.1</v>
      </c>
      <c r="S112" s="19">
        <v>0.4</v>
      </c>
      <c r="T112" s="20"/>
      <c r="U112" s="21" t="s">
        <v>29</v>
      </c>
      <c r="V112" s="774"/>
    </row>
    <row r="113" spans="2:22" x14ac:dyDescent="0.25">
      <c r="B113" s="15">
        <v>65</v>
      </c>
      <c r="C113" s="16">
        <v>21101</v>
      </c>
      <c r="D113" s="130" t="s">
        <v>279</v>
      </c>
      <c r="E113" s="318" t="s">
        <v>489</v>
      </c>
      <c r="F113" s="319" t="s">
        <v>182</v>
      </c>
      <c r="G113" s="5">
        <v>9</v>
      </c>
      <c r="H113" s="7" t="s">
        <v>181</v>
      </c>
      <c r="I113" s="7">
        <v>105</v>
      </c>
      <c r="J113" s="791"/>
      <c r="K113" s="16">
        <v>11</v>
      </c>
      <c r="L113" s="7" t="s">
        <v>31</v>
      </c>
      <c r="M113" s="17">
        <v>30</v>
      </c>
      <c r="N113" s="8">
        <f t="shared" si="2"/>
        <v>330</v>
      </c>
      <c r="O113" s="784"/>
      <c r="P113" s="19">
        <v>0.1</v>
      </c>
      <c r="Q113" s="19">
        <v>0.4</v>
      </c>
      <c r="R113" s="19">
        <v>0.1</v>
      </c>
      <c r="S113" s="19">
        <v>0.4</v>
      </c>
      <c r="T113" s="20"/>
      <c r="U113" s="21" t="s">
        <v>29</v>
      </c>
      <c r="V113" s="774"/>
    </row>
    <row r="114" spans="2:22" x14ac:dyDescent="0.25">
      <c r="B114" s="15">
        <v>66</v>
      </c>
      <c r="C114" s="16">
        <v>21101</v>
      </c>
      <c r="D114" s="130" t="s">
        <v>280</v>
      </c>
      <c r="E114" s="318" t="s">
        <v>489</v>
      </c>
      <c r="F114" s="319" t="s">
        <v>182</v>
      </c>
      <c r="G114" s="5">
        <v>9</v>
      </c>
      <c r="H114" s="7" t="s">
        <v>181</v>
      </c>
      <c r="I114" s="7">
        <v>105</v>
      </c>
      <c r="J114" s="791"/>
      <c r="K114" s="16">
        <v>22</v>
      </c>
      <c r="L114" s="7" t="s">
        <v>35</v>
      </c>
      <c r="M114" s="17">
        <v>32</v>
      </c>
      <c r="N114" s="8">
        <f t="shared" si="2"/>
        <v>704</v>
      </c>
      <c r="O114" s="784"/>
      <c r="P114" s="19">
        <v>0.1</v>
      </c>
      <c r="Q114" s="19">
        <v>0.4</v>
      </c>
      <c r="R114" s="19">
        <v>0.1</v>
      </c>
      <c r="S114" s="19">
        <v>0.4</v>
      </c>
      <c r="T114" s="20"/>
      <c r="U114" s="21" t="s">
        <v>29</v>
      </c>
      <c r="V114" s="774"/>
    </row>
    <row r="115" spans="2:22" ht="24" x14ac:dyDescent="0.25">
      <c r="B115" s="15">
        <v>67</v>
      </c>
      <c r="C115" s="16">
        <v>21101</v>
      </c>
      <c r="D115" s="130" t="s">
        <v>281</v>
      </c>
      <c r="E115" s="318" t="s">
        <v>489</v>
      </c>
      <c r="F115" s="319" t="s">
        <v>182</v>
      </c>
      <c r="G115" s="5">
        <v>9</v>
      </c>
      <c r="H115" s="7" t="s">
        <v>181</v>
      </c>
      <c r="I115" s="7">
        <v>105</v>
      </c>
      <c r="J115" s="791"/>
      <c r="K115" s="16">
        <v>5</v>
      </c>
      <c r="L115" s="7" t="s">
        <v>36</v>
      </c>
      <c r="M115" s="17">
        <v>82</v>
      </c>
      <c r="N115" s="8">
        <f t="shared" si="2"/>
        <v>410</v>
      </c>
      <c r="O115" s="784"/>
      <c r="P115" s="19">
        <v>0.1</v>
      </c>
      <c r="Q115" s="19">
        <v>0.4</v>
      </c>
      <c r="R115" s="19">
        <v>0.1</v>
      </c>
      <c r="S115" s="19">
        <v>0.4</v>
      </c>
      <c r="T115" s="20"/>
      <c r="U115" s="21" t="s">
        <v>29</v>
      </c>
      <c r="V115" s="774"/>
    </row>
    <row r="116" spans="2:22" x14ac:dyDescent="0.25">
      <c r="B116" s="15">
        <v>68</v>
      </c>
      <c r="C116" s="16">
        <v>21101</v>
      </c>
      <c r="D116" s="130" t="s">
        <v>282</v>
      </c>
      <c r="E116" s="318" t="s">
        <v>489</v>
      </c>
      <c r="F116" s="319" t="s">
        <v>182</v>
      </c>
      <c r="G116" s="5">
        <v>9</v>
      </c>
      <c r="H116" s="7" t="s">
        <v>181</v>
      </c>
      <c r="I116" s="7">
        <v>105</v>
      </c>
      <c r="J116" s="791"/>
      <c r="K116" s="16">
        <v>22</v>
      </c>
      <c r="L116" s="7" t="s">
        <v>31</v>
      </c>
      <c r="M116" s="17">
        <v>18</v>
      </c>
      <c r="N116" s="8">
        <f t="shared" si="2"/>
        <v>396</v>
      </c>
      <c r="O116" s="784"/>
      <c r="P116" s="19">
        <v>0.1</v>
      </c>
      <c r="Q116" s="19">
        <v>0.4</v>
      </c>
      <c r="R116" s="19">
        <v>0.1</v>
      </c>
      <c r="S116" s="19">
        <v>0.4</v>
      </c>
      <c r="T116" s="20"/>
      <c r="U116" s="21" t="s">
        <v>29</v>
      </c>
      <c r="V116" s="774"/>
    </row>
    <row r="117" spans="2:22" x14ac:dyDescent="0.25">
      <c r="B117" s="15">
        <v>69</v>
      </c>
      <c r="C117" s="16">
        <v>21101</v>
      </c>
      <c r="D117" s="130" t="s">
        <v>283</v>
      </c>
      <c r="E117" s="318" t="s">
        <v>489</v>
      </c>
      <c r="F117" s="319" t="s">
        <v>182</v>
      </c>
      <c r="G117" s="5">
        <v>9</v>
      </c>
      <c r="H117" s="7" t="s">
        <v>181</v>
      </c>
      <c r="I117" s="7">
        <v>105</v>
      </c>
      <c r="J117" s="791"/>
      <c r="K117" s="16">
        <v>22</v>
      </c>
      <c r="L117" s="7" t="s">
        <v>31</v>
      </c>
      <c r="M117" s="17">
        <v>11.2</v>
      </c>
      <c r="N117" s="8">
        <f t="shared" si="2"/>
        <v>246.39999999999998</v>
      </c>
      <c r="O117" s="784"/>
      <c r="P117" s="19">
        <v>0.1</v>
      </c>
      <c r="Q117" s="19">
        <v>0.4</v>
      </c>
      <c r="R117" s="19">
        <v>0.1</v>
      </c>
      <c r="S117" s="19">
        <v>0.4</v>
      </c>
      <c r="T117" s="20"/>
      <c r="U117" s="21" t="s">
        <v>29</v>
      </c>
      <c r="V117" s="774"/>
    </row>
    <row r="118" spans="2:22" x14ac:dyDescent="0.25">
      <c r="B118" s="15">
        <v>70</v>
      </c>
      <c r="C118" s="16">
        <v>21101</v>
      </c>
      <c r="D118" s="130" t="s">
        <v>284</v>
      </c>
      <c r="E118" s="318" t="s">
        <v>489</v>
      </c>
      <c r="F118" s="319" t="s">
        <v>182</v>
      </c>
      <c r="G118" s="5">
        <v>9</v>
      </c>
      <c r="H118" s="7" t="s">
        <v>181</v>
      </c>
      <c r="I118" s="7">
        <v>105</v>
      </c>
      <c r="J118" s="791"/>
      <c r="K118" s="16">
        <v>26</v>
      </c>
      <c r="L118" s="7" t="s">
        <v>31</v>
      </c>
      <c r="M118" s="17">
        <v>46</v>
      </c>
      <c r="N118" s="8">
        <f t="shared" si="2"/>
        <v>1196</v>
      </c>
      <c r="O118" s="784"/>
      <c r="P118" s="19">
        <v>0.1</v>
      </c>
      <c r="Q118" s="19">
        <v>0.4</v>
      </c>
      <c r="R118" s="19">
        <v>0.1</v>
      </c>
      <c r="S118" s="19">
        <v>0.4</v>
      </c>
      <c r="T118" s="20"/>
      <c r="U118" s="21" t="s">
        <v>29</v>
      </c>
      <c r="V118" s="774"/>
    </row>
    <row r="119" spans="2:22" x14ac:dyDescent="0.25">
      <c r="B119" s="15">
        <v>71</v>
      </c>
      <c r="C119" s="16">
        <v>21101</v>
      </c>
      <c r="D119" s="130" t="s">
        <v>285</v>
      </c>
      <c r="E119" s="318" t="s">
        <v>489</v>
      </c>
      <c r="F119" s="319" t="s">
        <v>182</v>
      </c>
      <c r="G119" s="5">
        <v>9</v>
      </c>
      <c r="H119" s="7" t="s">
        <v>181</v>
      </c>
      <c r="I119" s="7">
        <v>105</v>
      </c>
      <c r="J119" s="791"/>
      <c r="K119" s="16">
        <v>11</v>
      </c>
      <c r="L119" s="7" t="s">
        <v>31</v>
      </c>
      <c r="M119" s="17">
        <v>16</v>
      </c>
      <c r="N119" s="8">
        <f t="shared" si="2"/>
        <v>176</v>
      </c>
      <c r="O119" s="784"/>
      <c r="P119" s="19">
        <v>0.1</v>
      </c>
      <c r="Q119" s="19">
        <v>0.4</v>
      </c>
      <c r="R119" s="19">
        <v>0.1</v>
      </c>
      <c r="S119" s="19">
        <v>0.4</v>
      </c>
      <c r="T119" s="20"/>
      <c r="U119" s="21" t="s">
        <v>29</v>
      </c>
      <c r="V119" s="774"/>
    </row>
    <row r="120" spans="2:22" x14ac:dyDescent="0.25">
      <c r="B120" s="15">
        <v>72</v>
      </c>
      <c r="C120" s="16">
        <v>21101</v>
      </c>
      <c r="D120" s="130" t="s">
        <v>286</v>
      </c>
      <c r="E120" s="318" t="s">
        <v>489</v>
      </c>
      <c r="F120" s="319" t="s">
        <v>182</v>
      </c>
      <c r="G120" s="5">
        <v>9</v>
      </c>
      <c r="H120" s="7" t="s">
        <v>181</v>
      </c>
      <c r="I120" s="7">
        <v>105</v>
      </c>
      <c r="J120" s="791"/>
      <c r="K120" s="16">
        <v>120</v>
      </c>
      <c r="L120" s="7" t="s">
        <v>31</v>
      </c>
      <c r="M120" s="17">
        <v>5</v>
      </c>
      <c r="N120" s="8">
        <f t="shared" si="2"/>
        <v>600</v>
      </c>
      <c r="O120" s="784"/>
      <c r="P120" s="19">
        <v>0.1</v>
      </c>
      <c r="Q120" s="19">
        <v>0.4</v>
      </c>
      <c r="R120" s="19">
        <v>0.1</v>
      </c>
      <c r="S120" s="19">
        <v>0.4</v>
      </c>
      <c r="T120" s="20"/>
      <c r="U120" s="21" t="s">
        <v>29</v>
      </c>
      <c r="V120" s="774"/>
    </row>
    <row r="121" spans="2:22" x14ac:dyDescent="0.25">
      <c r="B121" s="15">
        <v>73</v>
      </c>
      <c r="C121" s="16">
        <v>21101</v>
      </c>
      <c r="D121" s="130" t="s">
        <v>287</v>
      </c>
      <c r="E121" s="318" t="s">
        <v>489</v>
      </c>
      <c r="F121" s="319" t="s">
        <v>182</v>
      </c>
      <c r="G121" s="5">
        <v>9</v>
      </c>
      <c r="H121" s="7" t="s">
        <v>181</v>
      </c>
      <c r="I121" s="7">
        <v>105</v>
      </c>
      <c r="J121" s="791"/>
      <c r="K121" s="16">
        <v>44</v>
      </c>
      <c r="L121" s="7" t="s">
        <v>31</v>
      </c>
      <c r="M121" s="17">
        <v>15</v>
      </c>
      <c r="N121" s="8">
        <f t="shared" si="2"/>
        <v>660</v>
      </c>
      <c r="O121" s="784"/>
      <c r="P121" s="19">
        <v>0.1</v>
      </c>
      <c r="Q121" s="19">
        <v>0.4</v>
      </c>
      <c r="R121" s="19">
        <v>0.1</v>
      </c>
      <c r="S121" s="19">
        <v>0.4</v>
      </c>
      <c r="T121" s="20"/>
      <c r="U121" s="21" t="s">
        <v>29</v>
      </c>
      <c r="V121" s="774"/>
    </row>
    <row r="122" spans="2:22" x14ac:dyDescent="0.25">
      <c r="B122" s="15">
        <v>74</v>
      </c>
      <c r="C122" s="16">
        <v>21101</v>
      </c>
      <c r="D122" s="130" t="s">
        <v>288</v>
      </c>
      <c r="E122" s="318" t="s">
        <v>489</v>
      </c>
      <c r="F122" s="319" t="s">
        <v>182</v>
      </c>
      <c r="G122" s="5">
        <v>9</v>
      </c>
      <c r="H122" s="5" t="s">
        <v>181</v>
      </c>
      <c r="I122" s="5">
        <v>105</v>
      </c>
      <c r="J122" s="791"/>
      <c r="K122" s="16">
        <v>11</v>
      </c>
      <c r="L122" s="7" t="s">
        <v>31</v>
      </c>
      <c r="M122" s="17">
        <v>36</v>
      </c>
      <c r="N122" s="8">
        <f t="shared" si="2"/>
        <v>396</v>
      </c>
      <c r="O122" s="784"/>
      <c r="P122" s="19"/>
      <c r="Q122" s="19"/>
      <c r="R122" s="19"/>
      <c r="S122" s="19"/>
      <c r="T122" s="20"/>
      <c r="U122" s="21"/>
      <c r="V122" s="774"/>
    </row>
    <row r="123" spans="2:22" x14ac:dyDescent="0.25">
      <c r="B123" s="15">
        <v>75</v>
      </c>
      <c r="C123" s="16">
        <v>21101</v>
      </c>
      <c r="D123" s="130" t="s">
        <v>289</v>
      </c>
      <c r="E123" s="318" t="s">
        <v>489</v>
      </c>
      <c r="F123" s="319" t="s">
        <v>182</v>
      </c>
      <c r="G123" s="5">
        <v>9</v>
      </c>
      <c r="H123" s="5" t="s">
        <v>181</v>
      </c>
      <c r="I123" s="5">
        <v>105</v>
      </c>
      <c r="J123" s="791"/>
      <c r="K123" s="16">
        <v>60</v>
      </c>
      <c r="L123" s="7" t="s">
        <v>31</v>
      </c>
      <c r="M123" s="17">
        <v>115</v>
      </c>
      <c r="N123" s="8">
        <f t="shared" si="2"/>
        <v>6900</v>
      </c>
      <c r="O123" s="784"/>
      <c r="P123" s="19"/>
      <c r="Q123" s="19"/>
      <c r="R123" s="19"/>
      <c r="S123" s="19"/>
      <c r="T123" s="20"/>
      <c r="U123" s="21"/>
      <c r="V123" s="774"/>
    </row>
    <row r="124" spans="2:22" x14ac:dyDescent="0.25">
      <c r="B124" s="15">
        <v>76</v>
      </c>
      <c r="C124" s="16">
        <v>21101</v>
      </c>
      <c r="D124" s="130" t="s">
        <v>290</v>
      </c>
      <c r="E124" s="318" t="s">
        <v>489</v>
      </c>
      <c r="F124" s="319" t="s">
        <v>182</v>
      </c>
      <c r="G124" s="5">
        <v>9</v>
      </c>
      <c r="H124" s="5" t="s">
        <v>181</v>
      </c>
      <c r="I124" s="5">
        <v>105</v>
      </c>
      <c r="J124" s="791"/>
      <c r="K124" s="16">
        <v>22</v>
      </c>
      <c r="L124" s="7" t="s">
        <v>27</v>
      </c>
      <c r="M124" s="17">
        <v>42</v>
      </c>
      <c r="N124" s="8">
        <f t="shared" si="2"/>
        <v>924</v>
      </c>
      <c r="O124" s="784"/>
      <c r="P124" s="19"/>
      <c r="Q124" s="19"/>
      <c r="R124" s="19"/>
      <c r="S124" s="19"/>
      <c r="T124" s="20"/>
      <c r="U124" s="21"/>
      <c r="V124" s="774"/>
    </row>
    <row r="125" spans="2:22" x14ac:dyDescent="0.25">
      <c r="B125" s="15">
        <v>77</v>
      </c>
      <c r="C125" s="16">
        <v>21101</v>
      </c>
      <c r="D125" s="130" t="s">
        <v>291</v>
      </c>
      <c r="E125" s="318" t="s">
        <v>489</v>
      </c>
      <c r="F125" s="319" t="s">
        <v>182</v>
      </c>
      <c r="G125" s="5">
        <v>9</v>
      </c>
      <c r="H125" s="5" t="s">
        <v>181</v>
      </c>
      <c r="I125" s="5">
        <v>105</v>
      </c>
      <c r="J125" s="791"/>
      <c r="K125" s="16">
        <v>20</v>
      </c>
      <c r="L125" s="7" t="s">
        <v>27</v>
      </c>
      <c r="M125" s="17">
        <v>85</v>
      </c>
      <c r="N125" s="8">
        <f t="shared" si="2"/>
        <v>1700</v>
      </c>
      <c r="O125" s="784"/>
      <c r="P125" s="19"/>
      <c r="Q125" s="19"/>
      <c r="R125" s="19"/>
      <c r="S125" s="19"/>
      <c r="T125" s="20"/>
      <c r="U125" s="21"/>
      <c r="V125" s="774"/>
    </row>
    <row r="126" spans="2:22" x14ac:dyDescent="0.25">
      <c r="B126" s="15">
        <v>78</v>
      </c>
      <c r="C126" s="16">
        <v>21101</v>
      </c>
      <c r="D126" s="130" t="s">
        <v>292</v>
      </c>
      <c r="E126" s="318" t="s">
        <v>489</v>
      </c>
      <c r="F126" s="319" t="s">
        <v>182</v>
      </c>
      <c r="G126" s="5">
        <v>9</v>
      </c>
      <c r="H126" s="5" t="s">
        <v>181</v>
      </c>
      <c r="I126" s="5">
        <v>105</v>
      </c>
      <c r="J126" s="791"/>
      <c r="K126" s="16">
        <v>2</v>
      </c>
      <c r="L126" s="7" t="s">
        <v>31</v>
      </c>
      <c r="M126" s="17">
        <v>28</v>
      </c>
      <c r="N126" s="8">
        <f t="shared" si="2"/>
        <v>56</v>
      </c>
      <c r="O126" s="784"/>
      <c r="P126" s="19"/>
      <c r="Q126" s="19"/>
      <c r="R126" s="19"/>
      <c r="S126" s="19"/>
      <c r="T126" s="20"/>
      <c r="U126" s="21"/>
      <c r="V126" s="774"/>
    </row>
    <row r="127" spans="2:22" x14ac:dyDescent="0.25">
      <c r="B127" s="15">
        <v>79</v>
      </c>
      <c r="C127" s="16">
        <v>21101</v>
      </c>
      <c r="D127" s="130" t="s">
        <v>293</v>
      </c>
      <c r="E127" s="318" t="s">
        <v>489</v>
      </c>
      <c r="F127" s="319" t="s">
        <v>182</v>
      </c>
      <c r="G127" s="5">
        <v>9</v>
      </c>
      <c r="H127" s="5" t="s">
        <v>181</v>
      </c>
      <c r="I127" s="5">
        <v>105</v>
      </c>
      <c r="J127" s="791"/>
      <c r="K127" s="16">
        <v>43</v>
      </c>
      <c r="L127" s="7" t="s">
        <v>31</v>
      </c>
      <c r="M127" s="17">
        <v>68</v>
      </c>
      <c r="N127" s="8">
        <f t="shared" si="2"/>
        <v>2924</v>
      </c>
      <c r="O127" s="784"/>
      <c r="P127" s="19"/>
      <c r="Q127" s="19"/>
      <c r="R127" s="19"/>
      <c r="S127" s="19"/>
      <c r="T127" s="20"/>
      <c r="U127" s="21"/>
      <c r="V127" s="774"/>
    </row>
    <row r="128" spans="2:22" ht="24" x14ac:dyDescent="0.25">
      <c r="B128" s="15">
        <v>80</v>
      </c>
      <c r="C128" s="16">
        <v>21101</v>
      </c>
      <c r="D128" s="130" t="s">
        <v>294</v>
      </c>
      <c r="E128" s="318" t="s">
        <v>489</v>
      </c>
      <c r="F128" s="319" t="s">
        <v>182</v>
      </c>
      <c r="G128" s="5">
        <v>9</v>
      </c>
      <c r="H128" s="5" t="s">
        <v>181</v>
      </c>
      <c r="I128" s="5">
        <v>105</v>
      </c>
      <c r="J128" s="791"/>
      <c r="K128" s="16">
        <v>2</v>
      </c>
      <c r="L128" s="7" t="s">
        <v>36</v>
      </c>
      <c r="M128" s="17">
        <v>255</v>
      </c>
      <c r="N128" s="8">
        <f t="shared" si="2"/>
        <v>510</v>
      </c>
      <c r="O128" s="784"/>
      <c r="P128" s="19"/>
      <c r="Q128" s="19"/>
      <c r="R128" s="19"/>
      <c r="S128" s="19"/>
      <c r="T128" s="20"/>
      <c r="U128" s="21"/>
      <c r="V128" s="774"/>
    </row>
    <row r="129" spans="2:22" x14ac:dyDescent="0.25">
      <c r="B129" s="15">
        <v>81</v>
      </c>
      <c r="C129" s="16">
        <v>21101</v>
      </c>
      <c r="D129" s="130" t="s">
        <v>295</v>
      </c>
      <c r="E129" s="318" t="s">
        <v>489</v>
      </c>
      <c r="F129" s="319" t="s">
        <v>182</v>
      </c>
      <c r="G129" s="5">
        <v>9</v>
      </c>
      <c r="H129" s="5" t="s">
        <v>181</v>
      </c>
      <c r="I129" s="5">
        <v>105</v>
      </c>
      <c r="J129" s="791"/>
      <c r="K129" s="16">
        <v>330</v>
      </c>
      <c r="L129" s="7" t="s">
        <v>31</v>
      </c>
      <c r="M129" s="17">
        <v>12</v>
      </c>
      <c r="N129" s="8">
        <f t="shared" si="2"/>
        <v>3960</v>
      </c>
      <c r="O129" s="784"/>
      <c r="P129" s="19"/>
      <c r="Q129" s="19"/>
      <c r="R129" s="19"/>
      <c r="S129" s="19"/>
      <c r="T129" s="20"/>
      <c r="U129" s="21"/>
      <c r="V129" s="774"/>
    </row>
    <row r="130" spans="2:22" ht="24" x14ac:dyDescent="0.25">
      <c r="B130" s="15">
        <v>82</v>
      </c>
      <c r="C130" s="16">
        <v>21101</v>
      </c>
      <c r="D130" s="131" t="s">
        <v>296</v>
      </c>
      <c r="E130" s="318" t="s">
        <v>489</v>
      </c>
      <c r="F130" s="319" t="s">
        <v>182</v>
      </c>
      <c r="G130" s="5">
        <v>9</v>
      </c>
      <c r="H130" s="5" t="s">
        <v>181</v>
      </c>
      <c r="I130" s="5">
        <v>105</v>
      </c>
      <c r="J130" s="791"/>
      <c r="K130" s="16">
        <v>11</v>
      </c>
      <c r="L130" s="189" t="s">
        <v>36</v>
      </c>
      <c r="M130" s="133">
        <v>233</v>
      </c>
      <c r="N130" s="8">
        <f t="shared" si="2"/>
        <v>2563</v>
      </c>
      <c r="O130" s="784"/>
      <c r="P130" s="19"/>
      <c r="Q130" s="19"/>
      <c r="R130" s="19"/>
      <c r="S130" s="19"/>
      <c r="T130" s="20"/>
      <c r="U130" s="21"/>
      <c r="V130" s="774"/>
    </row>
    <row r="131" spans="2:22" ht="24" x14ac:dyDescent="0.25">
      <c r="B131" s="15">
        <v>83</v>
      </c>
      <c r="C131" s="16">
        <v>21101</v>
      </c>
      <c r="D131" s="131" t="s">
        <v>297</v>
      </c>
      <c r="E131" s="318" t="s">
        <v>489</v>
      </c>
      <c r="F131" s="319" t="s">
        <v>182</v>
      </c>
      <c r="G131" s="5">
        <v>9</v>
      </c>
      <c r="H131" s="5" t="s">
        <v>181</v>
      </c>
      <c r="I131" s="5">
        <v>105</v>
      </c>
      <c r="J131" s="791"/>
      <c r="K131" s="16">
        <v>22</v>
      </c>
      <c r="L131" s="189" t="s">
        <v>36</v>
      </c>
      <c r="M131" s="133">
        <v>108</v>
      </c>
      <c r="N131" s="8">
        <f t="shared" si="2"/>
        <v>2376</v>
      </c>
      <c r="O131" s="784"/>
      <c r="P131" s="19"/>
      <c r="Q131" s="19"/>
      <c r="R131" s="19"/>
      <c r="S131" s="19"/>
      <c r="T131" s="20"/>
      <c r="U131" s="21"/>
      <c r="V131" s="774"/>
    </row>
    <row r="132" spans="2:22" x14ac:dyDescent="0.25">
      <c r="B132" s="15">
        <v>84</v>
      </c>
      <c r="C132" s="16">
        <v>21101</v>
      </c>
      <c r="D132" s="134" t="s">
        <v>298</v>
      </c>
      <c r="E132" s="318" t="s">
        <v>489</v>
      </c>
      <c r="F132" s="319" t="s">
        <v>182</v>
      </c>
      <c r="G132" s="5">
        <v>9</v>
      </c>
      <c r="H132" s="5" t="s">
        <v>181</v>
      </c>
      <c r="I132" s="5">
        <v>105</v>
      </c>
      <c r="J132" s="791"/>
      <c r="K132" s="35">
        <v>330</v>
      </c>
      <c r="L132" s="189" t="s">
        <v>31</v>
      </c>
      <c r="M132" s="133">
        <v>2.5</v>
      </c>
      <c r="N132" s="8">
        <f t="shared" si="2"/>
        <v>825</v>
      </c>
      <c r="O132" s="784"/>
      <c r="P132" s="19"/>
      <c r="Q132" s="19"/>
      <c r="R132" s="19"/>
      <c r="S132" s="19"/>
      <c r="T132" s="20"/>
      <c r="U132" s="21"/>
      <c r="V132" s="774"/>
    </row>
    <row r="133" spans="2:22" ht="24" x14ac:dyDescent="0.25">
      <c r="B133" s="15">
        <v>85</v>
      </c>
      <c r="C133" s="16">
        <v>21101</v>
      </c>
      <c r="D133" s="135" t="s">
        <v>299</v>
      </c>
      <c r="E133" s="318" t="s">
        <v>489</v>
      </c>
      <c r="F133" s="319" t="s">
        <v>182</v>
      </c>
      <c r="G133" s="5">
        <v>9</v>
      </c>
      <c r="H133" s="5" t="s">
        <v>181</v>
      </c>
      <c r="I133" s="5">
        <v>105</v>
      </c>
      <c r="J133" s="791"/>
      <c r="K133" s="35">
        <v>0</v>
      </c>
      <c r="L133" s="189" t="s">
        <v>36</v>
      </c>
      <c r="M133" s="133">
        <v>111.5</v>
      </c>
      <c r="N133" s="8">
        <f t="shared" si="2"/>
        <v>0</v>
      </c>
      <c r="O133" s="784"/>
      <c r="P133" s="19"/>
      <c r="Q133" s="19"/>
      <c r="R133" s="19"/>
      <c r="S133" s="19"/>
      <c r="T133" s="20"/>
      <c r="U133" s="21"/>
      <c r="V133" s="774"/>
    </row>
    <row r="134" spans="2:22" ht="15.75" thickBot="1" x14ac:dyDescent="0.3">
      <c r="B134" s="22">
        <v>86</v>
      </c>
      <c r="C134" s="23">
        <v>21101</v>
      </c>
      <c r="D134" s="141" t="s">
        <v>300</v>
      </c>
      <c r="E134" s="318" t="s">
        <v>489</v>
      </c>
      <c r="F134" s="319" t="s">
        <v>182</v>
      </c>
      <c r="G134" s="5">
        <v>9</v>
      </c>
      <c r="H134" s="7" t="s">
        <v>181</v>
      </c>
      <c r="I134" s="7">
        <v>105</v>
      </c>
      <c r="J134" s="792"/>
      <c r="K134" s="142">
        <v>1</v>
      </c>
      <c r="L134" s="143" t="s">
        <v>31</v>
      </c>
      <c r="M134" s="144">
        <v>390</v>
      </c>
      <c r="N134" s="145">
        <v>390.26</v>
      </c>
      <c r="O134" s="784"/>
      <c r="P134" s="19">
        <v>0.1</v>
      </c>
      <c r="Q134" s="19">
        <v>0.4</v>
      </c>
      <c r="R134" s="19">
        <v>0.1</v>
      </c>
      <c r="S134" s="19">
        <v>0.4</v>
      </c>
      <c r="T134" s="20"/>
      <c r="U134" s="21" t="s">
        <v>29</v>
      </c>
      <c r="V134" s="774"/>
    </row>
    <row r="135" spans="2:22" ht="15.75" thickTop="1" x14ac:dyDescent="0.25">
      <c r="B135" s="15"/>
      <c r="C135" s="16"/>
      <c r="D135" s="130"/>
      <c r="E135" s="321"/>
      <c r="F135" s="322"/>
      <c r="G135" s="7"/>
      <c r="H135" s="7"/>
      <c r="I135" s="7"/>
      <c r="J135" s="320"/>
      <c r="K135" s="533"/>
      <c r="L135" s="7"/>
      <c r="M135" s="17"/>
      <c r="N135" s="281"/>
      <c r="O135" s="784"/>
      <c r="P135" s="19"/>
      <c r="Q135" s="19"/>
      <c r="R135" s="19"/>
      <c r="S135" s="19"/>
      <c r="T135" s="20"/>
      <c r="U135" s="21"/>
      <c r="V135" s="774"/>
    </row>
    <row r="136" spans="2:22" x14ac:dyDescent="0.25">
      <c r="B136" s="15"/>
      <c r="C136" s="16"/>
      <c r="D136" s="130"/>
      <c r="E136" s="321"/>
      <c r="F136" s="322"/>
      <c r="G136" s="7"/>
      <c r="H136" s="7"/>
      <c r="I136" s="7"/>
      <c r="J136" s="320"/>
      <c r="K136" s="533"/>
      <c r="L136" s="7"/>
      <c r="M136" s="17"/>
      <c r="N136" s="281"/>
      <c r="O136" s="784"/>
      <c r="P136" s="19"/>
      <c r="Q136" s="19"/>
      <c r="R136" s="19"/>
      <c r="S136" s="19"/>
      <c r="T136" s="20"/>
      <c r="U136" s="21"/>
      <c r="V136" s="774"/>
    </row>
    <row r="137" spans="2:22" x14ac:dyDescent="0.25">
      <c r="B137" s="15"/>
      <c r="C137" s="16"/>
      <c r="D137" s="130"/>
      <c r="E137" s="321"/>
      <c r="F137" s="322"/>
      <c r="G137" s="7"/>
      <c r="H137" s="7"/>
      <c r="I137" s="7"/>
      <c r="J137" s="320"/>
      <c r="K137" s="533"/>
      <c r="L137" s="7"/>
      <c r="M137" s="17"/>
      <c r="N137" s="281"/>
      <c r="O137" s="784"/>
      <c r="P137" s="19"/>
      <c r="Q137" s="19"/>
      <c r="R137" s="19"/>
      <c r="S137" s="19"/>
      <c r="T137" s="20"/>
      <c r="U137" s="21"/>
      <c r="V137" s="774"/>
    </row>
    <row r="138" spans="2:22" ht="15.75" thickBot="1" x14ac:dyDescent="0.3">
      <c r="B138" s="22"/>
      <c r="C138" s="23"/>
      <c r="D138" s="148"/>
      <c r="E138" s="325"/>
      <c r="F138" s="326"/>
      <c r="G138" s="174"/>
      <c r="H138" s="174"/>
      <c r="I138" s="174"/>
      <c r="J138" s="320"/>
      <c r="K138" s="544"/>
      <c r="L138" s="174"/>
      <c r="M138" s="149"/>
      <c r="N138" s="284"/>
      <c r="O138" s="785"/>
      <c r="P138" s="25"/>
      <c r="Q138" s="25"/>
      <c r="R138" s="25"/>
      <c r="S138" s="25"/>
      <c r="T138" s="146"/>
      <c r="U138" s="26"/>
      <c r="V138" s="786"/>
    </row>
    <row r="139" spans="2:22" ht="15.75" thickTop="1" x14ac:dyDescent="0.25">
      <c r="B139" s="27"/>
      <c r="C139" s="27"/>
      <c r="D139" s="28"/>
      <c r="E139" s="329"/>
      <c r="F139" s="330"/>
      <c r="G139" s="12"/>
      <c r="H139" s="12"/>
      <c r="I139" s="12"/>
      <c r="J139" s="331"/>
      <c r="L139" s="12"/>
      <c r="M139" s="69"/>
      <c r="N139" s="30"/>
      <c r="O139" s="369"/>
      <c r="P139" s="32"/>
      <c r="Q139" s="32"/>
      <c r="R139" s="32"/>
      <c r="S139" s="32"/>
      <c r="T139" s="33"/>
      <c r="U139" s="34"/>
      <c r="V139" s="50"/>
    </row>
    <row r="140" spans="2:22" x14ac:dyDescent="0.25">
      <c r="B140" s="27"/>
      <c r="C140" s="27"/>
      <c r="D140" s="28"/>
      <c r="E140" s="329"/>
      <c r="F140" s="330"/>
      <c r="G140" s="12"/>
      <c r="H140" s="12"/>
      <c r="I140" s="12"/>
      <c r="J140" s="331"/>
      <c r="L140" s="12"/>
      <c r="M140" s="69"/>
      <c r="N140" s="30">
        <f>SUM(N110:N139)</f>
        <v>30640.66</v>
      </c>
      <c r="O140" s="369"/>
      <c r="P140" s="32"/>
      <c r="Q140" s="32"/>
      <c r="R140" s="32"/>
      <c r="S140" s="32"/>
      <c r="T140" s="33"/>
      <c r="U140" s="34"/>
      <c r="V140" s="50"/>
    </row>
    <row r="141" spans="2:22" x14ac:dyDescent="0.25">
      <c r="B141" s="27"/>
      <c r="C141" s="27"/>
      <c r="D141" s="28"/>
      <c r="E141" s="329"/>
      <c r="F141" s="330"/>
      <c r="G141" s="12"/>
      <c r="H141" s="12"/>
      <c r="I141" s="12"/>
      <c r="J141" s="331"/>
      <c r="L141" s="12"/>
      <c r="M141" s="69"/>
      <c r="N141" s="30"/>
      <c r="O141" s="369"/>
      <c r="P141" s="32"/>
      <c r="Q141" s="32"/>
      <c r="R141" s="32"/>
      <c r="S141" s="32"/>
      <c r="T141" s="33"/>
      <c r="U141" s="34"/>
      <c r="V141" s="50"/>
    </row>
    <row r="142" spans="2:22" x14ac:dyDescent="0.25">
      <c r="B142" s="27"/>
      <c r="C142" s="27"/>
      <c r="D142" s="28"/>
      <c r="E142" s="329"/>
      <c r="F142" s="330"/>
      <c r="G142" s="12"/>
      <c r="H142" s="12"/>
      <c r="I142" s="12"/>
      <c r="J142" s="331"/>
      <c r="L142" s="12"/>
      <c r="M142" s="69"/>
      <c r="N142" s="30"/>
      <c r="O142" s="369"/>
      <c r="P142" s="32"/>
      <c r="Q142" s="32"/>
      <c r="R142" s="32"/>
      <c r="S142" s="32"/>
      <c r="T142" s="33"/>
      <c r="U142" s="34"/>
      <c r="V142" s="50"/>
    </row>
    <row r="143" spans="2:22" x14ac:dyDescent="0.25">
      <c r="B143" s="27"/>
      <c r="C143" s="27"/>
      <c r="D143" s="28"/>
      <c r="E143" s="329"/>
      <c r="F143" s="330"/>
      <c r="G143" s="12"/>
      <c r="H143" s="12"/>
      <c r="I143" s="12"/>
      <c r="J143" s="331"/>
      <c r="L143" s="12"/>
      <c r="M143" s="69"/>
      <c r="N143" s="30">
        <f>SUM(N45+N91+N140)</f>
        <v>159708.5</v>
      </c>
      <c r="O143" s="369"/>
      <c r="P143" s="32"/>
      <c r="Q143" s="32"/>
      <c r="R143" s="32"/>
      <c r="S143" s="32"/>
      <c r="T143" s="33"/>
      <c r="U143" s="34"/>
      <c r="V143" s="50"/>
    </row>
    <row r="144" spans="2:22" x14ac:dyDescent="0.25">
      <c r="B144" s="27"/>
      <c r="C144" s="27"/>
      <c r="D144" s="28"/>
      <c r="E144" s="329"/>
      <c r="F144" s="330"/>
      <c r="G144" s="12"/>
      <c r="H144" s="12"/>
      <c r="I144" s="12"/>
      <c r="J144" s="331"/>
      <c r="L144" s="12"/>
      <c r="M144" s="69"/>
      <c r="N144" s="30"/>
      <c r="O144" s="369"/>
      <c r="P144" s="32"/>
      <c r="Q144" s="32"/>
      <c r="R144" s="32"/>
      <c r="S144" s="32"/>
      <c r="T144" s="33"/>
      <c r="U144" s="34"/>
      <c r="V144" s="50"/>
    </row>
    <row r="145" spans="2:22" x14ac:dyDescent="0.25">
      <c r="B145" s="27"/>
      <c r="C145" s="27"/>
      <c r="D145" s="28"/>
      <c r="E145" s="329"/>
      <c r="F145" s="330"/>
      <c r="G145" s="12"/>
      <c r="H145" s="12"/>
      <c r="I145" s="12"/>
      <c r="J145" s="331"/>
      <c r="L145" s="12"/>
      <c r="M145" s="69"/>
      <c r="N145" s="30"/>
      <c r="O145" s="369"/>
      <c r="P145" s="32"/>
      <c r="Q145" s="32"/>
      <c r="R145" s="32"/>
      <c r="S145" s="32"/>
      <c r="T145" s="33"/>
      <c r="U145" s="34"/>
      <c r="V145" s="50"/>
    </row>
    <row r="146" spans="2:22" x14ac:dyDescent="0.25">
      <c r="B146" s="27"/>
      <c r="C146" s="27"/>
      <c r="D146" s="28"/>
      <c r="E146" s="329"/>
      <c r="F146" s="330"/>
      <c r="G146" s="12"/>
      <c r="H146" s="12"/>
      <c r="I146" s="12"/>
      <c r="J146" s="331"/>
      <c r="L146" s="12"/>
      <c r="M146" s="69"/>
      <c r="N146" s="30"/>
      <c r="O146" s="369"/>
      <c r="P146" s="32"/>
      <c r="Q146" s="32"/>
      <c r="R146" s="32"/>
      <c r="S146" s="32"/>
      <c r="T146" s="33"/>
      <c r="U146" s="34"/>
      <c r="V146" s="50"/>
    </row>
    <row r="147" spans="2:22" x14ac:dyDescent="0.25">
      <c r="B147" s="27"/>
      <c r="C147" s="27"/>
      <c r="D147" s="28"/>
      <c r="E147" s="329"/>
      <c r="F147" s="330"/>
      <c r="G147" s="12"/>
      <c r="H147" s="12"/>
      <c r="I147" s="12"/>
      <c r="J147" s="331"/>
      <c r="L147" s="12"/>
      <c r="M147" s="69"/>
      <c r="N147" s="30"/>
      <c r="O147" s="369"/>
      <c r="P147" s="32"/>
      <c r="Q147" s="32"/>
      <c r="R147" s="32"/>
      <c r="S147" s="32"/>
      <c r="T147" s="33"/>
      <c r="U147" s="34"/>
      <c r="V147" s="50"/>
    </row>
    <row r="148" spans="2:22" x14ac:dyDescent="0.25">
      <c r="B148" s="27"/>
      <c r="C148" s="27"/>
      <c r="D148" s="36"/>
      <c r="E148" s="329"/>
      <c r="F148" s="330"/>
      <c r="G148" s="12"/>
      <c r="H148" s="12"/>
      <c r="I148" s="12"/>
      <c r="J148" s="331"/>
      <c r="L148" s="38"/>
      <c r="M148" s="39"/>
      <c r="N148" s="30"/>
      <c r="O148" s="369"/>
      <c r="P148" s="32"/>
      <c r="Q148" s="32"/>
      <c r="R148" s="32"/>
      <c r="S148" s="32"/>
      <c r="T148" s="33"/>
      <c r="U148" s="34"/>
      <c r="V148" s="50"/>
    </row>
    <row r="149" spans="2:22" x14ac:dyDescent="0.25">
      <c r="B149" s="27"/>
      <c r="C149" s="27"/>
      <c r="D149" s="36"/>
      <c r="E149" s="329"/>
      <c r="F149" s="330"/>
      <c r="G149" s="12"/>
      <c r="H149" s="12"/>
      <c r="I149" s="12"/>
      <c r="J149" s="331"/>
      <c r="L149" s="38"/>
      <c r="M149" s="39"/>
      <c r="N149" s="30"/>
      <c r="O149" s="369"/>
      <c r="P149" s="32"/>
      <c r="Q149" s="32"/>
      <c r="R149" s="32"/>
      <c r="S149" s="32"/>
      <c r="T149" s="33"/>
      <c r="U149" s="34"/>
      <c r="V149" s="50"/>
    </row>
    <row r="150" spans="2:22" x14ac:dyDescent="0.25">
      <c r="B150" s="27"/>
      <c r="C150" s="27"/>
      <c r="D150" s="36"/>
      <c r="E150" s="369"/>
      <c r="F150" s="369"/>
      <c r="G150" s="12"/>
      <c r="H150" s="12"/>
      <c r="I150" s="334"/>
      <c r="J150" s="334"/>
      <c r="K150" s="1"/>
      <c r="L150" s="38"/>
      <c r="M150" s="39"/>
      <c r="N150" s="30"/>
      <c r="O150" s="31"/>
      <c r="P150" s="32"/>
      <c r="Q150" s="32"/>
      <c r="R150" s="32"/>
      <c r="S150" s="32"/>
      <c r="T150" s="33"/>
      <c r="U150" s="34"/>
      <c r="V150" s="14"/>
    </row>
    <row r="151" spans="2:22" x14ac:dyDescent="0.25">
      <c r="B151" s="27"/>
      <c r="C151" s="27"/>
      <c r="D151" s="36"/>
      <c r="E151" s="369"/>
      <c r="F151" s="369"/>
      <c r="G151" s="12"/>
      <c r="H151" s="12"/>
      <c r="I151" s="334"/>
      <c r="J151" s="334"/>
      <c r="K151" s="1"/>
      <c r="L151" s="38"/>
      <c r="M151" s="39"/>
      <c r="N151" s="30"/>
      <c r="O151" s="31"/>
      <c r="P151" s="32"/>
      <c r="Q151" s="32"/>
      <c r="R151" s="32"/>
      <c r="S151" s="32"/>
      <c r="T151" s="33"/>
      <c r="U151" s="34"/>
      <c r="V151" s="14"/>
    </row>
    <row r="152" spans="2:22" x14ac:dyDescent="0.25">
      <c r="B152" s="27"/>
      <c r="C152" s="27"/>
      <c r="D152" s="36"/>
      <c r="E152" s="369"/>
      <c r="F152" s="369"/>
      <c r="G152" s="12"/>
      <c r="H152" s="12"/>
      <c r="I152" s="334"/>
      <c r="J152" s="334"/>
      <c r="K152" s="1"/>
      <c r="L152" s="38"/>
      <c r="M152" s="39"/>
      <c r="N152" s="30"/>
      <c r="O152" s="31"/>
      <c r="P152" s="32"/>
      <c r="Q152" s="32"/>
      <c r="R152" s="32"/>
      <c r="S152" s="32"/>
      <c r="T152" s="33"/>
      <c r="U152" s="34"/>
      <c r="V152" s="14"/>
    </row>
    <row r="153" spans="2:22" x14ac:dyDescent="0.25">
      <c r="B153" s="27"/>
      <c r="C153" s="27"/>
      <c r="D153" s="36"/>
      <c r="E153" s="369"/>
      <c r="F153" s="369"/>
      <c r="G153" s="12"/>
      <c r="H153" s="12"/>
      <c r="I153" s="334"/>
      <c r="J153" s="334"/>
      <c r="K153" s="1"/>
      <c r="L153" s="38"/>
      <c r="M153" s="39"/>
      <c r="N153" s="30"/>
      <c r="O153" s="31"/>
      <c r="P153" s="32"/>
      <c r="Q153" s="32"/>
      <c r="R153" s="32"/>
      <c r="S153" s="32"/>
      <c r="T153" s="33"/>
      <c r="U153" s="34"/>
      <c r="V153" s="14"/>
    </row>
    <row r="154" spans="2:22" x14ac:dyDescent="0.25">
      <c r="B154" s="27"/>
      <c r="C154" s="27"/>
      <c r="D154" s="36"/>
      <c r="E154" s="369"/>
      <c r="F154" s="369"/>
      <c r="G154" s="12"/>
      <c r="H154" s="12"/>
      <c r="I154" s="334"/>
      <c r="J154" s="334"/>
      <c r="K154" s="1"/>
      <c r="L154" s="38"/>
      <c r="M154" s="39"/>
      <c r="N154" s="30"/>
      <c r="O154" s="31"/>
      <c r="P154" s="32"/>
      <c r="Q154" s="32"/>
      <c r="R154" s="32"/>
      <c r="S154" s="32"/>
      <c r="T154" s="33"/>
      <c r="U154" s="34"/>
      <c r="V154" s="14"/>
    </row>
    <row r="155" spans="2:22" x14ac:dyDescent="0.25">
      <c r="B155" s="27"/>
      <c r="C155" s="27"/>
      <c r="D155" s="36"/>
      <c r="E155" s="369"/>
      <c r="F155" s="369"/>
      <c r="G155" s="12"/>
      <c r="H155" s="12"/>
      <c r="I155" s="334"/>
      <c r="J155" s="334"/>
      <c r="K155" s="1"/>
      <c r="L155" s="38"/>
      <c r="M155" s="39"/>
      <c r="N155" s="30"/>
      <c r="O155" s="31"/>
      <c r="P155" s="32"/>
      <c r="Q155" s="32"/>
      <c r="R155" s="32"/>
      <c r="S155" s="32"/>
      <c r="T155" s="33"/>
      <c r="U155" s="34"/>
      <c r="V155" s="14"/>
    </row>
    <row r="156" spans="2:22" x14ac:dyDescent="0.25">
      <c r="B156" s="27"/>
      <c r="C156" s="27"/>
      <c r="D156" s="36"/>
      <c r="E156" s="369"/>
      <c r="F156" s="369"/>
      <c r="G156" s="12"/>
      <c r="H156" s="12"/>
      <c r="I156" s="334"/>
      <c r="J156" s="334"/>
      <c r="K156" s="1"/>
      <c r="L156" s="38"/>
      <c r="M156" s="39"/>
      <c r="N156" s="30"/>
      <c r="O156" s="31"/>
      <c r="P156" s="32"/>
      <c r="Q156" s="32"/>
      <c r="R156" s="32"/>
      <c r="S156" s="32"/>
      <c r="T156" s="33"/>
      <c r="U156" s="34"/>
      <c r="V156" s="14"/>
    </row>
    <row r="157" spans="2:22" x14ac:dyDescent="0.25">
      <c r="B157" s="27"/>
      <c r="C157" s="27"/>
      <c r="D157" s="36"/>
      <c r="E157" s="369"/>
      <c r="F157" s="369"/>
      <c r="G157" s="12"/>
      <c r="H157" s="12"/>
      <c r="I157" s="334"/>
      <c r="J157" s="334"/>
      <c r="K157" s="1"/>
      <c r="L157" s="38"/>
      <c r="M157" s="39"/>
      <c r="N157" s="30"/>
      <c r="O157" s="31"/>
      <c r="P157" s="32"/>
      <c r="Q157" s="32"/>
      <c r="R157" s="32"/>
      <c r="S157" s="32"/>
      <c r="T157" s="33"/>
      <c r="U157" s="34"/>
      <c r="V157" s="14"/>
    </row>
    <row r="158" spans="2:22" x14ac:dyDescent="0.25">
      <c r="B158" s="27"/>
      <c r="C158" s="27"/>
      <c r="D158" s="36"/>
      <c r="E158" s="369"/>
      <c r="F158" s="369"/>
      <c r="G158" s="12"/>
      <c r="H158" s="12"/>
      <c r="I158" s="334"/>
      <c r="J158" s="334"/>
      <c r="K158" s="1"/>
      <c r="L158" s="38"/>
      <c r="M158" s="39"/>
      <c r="N158" s="30"/>
      <c r="O158" s="31"/>
      <c r="P158" s="32"/>
      <c r="Q158" s="32"/>
      <c r="R158" s="32"/>
      <c r="S158" s="32"/>
      <c r="T158" s="33"/>
      <c r="U158" s="34"/>
      <c r="V158" s="14"/>
    </row>
    <row r="159" spans="2:22" x14ac:dyDescent="0.25">
      <c r="B159" s="27"/>
      <c r="C159" s="27"/>
      <c r="D159" s="36"/>
      <c r="E159" s="369"/>
      <c r="F159" s="369"/>
      <c r="G159" s="12"/>
      <c r="H159" s="12"/>
      <c r="I159" s="334"/>
      <c r="J159" s="334"/>
      <c r="K159" s="1"/>
      <c r="L159" s="38"/>
      <c r="M159" s="39"/>
      <c r="N159" s="30"/>
      <c r="O159" s="31"/>
      <c r="P159" s="32"/>
      <c r="Q159" s="32"/>
      <c r="R159" s="32"/>
      <c r="S159" s="32"/>
      <c r="T159" s="33"/>
      <c r="U159" s="34"/>
      <c r="V159" s="14"/>
    </row>
    <row r="160" spans="2:22" x14ac:dyDescent="0.25">
      <c r="B160" s="27"/>
      <c r="C160" s="27"/>
      <c r="D160" s="36"/>
      <c r="E160" s="369"/>
      <c r="F160" s="369"/>
      <c r="G160" s="12"/>
      <c r="H160" s="12"/>
      <c r="I160" s="334"/>
      <c r="J160" s="334"/>
      <c r="K160" s="1"/>
      <c r="L160" s="38"/>
      <c r="M160" s="39"/>
      <c r="N160" s="30"/>
      <c r="O160" s="31"/>
      <c r="P160" s="32"/>
      <c r="Q160" s="32"/>
      <c r="R160" s="32"/>
      <c r="S160" s="32"/>
      <c r="T160" s="33"/>
      <c r="U160" s="34"/>
      <c r="V160" s="14"/>
    </row>
    <row r="161" spans="2:22" x14ac:dyDescent="0.25">
      <c r="B161" s="27"/>
      <c r="C161" s="27"/>
      <c r="D161" s="36"/>
      <c r="E161" s="369"/>
      <c r="F161" s="369"/>
      <c r="G161" s="12"/>
      <c r="H161" s="12"/>
      <c r="I161" s="334"/>
      <c r="J161" s="334"/>
      <c r="K161" s="1"/>
      <c r="L161" s="38"/>
      <c r="M161" s="39"/>
      <c r="N161" s="30"/>
      <c r="O161" s="31"/>
      <c r="P161" s="32"/>
      <c r="Q161" s="32"/>
      <c r="R161" s="32"/>
      <c r="S161" s="32"/>
      <c r="T161" s="33"/>
      <c r="U161" s="34"/>
      <c r="V161" s="14"/>
    </row>
    <row r="162" spans="2:22" x14ac:dyDescent="0.25">
      <c r="B162" s="27"/>
      <c r="C162" s="27"/>
      <c r="D162" s="36"/>
      <c r="E162" s="369"/>
      <c r="F162" s="369"/>
      <c r="G162" s="12"/>
      <c r="H162" s="12"/>
      <c r="I162" s="334"/>
      <c r="J162" s="334"/>
      <c r="K162" s="1"/>
      <c r="L162" s="38"/>
      <c r="M162" s="39"/>
      <c r="N162" s="30"/>
      <c r="O162" s="31"/>
      <c r="P162" s="32"/>
      <c r="Q162" s="32"/>
      <c r="R162" s="32"/>
      <c r="S162" s="32"/>
      <c r="T162" s="33"/>
      <c r="U162" s="34"/>
      <c r="V162" s="14"/>
    </row>
    <row r="163" spans="2:22" x14ac:dyDescent="0.25">
      <c r="B163" s="27"/>
      <c r="C163" s="27"/>
      <c r="D163" s="36"/>
      <c r="E163" s="369"/>
      <c r="F163" s="369"/>
      <c r="G163" s="12"/>
      <c r="H163" s="12"/>
      <c r="I163" s="334"/>
      <c r="J163" s="334"/>
      <c r="K163" s="1"/>
      <c r="L163" s="38"/>
      <c r="M163" s="39"/>
      <c r="N163" s="30"/>
      <c r="O163" s="31"/>
      <c r="P163" s="32"/>
      <c r="Q163" s="32"/>
      <c r="R163" s="32"/>
      <c r="S163" s="32"/>
      <c r="T163" s="33"/>
      <c r="U163" s="34"/>
      <c r="V163" s="14"/>
    </row>
    <row r="164" spans="2:22" x14ac:dyDescent="0.25">
      <c r="B164" s="706" t="s">
        <v>0</v>
      </c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</row>
    <row r="165" spans="2:22" x14ac:dyDescent="0.25">
      <c r="B165" s="713" t="s">
        <v>1</v>
      </c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  <c r="V165" s="713"/>
    </row>
    <row r="166" spans="2:22" x14ac:dyDescent="0.25">
      <c r="B166" s="713" t="s">
        <v>2</v>
      </c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  <c r="V166" s="713"/>
    </row>
    <row r="167" spans="2:22" x14ac:dyDescent="0.25">
      <c r="B167" s="713" t="s">
        <v>3</v>
      </c>
      <c r="C167" s="713"/>
      <c r="D167" s="713"/>
      <c r="E167" s="713"/>
      <c r="F167" s="713"/>
      <c r="G167" s="713"/>
      <c r="H167" s="713"/>
      <c r="I167" s="713"/>
      <c r="J167" s="713"/>
      <c r="K167" s="713"/>
      <c r="L167" s="713"/>
      <c r="M167" s="713"/>
      <c r="N167" s="713"/>
      <c r="O167" s="713"/>
      <c r="P167" s="713"/>
      <c r="Q167" s="713"/>
      <c r="R167" s="713"/>
      <c r="S167" s="713"/>
      <c r="T167" s="713"/>
      <c r="U167" s="713"/>
      <c r="V167" s="713"/>
    </row>
    <row r="168" spans="2:22" x14ac:dyDescent="0.25">
      <c r="B168" s="713" t="s">
        <v>455</v>
      </c>
      <c r="C168" s="713"/>
      <c r="D168" s="713"/>
      <c r="E168" s="713"/>
      <c r="F168" s="713"/>
      <c r="G168" s="713"/>
      <c r="H168" s="713"/>
      <c r="I168" s="713"/>
      <c r="J168" s="713"/>
      <c r="K168" s="713"/>
      <c r="L168" s="713"/>
      <c r="M168" s="713"/>
      <c r="N168" s="713"/>
      <c r="O168" s="713"/>
      <c r="P168" s="713"/>
      <c r="Q168" s="713"/>
      <c r="R168" s="713"/>
      <c r="S168" s="713"/>
      <c r="T168" s="713"/>
      <c r="U168" s="713"/>
      <c r="V168" s="713"/>
    </row>
    <row r="169" spans="2:22" x14ac:dyDescent="0.25">
      <c r="B169" s="714" t="s">
        <v>4</v>
      </c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  <c r="M169" s="714"/>
      <c r="N169" s="714"/>
      <c r="O169" s="714"/>
      <c r="P169" s="714"/>
      <c r="Q169" s="714"/>
      <c r="R169" s="714"/>
      <c r="S169" s="714"/>
      <c r="T169" s="714"/>
      <c r="U169" s="714"/>
      <c r="V169" s="714"/>
    </row>
    <row r="170" spans="2:22" x14ac:dyDescent="0.25">
      <c r="B170" s="697" t="s">
        <v>37</v>
      </c>
      <c r="C170" s="697"/>
      <c r="D170" s="697"/>
      <c r="E170" s="697"/>
      <c r="F170" s="697"/>
      <c r="G170" s="697"/>
      <c r="H170" s="697"/>
      <c r="I170" s="697"/>
      <c r="J170" s="697"/>
      <c r="K170" s="697"/>
      <c r="L170" s="697"/>
      <c r="M170" s="697"/>
      <c r="N170" s="697"/>
      <c r="O170" s="697"/>
      <c r="P170" s="697"/>
      <c r="Q170" s="697"/>
      <c r="R170" s="697"/>
      <c r="S170" s="697"/>
      <c r="T170" s="697"/>
      <c r="U170" s="697"/>
      <c r="V170" s="697"/>
    </row>
    <row r="171" spans="2:22" ht="18.75" thickBot="1" x14ac:dyDescent="0.3">
      <c r="B171" s="2"/>
      <c r="C171" s="2"/>
      <c r="D171" s="3"/>
      <c r="E171" s="3"/>
      <c r="F171" s="3"/>
      <c r="G171" s="3"/>
      <c r="H171" s="3"/>
      <c r="I171" s="3"/>
      <c r="J171" s="3"/>
      <c r="K171" s="3"/>
      <c r="L171" s="4"/>
      <c r="M171" s="3"/>
      <c r="N171" s="3"/>
      <c r="O171" s="3"/>
      <c r="P171" s="3"/>
      <c r="Q171" s="3"/>
      <c r="R171" s="3"/>
      <c r="S171" s="3"/>
      <c r="T171" s="2"/>
      <c r="U171" s="2"/>
      <c r="V171" s="2"/>
    </row>
    <row r="172" spans="2:22" ht="15.75" customHeight="1" thickTop="1" x14ac:dyDescent="0.25">
      <c r="B172" s="698" t="s">
        <v>6</v>
      </c>
      <c r="C172" s="700" t="s">
        <v>7</v>
      </c>
      <c r="D172" s="702" t="s">
        <v>8</v>
      </c>
      <c r="E172" s="702" t="s">
        <v>177</v>
      </c>
      <c r="F172" s="702" t="s">
        <v>178</v>
      </c>
      <c r="G172" s="702" t="s">
        <v>9</v>
      </c>
      <c r="H172" s="702" t="s">
        <v>10</v>
      </c>
      <c r="I172" s="312"/>
      <c r="J172" s="702" t="s">
        <v>179</v>
      </c>
      <c r="K172" s="702" t="s">
        <v>11</v>
      </c>
      <c r="L172" s="700" t="s">
        <v>12</v>
      </c>
      <c r="M172" s="704" t="s">
        <v>13</v>
      </c>
      <c r="N172" s="704" t="s">
        <v>14</v>
      </c>
      <c r="O172" s="704" t="s">
        <v>15</v>
      </c>
      <c r="P172" s="715" t="s">
        <v>16</v>
      </c>
      <c r="Q172" s="716"/>
      <c r="R172" s="716"/>
      <c r="S172" s="717"/>
      <c r="T172" s="721" t="s">
        <v>17</v>
      </c>
      <c r="U172" s="722"/>
      <c r="V172" s="708" t="s">
        <v>18</v>
      </c>
    </row>
    <row r="173" spans="2:22" x14ac:dyDescent="0.25">
      <c r="B173" s="699"/>
      <c r="C173" s="701"/>
      <c r="D173" s="703"/>
      <c r="E173" s="765"/>
      <c r="F173" s="765"/>
      <c r="G173" s="703"/>
      <c r="H173" s="703"/>
      <c r="I173" s="313"/>
      <c r="J173" s="765"/>
      <c r="K173" s="703"/>
      <c r="L173" s="701"/>
      <c r="M173" s="705"/>
      <c r="N173" s="705"/>
      <c r="O173" s="705"/>
      <c r="P173" s="718"/>
      <c r="Q173" s="719"/>
      <c r="R173" s="719"/>
      <c r="S173" s="720"/>
      <c r="T173" s="723"/>
      <c r="U173" s="724"/>
      <c r="V173" s="709"/>
    </row>
    <row r="174" spans="2:22" ht="48" x14ac:dyDescent="0.25">
      <c r="B174" s="699"/>
      <c r="C174" s="701"/>
      <c r="D174" s="703"/>
      <c r="E174" s="765"/>
      <c r="F174" s="765"/>
      <c r="G174" s="703"/>
      <c r="H174" s="703"/>
      <c r="I174" s="313" t="s">
        <v>180</v>
      </c>
      <c r="J174" s="765"/>
      <c r="K174" s="703"/>
      <c r="L174" s="701"/>
      <c r="M174" s="705"/>
      <c r="N174" s="705"/>
      <c r="O174" s="705"/>
      <c r="P174" s="738" t="s">
        <v>19</v>
      </c>
      <c r="Q174" s="738" t="s">
        <v>20</v>
      </c>
      <c r="R174" s="738" t="s">
        <v>21</v>
      </c>
      <c r="S174" s="738" t="s">
        <v>22</v>
      </c>
      <c r="T174" s="740" t="s">
        <v>23</v>
      </c>
      <c r="U174" s="740" t="s">
        <v>24</v>
      </c>
      <c r="V174" s="709"/>
    </row>
    <row r="175" spans="2:22" ht="15.75" thickBot="1" x14ac:dyDescent="0.3">
      <c r="B175" s="727"/>
      <c r="C175" s="725"/>
      <c r="D175" s="707"/>
      <c r="E175" s="766"/>
      <c r="F175" s="766"/>
      <c r="G175" s="707"/>
      <c r="H175" s="707"/>
      <c r="I175" s="314"/>
      <c r="J175" s="766"/>
      <c r="K175" s="707"/>
      <c r="L175" s="725"/>
      <c r="M175" s="696"/>
      <c r="N175" s="696"/>
      <c r="O175" s="696"/>
      <c r="P175" s="739"/>
      <c r="Q175" s="739"/>
      <c r="R175" s="739"/>
      <c r="S175" s="739"/>
      <c r="T175" s="741"/>
      <c r="U175" s="741"/>
      <c r="V175" s="710"/>
    </row>
    <row r="176" spans="2:22" ht="15" customHeight="1" x14ac:dyDescent="0.25">
      <c r="B176" s="52">
        <v>1</v>
      </c>
      <c r="C176" s="205">
        <v>21201</v>
      </c>
      <c r="D176" s="206" t="s">
        <v>38</v>
      </c>
      <c r="E176" s="318" t="s">
        <v>489</v>
      </c>
      <c r="F176" s="319" t="s">
        <v>182</v>
      </c>
      <c r="G176" s="5">
        <v>9</v>
      </c>
      <c r="H176" s="166" t="s">
        <v>181</v>
      </c>
      <c r="I176" s="166">
        <v>105</v>
      </c>
      <c r="J176" s="731" t="s">
        <v>556</v>
      </c>
      <c r="K176" s="53">
        <v>12</v>
      </c>
      <c r="L176" s="207" t="s">
        <v>31</v>
      </c>
      <c r="M176" s="208">
        <v>178</v>
      </c>
      <c r="N176" s="159">
        <f>M176*K176</f>
        <v>2136</v>
      </c>
      <c r="O176" s="783" t="s">
        <v>189</v>
      </c>
      <c r="P176" s="402">
        <v>0.1</v>
      </c>
      <c r="Q176" s="402">
        <v>0.4</v>
      </c>
      <c r="R176" s="402">
        <v>0.1</v>
      </c>
      <c r="S176" s="402">
        <v>0.4</v>
      </c>
      <c r="T176" s="403"/>
      <c r="U176" s="298" t="s">
        <v>29</v>
      </c>
      <c r="V176" s="773" t="s">
        <v>557</v>
      </c>
    </row>
    <row r="177" spans="2:22" x14ac:dyDescent="0.25">
      <c r="B177" s="15">
        <v>2</v>
      </c>
      <c r="C177" s="35">
        <v>21201</v>
      </c>
      <c r="D177" s="131" t="s">
        <v>40</v>
      </c>
      <c r="E177" s="318" t="s">
        <v>489</v>
      </c>
      <c r="F177" s="319" t="s">
        <v>182</v>
      </c>
      <c r="G177" s="5">
        <v>9</v>
      </c>
      <c r="H177" s="7" t="s">
        <v>181</v>
      </c>
      <c r="I177" s="7">
        <v>105</v>
      </c>
      <c r="J177" s="732"/>
      <c r="K177" s="16">
        <v>13</v>
      </c>
      <c r="L177" s="189" t="s">
        <v>31</v>
      </c>
      <c r="M177" s="190">
        <v>257</v>
      </c>
      <c r="N177" s="17">
        <f>M177*K177</f>
        <v>3341</v>
      </c>
      <c r="O177" s="784"/>
      <c r="P177" s="19">
        <v>0.1</v>
      </c>
      <c r="Q177" s="19">
        <v>0.4</v>
      </c>
      <c r="R177" s="19">
        <v>0.1</v>
      </c>
      <c r="S177" s="19">
        <v>0.4</v>
      </c>
      <c r="T177" s="45"/>
      <c r="U177" s="21" t="s">
        <v>29</v>
      </c>
      <c r="V177" s="774"/>
    </row>
    <row r="178" spans="2:22" x14ac:dyDescent="0.25">
      <c r="B178" s="15">
        <v>3</v>
      </c>
      <c r="C178" s="35">
        <v>21201</v>
      </c>
      <c r="D178" s="131" t="s">
        <v>41</v>
      </c>
      <c r="E178" s="318" t="s">
        <v>489</v>
      </c>
      <c r="F178" s="319" t="s">
        <v>182</v>
      </c>
      <c r="G178" s="5">
        <v>9</v>
      </c>
      <c r="H178" s="7" t="s">
        <v>181</v>
      </c>
      <c r="I178" s="7">
        <v>105</v>
      </c>
      <c r="J178" s="732"/>
      <c r="K178" s="16">
        <v>14</v>
      </c>
      <c r="L178" s="189" t="s">
        <v>31</v>
      </c>
      <c r="M178" s="190">
        <v>569</v>
      </c>
      <c r="N178" s="17">
        <f t="shared" ref="N178:N184" si="3">M178*K178</f>
        <v>7966</v>
      </c>
      <c r="O178" s="784"/>
      <c r="P178" s="19">
        <v>0.1</v>
      </c>
      <c r="Q178" s="19">
        <v>0.4</v>
      </c>
      <c r="R178" s="19">
        <v>0.1</v>
      </c>
      <c r="S178" s="19">
        <v>0.4</v>
      </c>
      <c r="T178" s="45"/>
      <c r="U178" s="21" t="s">
        <v>29</v>
      </c>
      <c r="V178" s="774"/>
    </row>
    <row r="179" spans="2:22" x14ac:dyDescent="0.25">
      <c r="B179" s="15">
        <v>4</v>
      </c>
      <c r="C179" s="35">
        <v>21201</v>
      </c>
      <c r="D179" s="131" t="s">
        <v>42</v>
      </c>
      <c r="E179" s="318" t="s">
        <v>489</v>
      </c>
      <c r="F179" s="319" t="s">
        <v>182</v>
      </c>
      <c r="G179" s="5">
        <v>9</v>
      </c>
      <c r="H179" s="7" t="s">
        <v>181</v>
      </c>
      <c r="I179" s="7">
        <v>105</v>
      </c>
      <c r="J179" s="732"/>
      <c r="K179" s="16">
        <v>12</v>
      </c>
      <c r="L179" s="189" t="s">
        <v>31</v>
      </c>
      <c r="M179" s="190">
        <v>569.16999999999996</v>
      </c>
      <c r="N179" s="17">
        <f t="shared" si="3"/>
        <v>6830.0399999999991</v>
      </c>
      <c r="O179" s="784"/>
      <c r="P179" s="19">
        <v>0.1</v>
      </c>
      <c r="Q179" s="19">
        <v>0.4</v>
      </c>
      <c r="R179" s="19">
        <v>0.1</v>
      </c>
      <c r="S179" s="19">
        <v>0.4</v>
      </c>
      <c r="T179" s="45"/>
      <c r="U179" s="21" t="s">
        <v>29</v>
      </c>
      <c r="V179" s="774"/>
    </row>
    <row r="180" spans="2:22" x14ac:dyDescent="0.25">
      <c r="B180" s="15">
        <v>5</v>
      </c>
      <c r="C180" s="35">
        <v>21201</v>
      </c>
      <c r="D180" s="131" t="s">
        <v>43</v>
      </c>
      <c r="E180" s="318" t="s">
        <v>489</v>
      </c>
      <c r="F180" s="319" t="s">
        <v>182</v>
      </c>
      <c r="G180" s="5">
        <v>9</v>
      </c>
      <c r="H180" s="7" t="s">
        <v>181</v>
      </c>
      <c r="I180" s="7">
        <v>105</v>
      </c>
      <c r="J180" s="732"/>
      <c r="K180" s="16">
        <v>17</v>
      </c>
      <c r="L180" s="189" t="s">
        <v>31</v>
      </c>
      <c r="M180" s="190">
        <v>350</v>
      </c>
      <c r="N180" s="17">
        <f t="shared" si="3"/>
        <v>5950</v>
      </c>
      <c r="O180" s="784"/>
      <c r="P180" s="19">
        <v>0.1</v>
      </c>
      <c r="Q180" s="19">
        <v>0.4</v>
      </c>
      <c r="R180" s="19">
        <v>0.1</v>
      </c>
      <c r="S180" s="19">
        <v>0.4</v>
      </c>
      <c r="T180" s="45"/>
      <c r="U180" s="21" t="s">
        <v>29</v>
      </c>
      <c r="V180" s="774"/>
    </row>
    <row r="181" spans="2:22" x14ac:dyDescent="0.25">
      <c r="B181" s="15">
        <v>6</v>
      </c>
      <c r="C181" s="35">
        <v>21201</v>
      </c>
      <c r="D181" s="131" t="s">
        <v>44</v>
      </c>
      <c r="E181" s="318" t="s">
        <v>489</v>
      </c>
      <c r="F181" s="319" t="s">
        <v>182</v>
      </c>
      <c r="G181" s="5">
        <v>9</v>
      </c>
      <c r="H181" s="7" t="s">
        <v>181</v>
      </c>
      <c r="I181" s="7">
        <v>105</v>
      </c>
      <c r="J181" s="732"/>
      <c r="K181" s="16">
        <v>24</v>
      </c>
      <c r="L181" s="189" t="s">
        <v>31</v>
      </c>
      <c r="M181" s="190">
        <v>380</v>
      </c>
      <c r="N181" s="17">
        <f t="shared" si="3"/>
        <v>9120</v>
      </c>
      <c r="O181" s="784"/>
      <c r="P181" s="19">
        <v>0.1</v>
      </c>
      <c r="Q181" s="19">
        <v>0.4</v>
      </c>
      <c r="R181" s="19">
        <v>0.1</v>
      </c>
      <c r="S181" s="19">
        <v>0.4</v>
      </c>
      <c r="T181" s="45"/>
      <c r="U181" s="21" t="s">
        <v>29</v>
      </c>
      <c r="V181" s="774"/>
    </row>
    <row r="182" spans="2:22" x14ac:dyDescent="0.25">
      <c r="B182" s="15">
        <v>7</v>
      </c>
      <c r="C182" s="35">
        <v>21201</v>
      </c>
      <c r="D182" s="131" t="s">
        <v>45</v>
      </c>
      <c r="E182" s="318" t="s">
        <v>489</v>
      </c>
      <c r="F182" s="319" t="s">
        <v>182</v>
      </c>
      <c r="G182" s="5">
        <v>9</v>
      </c>
      <c r="H182" s="7" t="s">
        <v>181</v>
      </c>
      <c r="I182" s="7">
        <v>105</v>
      </c>
      <c r="J182" s="732"/>
      <c r="K182" s="16">
        <v>24</v>
      </c>
      <c r="L182" s="189" t="s">
        <v>31</v>
      </c>
      <c r="M182" s="190">
        <v>171</v>
      </c>
      <c r="N182" s="17">
        <f t="shared" si="3"/>
        <v>4104</v>
      </c>
      <c r="O182" s="784"/>
      <c r="P182" s="19">
        <v>0.1</v>
      </c>
      <c r="Q182" s="19">
        <v>0.4</v>
      </c>
      <c r="R182" s="19">
        <v>0.1</v>
      </c>
      <c r="S182" s="19">
        <v>0.4</v>
      </c>
      <c r="T182" s="45"/>
      <c r="U182" s="21" t="s">
        <v>29</v>
      </c>
      <c r="V182" s="774"/>
    </row>
    <row r="183" spans="2:22" x14ac:dyDescent="0.25">
      <c r="B183" s="15">
        <v>8</v>
      </c>
      <c r="C183" s="35">
        <v>21201</v>
      </c>
      <c r="D183" s="131" t="s">
        <v>46</v>
      </c>
      <c r="E183" s="318" t="s">
        <v>489</v>
      </c>
      <c r="F183" s="319" t="s">
        <v>182</v>
      </c>
      <c r="G183" s="5">
        <v>9</v>
      </c>
      <c r="H183" s="7" t="s">
        <v>181</v>
      </c>
      <c r="I183" s="7">
        <v>105</v>
      </c>
      <c r="J183" s="732"/>
      <c r="K183" s="16">
        <v>13</v>
      </c>
      <c r="L183" s="189" t="s">
        <v>31</v>
      </c>
      <c r="M183" s="190">
        <v>199</v>
      </c>
      <c r="N183" s="17">
        <f t="shared" si="3"/>
        <v>2587</v>
      </c>
      <c r="O183" s="784"/>
      <c r="P183" s="19">
        <v>0.1</v>
      </c>
      <c r="Q183" s="19">
        <v>0.4</v>
      </c>
      <c r="R183" s="19">
        <v>0.1</v>
      </c>
      <c r="S183" s="19">
        <v>0.4</v>
      </c>
      <c r="T183" s="45"/>
      <c r="U183" s="21" t="s">
        <v>29</v>
      </c>
      <c r="V183" s="774"/>
    </row>
    <row r="184" spans="2:22" x14ac:dyDescent="0.25">
      <c r="B184" s="15">
        <v>9</v>
      </c>
      <c r="C184" s="35">
        <v>21201</v>
      </c>
      <c r="D184" s="131" t="s">
        <v>47</v>
      </c>
      <c r="E184" s="318" t="s">
        <v>489</v>
      </c>
      <c r="F184" s="319" t="s">
        <v>182</v>
      </c>
      <c r="G184" s="5">
        <v>9</v>
      </c>
      <c r="H184" s="7" t="s">
        <v>181</v>
      </c>
      <c r="I184" s="7">
        <v>105</v>
      </c>
      <c r="J184" s="732"/>
      <c r="K184" s="16">
        <v>13</v>
      </c>
      <c r="L184" s="189" t="s">
        <v>31</v>
      </c>
      <c r="M184" s="190">
        <v>199</v>
      </c>
      <c r="N184" s="17">
        <f t="shared" si="3"/>
        <v>2587</v>
      </c>
      <c r="O184" s="784"/>
      <c r="P184" s="19">
        <v>0.1</v>
      </c>
      <c r="Q184" s="19">
        <v>0.4</v>
      </c>
      <c r="R184" s="19">
        <v>0.1</v>
      </c>
      <c r="S184" s="19">
        <v>0.4</v>
      </c>
      <c r="T184" s="45"/>
      <c r="U184" s="21" t="s">
        <v>29</v>
      </c>
      <c r="V184" s="774"/>
    </row>
    <row r="185" spans="2:22" x14ac:dyDescent="0.25">
      <c r="B185" s="15">
        <v>10</v>
      </c>
      <c r="C185" s="35">
        <v>21201</v>
      </c>
      <c r="D185" s="131" t="s">
        <v>48</v>
      </c>
      <c r="E185" s="318" t="s">
        <v>489</v>
      </c>
      <c r="F185" s="319" t="s">
        <v>182</v>
      </c>
      <c r="G185" s="5">
        <v>9</v>
      </c>
      <c r="H185" s="7" t="s">
        <v>181</v>
      </c>
      <c r="I185" s="7">
        <v>105</v>
      </c>
      <c r="J185" s="751"/>
      <c r="K185" s="16">
        <v>13</v>
      </c>
      <c r="L185" s="189" t="s">
        <v>31</v>
      </c>
      <c r="M185" s="190">
        <v>198</v>
      </c>
      <c r="N185" s="17">
        <v>2570.96</v>
      </c>
      <c r="O185" s="784"/>
      <c r="P185" s="19">
        <v>0.1</v>
      </c>
      <c r="Q185" s="19">
        <v>0.4</v>
      </c>
      <c r="R185" s="19">
        <v>0.1</v>
      </c>
      <c r="S185" s="19">
        <v>0.4</v>
      </c>
      <c r="T185" s="45"/>
      <c r="U185" s="21" t="s">
        <v>29</v>
      </c>
      <c r="V185" s="774"/>
    </row>
    <row r="186" spans="2:22" ht="15.75" thickBot="1" x14ac:dyDescent="0.3">
      <c r="B186" s="22"/>
      <c r="C186" s="142"/>
      <c r="D186" s="282"/>
      <c r="E186" s="325"/>
      <c r="F186" s="326"/>
      <c r="G186" s="174"/>
      <c r="H186" s="174"/>
      <c r="I186" s="174"/>
      <c r="J186" s="174"/>
      <c r="K186" s="544"/>
      <c r="L186" s="143"/>
      <c r="M186" s="191"/>
      <c r="N186" s="149"/>
      <c r="O186" s="785"/>
      <c r="P186" s="25"/>
      <c r="Q186" s="25"/>
      <c r="R186" s="25"/>
      <c r="S186" s="25"/>
      <c r="T186" s="46"/>
      <c r="U186" s="26"/>
      <c r="V186" s="786"/>
    </row>
    <row r="187" spans="2:22" ht="15.75" thickTop="1" x14ac:dyDescent="0.25">
      <c r="B187" s="27"/>
      <c r="C187" s="37"/>
      <c r="D187" s="36"/>
      <c r="E187" s="329"/>
      <c r="F187" s="330"/>
      <c r="G187" s="12"/>
      <c r="H187" s="12"/>
      <c r="I187" s="12"/>
      <c r="J187" s="331"/>
      <c r="L187" s="38"/>
      <c r="M187" s="317"/>
      <c r="N187" s="69"/>
      <c r="O187" s="369"/>
      <c r="P187" s="32"/>
      <c r="Q187" s="32"/>
      <c r="R187" s="32"/>
      <c r="S187" s="32"/>
      <c r="T187" s="47"/>
      <c r="U187" s="34"/>
      <c r="V187" s="50"/>
    </row>
    <row r="188" spans="2:22" x14ac:dyDescent="0.25">
      <c r="B188" s="27"/>
      <c r="C188" s="37"/>
      <c r="D188" s="36"/>
      <c r="E188" s="329"/>
      <c r="F188" s="330"/>
      <c r="G188" s="12"/>
      <c r="H188" s="12"/>
      <c r="I188" s="12"/>
      <c r="J188" s="331"/>
      <c r="L188" s="38"/>
      <c r="M188" s="317"/>
      <c r="N188" s="69"/>
      <c r="O188" s="369"/>
      <c r="P188" s="32"/>
      <c r="Q188" s="32"/>
      <c r="R188" s="32"/>
      <c r="S188" s="32"/>
      <c r="T188" s="47"/>
      <c r="U188" s="34"/>
      <c r="V188" s="50"/>
    </row>
    <row r="189" spans="2:22" x14ac:dyDescent="0.25">
      <c r="B189" s="27"/>
      <c r="C189" s="37"/>
      <c r="D189" s="36"/>
      <c r="E189" s="329"/>
      <c r="F189" s="330"/>
      <c r="G189" s="12"/>
      <c r="H189" s="12"/>
      <c r="I189" s="12"/>
      <c r="J189" s="331"/>
      <c r="L189" s="38"/>
      <c r="M189" s="317"/>
      <c r="N189" s="69"/>
      <c r="O189" s="369"/>
      <c r="P189" s="32"/>
      <c r="Q189" s="32"/>
      <c r="R189" s="32"/>
      <c r="S189" s="32"/>
      <c r="T189" s="47"/>
      <c r="U189" s="34"/>
      <c r="V189" s="50"/>
    </row>
    <row r="190" spans="2:22" x14ac:dyDescent="0.25">
      <c r="B190" s="27"/>
      <c r="C190" s="37"/>
      <c r="D190" s="36"/>
      <c r="E190" s="329"/>
      <c r="F190" s="330"/>
      <c r="G190" s="12"/>
      <c r="H190" s="12"/>
      <c r="I190" s="12"/>
      <c r="J190" s="331"/>
      <c r="L190" s="38"/>
      <c r="M190" s="317"/>
      <c r="N190" s="69"/>
      <c r="O190" s="369"/>
      <c r="P190" s="32"/>
      <c r="Q190" s="32"/>
      <c r="R190" s="32"/>
      <c r="S190" s="32"/>
      <c r="T190" s="47"/>
      <c r="U190" s="34"/>
      <c r="V190" s="50"/>
    </row>
    <row r="191" spans="2:22" x14ac:dyDescent="0.25">
      <c r="B191" s="27"/>
      <c r="C191" s="37"/>
      <c r="D191" s="36"/>
      <c r="E191" s="329"/>
      <c r="F191" s="330"/>
      <c r="G191" s="12"/>
      <c r="H191" s="12"/>
      <c r="I191" s="12"/>
      <c r="J191" s="331"/>
      <c r="L191" s="38"/>
      <c r="M191" s="317"/>
      <c r="N191" s="69">
        <f>SUM(N176:N190)</f>
        <v>47192</v>
      </c>
      <c r="O191" s="369"/>
      <c r="P191" s="32"/>
      <c r="Q191" s="32"/>
      <c r="R191" s="32"/>
      <c r="S191" s="32"/>
      <c r="T191" s="47"/>
      <c r="U191" s="34"/>
      <c r="V191" s="50"/>
    </row>
    <row r="192" spans="2:22" x14ac:dyDescent="0.25">
      <c r="B192" s="27"/>
      <c r="C192" s="37"/>
      <c r="D192" s="36"/>
      <c r="E192" s="329"/>
      <c r="F192" s="330"/>
      <c r="G192" s="12"/>
      <c r="H192" s="12"/>
      <c r="I192" s="12"/>
      <c r="J192" s="331"/>
      <c r="L192" s="38"/>
      <c r="M192" s="317"/>
      <c r="N192" s="69"/>
      <c r="O192" s="369"/>
      <c r="P192" s="32"/>
      <c r="Q192" s="32"/>
      <c r="R192" s="32"/>
      <c r="S192" s="32"/>
      <c r="T192" s="47"/>
      <c r="U192" s="34"/>
      <c r="V192" s="50"/>
    </row>
    <row r="193" spans="2:22" x14ac:dyDescent="0.25">
      <c r="B193" s="27"/>
      <c r="C193" s="37"/>
      <c r="D193" s="36"/>
      <c r="E193" s="329"/>
      <c r="F193" s="330"/>
      <c r="G193" s="12"/>
      <c r="H193" s="12"/>
      <c r="I193" s="12"/>
      <c r="J193" s="331"/>
      <c r="L193" s="38"/>
      <c r="M193" s="317"/>
      <c r="N193" s="69"/>
      <c r="O193" s="369"/>
      <c r="P193" s="32"/>
      <c r="Q193" s="32"/>
      <c r="R193" s="32"/>
      <c r="S193" s="32"/>
      <c r="T193" s="47"/>
      <c r="U193" s="34"/>
      <c r="V193" s="50"/>
    </row>
    <row r="194" spans="2:22" x14ac:dyDescent="0.25">
      <c r="B194" s="27"/>
      <c r="C194" s="37"/>
      <c r="D194" s="36"/>
      <c r="E194" s="329"/>
      <c r="F194" s="330"/>
      <c r="G194" s="12"/>
      <c r="H194" s="12"/>
      <c r="I194" s="12"/>
      <c r="J194" s="331"/>
      <c r="L194" s="38"/>
      <c r="M194" s="317"/>
      <c r="N194" s="69"/>
      <c r="O194" s="369"/>
      <c r="P194" s="32"/>
      <c r="Q194" s="32"/>
      <c r="R194" s="32"/>
      <c r="S194" s="32"/>
      <c r="T194" s="47"/>
      <c r="U194" s="34"/>
      <c r="V194" s="50"/>
    </row>
    <row r="195" spans="2:22" x14ac:dyDescent="0.25">
      <c r="B195" s="27"/>
      <c r="C195" s="37"/>
      <c r="D195" s="36"/>
      <c r="E195" s="329"/>
      <c r="F195" s="330"/>
      <c r="G195" s="12"/>
      <c r="H195" s="12"/>
      <c r="I195" s="12"/>
      <c r="J195" s="331"/>
      <c r="L195" s="38"/>
      <c r="M195" s="317"/>
      <c r="N195" s="69"/>
      <c r="O195" s="369"/>
      <c r="P195" s="32"/>
      <c r="Q195" s="32"/>
      <c r="R195" s="32"/>
      <c r="S195" s="32"/>
      <c r="T195" s="47"/>
      <c r="U195" s="34"/>
      <c r="V195" s="50"/>
    </row>
    <row r="196" spans="2:22" x14ac:dyDescent="0.25">
      <c r="B196" s="27"/>
      <c r="C196" s="37"/>
      <c r="D196" s="36"/>
      <c r="E196" s="329"/>
      <c r="F196" s="330"/>
      <c r="G196" s="12"/>
      <c r="H196" s="12"/>
      <c r="I196" s="12"/>
      <c r="J196" s="331"/>
      <c r="L196" s="38"/>
      <c r="M196" s="317"/>
      <c r="N196" s="69"/>
      <c r="O196" s="369"/>
      <c r="P196" s="32"/>
      <c r="Q196" s="32"/>
      <c r="R196" s="32"/>
      <c r="S196" s="32"/>
      <c r="T196" s="47"/>
      <c r="U196" s="34"/>
      <c r="V196" s="50"/>
    </row>
    <row r="197" spans="2:22" x14ac:dyDescent="0.25">
      <c r="B197" s="27"/>
      <c r="C197" s="37"/>
      <c r="D197" s="36"/>
      <c r="E197" s="329"/>
      <c r="F197" s="330"/>
      <c r="G197" s="12"/>
      <c r="H197" s="12"/>
      <c r="I197" s="12"/>
      <c r="J197" s="331"/>
      <c r="L197" s="38"/>
      <c r="M197" s="317"/>
      <c r="N197" s="69"/>
      <c r="O197" s="369"/>
      <c r="P197" s="32"/>
      <c r="Q197" s="32"/>
      <c r="R197" s="32"/>
      <c r="S197" s="32"/>
      <c r="T197" s="47"/>
      <c r="U197" s="34"/>
      <c r="V197" s="50"/>
    </row>
    <row r="198" spans="2:22" x14ac:dyDescent="0.25">
      <c r="B198" s="27"/>
      <c r="C198" s="37"/>
      <c r="D198" s="36"/>
      <c r="E198" s="329"/>
      <c r="F198" s="330"/>
      <c r="G198" s="12"/>
      <c r="H198" s="12"/>
      <c r="I198" s="12"/>
      <c r="J198" s="331"/>
      <c r="L198" s="38"/>
      <c r="M198" s="317"/>
      <c r="N198" s="69"/>
      <c r="O198" s="369"/>
      <c r="P198" s="32"/>
      <c r="Q198" s="32"/>
      <c r="R198" s="32"/>
      <c r="S198" s="32"/>
      <c r="T198" s="47"/>
      <c r="U198" s="34"/>
      <c r="V198" s="50"/>
    </row>
    <row r="199" spans="2:22" x14ac:dyDescent="0.25">
      <c r="B199" s="27"/>
      <c r="C199" s="37"/>
      <c r="D199" s="36"/>
      <c r="E199" s="329"/>
      <c r="F199" s="330"/>
      <c r="G199" s="12"/>
      <c r="H199" s="12"/>
      <c r="I199" s="12"/>
      <c r="J199" s="331"/>
      <c r="L199" s="38"/>
      <c r="M199" s="317"/>
      <c r="N199" s="69"/>
      <c r="O199" s="369"/>
      <c r="P199" s="32"/>
      <c r="Q199" s="32"/>
      <c r="R199" s="32"/>
      <c r="S199" s="32"/>
      <c r="T199" s="47"/>
      <c r="U199" s="34"/>
      <c r="V199" s="50"/>
    </row>
    <row r="200" spans="2:22" x14ac:dyDescent="0.25">
      <c r="B200" s="27"/>
      <c r="C200" s="37"/>
      <c r="D200" s="36"/>
      <c r="E200" s="329"/>
      <c r="F200" s="330"/>
      <c r="G200" s="12"/>
      <c r="H200" s="12"/>
      <c r="I200" s="12"/>
      <c r="J200" s="331"/>
      <c r="L200" s="38"/>
      <c r="M200" s="317"/>
      <c r="N200" s="69"/>
      <c r="O200" s="369"/>
      <c r="P200" s="32"/>
      <c r="Q200" s="32"/>
      <c r="R200" s="32"/>
      <c r="S200" s="32"/>
      <c r="T200" s="47"/>
      <c r="U200" s="34"/>
      <c r="V200" s="50"/>
    </row>
    <row r="201" spans="2:22" x14ac:dyDescent="0.25">
      <c r="B201" s="27"/>
      <c r="C201" s="37"/>
      <c r="D201" s="36"/>
      <c r="E201" s="329"/>
      <c r="F201" s="330"/>
      <c r="G201" s="12"/>
      <c r="H201" s="12"/>
      <c r="I201" s="12"/>
      <c r="J201" s="331"/>
      <c r="L201" s="38"/>
      <c r="M201" s="317"/>
      <c r="N201" s="69"/>
      <c r="O201" s="369"/>
      <c r="P201" s="32"/>
      <c r="Q201" s="32"/>
      <c r="R201" s="32"/>
      <c r="S201" s="32"/>
      <c r="T201" s="47"/>
      <c r="U201" s="34"/>
      <c r="V201" s="50"/>
    </row>
    <row r="202" spans="2:22" x14ac:dyDescent="0.25">
      <c r="B202" s="27"/>
      <c r="C202" s="37"/>
      <c r="D202" s="36"/>
      <c r="E202" s="329"/>
      <c r="F202" s="330"/>
      <c r="G202" s="12"/>
      <c r="H202" s="12"/>
      <c r="I202" s="12"/>
      <c r="J202" s="331"/>
      <c r="L202" s="38"/>
      <c r="M202" s="317"/>
      <c r="N202" s="69"/>
      <c r="O202" s="369"/>
      <c r="P202" s="32"/>
      <c r="Q202" s="32"/>
      <c r="R202" s="32"/>
      <c r="S202" s="32"/>
      <c r="T202" s="47"/>
      <c r="U202" s="34"/>
      <c r="V202" s="50"/>
    </row>
    <row r="203" spans="2:22" x14ac:dyDescent="0.25">
      <c r="B203" s="27"/>
      <c r="C203" s="37"/>
      <c r="D203" s="36"/>
      <c r="E203" s="329"/>
      <c r="F203" s="330"/>
      <c r="G203" s="12"/>
      <c r="H203" s="12"/>
      <c r="I203" s="12"/>
      <c r="J203" s="331"/>
      <c r="L203" s="38"/>
      <c r="M203" s="317"/>
      <c r="N203" s="69"/>
      <c r="O203" s="369"/>
      <c r="P203" s="32"/>
      <c r="Q203" s="32"/>
      <c r="R203" s="32"/>
      <c r="S203" s="32"/>
      <c r="T203" s="47"/>
      <c r="U203" s="34"/>
      <c r="V203" s="50"/>
    </row>
    <row r="204" spans="2:22" x14ac:dyDescent="0.25">
      <c r="B204" s="27"/>
      <c r="C204" s="37"/>
      <c r="D204" s="36"/>
      <c r="E204" s="329"/>
      <c r="F204" s="330"/>
      <c r="G204" s="12"/>
      <c r="H204" s="12"/>
      <c r="I204" s="12"/>
      <c r="J204" s="331"/>
      <c r="L204" s="38"/>
      <c r="M204" s="317"/>
      <c r="N204" s="69"/>
      <c r="O204" s="369"/>
      <c r="P204" s="32"/>
      <c r="Q204" s="32"/>
      <c r="R204" s="32"/>
      <c r="S204" s="32"/>
      <c r="T204" s="47"/>
      <c r="U204" s="34"/>
      <c r="V204" s="50"/>
    </row>
    <row r="205" spans="2:22" x14ac:dyDescent="0.25">
      <c r="B205" s="27"/>
      <c r="C205" s="37"/>
      <c r="D205" s="36"/>
      <c r="E205" s="329"/>
      <c r="F205" s="330"/>
      <c r="G205" s="12"/>
      <c r="H205" s="12"/>
      <c r="I205" s="12"/>
      <c r="J205" s="331"/>
      <c r="L205" s="38"/>
      <c r="M205" s="317"/>
      <c r="N205" s="69"/>
      <c r="O205" s="369"/>
      <c r="P205" s="32"/>
      <c r="Q205" s="32"/>
      <c r="R205" s="32"/>
      <c r="S205" s="32"/>
      <c r="T205" s="47"/>
      <c r="U205" s="34"/>
      <c r="V205" s="50"/>
    </row>
    <row r="206" spans="2:22" x14ac:dyDescent="0.25">
      <c r="B206" s="27"/>
      <c r="C206" s="37"/>
      <c r="D206" s="36"/>
      <c r="E206" s="329"/>
      <c r="F206" s="330"/>
      <c r="G206" s="12"/>
      <c r="H206" s="12"/>
      <c r="I206" s="12"/>
      <c r="J206" s="331"/>
      <c r="L206" s="38"/>
      <c r="M206" s="317"/>
      <c r="N206" s="69"/>
      <c r="O206" s="369"/>
      <c r="P206" s="32"/>
      <c r="Q206" s="32"/>
      <c r="R206" s="32"/>
      <c r="S206" s="32"/>
      <c r="T206" s="47"/>
      <c r="U206" s="34"/>
      <c r="V206" s="50"/>
    </row>
    <row r="207" spans="2:22" x14ac:dyDescent="0.25">
      <c r="B207" s="27"/>
      <c r="C207" s="37"/>
      <c r="D207" s="36"/>
      <c r="E207" s="329"/>
      <c r="F207" s="330"/>
      <c r="G207" s="12"/>
      <c r="H207" s="12"/>
      <c r="I207" s="12"/>
      <c r="J207" s="331"/>
      <c r="L207" s="38"/>
      <c r="M207" s="317"/>
      <c r="N207" s="69"/>
      <c r="O207" s="369"/>
      <c r="P207" s="32"/>
      <c r="Q207" s="32"/>
      <c r="R207" s="32"/>
      <c r="S207" s="32"/>
      <c r="T207" s="47"/>
      <c r="U207" s="34"/>
      <c r="V207" s="50"/>
    </row>
    <row r="208" spans="2:22" x14ac:dyDescent="0.25">
      <c r="B208" s="27"/>
      <c r="C208" s="37"/>
      <c r="D208" s="36"/>
      <c r="E208" s="329"/>
      <c r="F208" s="330"/>
      <c r="G208" s="12"/>
      <c r="H208" s="12"/>
      <c r="I208" s="12"/>
      <c r="J208" s="331"/>
      <c r="L208" s="38"/>
      <c r="M208" s="317"/>
      <c r="N208" s="69"/>
      <c r="O208" s="369"/>
      <c r="P208" s="32"/>
      <c r="Q208" s="32"/>
      <c r="R208" s="32"/>
      <c r="S208" s="32"/>
      <c r="T208" s="47"/>
      <c r="U208" s="34"/>
      <c r="V208" s="50"/>
    </row>
    <row r="209" spans="2:22" x14ac:dyDescent="0.25">
      <c r="B209" s="27"/>
      <c r="C209" s="37"/>
      <c r="D209" s="36"/>
      <c r="E209" s="329"/>
      <c r="F209" s="330"/>
      <c r="G209" s="12"/>
      <c r="H209" s="12"/>
      <c r="I209" s="12"/>
      <c r="J209" s="331"/>
      <c r="L209" s="38"/>
      <c r="M209" s="317"/>
      <c r="N209" s="69"/>
      <c r="O209" s="369"/>
      <c r="P209" s="32"/>
      <c r="Q209" s="32"/>
      <c r="R209" s="32"/>
      <c r="S209" s="32"/>
      <c r="T209" s="47"/>
      <c r="U209" s="34"/>
      <c r="V209" s="50"/>
    </row>
    <row r="210" spans="2:22" x14ac:dyDescent="0.25">
      <c r="B210" s="27"/>
      <c r="C210" s="37"/>
      <c r="D210" s="36"/>
      <c r="E210" s="329"/>
      <c r="F210" s="330"/>
      <c r="G210" s="12"/>
      <c r="H210" s="12"/>
      <c r="I210" s="12"/>
      <c r="J210" s="331"/>
      <c r="L210" s="38"/>
      <c r="M210" s="317"/>
      <c r="N210" s="69"/>
      <c r="O210" s="369"/>
      <c r="P210" s="32"/>
      <c r="Q210" s="32"/>
      <c r="R210" s="32"/>
      <c r="S210" s="32"/>
      <c r="T210" s="47"/>
      <c r="U210" s="34"/>
      <c r="V210" s="50"/>
    </row>
    <row r="211" spans="2:22" x14ac:dyDescent="0.25">
      <c r="B211" s="27"/>
      <c r="C211" s="37"/>
      <c r="D211" s="36"/>
      <c r="E211" s="329"/>
      <c r="F211" s="330"/>
      <c r="G211" s="12"/>
      <c r="H211" s="12"/>
      <c r="I211" s="12"/>
      <c r="J211" s="331"/>
      <c r="L211" s="38"/>
      <c r="M211" s="317"/>
      <c r="N211" s="69"/>
      <c r="O211" s="369"/>
      <c r="P211" s="32"/>
      <c r="Q211" s="32"/>
      <c r="R211" s="32"/>
      <c r="S211" s="32"/>
      <c r="T211" s="47"/>
      <c r="U211" s="34"/>
      <c r="V211" s="50"/>
    </row>
    <row r="212" spans="2:22" x14ac:dyDescent="0.25">
      <c r="B212" s="27"/>
      <c r="C212" s="37"/>
      <c r="D212" s="36"/>
      <c r="E212" s="329"/>
      <c r="F212" s="330"/>
      <c r="G212" s="12"/>
      <c r="H212" s="12"/>
      <c r="I212" s="12"/>
      <c r="J212" s="331"/>
      <c r="L212" s="38"/>
      <c r="M212" s="317"/>
      <c r="N212" s="69"/>
      <c r="O212" s="369"/>
      <c r="P212" s="32"/>
      <c r="Q212" s="32"/>
      <c r="R212" s="32"/>
      <c r="S212" s="32"/>
      <c r="T212" s="47"/>
      <c r="U212" s="34"/>
      <c r="V212" s="50"/>
    </row>
    <row r="213" spans="2:22" x14ac:dyDescent="0.25">
      <c r="B213" s="27"/>
      <c r="C213" s="37"/>
      <c r="D213" s="36"/>
      <c r="E213" s="329"/>
      <c r="F213" s="330"/>
      <c r="G213" s="12"/>
      <c r="H213" s="12"/>
      <c r="I213" s="12"/>
      <c r="J213" s="331"/>
      <c r="L213" s="38"/>
      <c r="M213" s="317"/>
      <c r="N213" s="69"/>
      <c r="O213" s="369"/>
      <c r="P213" s="32"/>
      <c r="Q213" s="32"/>
      <c r="R213" s="32"/>
      <c r="S213" s="32"/>
      <c r="T213" s="47"/>
      <c r="U213" s="34"/>
      <c r="V213" s="50"/>
    </row>
    <row r="214" spans="2:22" x14ac:dyDescent="0.25">
      <c r="B214" s="27"/>
      <c r="C214" s="37"/>
      <c r="D214" s="36"/>
      <c r="E214" s="329"/>
      <c r="F214" s="330"/>
      <c r="G214" s="12"/>
      <c r="H214" s="12"/>
      <c r="I214" s="12"/>
      <c r="J214" s="331"/>
      <c r="L214" s="38"/>
      <c r="M214" s="317"/>
      <c r="N214" s="69"/>
      <c r="O214" s="369"/>
      <c r="P214" s="32"/>
      <c r="Q214" s="32"/>
      <c r="R214" s="32"/>
      <c r="S214" s="32"/>
      <c r="T214" s="47"/>
      <c r="U214" s="34"/>
      <c r="V214" s="50"/>
    </row>
    <row r="215" spans="2:22" x14ac:dyDescent="0.25">
      <c r="B215" s="27"/>
      <c r="C215" s="37"/>
      <c r="D215" s="36"/>
      <c r="E215" s="329"/>
      <c r="F215" s="330"/>
      <c r="G215" s="12"/>
      <c r="H215" s="12"/>
      <c r="I215" s="12"/>
      <c r="J215" s="331"/>
      <c r="L215" s="38"/>
      <c r="M215" s="317"/>
      <c r="N215" s="69"/>
      <c r="O215" s="334"/>
      <c r="P215" s="32"/>
      <c r="Q215" s="32"/>
      <c r="R215" s="32"/>
      <c r="S215" s="32"/>
      <c r="T215" s="47"/>
      <c r="U215" s="34"/>
      <c r="V215" s="14"/>
    </row>
    <row r="216" spans="2:22" x14ac:dyDescent="0.25">
      <c r="B216" s="27"/>
      <c r="C216" s="37"/>
      <c r="D216" s="36"/>
      <c r="E216" s="329"/>
      <c r="F216" s="330"/>
      <c r="G216" s="12"/>
      <c r="H216" s="12"/>
      <c r="I216" s="12"/>
      <c r="J216" s="331"/>
      <c r="L216" s="38"/>
      <c r="M216" s="317"/>
      <c r="N216" s="69"/>
      <c r="O216" s="334"/>
      <c r="P216" s="32"/>
      <c r="Q216" s="32"/>
      <c r="R216" s="32"/>
      <c r="S216" s="32"/>
      <c r="T216" s="47"/>
      <c r="U216" s="34"/>
      <c r="V216" s="14"/>
    </row>
    <row r="217" spans="2:22" x14ac:dyDescent="0.25">
      <c r="B217" s="27"/>
      <c r="C217" s="27"/>
      <c r="D217" s="36"/>
      <c r="E217" s="36"/>
      <c r="F217" s="36"/>
      <c r="G217" s="12"/>
      <c r="H217" s="12"/>
      <c r="I217" s="12"/>
      <c r="J217" s="12"/>
      <c r="K217" s="37"/>
      <c r="L217" s="38"/>
      <c r="M217" s="40"/>
      <c r="N217" s="30"/>
      <c r="O217" s="31"/>
      <c r="P217" s="32"/>
      <c r="Q217" s="32"/>
      <c r="R217" s="32"/>
      <c r="S217" s="32"/>
      <c r="T217" s="33"/>
      <c r="U217" s="34"/>
      <c r="V217" s="14"/>
    </row>
    <row r="218" spans="2:22" x14ac:dyDescent="0.25">
      <c r="B218" s="706" t="s">
        <v>0</v>
      </c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</row>
    <row r="219" spans="2:22" x14ac:dyDescent="0.25">
      <c r="B219" s="713" t="s">
        <v>1</v>
      </c>
      <c r="C219" s="713"/>
      <c r="D219" s="713"/>
      <c r="E219" s="713"/>
      <c r="F219" s="713"/>
      <c r="G219" s="713"/>
      <c r="H219" s="713"/>
      <c r="I219" s="713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T219" s="713"/>
      <c r="U219" s="713"/>
      <c r="V219" s="713"/>
    </row>
    <row r="220" spans="2:22" x14ac:dyDescent="0.25">
      <c r="B220" s="713" t="s">
        <v>2</v>
      </c>
      <c r="C220" s="713"/>
      <c r="D220" s="713"/>
      <c r="E220" s="713"/>
      <c r="F220" s="713"/>
      <c r="G220" s="713"/>
      <c r="H220" s="713"/>
      <c r="I220" s="713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T220" s="713"/>
      <c r="U220" s="713"/>
      <c r="V220" s="713"/>
    </row>
    <row r="221" spans="2:22" x14ac:dyDescent="0.25">
      <c r="B221" s="713" t="s">
        <v>3</v>
      </c>
      <c r="C221" s="713"/>
      <c r="D221" s="713"/>
      <c r="E221" s="713"/>
      <c r="F221" s="713"/>
      <c r="G221" s="713"/>
      <c r="H221" s="713"/>
      <c r="I221" s="713"/>
      <c r="J221" s="713"/>
      <c r="K221" s="713"/>
      <c r="L221" s="713"/>
      <c r="M221" s="713"/>
      <c r="N221" s="713"/>
      <c r="O221" s="713"/>
      <c r="P221" s="713"/>
      <c r="Q221" s="713"/>
      <c r="R221" s="713"/>
      <c r="S221" s="713"/>
      <c r="T221" s="713"/>
      <c r="U221" s="713"/>
      <c r="V221" s="713"/>
    </row>
    <row r="222" spans="2:22" x14ac:dyDescent="0.25">
      <c r="B222" s="713" t="s">
        <v>455</v>
      </c>
      <c r="C222" s="713"/>
      <c r="D222" s="713"/>
      <c r="E222" s="713"/>
      <c r="F222" s="713"/>
      <c r="G222" s="713"/>
      <c r="H222" s="713"/>
      <c r="I222" s="713"/>
      <c r="J222" s="713"/>
      <c r="K222" s="713"/>
      <c r="L222" s="713"/>
      <c r="M222" s="713"/>
      <c r="N222" s="713"/>
      <c r="O222" s="713"/>
      <c r="P222" s="713"/>
      <c r="Q222" s="713"/>
      <c r="R222" s="713"/>
      <c r="S222" s="713"/>
      <c r="T222" s="713"/>
      <c r="U222" s="713"/>
      <c r="V222" s="713"/>
    </row>
    <row r="223" spans="2:22" x14ac:dyDescent="0.25">
      <c r="B223" s="714" t="s">
        <v>4</v>
      </c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  <c r="M223" s="714"/>
      <c r="N223" s="714"/>
      <c r="O223" s="714"/>
      <c r="P223" s="714"/>
      <c r="Q223" s="714"/>
      <c r="R223" s="714"/>
      <c r="S223" s="714"/>
      <c r="T223" s="714"/>
      <c r="U223" s="714"/>
      <c r="V223" s="714"/>
    </row>
    <row r="224" spans="2:22" x14ac:dyDescent="0.25">
      <c r="B224" s="697" t="s">
        <v>49</v>
      </c>
      <c r="C224" s="697"/>
      <c r="D224" s="697"/>
      <c r="E224" s="697"/>
      <c r="F224" s="697"/>
      <c r="G224" s="697"/>
      <c r="H224" s="697"/>
      <c r="I224" s="697"/>
      <c r="J224" s="697"/>
      <c r="K224" s="697"/>
      <c r="L224" s="697"/>
      <c r="M224" s="697"/>
      <c r="N224" s="697"/>
      <c r="O224" s="697"/>
      <c r="P224" s="697"/>
      <c r="Q224" s="697"/>
      <c r="R224" s="697"/>
      <c r="S224" s="697"/>
      <c r="T224" s="697"/>
      <c r="U224" s="697"/>
      <c r="V224" s="697"/>
    </row>
    <row r="225" spans="2:22" ht="18.75" thickBot="1" x14ac:dyDescent="0.3">
      <c r="B225" s="2"/>
      <c r="C225" s="2"/>
      <c r="D225" s="3"/>
      <c r="E225" s="3"/>
      <c r="F225" s="3"/>
      <c r="G225" s="3"/>
      <c r="H225" s="3"/>
      <c r="I225" s="3"/>
      <c r="J225" s="3"/>
      <c r="K225" s="3"/>
      <c r="L225" s="4"/>
      <c r="M225" s="3"/>
      <c r="N225" s="3"/>
      <c r="O225" s="3"/>
      <c r="P225" s="3"/>
      <c r="Q225" s="3"/>
      <c r="R225" s="3"/>
      <c r="S225" s="3"/>
      <c r="T225" s="2"/>
      <c r="U225" s="2"/>
      <c r="V225" s="2"/>
    </row>
    <row r="226" spans="2:22" ht="15.75" customHeight="1" thickTop="1" x14ac:dyDescent="0.25">
      <c r="B226" s="698" t="s">
        <v>6</v>
      </c>
      <c r="C226" s="700" t="s">
        <v>7</v>
      </c>
      <c r="D226" s="702" t="s">
        <v>8</v>
      </c>
      <c r="E226" s="702" t="s">
        <v>177</v>
      </c>
      <c r="F226" s="702" t="s">
        <v>178</v>
      </c>
      <c r="G226" s="702" t="s">
        <v>9</v>
      </c>
      <c r="H226" s="702" t="s">
        <v>10</v>
      </c>
      <c r="I226" s="312"/>
      <c r="J226" s="702" t="s">
        <v>179</v>
      </c>
      <c r="K226" s="702" t="s">
        <v>11</v>
      </c>
      <c r="L226" s="700" t="s">
        <v>12</v>
      </c>
      <c r="M226" s="704" t="s">
        <v>13</v>
      </c>
      <c r="N226" s="704" t="s">
        <v>14</v>
      </c>
      <c r="O226" s="704" t="s">
        <v>15</v>
      </c>
      <c r="P226" s="715" t="s">
        <v>16</v>
      </c>
      <c r="Q226" s="716"/>
      <c r="R226" s="716"/>
      <c r="S226" s="717"/>
      <c r="T226" s="721" t="s">
        <v>17</v>
      </c>
      <c r="U226" s="722"/>
      <c r="V226" s="708" t="s">
        <v>18</v>
      </c>
    </row>
    <row r="227" spans="2:22" x14ac:dyDescent="0.25">
      <c r="B227" s="699"/>
      <c r="C227" s="701"/>
      <c r="D227" s="703"/>
      <c r="E227" s="765"/>
      <c r="F227" s="765"/>
      <c r="G227" s="703"/>
      <c r="H227" s="703"/>
      <c r="I227" s="313"/>
      <c r="J227" s="765"/>
      <c r="K227" s="703"/>
      <c r="L227" s="701"/>
      <c r="M227" s="705"/>
      <c r="N227" s="705"/>
      <c r="O227" s="705"/>
      <c r="P227" s="718"/>
      <c r="Q227" s="719"/>
      <c r="R227" s="719"/>
      <c r="S227" s="720"/>
      <c r="T227" s="723"/>
      <c r="U227" s="724"/>
      <c r="V227" s="709"/>
    </row>
    <row r="228" spans="2:22" ht="48" x14ac:dyDescent="0.25">
      <c r="B228" s="699"/>
      <c r="C228" s="701"/>
      <c r="D228" s="703"/>
      <c r="E228" s="765"/>
      <c r="F228" s="765"/>
      <c r="G228" s="703"/>
      <c r="H228" s="703"/>
      <c r="I228" s="313" t="s">
        <v>180</v>
      </c>
      <c r="J228" s="765"/>
      <c r="K228" s="703"/>
      <c r="L228" s="701"/>
      <c r="M228" s="705"/>
      <c r="N228" s="705"/>
      <c r="O228" s="705"/>
      <c r="P228" s="738" t="s">
        <v>19</v>
      </c>
      <c r="Q228" s="738" t="s">
        <v>20</v>
      </c>
      <c r="R228" s="738" t="s">
        <v>21</v>
      </c>
      <c r="S228" s="738" t="s">
        <v>22</v>
      </c>
      <c r="T228" s="740" t="s">
        <v>23</v>
      </c>
      <c r="U228" s="740" t="s">
        <v>24</v>
      </c>
      <c r="V228" s="709"/>
    </row>
    <row r="229" spans="2:22" ht="15.75" thickBot="1" x14ac:dyDescent="0.3">
      <c r="B229" s="727"/>
      <c r="C229" s="725"/>
      <c r="D229" s="707"/>
      <c r="E229" s="766"/>
      <c r="F229" s="766"/>
      <c r="G229" s="707"/>
      <c r="H229" s="707"/>
      <c r="I229" s="314"/>
      <c r="J229" s="766"/>
      <c r="K229" s="707"/>
      <c r="L229" s="725"/>
      <c r="M229" s="696"/>
      <c r="N229" s="696"/>
      <c r="O229" s="696"/>
      <c r="P229" s="739"/>
      <c r="Q229" s="739"/>
      <c r="R229" s="739"/>
      <c r="S229" s="739"/>
      <c r="T229" s="741"/>
      <c r="U229" s="741"/>
      <c r="V229" s="710"/>
    </row>
    <row r="230" spans="2:22" ht="15.75" customHeight="1" x14ac:dyDescent="0.25">
      <c r="B230" s="52">
        <v>1</v>
      </c>
      <c r="C230" s="53">
        <v>21401</v>
      </c>
      <c r="D230" s="160" t="s">
        <v>301</v>
      </c>
      <c r="E230" s="318" t="s">
        <v>489</v>
      </c>
      <c r="F230" s="319" t="s">
        <v>182</v>
      </c>
      <c r="G230" s="5">
        <v>9</v>
      </c>
      <c r="H230" s="5" t="s">
        <v>181</v>
      </c>
      <c r="I230" s="5">
        <v>105</v>
      </c>
      <c r="J230" s="790" t="s">
        <v>556</v>
      </c>
      <c r="K230" s="43">
        <v>1</v>
      </c>
      <c r="L230" s="5" t="s">
        <v>31</v>
      </c>
      <c r="M230" s="209">
        <v>1334</v>
      </c>
      <c r="N230" s="209">
        <f>M230*K230</f>
        <v>1334</v>
      </c>
      <c r="O230" s="783" t="s">
        <v>183</v>
      </c>
      <c r="P230" s="42">
        <v>0.1</v>
      </c>
      <c r="Q230" s="42">
        <v>0.4</v>
      </c>
      <c r="R230" s="42">
        <v>0.1</v>
      </c>
      <c r="S230" s="42">
        <v>0.4</v>
      </c>
      <c r="T230" s="43"/>
      <c r="U230" s="298" t="s">
        <v>29</v>
      </c>
      <c r="V230" s="773" t="s">
        <v>557</v>
      </c>
    </row>
    <row r="231" spans="2:22" x14ac:dyDescent="0.25">
      <c r="B231" s="15">
        <v>2</v>
      </c>
      <c r="C231" s="16">
        <v>21401</v>
      </c>
      <c r="D231" s="20" t="s">
        <v>41</v>
      </c>
      <c r="E231" s="318" t="s">
        <v>489</v>
      </c>
      <c r="F231" s="319" t="s">
        <v>182</v>
      </c>
      <c r="G231" s="5">
        <v>9</v>
      </c>
      <c r="H231" s="7" t="s">
        <v>181</v>
      </c>
      <c r="I231" s="7">
        <v>105</v>
      </c>
      <c r="J231" s="791"/>
      <c r="K231" s="578">
        <v>3</v>
      </c>
      <c r="L231" s="7" t="s">
        <v>31</v>
      </c>
      <c r="M231" s="187">
        <v>569</v>
      </c>
      <c r="N231" s="187">
        <f>M231*K231</f>
        <v>1707</v>
      </c>
      <c r="O231" s="765"/>
      <c r="P231" s="19">
        <v>0.1</v>
      </c>
      <c r="Q231" s="19">
        <v>0.4</v>
      </c>
      <c r="R231" s="19">
        <v>0.1</v>
      </c>
      <c r="S231" s="19">
        <v>0.4</v>
      </c>
      <c r="T231" s="45"/>
      <c r="U231" s="21" t="s">
        <v>29</v>
      </c>
      <c r="V231" s="774"/>
    </row>
    <row r="232" spans="2:22" x14ac:dyDescent="0.25">
      <c r="B232" s="15">
        <v>3</v>
      </c>
      <c r="C232" s="16">
        <v>21401</v>
      </c>
      <c r="D232" s="20" t="s">
        <v>42</v>
      </c>
      <c r="E232" s="318" t="s">
        <v>489</v>
      </c>
      <c r="F232" s="319" t="s">
        <v>182</v>
      </c>
      <c r="G232" s="5">
        <v>9</v>
      </c>
      <c r="H232" s="7" t="s">
        <v>181</v>
      </c>
      <c r="I232" s="7">
        <v>105</v>
      </c>
      <c r="J232" s="791"/>
      <c r="K232" s="45">
        <v>3</v>
      </c>
      <c r="L232" s="7" t="s">
        <v>31</v>
      </c>
      <c r="M232" s="187">
        <v>569.16999999999996</v>
      </c>
      <c r="N232" s="187">
        <f t="shared" ref="N232:N258" si="4">M232*K232</f>
        <v>1707.5099999999998</v>
      </c>
      <c r="O232" s="765"/>
      <c r="P232" s="19">
        <v>0.1</v>
      </c>
      <c r="Q232" s="19">
        <v>0.4</v>
      </c>
      <c r="R232" s="19">
        <v>0.1</v>
      </c>
      <c r="S232" s="19">
        <v>0.4</v>
      </c>
      <c r="T232" s="45"/>
      <c r="U232" s="21" t="s">
        <v>29</v>
      </c>
      <c r="V232" s="774"/>
    </row>
    <row r="233" spans="2:22" x14ac:dyDescent="0.25">
      <c r="B233" s="15">
        <v>4</v>
      </c>
      <c r="C233" s="16">
        <v>21401</v>
      </c>
      <c r="D233" s="20" t="s">
        <v>302</v>
      </c>
      <c r="E233" s="318" t="s">
        <v>489</v>
      </c>
      <c r="F233" s="319" t="s">
        <v>182</v>
      </c>
      <c r="G233" s="5">
        <v>9</v>
      </c>
      <c r="H233" s="7" t="s">
        <v>181</v>
      </c>
      <c r="I233" s="7">
        <v>105</v>
      </c>
      <c r="J233" s="791"/>
      <c r="K233" s="45">
        <v>2</v>
      </c>
      <c r="L233" s="7" t="s">
        <v>31</v>
      </c>
      <c r="M233" s="187">
        <v>2019.03</v>
      </c>
      <c r="N233" s="187">
        <f t="shared" si="4"/>
        <v>4038.06</v>
      </c>
      <c r="O233" s="765"/>
      <c r="P233" s="19">
        <v>0.1</v>
      </c>
      <c r="Q233" s="19">
        <v>0.4</v>
      </c>
      <c r="R233" s="19">
        <v>0.1</v>
      </c>
      <c r="S233" s="19">
        <v>0.4</v>
      </c>
      <c r="T233" s="45"/>
      <c r="U233" s="21" t="s">
        <v>29</v>
      </c>
      <c r="V233" s="774"/>
    </row>
    <row r="234" spans="2:22" x14ac:dyDescent="0.25">
      <c r="B234" s="15">
        <v>5</v>
      </c>
      <c r="C234" s="16">
        <v>21401</v>
      </c>
      <c r="D234" s="20" t="s">
        <v>303</v>
      </c>
      <c r="E234" s="318" t="s">
        <v>489</v>
      </c>
      <c r="F234" s="319" t="s">
        <v>182</v>
      </c>
      <c r="G234" s="5">
        <v>9</v>
      </c>
      <c r="H234" s="7" t="s">
        <v>181</v>
      </c>
      <c r="I234" s="7">
        <v>105</v>
      </c>
      <c r="J234" s="791"/>
      <c r="K234" s="45">
        <v>2</v>
      </c>
      <c r="L234" s="7" t="s">
        <v>31</v>
      </c>
      <c r="M234" s="187">
        <v>1845.78</v>
      </c>
      <c r="N234" s="187">
        <f t="shared" si="4"/>
        <v>3691.56</v>
      </c>
      <c r="O234" s="765"/>
      <c r="P234" s="19">
        <v>0.1</v>
      </c>
      <c r="Q234" s="19">
        <v>0.4</v>
      </c>
      <c r="R234" s="19">
        <v>0.1</v>
      </c>
      <c r="S234" s="19">
        <v>0.4</v>
      </c>
      <c r="T234" s="45"/>
      <c r="U234" s="21" t="s">
        <v>29</v>
      </c>
      <c r="V234" s="774"/>
    </row>
    <row r="235" spans="2:22" ht="24" x14ac:dyDescent="0.25">
      <c r="B235" s="15">
        <v>6</v>
      </c>
      <c r="C235" s="16">
        <v>21401</v>
      </c>
      <c r="D235" s="11" t="s">
        <v>304</v>
      </c>
      <c r="E235" s="318" t="s">
        <v>489</v>
      </c>
      <c r="F235" s="319" t="s">
        <v>182</v>
      </c>
      <c r="G235" s="5">
        <v>9</v>
      </c>
      <c r="H235" s="7" t="s">
        <v>181</v>
      </c>
      <c r="I235" s="7">
        <v>105</v>
      </c>
      <c r="J235" s="791"/>
      <c r="K235" s="45">
        <v>2</v>
      </c>
      <c r="L235" s="7" t="s">
        <v>31</v>
      </c>
      <c r="M235" s="187">
        <v>1845.78</v>
      </c>
      <c r="N235" s="187">
        <f t="shared" si="4"/>
        <v>3691.56</v>
      </c>
      <c r="O235" s="765"/>
      <c r="P235" s="19">
        <v>0.1</v>
      </c>
      <c r="Q235" s="19">
        <v>0.4</v>
      </c>
      <c r="R235" s="19">
        <v>0.1</v>
      </c>
      <c r="S235" s="19">
        <v>0.4</v>
      </c>
      <c r="T235" s="45"/>
      <c r="U235" s="21" t="s">
        <v>29</v>
      </c>
      <c r="V235" s="774"/>
    </row>
    <row r="236" spans="2:22" ht="24" x14ac:dyDescent="0.25">
      <c r="B236" s="15">
        <v>7</v>
      </c>
      <c r="C236" s="16">
        <v>21401</v>
      </c>
      <c r="D236" s="11" t="s">
        <v>305</v>
      </c>
      <c r="E236" s="318" t="s">
        <v>489</v>
      </c>
      <c r="F236" s="319" t="s">
        <v>182</v>
      </c>
      <c r="G236" s="5">
        <v>9</v>
      </c>
      <c r="H236" s="7" t="s">
        <v>181</v>
      </c>
      <c r="I236" s="7">
        <v>105</v>
      </c>
      <c r="J236" s="791"/>
      <c r="K236" s="45">
        <v>2</v>
      </c>
      <c r="L236" s="7" t="s">
        <v>31</v>
      </c>
      <c r="M236" s="187">
        <v>1845.78</v>
      </c>
      <c r="N236" s="187">
        <f t="shared" si="4"/>
        <v>3691.56</v>
      </c>
      <c r="O236" s="765"/>
      <c r="P236" s="19">
        <v>0.1</v>
      </c>
      <c r="Q236" s="19">
        <v>0.4</v>
      </c>
      <c r="R236" s="19">
        <v>0.1</v>
      </c>
      <c r="S236" s="19">
        <v>0.4</v>
      </c>
      <c r="T236" s="45"/>
      <c r="U236" s="21" t="s">
        <v>29</v>
      </c>
      <c r="V236" s="774"/>
    </row>
    <row r="237" spans="2:22" x14ac:dyDescent="0.25">
      <c r="B237" s="15">
        <v>8</v>
      </c>
      <c r="C237" s="16">
        <v>21401</v>
      </c>
      <c r="D237" s="11" t="s">
        <v>50</v>
      </c>
      <c r="E237" s="318" t="s">
        <v>489</v>
      </c>
      <c r="F237" s="319" t="s">
        <v>182</v>
      </c>
      <c r="G237" s="5">
        <v>9</v>
      </c>
      <c r="H237" s="7" t="s">
        <v>181</v>
      </c>
      <c r="I237" s="7">
        <v>105</v>
      </c>
      <c r="J237" s="791"/>
      <c r="K237" s="45">
        <v>2</v>
      </c>
      <c r="L237" s="7" t="s">
        <v>31</v>
      </c>
      <c r="M237" s="187">
        <v>2233</v>
      </c>
      <c r="N237" s="187">
        <f t="shared" si="4"/>
        <v>4466</v>
      </c>
      <c r="O237" s="765"/>
      <c r="P237" s="19">
        <v>0.1</v>
      </c>
      <c r="Q237" s="19">
        <v>0.4</v>
      </c>
      <c r="R237" s="19">
        <v>0.1</v>
      </c>
      <c r="S237" s="19">
        <v>0.4</v>
      </c>
      <c r="T237" s="45"/>
      <c r="U237" s="21" t="s">
        <v>29</v>
      </c>
      <c r="V237" s="774"/>
    </row>
    <row r="238" spans="2:22" ht="24" x14ac:dyDescent="0.25">
      <c r="B238" s="15">
        <v>9</v>
      </c>
      <c r="C238" s="16">
        <v>21401</v>
      </c>
      <c r="D238" s="11" t="s">
        <v>51</v>
      </c>
      <c r="E238" s="318" t="s">
        <v>489</v>
      </c>
      <c r="F238" s="319" t="s">
        <v>182</v>
      </c>
      <c r="G238" s="5">
        <v>9</v>
      </c>
      <c r="H238" s="7" t="s">
        <v>181</v>
      </c>
      <c r="I238" s="7">
        <v>105</v>
      </c>
      <c r="J238" s="791"/>
      <c r="K238" s="45">
        <v>2</v>
      </c>
      <c r="L238" s="7" t="s">
        <v>31</v>
      </c>
      <c r="M238" s="187">
        <v>1450</v>
      </c>
      <c r="N238" s="187">
        <f t="shared" si="4"/>
        <v>2900</v>
      </c>
      <c r="O238" s="765"/>
      <c r="P238" s="19">
        <v>0.1</v>
      </c>
      <c r="Q238" s="19">
        <v>0.4</v>
      </c>
      <c r="R238" s="19">
        <v>0.1</v>
      </c>
      <c r="S238" s="19">
        <v>0.4</v>
      </c>
      <c r="T238" s="45"/>
      <c r="U238" s="21" t="s">
        <v>29</v>
      </c>
      <c r="V238" s="774"/>
    </row>
    <row r="239" spans="2:22" x14ac:dyDescent="0.25">
      <c r="B239" s="15">
        <v>10</v>
      </c>
      <c r="C239" s="16">
        <v>21401</v>
      </c>
      <c r="D239" s="11" t="s">
        <v>43</v>
      </c>
      <c r="E239" s="318" t="s">
        <v>489</v>
      </c>
      <c r="F239" s="319" t="s">
        <v>182</v>
      </c>
      <c r="G239" s="5">
        <v>9</v>
      </c>
      <c r="H239" s="7" t="s">
        <v>181</v>
      </c>
      <c r="I239" s="7">
        <v>105</v>
      </c>
      <c r="J239" s="791"/>
      <c r="K239" s="578">
        <v>3</v>
      </c>
      <c r="L239" s="7" t="s">
        <v>31</v>
      </c>
      <c r="M239" s="187">
        <v>749</v>
      </c>
      <c r="N239" s="187">
        <f t="shared" si="4"/>
        <v>2247</v>
      </c>
      <c r="O239" s="765"/>
      <c r="P239" s="19">
        <v>0.1</v>
      </c>
      <c r="Q239" s="19">
        <v>0.4</v>
      </c>
      <c r="R239" s="19">
        <v>0.1</v>
      </c>
      <c r="S239" s="19">
        <v>0.4</v>
      </c>
      <c r="T239" s="45"/>
      <c r="U239" s="21" t="s">
        <v>29</v>
      </c>
      <c r="V239" s="774"/>
    </row>
    <row r="240" spans="2:22" x14ac:dyDescent="0.25">
      <c r="B240" s="15">
        <v>11</v>
      </c>
      <c r="C240" s="16">
        <v>21401</v>
      </c>
      <c r="D240" s="11" t="s">
        <v>44</v>
      </c>
      <c r="E240" s="318" t="s">
        <v>489</v>
      </c>
      <c r="F240" s="319" t="s">
        <v>182</v>
      </c>
      <c r="G240" s="5">
        <v>9</v>
      </c>
      <c r="H240" s="7" t="s">
        <v>181</v>
      </c>
      <c r="I240" s="7">
        <v>105</v>
      </c>
      <c r="J240" s="791"/>
      <c r="K240" s="578">
        <v>2</v>
      </c>
      <c r="L240" s="7" t="s">
        <v>31</v>
      </c>
      <c r="M240" s="187">
        <v>889</v>
      </c>
      <c r="N240" s="187">
        <f t="shared" si="4"/>
        <v>1778</v>
      </c>
      <c r="O240" s="765"/>
      <c r="P240" s="19">
        <v>0.1</v>
      </c>
      <c r="Q240" s="19">
        <v>0.4</v>
      </c>
      <c r="R240" s="19">
        <v>0.1</v>
      </c>
      <c r="S240" s="19">
        <v>0.4</v>
      </c>
      <c r="T240" s="45"/>
      <c r="U240" s="21" t="s">
        <v>29</v>
      </c>
      <c r="V240" s="774"/>
    </row>
    <row r="241" spans="2:22" x14ac:dyDescent="0.25">
      <c r="B241" s="15">
        <v>12</v>
      </c>
      <c r="C241" s="16">
        <v>21401</v>
      </c>
      <c r="D241" s="11" t="s">
        <v>306</v>
      </c>
      <c r="E241" s="318" t="s">
        <v>489</v>
      </c>
      <c r="F241" s="319" t="s">
        <v>182</v>
      </c>
      <c r="G241" s="5">
        <v>9</v>
      </c>
      <c r="H241" s="7" t="s">
        <v>181</v>
      </c>
      <c r="I241" s="7">
        <v>105</v>
      </c>
      <c r="J241" s="791"/>
      <c r="K241" s="578">
        <v>2</v>
      </c>
      <c r="L241" s="7" t="s">
        <v>31</v>
      </c>
      <c r="M241" s="187">
        <v>5119</v>
      </c>
      <c r="N241" s="187">
        <f t="shared" si="4"/>
        <v>10238</v>
      </c>
      <c r="O241" s="765"/>
      <c r="P241" s="19">
        <v>0.1</v>
      </c>
      <c r="Q241" s="19">
        <v>0.4</v>
      </c>
      <c r="R241" s="19">
        <v>0.1</v>
      </c>
      <c r="S241" s="19">
        <v>0.4</v>
      </c>
      <c r="T241" s="45"/>
      <c r="U241" s="21" t="s">
        <v>29</v>
      </c>
      <c r="V241" s="774"/>
    </row>
    <row r="242" spans="2:22" x14ac:dyDescent="0.25">
      <c r="B242" s="15">
        <v>13</v>
      </c>
      <c r="C242" s="16">
        <v>21401</v>
      </c>
      <c r="D242" s="11" t="s">
        <v>307</v>
      </c>
      <c r="E242" s="318" t="s">
        <v>489</v>
      </c>
      <c r="F242" s="319" t="s">
        <v>182</v>
      </c>
      <c r="G242" s="5">
        <v>9</v>
      </c>
      <c r="H242" s="7" t="s">
        <v>181</v>
      </c>
      <c r="I242" s="7">
        <v>105</v>
      </c>
      <c r="J242" s="791"/>
      <c r="K242" s="578">
        <v>2</v>
      </c>
      <c r="L242" s="7" t="s">
        <v>31</v>
      </c>
      <c r="M242" s="187">
        <v>2800</v>
      </c>
      <c r="N242" s="187">
        <f t="shared" si="4"/>
        <v>5600</v>
      </c>
      <c r="O242" s="765"/>
      <c r="P242" s="19">
        <v>0.1</v>
      </c>
      <c r="Q242" s="19">
        <v>0.4</v>
      </c>
      <c r="R242" s="19">
        <v>0.1</v>
      </c>
      <c r="S242" s="19">
        <v>0.4</v>
      </c>
      <c r="T242" s="45"/>
      <c r="U242" s="21" t="s">
        <v>29</v>
      </c>
      <c r="V242" s="774"/>
    </row>
    <row r="243" spans="2:22" x14ac:dyDescent="0.25">
      <c r="B243" s="15">
        <v>14</v>
      </c>
      <c r="C243" s="16">
        <v>21401</v>
      </c>
      <c r="D243" s="11" t="s">
        <v>52</v>
      </c>
      <c r="E243" s="318" t="s">
        <v>489</v>
      </c>
      <c r="F243" s="319" t="s">
        <v>182</v>
      </c>
      <c r="G243" s="5">
        <v>9</v>
      </c>
      <c r="H243" s="7" t="s">
        <v>181</v>
      </c>
      <c r="I243" s="7">
        <v>105</v>
      </c>
      <c r="J243" s="791"/>
      <c r="K243" s="578">
        <v>2</v>
      </c>
      <c r="L243" s="7" t="s">
        <v>31</v>
      </c>
      <c r="M243" s="187">
        <v>3700</v>
      </c>
      <c r="N243" s="187">
        <f t="shared" si="4"/>
        <v>7400</v>
      </c>
      <c r="O243" s="765"/>
      <c r="P243" s="19">
        <v>0.1</v>
      </c>
      <c r="Q243" s="19">
        <v>0.4</v>
      </c>
      <c r="R243" s="19">
        <v>0.1</v>
      </c>
      <c r="S243" s="19">
        <v>0.4</v>
      </c>
      <c r="T243" s="45"/>
      <c r="U243" s="21" t="s">
        <v>29</v>
      </c>
      <c r="V243" s="774"/>
    </row>
    <row r="244" spans="2:22" ht="24" x14ac:dyDescent="0.25">
      <c r="B244" s="15">
        <v>15</v>
      </c>
      <c r="C244" s="16">
        <v>21401</v>
      </c>
      <c r="D244" s="11" t="s">
        <v>308</v>
      </c>
      <c r="E244" s="318" t="s">
        <v>489</v>
      </c>
      <c r="F244" s="319" t="s">
        <v>182</v>
      </c>
      <c r="G244" s="5">
        <v>9</v>
      </c>
      <c r="H244" s="7" t="s">
        <v>181</v>
      </c>
      <c r="I244" s="7">
        <v>105</v>
      </c>
      <c r="J244" s="791"/>
      <c r="K244" s="45">
        <v>1</v>
      </c>
      <c r="L244" s="7" t="s">
        <v>31</v>
      </c>
      <c r="M244" s="187">
        <v>1225</v>
      </c>
      <c r="N244" s="187">
        <f t="shared" si="4"/>
        <v>1225</v>
      </c>
      <c r="O244" s="765"/>
      <c r="P244" s="19">
        <v>0.1</v>
      </c>
      <c r="Q244" s="19">
        <v>0.4</v>
      </c>
      <c r="R244" s="19">
        <v>0.1</v>
      </c>
      <c r="S244" s="19">
        <v>0.4</v>
      </c>
      <c r="T244" s="45"/>
      <c r="U244" s="21" t="s">
        <v>29</v>
      </c>
      <c r="V244" s="774"/>
    </row>
    <row r="245" spans="2:22" ht="24" x14ac:dyDescent="0.25">
      <c r="B245" s="15">
        <v>16</v>
      </c>
      <c r="C245" s="16">
        <v>21401</v>
      </c>
      <c r="D245" s="11" t="s">
        <v>54</v>
      </c>
      <c r="E245" s="318" t="s">
        <v>489</v>
      </c>
      <c r="F245" s="319" t="s">
        <v>182</v>
      </c>
      <c r="G245" s="5">
        <v>9</v>
      </c>
      <c r="H245" s="7" t="s">
        <v>181</v>
      </c>
      <c r="I245" s="7">
        <v>105</v>
      </c>
      <c r="J245" s="791"/>
      <c r="K245" s="45">
        <v>2</v>
      </c>
      <c r="L245" s="7" t="s">
        <v>31</v>
      </c>
      <c r="M245" s="187">
        <v>1349</v>
      </c>
      <c r="N245" s="187">
        <f t="shared" si="4"/>
        <v>2698</v>
      </c>
      <c r="O245" s="765"/>
      <c r="P245" s="19">
        <v>0.1</v>
      </c>
      <c r="Q245" s="19">
        <v>0.4</v>
      </c>
      <c r="R245" s="19">
        <v>0.1</v>
      </c>
      <c r="S245" s="19">
        <v>0.4</v>
      </c>
      <c r="T245" s="45"/>
      <c r="U245" s="21" t="s">
        <v>29</v>
      </c>
      <c r="V245" s="774"/>
    </row>
    <row r="246" spans="2:22" ht="24" x14ac:dyDescent="0.25">
      <c r="B246" s="15">
        <v>17</v>
      </c>
      <c r="C246" s="16">
        <v>21401</v>
      </c>
      <c r="D246" s="11" t="s">
        <v>55</v>
      </c>
      <c r="E246" s="318" t="s">
        <v>489</v>
      </c>
      <c r="F246" s="319" t="s">
        <v>182</v>
      </c>
      <c r="G246" s="5">
        <v>9</v>
      </c>
      <c r="H246" s="7" t="s">
        <v>181</v>
      </c>
      <c r="I246" s="7">
        <v>105</v>
      </c>
      <c r="J246" s="791"/>
      <c r="K246" s="45">
        <v>1</v>
      </c>
      <c r="L246" s="7" t="s">
        <v>31</v>
      </c>
      <c r="M246" s="187">
        <v>1368.5</v>
      </c>
      <c r="N246" s="187">
        <f t="shared" si="4"/>
        <v>1368.5</v>
      </c>
      <c r="O246" s="765"/>
      <c r="P246" s="19">
        <v>0.1</v>
      </c>
      <c r="Q246" s="19">
        <v>0.4</v>
      </c>
      <c r="R246" s="19">
        <v>0.1</v>
      </c>
      <c r="S246" s="19">
        <v>0.4</v>
      </c>
      <c r="T246" s="45"/>
      <c r="U246" s="21" t="s">
        <v>29</v>
      </c>
      <c r="V246" s="774"/>
    </row>
    <row r="247" spans="2:22" ht="24" x14ac:dyDescent="0.25">
      <c r="B247" s="15">
        <v>18</v>
      </c>
      <c r="C247" s="16">
        <v>21401</v>
      </c>
      <c r="D247" s="11" t="s">
        <v>56</v>
      </c>
      <c r="E247" s="318" t="s">
        <v>489</v>
      </c>
      <c r="F247" s="319" t="s">
        <v>182</v>
      </c>
      <c r="G247" s="5">
        <v>9</v>
      </c>
      <c r="H247" s="7" t="s">
        <v>181</v>
      </c>
      <c r="I247" s="7">
        <v>105</v>
      </c>
      <c r="J247" s="791"/>
      <c r="K247" s="45">
        <v>2</v>
      </c>
      <c r="L247" s="7" t="s">
        <v>31</v>
      </c>
      <c r="M247" s="187">
        <v>1353</v>
      </c>
      <c r="N247" s="187">
        <f t="shared" si="4"/>
        <v>2706</v>
      </c>
      <c r="O247" s="765"/>
      <c r="P247" s="19">
        <v>0.1</v>
      </c>
      <c r="Q247" s="19">
        <v>0.4</v>
      </c>
      <c r="R247" s="19">
        <v>0.1</v>
      </c>
      <c r="S247" s="19">
        <v>0.4</v>
      </c>
      <c r="T247" s="45"/>
      <c r="U247" s="21" t="s">
        <v>29</v>
      </c>
      <c r="V247" s="774"/>
    </row>
    <row r="248" spans="2:22" x14ac:dyDescent="0.25">
      <c r="B248" s="15">
        <v>19</v>
      </c>
      <c r="C248" s="16">
        <v>21401</v>
      </c>
      <c r="D248" s="11" t="s">
        <v>309</v>
      </c>
      <c r="E248" s="318" t="s">
        <v>489</v>
      </c>
      <c r="F248" s="319" t="s">
        <v>182</v>
      </c>
      <c r="G248" s="5">
        <v>9</v>
      </c>
      <c r="H248" s="7" t="s">
        <v>181</v>
      </c>
      <c r="I248" s="7">
        <v>105</v>
      </c>
      <c r="J248" s="791"/>
      <c r="K248" s="45">
        <v>1</v>
      </c>
      <c r="L248" s="7" t="s">
        <v>31</v>
      </c>
      <c r="M248" s="187">
        <v>269</v>
      </c>
      <c r="N248" s="187">
        <f t="shared" si="4"/>
        <v>269</v>
      </c>
      <c r="O248" s="765"/>
      <c r="P248" s="19">
        <v>0.1</v>
      </c>
      <c r="Q248" s="19">
        <v>0.4</v>
      </c>
      <c r="R248" s="19">
        <v>0.1</v>
      </c>
      <c r="S248" s="19">
        <v>0.4</v>
      </c>
      <c r="T248" s="45"/>
      <c r="U248" s="21" t="s">
        <v>29</v>
      </c>
      <c r="V248" s="774"/>
    </row>
    <row r="249" spans="2:22" x14ac:dyDescent="0.25">
      <c r="B249" s="15">
        <v>20</v>
      </c>
      <c r="C249" s="16">
        <v>21401</v>
      </c>
      <c r="D249" s="11" t="s">
        <v>310</v>
      </c>
      <c r="E249" s="318" t="s">
        <v>489</v>
      </c>
      <c r="F249" s="319" t="s">
        <v>182</v>
      </c>
      <c r="G249" s="5">
        <v>9</v>
      </c>
      <c r="H249" s="7" t="s">
        <v>181</v>
      </c>
      <c r="I249" s="7">
        <v>105</v>
      </c>
      <c r="J249" s="791"/>
      <c r="K249" s="45">
        <v>1</v>
      </c>
      <c r="L249" s="7" t="s">
        <v>31</v>
      </c>
      <c r="M249" s="187">
        <v>269</v>
      </c>
      <c r="N249" s="187">
        <f>M249*K249</f>
        <v>269</v>
      </c>
      <c r="O249" s="765"/>
      <c r="P249" s="19">
        <v>0.1</v>
      </c>
      <c r="Q249" s="19">
        <v>0.4</v>
      </c>
      <c r="R249" s="19">
        <v>0.1</v>
      </c>
      <c r="S249" s="19">
        <v>0.4</v>
      </c>
      <c r="T249" s="45"/>
      <c r="U249" s="21" t="s">
        <v>29</v>
      </c>
      <c r="V249" s="774"/>
    </row>
    <row r="250" spans="2:22" x14ac:dyDescent="0.25">
      <c r="B250" s="15">
        <v>21</v>
      </c>
      <c r="C250" s="16">
        <v>21401</v>
      </c>
      <c r="D250" s="11" t="s">
        <v>311</v>
      </c>
      <c r="E250" s="318" t="s">
        <v>489</v>
      </c>
      <c r="F250" s="319" t="s">
        <v>182</v>
      </c>
      <c r="G250" s="5">
        <v>9</v>
      </c>
      <c r="H250" s="7" t="s">
        <v>181</v>
      </c>
      <c r="I250" s="7">
        <v>105</v>
      </c>
      <c r="J250" s="791"/>
      <c r="K250" s="45">
        <v>1</v>
      </c>
      <c r="L250" s="7" t="s">
        <v>31</v>
      </c>
      <c r="M250" s="187">
        <v>269</v>
      </c>
      <c r="N250" s="187">
        <f t="shared" si="4"/>
        <v>269</v>
      </c>
      <c r="O250" s="765"/>
      <c r="P250" s="19">
        <v>0.1</v>
      </c>
      <c r="Q250" s="19">
        <v>0.4</v>
      </c>
      <c r="R250" s="19">
        <v>0.1</v>
      </c>
      <c r="S250" s="19">
        <v>0.4</v>
      </c>
      <c r="T250" s="45"/>
      <c r="U250" s="21" t="s">
        <v>29</v>
      </c>
      <c r="V250" s="774"/>
    </row>
    <row r="251" spans="2:22" x14ac:dyDescent="0.25">
      <c r="B251" s="15">
        <v>22</v>
      </c>
      <c r="C251" s="16">
        <v>21401</v>
      </c>
      <c r="D251" s="11" t="s">
        <v>312</v>
      </c>
      <c r="E251" s="318" t="s">
        <v>489</v>
      </c>
      <c r="F251" s="319" t="s">
        <v>182</v>
      </c>
      <c r="G251" s="5">
        <v>9</v>
      </c>
      <c r="H251" s="7" t="s">
        <v>181</v>
      </c>
      <c r="I251" s="7">
        <v>105</v>
      </c>
      <c r="J251" s="791"/>
      <c r="K251" s="45">
        <v>1</v>
      </c>
      <c r="L251" s="7" t="s">
        <v>31</v>
      </c>
      <c r="M251" s="187">
        <v>269</v>
      </c>
      <c r="N251" s="187">
        <f t="shared" si="4"/>
        <v>269</v>
      </c>
      <c r="O251" s="765"/>
      <c r="P251" s="19">
        <v>0.1</v>
      </c>
      <c r="Q251" s="19">
        <v>0.4</v>
      </c>
      <c r="R251" s="19">
        <v>0.1</v>
      </c>
      <c r="S251" s="19">
        <v>0.4</v>
      </c>
      <c r="T251" s="45"/>
      <c r="U251" s="21" t="s">
        <v>29</v>
      </c>
      <c r="V251" s="774"/>
    </row>
    <row r="252" spans="2:22" x14ac:dyDescent="0.25">
      <c r="B252" s="15">
        <v>23</v>
      </c>
      <c r="C252" s="16">
        <v>21401</v>
      </c>
      <c r="D252" s="11" t="s">
        <v>496</v>
      </c>
      <c r="E252" s="318" t="s">
        <v>489</v>
      </c>
      <c r="F252" s="319" t="s">
        <v>182</v>
      </c>
      <c r="G252" s="5">
        <v>9</v>
      </c>
      <c r="H252" s="7" t="s">
        <v>181</v>
      </c>
      <c r="I252" s="7">
        <v>105</v>
      </c>
      <c r="J252" s="791"/>
      <c r="K252" s="45">
        <v>2</v>
      </c>
      <c r="L252" s="7" t="s">
        <v>31</v>
      </c>
      <c r="M252" s="187">
        <v>866</v>
      </c>
      <c r="N252" s="187">
        <f t="shared" si="4"/>
        <v>1732</v>
      </c>
      <c r="O252" s="765"/>
      <c r="P252" s="19">
        <v>0.1</v>
      </c>
      <c r="Q252" s="19">
        <v>0.4</v>
      </c>
      <c r="R252" s="19">
        <v>0.1</v>
      </c>
      <c r="S252" s="19">
        <v>0.4</v>
      </c>
      <c r="T252" s="45"/>
      <c r="U252" s="21" t="s">
        <v>29</v>
      </c>
      <c r="V252" s="774"/>
    </row>
    <row r="253" spans="2:22" x14ac:dyDescent="0.25">
      <c r="B253" s="15">
        <v>24</v>
      </c>
      <c r="C253" s="16">
        <v>21401</v>
      </c>
      <c r="D253" s="11" t="s">
        <v>57</v>
      </c>
      <c r="E253" s="318" t="s">
        <v>489</v>
      </c>
      <c r="F253" s="319" t="s">
        <v>182</v>
      </c>
      <c r="G253" s="5">
        <v>9</v>
      </c>
      <c r="H253" s="7" t="s">
        <v>181</v>
      </c>
      <c r="I253" s="7">
        <v>105</v>
      </c>
      <c r="J253" s="791"/>
      <c r="K253" s="578">
        <v>3</v>
      </c>
      <c r="L253" s="7" t="s">
        <v>31</v>
      </c>
      <c r="M253" s="187">
        <v>219</v>
      </c>
      <c r="N253" s="187">
        <f t="shared" si="4"/>
        <v>657</v>
      </c>
      <c r="O253" s="765"/>
      <c r="P253" s="19">
        <v>0.1</v>
      </c>
      <c r="Q253" s="19">
        <v>0.4</v>
      </c>
      <c r="R253" s="19">
        <v>0.1</v>
      </c>
      <c r="S253" s="19">
        <v>0.4</v>
      </c>
      <c r="T253" s="45"/>
      <c r="U253" s="21" t="s">
        <v>29</v>
      </c>
      <c r="V253" s="774"/>
    </row>
    <row r="254" spans="2:22" x14ac:dyDescent="0.25">
      <c r="B254" s="15">
        <v>25</v>
      </c>
      <c r="C254" s="16">
        <v>21401</v>
      </c>
      <c r="D254" s="11" t="s">
        <v>58</v>
      </c>
      <c r="E254" s="318" t="s">
        <v>489</v>
      </c>
      <c r="F254" s="319" t="s">
        <v>182</v>
      </c>
      <c r="G254" s="5">
        <v>9</v>
      </c>
      <c r="H254" s="7" t="s">
        <v>181</v>
      </c>
      <c r="I254" s="7">
        <v>105</v>
      </c>
      <c r="J254" s="791"/>
      <c r="K254" s="578">
        <v>2</v>
      </c>
      <c r="L254" s="7" t="s">
        <v>31</v>
      </c>
      <c r="M254" s="187">
        <v>300</v>
      </c>
      <c r="N254" s="187">
        <f t="shared" si="4"/>
        <v>600</v>
      </c>
      <c r="O254" s="765"/>
      <c r="P254" s="19">
        <v>0.1</v>
      </c>
      <c r="Q254" s="19">
        <v>0.4</v>
      </c>
      <c r="R254" s="19">
        <v>0.1</v>
      </c>
      <c r="S254" s="19">
        <v>0.4</v>
      </c>
      <c r="T254" s="45"/>
      <c r="U254" s="21" t="s">
        <v>29</v>
      </c>
      <c r="V254" s="774"/>
    </row>
    <row r="255" spans="2:22" x14ac:dyDescent="0.25">
      <c r="B255" s="15">
        <v>26</v>
      </c>
      <c r="C255" s="16">
        <v>21401</v>
      </c>
      <c r="D255" s="11" t="s">
        <v>59</v>
      </c>
      <c r="E255" s="318" t="s">
        <v>489</v>
      </c>
      <c r="F255" s="319" t="s">
        <v>182</v>
      </c>
      <c r="G255" s="5">
        <v>9</v>
      </c>
      <c r="H255" s="7" t="s">
        <v>181</v>
      </c>
      <c r="I255" s="7">
        <v>105</v>
      </c>
      <c r="J255" s="791"/>
      <c r="K255" s="578">
        <v>2</v>
      </c>
      <c r="L255" s="7" t="s">
        <v>31</v>
      </c>
      <c r="M255" s="187">
        <v>129</v>
      </c>
      <c r="N255" s="187">
        <f t="shared" si="4"/>
        <v>258</v>
      </c>
      <c r="O255" s="765"/>
      <c r="P255" s="19">
        <v>0.1</v>
      </c>
      <c r="Q255" s="19">
        <v>0.4</v>
      </c>
      <c r="R255" s="19">
        <v>0.1</v>
      </c>
      <c r="S255" s="19">
        <v>0.4</v>
      </c>
      <c r="T255" s="45"/>
      <c r="U255" s="21" t="s">
        <v>29</v>
      </c>
      <c r="V255" s="774"/>
    </row>
    <row r="256" spans="2:22" ht="24" x14ac:dyDescent="0.25">
      <c r="B256" s="15">
        <v>27</v>
      </c>
      <c r="C256" s="16">
        <v>21401</v>
      </c>
      <c r="D256" s="11" t="s">
        <v>60</v>
      </c>
      <c r="E256" s="318" t="s">
        <v>489</v>
      </c>
      <c r="F256" s="319" t="s">
        <v>182</v>
      </c>
      <c r="G256" s="5">
        <v>9</v>
      </c>
      <c r="H256" s="7" t="s">
        <v>181</v>
      </c>
      <c r="I256" s="7">
        <v>105</v>
      </c>
      <c r="J256" s="791"/>
      <c r="K256" s="578">
        <v>1</v>
      </c>
      <c r="L256" s="7" t="s">
        <v>31</v>
      </c>
      <c r="M256" s="187">
        <v>1699</v>
      </c>
      <c r="N256" s="187">
        <f t="shared" si="4"/>
        <v>1699</v>
      </c>
      <c r="O256" s="765"/>
      <c r="P256" s="19">
        <v>0.1</v>
      </c>
      <c r="Q256" s="19">
        <v>0.4</v>
      </c>
      <c r="R256" s="19">
        <v>0.1</v>
      </c>
      <c r="S256" s="19">
        <v>0.4</v>
      </c>
      <c r="T256" s="45"/>
      <c r="U256" s="21" t="s">
        <v>29</v>
      </c>
      <c r="V256" s="774"/>
    </row>
    <row r="257" spans="2:22" x14ac:dyDescent="0.25">
      <c r="B257" s="15">
        <v>28</v>
      </c>
      <c r="C257" s="16">
        <v>21401</v>
      </c>
      <c r="D257" s="11" t="s">
        <v>495</v>
      </c>
      <c r="E257" s="318" t="s">
        <v>489</v>
      </c>
      <c r="F257" s="319" t="s">
        <v>182</v>
      </c>
      <c r="G257" s="5">
        <v>9</v>
      </c>
      <c r="H257" s="7" t="s">
        <v>181</v>
      </c>
      <c r="I257" s="7">
        <v>105</v>
      </c>
      <c r="J257" s="791"/>
      <c r="K257" s="578">
        <v>1</v>
      </c>
      <c r="L257" s="7" t="s">
        <v>31</v>
      </c>
      <c r="M257" s="187">
        <v>1573.47</v>
      </c>
      <c r="N257" s="187">
        <f t="shared" si="4"/>
        <v>1573.47</v>
      </c>
      <c r="O257" s="765"/>
      <c r="P257" s="19">
        <v>0.1</v>
      </c>
      <c r="Q257" s="19">
        <v>0.4</v>
      </c>
      <c r="R257" s="19">
        <v>0.1</v>
      </c>
      <c r="S257" s="19">
        <v>0.4</v>
      </c>
      <c r="T257" s="45"/>
      <c r="U257" s="21" t="s">
        <v>29</v>
      </c>
      <c r="V257" s="774"/>
    </row>
    <row r="258" spans="2:22" ht="15.75" thickBot="1" x14ac:dyDescent="0.3">
      <c r="B258" s="22">
        <v>29</v>
      </c>
      <c r="C258" s="23">
        <v>21401</v>
      </c>
      <c r="D258" s="178" t="s">
        <v>61</v>
      </c>
      <c r="E258" s="318" t="s">
        <v>489</v>
      </c>
      <c r="F258" s="319" t="s">
        <v>182</v>
      </c>
      <c r="G258" s="5">
        <v>9</v>
      </c>
      <c r="H258" s="7" t="s">
        <v>181</v>
      </c>
      <c r="I258" s="7">
        <v>105</v>
      </c>
      <c r="J258" s="792"/>
      <c r="K258" s="579">
        <v>4</v>
      </c>
      <c r="L258" s="174" t="s">
        <v>31</v>
      </c>
      <c r="M258" s="192">
        <v>63</v>
      </c>
      <c r="N258" s="192">
        <f t="shared" si="4"/>
        <v>252</v>
      </c>
      <c r="O258" s="765"/>
      <c r="P258" s="19">
        <v>0.1</v>
      </c>
      <c r="Q258" s="19">
        <v>0.4</v>
      </c>
      <c r="R258" s="19">
        <v>0.1</v>
      </c>
      <c r="S258" s="19">
        <v>0.4</v>
      </c>
      <c r="T258" s="45"/>
      <c r="U258" s="21" t="s">
        <v>29</v>
      </c>
      <c r="V258" s="774"/>
    </row>
    <row r="259" spans="2:22" ht="15.75" thickTop="1" x14ac:dyDescent="0.25">
      <c r="B259" s="27"/>
      <c r="C259" s="37"/>
      <c r="D259" s="36"/>
      <c r="E259" s="329"/>
      <c r="F259" s="330"/>
      <c r="G259" s="12"/>
      <c r="H259" s="12"/>
      <c r="I259" s="12"/>
      <c r="J259" s="331"/>
      <c r="K259" s="340"/>
      <c r="L259" s="38"/>
      <c r="M259" s="317"/>
      <c r="N259" s="69"/>
      <c r="O259" s="334"/>
      <c r="P259" s="32"/>
      <c r="Q259" s="32"/>
      <c r="R259" s="32"/>
      <c r="S259" s="32"/>
      <c r="T259" s="47"/>
      <c r="U259" s="34"/>
      <c r="V259" s="14"/>
    </row>
    <row r="260" spans="2:22" x14ac:dyDescent="0.25">
      <c r="B260" s="27"/>
      <c r="C260" s="37"/>
      <c r="D260" s="36"/>
      <c r="E260" s="329"/>
      <c r="F260" s="330"/>
      <c r="G260" s="12"/>
      <c r="H260" s="12"/>
      <c r="I260" s="12"/>
      <c r="J260" s="331"/>
      <c r="K260" s="340"/>
      <c r="L260" s="38"/>
      <c r="M260" s="317"/>
      <c r="N260" s="69"/>
      <c r="O260" s="334"/>
      <c r="P260" s="32"/>
      <c r="Q260" s="32"/>
      <c r="R260" s="32"/>
      <c r="S260" s="32"/>
      <c r="T260" s="47"/>
      <c r="U260" s="34"/>
      <c r="V260" s="14"/>
    </row>
    <row r="261" spans="2:22" x14ac:dyDescent="0.25">
      <c r="B261" s="27"/>
      <c r="C261" s="37"/>
      <c r="D261" s="36"/>
      <c r="E261" s="329"/>
      <c r="F261" s="330"/>
      <c r="G261" s="12"/>
      <c r="H261" s="12"/>
      <c r="I261" s="12"/>
      <c r="J261" s="331"/>
      <c r="K261" s="340"/>
      <c r="L261" s="38"/>
      <c r="M261" s="317"/>
      <c r="N261" s="69">
        <f>SUM(N230:N260)</f>
        <v>70335.22</v>
      </c>
      <c r="O261" s="334"/>
      <c r="P261" s="32"/>
      <c r="Q261" s="32"/>
      <c r="R261" s="32"/>
      <c r="S261" s="32"/>
      <c r="T261" s="47"/>
      <c r="U261" s="34"/>
      <c r="V261" s="14"/>
    </row>
    <row r="262" spans="2:22" x14ac:dyDescent="0.25">
      <c r="B262" s="27"/>
      <c r="C262" s="37"/>
      <c r="D262" s="36"/>
      <c r="E262" s="329"/>
      <c r="F262" s="330"/>
      <c r="G262" s="12"/>
      <c r="H262" s="12"/>
      <c r="I262" s="12"/>
      <c r="J262" s="331"/>
      <c r="K262" s="340"/>
      <c r="L262" s="38"/>
      <c r="M262" s="317"/>
      <c r="N262" s="69"/>
      <c r="O262" s="334"/>
      <c r="P262" s="32"/>
      <c r="Q262" s="32"/>
      <c r="R262" s="32"/>
      <c r="S262" s="32"/>
      <c r="T262" s="47"/>
      <c r="U262" s="34"/>
      <c r="V262" s="14"/>
    </row>
    <row r="263" spans="2:22" x14ac:dyDescent="0.25">
      <c r="B263" s="27"/>
      <c r="C263" s="37"/>
      <c r="D263" s="36"/>
      <c r="E263" s="329"/>
      <c r="F263" s="330"/>
      <c r="G263" s="12"/>
      <c r="H263" s="12"/>
      <c r="I263" s="12"/>
      <c r="J263" s="331"/>
      <c r="K263" s="340"/>
      <c r="L263" s="38"/>
      <c r="M263" s="317"/>
      <c r="N263" s="69"/>
      <c r="O263" s="334"/>
      <c r="P263" s="32"/>
      <c r="Q263" s="32"/>
      <c r="R263" s="32"/>
      <c r="S263" s="32"/>
      <c r="T263" s="47"/>
      <c r="U263" s="34"/>
      <c r="V263" s="14"/>
    </row>
    <row r="264" spans="2:22" x14ac:dyDescent="0.25">
      <c r="B264" s="27"/>
      <c r="C264" s="37"/>
      <c r="D264" s="36"/>
      <c r="E264" s="329"/>
      <c r="F264" s="330"/>
      <c r="G264" s="12"/>
      <c r="H264" s="12"/>
      <c r="I264" s="12"/>
      <c r="J264" s="331"/>
      <c r="K264" s="340"/>
      <c r="L264" s="38"/>
      <c r="M264" s="317"/>
      <c r="N264" s="69"/>
      <c r="O264" s="334"/>
      <c r="P264" s="32"/>
      <c r="Q264" s="32"/>
      <c r="R264" s="32"/>
      <c r="S264" s="32"/>
      <c r="T264" s="47"/>
      <c r="U264" s="34"/>
      <c r="V264" s="14"/>
    </row>
    <row r="265" spans="2:22" x14ac:dyDescent="0.25">
      <c r="B265" s="27"/>
      <c r="C265" s="37"/>
      <c r="D265" s="36"/>
      <c r="E265" s="329"/>
      <c r="F265" s="330"/>
      <c r="G265" s="12"/>
      <c r="H265" s="12"/>
      <c r="I265" s="12"/>
      <c r="J265" s="331"/>
      <c r="K265" s="340"/>
      <c r="L265" s="38"/>
      <c r="M265" s="317"/>
      <c r="N265" s="69"/>
      <c r="O265" s="334"/>
      <c r="P265" s="32"/>
      <c r="Q265" s="32"/>
      <c r="R265" s="32"/>
      <c r="S265" s="32"/>
      <c r="T265" s="47"/>
      <c r="U265" s="34"/>
      <c r="V265" s="14"/>
    </row>
    <row r="266" spans="2:22" x14ac:dyDescent="0.25">
      <c r="B266" s="27"/>
      <c r="C266" s="37"/>
      <c r="D266" s="36"/>
      <c r="E266" s="36"/>
      <c r="F266" s="36"/>
      <c r="G266" s="38"/>
      <c r="H266" s="38"/>
      <c r="I266" s="38"/>
      <c r="J266" s="38"/>
      <c r="K266" s="37"/>
      <c r="L266" s="38"/>
      <c r="M266" s="317"/>
      <c r="N266" s="341"/>
      <c r="O266" s="31"/>
      <c r="P266" s="32"/>
      <c r="Q266" s="32"/>
      <c r="R266" s="32"/>
      <c r="S266" s="32"/>
      <c r="T266" s="47"/>
      <c r="U266" s="34"/>
      <c r="V266" s="14"/>
    </row>
    <row r="267" spans="2:22" x14ac:dyDescent="0.25">
      <c r="B267" s="706" t="s">
        <v>0</v>
      </c>
      <c r="C267" s="706"/>
      <c r="D267" s="706"/>
      <c r="E267" s="706"/>
      <c r="F267" s="706"/>
      <c r="G267" s="706"/>
      <c r="H267" s="706"/>
      <c r="I267" s="706"/>
      <c r="J267" s="706"/>
      <c r="K267" s="706"/>
      <c r="L267" s="706"/>
      <c r="M267" s="706"/>
      <c r="N267" s="706"/>
      <c r="O267" s="706"/>
      <c r="P267" s="706"/>
      <c r="Q267" s="706"/>
      <c r="R267" s="706"/>
      <c r="S267" s="706"/>
      <c r="T267" s="706"/>
      <c r="U267" s="706"/>
      <c r="V267" s="706"/>
    </row>
    <row r="268" spans="2:22" x14ac:dyDescent="0.25">
      <c r="B268" s="713" t="s">
        <v>1</v>
      </c>
      <c r="C268" s="713"/>
      <c r="D268" s="713"/>
      <c r="E268" s="713"/>
      <c r="F268" s="713"/>
      <c r="G268" s="713"/>
      <c r="H268" s="713"/>
      <c r="I268" s="713"/>
      <c r="J268" s="713"/>
      <c r="K268" s="713"/>
      <c r="L268" s="713"/>
      <c r="M268" s="713"/>
      <c r="N268" s="713"/>
      <c r="O268" s="713"/>
      <c r="P268" s="713"/>
      <c r="Q268" s="713"/>
      <c r="R268" s="713"/>
      <c r="S268" s="713"/>
      <c r="T268" s="713"/>
      <c r="U268" s="713"/>
      <c r="V268" s="713"/>
    </row>
    <row r="269" spans="2:22" x14ac:dyDescent="0.25">
      <c r="B269" s="713" t="s">
        <v>2</v>
      </c>
      <c r="C269" s="713"/>
      <c r="D269" s="713"/>
      <c r="E269" s="713"/>
      <c r="F269" s="713"/>
      <c r="G269" s="713"/>
      <c r="H269" s="713"/>
      <c r="I269" s="713"/>
      <c r="J269" s="713"/>
      <c r="K269" s="713"/>
      <c r="L269" s="713"/>
      <c r="M269" s="713"/>
      <c r="N269" s="713"/>
      <c r="O269" s="713"/>
      <c r="P269" s="713"/>
      <c r="Q269" s="713"/>
      <c r="R269" s="713"/>
      <c r="S269" s="713"/>
      <c r="T269" s="713"/>
      <c r="U269" s="713"/>
      <c r="V269" s="713"/>
    </row>
    <row r="270" spans="2:22" x14ac:dyDescent="0.25">
      <c r="B270" s="713" t="s">
        <v>3</v>
      </c>
      <c r="C270" s="713"/>
      <c r="D270" s="713"/>
      <c r="E270" s="713"/>
      <c r="F270" s="713"/>
      <c r="G270" s="713"/>
      <c r="H270" s="713"/>
      <c r="I270" s="713"/>
      <c r="J270" s="713"/>
      <c r="K270" s="713"/>
      <c r="L270" s="713"/>
      <c r="M270" s="713"/>
      <c r="N270" s="713"/>
      <c r="O270" s="713"/>
      <c r="P270" s="713"/>
      <c r="Q270" s="713"/>
      <c r="R270" s="713"/>
      <c r="S270" s="713"/>
      <c r="T270" s="713"/>
      <c r="U270" s="713"/>
      <c r="V270" s="713"/>
    </row>
    <row r="271" spans="2:22" x14ac:dyDescent="0.25">
      <c r="B271" s="713" t="s">
        <v>455</v>
      </c>
      <c r="C271" s="713"/>
      <c r="D271" s="713"/>
      <c r="E271" s="713"/>
      <c r="F271" s="713"/>
      <c r="G271" s="713"/>
      <c r="H271" s="713"/>
      <c r="I271" s="713"/>
      <c r="J271" s="713"/>
      <c r="K271" s="713"/>
      <c r="L271" s="713"/>
      <c r="M271" s="713"/>
      <c r="N271" s="713"/>
      <c r="O271" s="713"/>
      <c r="P271" s="713"/>
      <c r="Q271" s="713"/>
      <c r="R271" s="713"/>
      <c r="S271" s="713"/>
      <c r="T271" s="713"/>
      <c r="U271" s="713"/>
      <c r="V271" s="713"/>
    </row>
    <row r="272" spans="2:22" x14ac:dyDescent="0.25">
      <c r="B272" s="726" t="s">
        <v>4</v>
      </c>
      <c r="C272" s="726"/>
      <c r="D272" s="726"/>
      <c r="E272" s="726"/>
      <c r="F272" s="726"/>
      <c r="G272" s="726"/>
      <c r="H272" s="726"/>
      <c r="I272" s="726"/>
      <c r="J272" s="726"/>
      <c r="K272" s="72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6"/>
    </row>
    <row r="273" spans="2:22" x14ac:dyDescent="0.25">
      <c r="B273" s="697" t="s">
        <v>49</v>
      </c>
      <c r="C273" s="697"/>
      <c r="D273" s="697"/>
      <c r="E273" s="697"/>
      <c r="F273" s="697"/>
      <c r="G273" s="697"/>
      <c r="H273" s="697"/>
      <c r="I273" s="697"/>
      <c r="J273" s="697"/>
      <c r="K273" s="697"/>
      <c r="L273" s="697"/>
      <c r="M273" s="697"/>
      <c r="N273" s="697"/>
      <c r="O273" s="697"/>
      <c r="P273" s="697"/>
      <c r="Q273" s="697"/>
      <c r="R273" s="697"/>
      <c r="S273" s="697"/>
      <c r="T273" s="697"/>
      <c r="U273" s="697"/>
      <c r="V273" s="697"/>
    </row>
    <row r="274" spans="2:22" ht="18.75" thickBot="1" x14ac:dyDescent="0.3">
      <c r="B274" s="2"/>
      <c r="C274" s="2"/>
      <c r="D274" s="3"/>
      <c r="E274" s="3"/>
      <c r="F274" s="3"/>
      <c r="G274" s="3"/>
      <c r="H274" s="3"/>
      <c r="I274" s="3"/>
      <c r="J274" s="3"/>
      <c r="K274" s="3"/>
      <c r="L274" s="4"/>
      <c r="M274" s="3"/>
      <c r="N274" s="3"/>
      <c r="O274" s="3"/>
      <c r="P274" s="3"/>
      <c r="Q274" s="3"/>
      <c r="R274" s="3"/>
      <c r="S274" s="3"/>
      <c r="T274" s="2"/>
      <c r="U274" s="2"/>
      <c r="V274" s="2"/>
    </row>
    <row r="275" spans="2:22" ht="15.75" customHeight="1" thickTop="1" x14ac:dyDescent="0.25">
      <c r="B275" s="698" t="s">
        <v>6</v>
      </c>
      <c r="C275" s="700" t="s">
        <v>7</v>
      </c>
      <c r="D275" s="702" t="s">
        <v>8</v>
      </c>
      <c r="E275" s="702" t="s">
        <v>177</v>
      </c>
      <c r="F275" s="702" t="s">
        <v>178</v>
      </c>
      <c r="G275" s="702" t="s">
        <v>9</v>
      </c>
      <c r="H275" s="702" t="s">
        <v>10</v>
      </c>
      <c r="I275" s="312"/>
      <c r="J275" s="702" t="s">
        <v>179</v>
      </c>
      <c r="K275" s="702" t="s">
        <v>11</v>
      </c>
      <c r="L275" s="700" t="s">
        <v>12</v>
      </c>
      <c r="M275" s="704" t="s">
        <v>13</v>
      </c>
      <c r="N275" s="704" t="s">
        <v>14</v>
      </c>
      <c r="O275" s="704" t="s">
        <v>15</v>
      </c>
      <c r="P275" s="715" t="s">
        <v>16</v>
      </c>
      <c r="Q275" s="716"/>
      <c r="R275" s="716"/>
      <c r="S275" s="717"/>
      <c r="T275" s="721" t="s">
        <v>17</v>
      </c>
      <c r="U275" s="722"/>
      <c r="V275" s="708" t="s">
        <v>18</v>
      </c>
    </row>
    <row r="276" spans="2:22" x14ac:dyDescent="0.25">
      <c r="B276" s="699"/>
      <c r="C276" s="701"/>
      <c r="D276" s="703"/>
      <c r="E276" s="765"/>
      <c r="F276" s="765"/>
      <c r="G276" s="703"/>
      <c r="H276" s="703"/>
      <c r="I276" s="313"/>
      <c r="J276" s="765"/>
      <c r="K276" s="703"/>
      <c r="L276" s="701"/>
      <c r="M276" s="705"/>
      <c r="N276" s="705"/>
      <c r="O276" s="705"/>
      <c r="P276" s="718"/>
      <c r="Q276" s="719"/>
      <c r="R276" s="719"/>
      <c r="S276" s="720"/>
      <c r="T276" s="723"/>
      <c r="U276" s="724"/>
      <c r="V276" s="709"/>
    </row>
    <row r="277" spans="2:22" ht="48" x14ac:dyDescent="0.25">
      <c r="B277" s="699"/>
      <c r="C277" s="701"/>
      <c r="D277" s="703"/>
      <c r="E277" s="765"/>
      <c r="F277" s="765"/>
      <c r="G277" s="703"/>
      <c r="H277" s="703"/>
      <c r="I277" s="313" t="s">
        <v>180</v>
      </c>
      <c r="J277" s="765"/>
      <c r="K277" s="703"/>
      <c r="L277" s="701"/>
      <c r="M277" s="705"/>
      <c r="N277" s="705"/>
      <c r="O277" s="705"/>
      <c r="P277" s="738" t="s">
        <v>19</v>
      </c>
      <c r="Q277" s="738" t="s">
        <v>20</v>
      </c>
      <c r="R277" s="738" t="s">
        <v>21</v>
      </c>
      <c r="S277" s="738" t="s">
        <v>22</v>
      </c>
      <c r="T277" s="740" t="s">
        <v>23</v>
      </c>
      <c r="U277" s="740" t="s">
        <v>24</v>
      </c>
      <c r="V277" s="709"/>
    </row>
    <row r="278" spans="2:22" ht="15.75" thickBot="1" x14ac:dyDescent="0.3">
      <c r="B278" s="727"/>
      <c r="C278" s="725"/>
      <c r="D278" s="707"/>
      <c r="E278" s="766"/>
      <c r="F278" s="766"/>
      <c r="G278" s="707"/>
      <c r="H278" s="707"/>
      <c r="I278" s="314"/>
      <c r="J278" s="766"/>
      <c r="K278" s="707"/>
      <c r="L278" s="725"/>
      <c r="M278" s="696"/>
      <c r="N278" s="696"/>
      <c r="O278" s="696"/>
      <c r="P278" s="739"/>
      <c r="Q278" s="739"/>
      <c r="R278" s="739"/>
      <c r="S278" s="739"/>
      <c r="T278" s="741"/>
      <c r="U278" s="741"/>
      <c r="V278" s="710"/>
    </row>
    <row r="279" spans="2:22" ht="15" customHeight="1" thickBot="1" x14ac:dyDescent="0.3">
      <c r="B279" s="52">
        <v>30</v>
      </c>
      <c r="C279" s="53">
        <v>21401</v>
      </c>
      <c r="D279" s="138" t="s">
        <v>62</v>
      </c>
      <c r="E279" s="318" t="s">
        <v>489</v>
      </c>
      <c r="F279" s="319" t="s">
        <v>182</v>
      </c>
      <c r="G279" s="5">
        <v>9</v>
      </c>
      <c r="H279" s="166" t="s">
        <v>181</v>
      </c>
      <c r="I279" s="166">
        <v>105</v>
      </c>
      <c r="J279" s="731" t="s">
        <v>556</v>
      </c>
      <c r="K279" s="538">
        <v>9</v>
      </c>
      <c r="L279" s="5" t="s">
        <v>31</v>
      </c>
      <c r="M279" s="209">
        <v>63</v>
      </c>
      <c r="N279" s="209">
        <f>M279*K279</f>
        <v>567</v>
      </c>
      <c r="O279" s="783" t="s">
        <v>183</v>
      </c>
      <c r="P279" s="402">
        <v>0.1</v>
      </c>
      <c r="Q279" s="402">
        <v>0.4</v>
      </c>
      <c r="R279" s="402">
        <v>0.1</v>
      </c>
      <c r="S279" s="402">
        <v>0.4</v>
      </c>
      <c r="T279" s="403"/>
      <c r="U279" s="298" t="s">
        <v>29</v>
      </c>
      <c r="V279" s="773" t="s">
        <v>557</v>
      </c>
    </row>
    <row r="280" spans="2:22" ht="15.75" thickBot="1" x14ac:dyDescent="0.3">
      <c r="B280" s="15">
        <v>31</v>
      </c>
      <c r="C280" s="16">
        <v>21401</v>
      </c>
      <c r="D280" s="11" t="s">
        <v>63</v>
      </c>
      <c r="E280" s="318" t="s">
        <v>489</v>
      </c>
      <c r="F280" s="319" t="s">
        <v>182</v>
      </c>
      <c r="G280" s="5">
        <v>9</v>
      </c>
      <c r="H280" s="166" t="s">
        <v>181</v>
      </c>
      <c r="I280" s="166">
        <v>105</v>
      </c>
      <c r="J280" s="732"/>
      <c r="K280" s="580">
        <v>2</v>
      </c>
      <c r="L280" s="7" t="s">
        <v>31</v>
      </c>
      <c r="M280" s="187">
        <v>445</v>
      </c>
      <c r="N280" s="187">
        <f>M280*K280</f>
        <v>890</v>
      </c>
      <c r="O280" s="784"/>
      <c r="P280" s="19">
        <v>0.1</v>
      </c>
      <c r="Q280" s="19">
        <v>0.4</v>
      </c>
      <c r="R280" s="19">
        <v>0.1</v>
      </c>
      <c r="S280" s="19">
        <v>0.4</v>
      </c>
      <c r="T280" s="45"/>
      <c r="U280" s="21" t="s">
        <v>29</v>
      </c>
      <c r="V280" s="774"/>
    </row>
    <row r="281" spans="2:22" ht="24.75" thickBot="1" x14ac:dyDescent="0.3">
      <c r="B281" s="15">
        <v>32</v>
      </c>
      <c r="C281" s="16">
        <v>21401</v>
      </c>
      <c r="D281" s="11" t="s">
        <v>64</v>
      </c>
      <c r="E281" s="318" t="s">
        <v>489</v>
      </c>
      <c r="F281" s="319" t="s">
        <v>182</v>
      </c>
      <c r="G281" s="5">
        <v>9</v>
      </c>
      <c r="H281" s="166" t="s">
        <v>181</v>
      </c>
      <c r="I281" s="166">
        <v>105</v>
      </c>
      <c r="J281" s="732"/>
      <c r="K281" s="580">
        <v>2</v>
      </c>
      <c r="L281" s="7" t="s">
        <v>31</v>
      </c>
      <c r="M281" s="187">
        <v>445</v>
      </c>
      <c r="N281" s="187">
        <f t="shared" ref="N281:N301" si="5">M281*K281</f>
        <v>890</v>
      </c>
      <c r="O281" s="784"/>
      <c r="P281" s="19">
        <v>0.1</v>
      </c>
      <c r="Q281" s="19">
        <v>0.4</v>
      </c>
      <c r="R281" s="19">
        <v>0.1</v>
      </c>
      <c r="S281" s="19">
        <v>0.4</v>
      </c>
      <c r="T281" s="45"/>
      <c r="U281" s="21" t="s">
        <v>29</v>
      </c>
      <c r="V281" s="774"/>
    </row>
    <row r="282" spans="2:22" ht="24.75" thickBot="1" x14ac:dyDescent="0.3">
      <c r="B282" s="15">
        <v>33</v>
      </c>
      <c r="C282" s="16">
        <v>21401</v>
      </c>
      <c r="D282" s="11" t="s">
        <v>313</v>
      </c>
      <c r="E282" s="318" t="s">
        <v>489</v>
      </c>
      <c r="F282" s="319" t="s">
        <v>182</v>
      </c>
      <c r="G282" s="5">
        <v>9</v>
      </c>
      <c r="H282" s="166" t="s">
        <v>181</v>
      </c>
      <c r="I282" s="166">
        <v>105</v>
      </c>
      <c r="J282" s="732"/>
      <c r="K282" s="580">
        <v>2</v>
      </c>
      <c r="L282" s="7" t="s">
        <v>31</v>
      </c>
      <c r="M282" s="187">
        <v>489</v>
      </c>
      <c r="N282" s="187">
        <f t="shared" si="5"/>
        <v>978</v>
      </c>
      <c r="O282" s="784"/>
      <c r="P282" s="19">
        <v>0.1</v>
      </c>
      <c r="Q282" s="19">
        <v>0.4</v>
      </c>
      <c r="R282" s="19">
        <v>0.1</v>
      </c>
      <c r="S282" s="19">
        <v>0.4</v>
      </c>
      <c r="T282" s="45"/>
      <c r="U282" s="21" t="s">
        <v>29</v>
      </c>
      <c r="V282" s="774"/>
    </row>
    <row r="283" spans="2:22" ht="15.75" thickBot="1" x14ac:dyDescent="0.3">
      <c r="B283" s="15">
        <v>34</v>
      </c>
      <c r="C283" s="16">
        <v>21401</v>
      </c>
      <c r="D283" s="11" t="s">
        <v>314</v>
      </c>
      <c r="E283" s="318" t="s">
        <v>489</v>
      </c>
      <c r="F283" s="319" t="s">
        <v>182</v>
      </c>
      <c r="G283" s="5">
        <v>9</v>
      </c>
      <c r="H283" s="166" t="s">
        <v>181</v>
      </c>
      <c r="I283" s="166">
        <v>105</v>
      </c>
      <c r="J283" s="732"/>
      <c r="K283" s="580">
        <v>3</v>
      </c>
      <c r="L283" s="7" t="s">
        <v>31</v>
      </c>
      <c r="M283" s="187">
        <v>13.5</v>
      </c>
      <c r="N283" s="187">
        <f t="shared" si="5"/>
        <v>40.5</v>
      </c>
      <c r="O283" s="784"/>
      <c r="P283" s="19">
        <v>0.1</v>
      </c>
      <c r="Q283" s="19">
        <v>0.4</v>
      </c>
      <c r="R283" s="19">
        <v>0.1</v>
      </c>
      <c r="S283" s="19">
        <v>0.4</v>
      </c>
      <c r="T283" s="45"/>
      <c r="U283" s="21" t="s">
        <v>29</v>
      </c>
      <c r="V283" s="774"/>
    </row>
    <row r="284" spans="2:22" ht="15.75" thickBot="1" x14ac:dyDescent="0.3">
      <c r="B284" s="15">
        <v>35</v>
      </c>
      <c r="C284" s="16">
        <v>21401</v>
      </c>
      <c r="D284" s="11" t="s">
        <v>315</v>
      </c>
      <c r="E284" s="318" t="s">
        <v>489</v>
      </c>
      <c r="F284" s="319" t="s">
        <v>182</v>
      </c>
      <c r="G284" s="5">
        <v>9</v>
      </c>
      <c r="H284" s="166" t="s">
        <v>181</v>
      </c>
      <c r="I284" s="166">
        <v>105</v>
      </c>
      <c r="J284" s="732"/>
      <c r="K284" s="580">
        <v>2</v>
      </c>
      <c r="L284" s="7" t="s">
        <v>31</v>
      </c>
      <c r="M284" s="187">
        <v>11.9</v>
      </c>
      <c r="N284" s="187">
        <f t="shared" si="5"/>
        <v>23.8</v>
      </c>
      <c r="O284" s="784"/>
      <c r="P284" s="19">
        <v>0.1</v>
      </c>
      <c r="Q284" s="19">
        <v>0.4</v>
      </c>
      <c r="R284" s="19">
        <v>0.1</v>
      </c>
      <c r="S284" s="19">
        <v>0.4</v>
      </c>
      <c r="T284" s="45"/>
      <c r="U284" s="21" t="s">
        <v>29</v>
      </c>
      <c r="V284" s="774"/>
    </row>
    <row r="285" spans="2:22" ht="24.75" thickBot="1" x14ac:dyDescent="0.3">
      <c r="B285" s="15">
        <v>36</v>
      </c>
      <c r="C285" s="16">
        <v>21401</v>
      </c>
      <c r="D285" s="11" t="s">
        <v>65</v>
      </c>
      <c r="E285" s="318" t="s">
        <v>489</v>
      </c>
      <c r="F285" s="319" t="s">
        <v>182</v>
      </c>
      <c r="G285" s="5">
        <v>9</v>
      </c>
      <c r="H285" s="166" t="s">
        <v>181</v>
      </c>
      <c r="I285" s="166">
        <v>105</v>
      </c>
      <c r="J285" s="732"/>
      <c r="K285" s="580">
        <v>0</v>
      </c>
      <c r="L285" s="7" t="s">
        <v>31</v>
      </c>
      <c r="M285" s="187">
        <v>1240.8</v>
      </c>
      <c r="N285" s="187">
        <f t="shared" si="5"/>
        <v>0</v>
      </c>
      <c r="O285" s="784"/>
      <c r="P285" s="19">
        <v>0.1</v>
      </c>
      <c r="Q285" s="19">
        <v>0.4</v>
      </c>
      <c r="R285" s="19">
        <v>0.1</v>
      </c>
      <c r="S285" s="19">
        <v>0.4</v>
      </c>
      <c r="T285" s="45"/>
      <c r="U285" s="21" t="s">
        <v>29</v>
      </c>
      <c r="V285" s="774"/>
    </row>
    <row r="286" spans="2:22" ht="24.75" thickBot="1" x14ac:dyDescent="0.3">
      <c r="B286" s="15">
        <v>37</v>
      </c>
      <c r="C286" s="16">
        <v>21401</v>
      </c>
      <c r="D286" s="11" t="s">
        <v>66</v>
      </c>
      <c r="E286" s="318" t="s">
        <v>489</v>
      </c>
      <c r="F286" s="319" t="s">
        <v>182</v>
      </c>
      <c r="G286" s="5">
        <v>9</v>
      </c>
      <c r="H286" s="166" t="s">
        <v>181</v>
      </c>
      <c r="I286" s="166">
        <v>105</v>
      </c>
      <c r="J286" s="732"/>
      <c r="K286" s="580">
        <v>1</v>
      </c>
      <c r="L286" s="7" t="s">
        <v>31</v>
      </c>
      <c r="M286" s="187">
        <v>1400</v>
      </c>
      <c r="N286" s="187">
        <f t="shared" si="5"/>
        <v>1400</v>
      </c>
      <c r="O286" s="784"/>
      <c r="P286" s="19">
        <v>0.1</v>
      </c>
      <c r="Q286" s="19">
        <v>0.4</v>
      </c>
      <c r="R286" s="19">
        <v>0.1</v>
      </c>
      <c r="S286" s="19">
        <v>0.4</v>
      </c>
      <c r="T286" s="45"/>
      <c r="U286" s="21" t="s">
        <v>29</v>
      </c>
      <c r="V286" s="774"/>
    </row>
    <row r="287" spans="2:22" ht="15.75" thickBot="1" x14ac:dyDescent="0.3">
      <c r="B287" s="15">
        <v>38</v>
      </c>
      <c r="C287" s="16">
        <v>21401</v>
      </c>
      <c r="D287" s="11" t="s">
        <v>316</v>
      </c>
      <c r="E287" s="318" t="s">
        <v>489</v>
      </c>
      <c r="F287" s="319" t="s">
        <v>182</v>
      </c>
      <c r="G287" s="5">
        <v>9</v>
      </c>
      <c r="H287" s="166" t="s">
        <v>181</v>
      </c>
      <c r="I287" s="166">
        <v>105</v>
      </c>
      <c r="J287" s="732"/>
      <c r="K287" s="580">
        <v>3</v>
      </c>
      <c r="L287" s="7" t="s">
        <v>31</v>
      </c>
      <c r="M287" s="187">
        <v>19</v>
      </c>
      <c r="N287" s="187">
        <f t="shared" si="5"/>
        <v>57</v>
      </c>
      <c r="O287" s="784"/>
      <c r="P287" s="19">
        <v>0.1</v>
      </c>
      <c r="Q287" s="19">
        <v>0.4</v>
      </c>
      <c r="R287" s="19">
        <v>0.1</v>
      </c>
      <c r="S287" s="19">
        <v>0.4</v>
      </c>
      <c r="T287" s="45"/>
      <c r="U287" s="21" t="s">
        <v>29</v>
      </c>
      <c r="V287" s="774"/>
    </row>
    <row r="288" spans="2:22" ht="15.75" thickBot="1" x14ac:dyDescent="0.3">
      <c r="B288" s="15">
        <v>39</v>
      </c>
      <c r="C288" s="16">
        <v>21401</v>
      </c>
      <c r="D288" s="11" t="s">
        <v>317</v>
      </c>
      <c r="E288" s="318" t="s">
        <v>489</v>
      </c>
      <c r="F288" s="319" t="s">
        <v>182</v>
      </c>
      <c r="G288" s="5">
        <v>9</v>
      </c>
      <c r="H288" s="166" t="s">
        <v>181</v>
      </c>
      <c r="I288" s="166">
        <v>105</v>
      </c>
      <c r="J288" s="732"/>
      <c r="K288" s="580">
        <v>2</v>
      </c>
      <c r="L288" s="7" t="s">
        <v>31</v>
      </c>
      <c r="M288" s="187">
        <v>116</v>
      </c>
      <c r="N288" s="187">
        <f t="shared" si="5"/>
        <v>232</v>
      </c>
      <c r="O288" s="784"/>
      <c r="P288" s="19">
        <v>0.1</v>
      </c>
      <c r="Q288" s="19">
        <v>0.4</v>
      </c>
      <c r="R288" s="19">
        <v>0.1</v>
      </c>
      <c r="S288" s="19">
        <v>0.4</v>
      </c>
      <c r="T288" s="45"/>
      <c r="U288" s="21" t="s">
        <v>29</v>
      </c>
      <c r="V288" s="774"/>
    </row>
    <row r="289" spans="2:22" ht="15.75" thickBot="1" x14ac:dyDescent="0.3">
      <c r="B289" s="15">
        <v>40</v>
      </c>
      <c r="C289" s="16">
        <v>21401</v>
      </c>
      <c r="D289" s="11" t="s">
        <v>318</v>
      </c>
      <c r="E289" s="318" t="s">
        <v>489</v>
      </c>
      <c r="F289" s="319" t="s">
        <v>182</v>
      </c>
      <c r="G289" s="5">
        <v>9</v>
      </c>
      <c r="H289" s="166" t="s">
        <v>181</v>
      </c>
      <c r="I289" s="166">
        <v>105</v>
      </c>
      <c r="J289" s="732"/>
      <c r="K289" s="16">
        <v>2</v>
      </c>
      <c r="L289" s="7" t="s">
        <v>31</v>
      </c>
      <c r="M289" s="187">
        <v>250</v>
      </c>
      <c r="N289" s="187">
        <f t="shared" si="5"/>
        <v>500</v>
      </c>
      <c r="O289" s="784"/>
      <c r="P289" s="19"/>
      <c r="Q289" s="19"/>
      <c r="R289" s="19"/>
      <c r="S289" s="19"/>
      <c r="T289" s="45"/>
      <c r="U289" s="21"/>
      <c r="V289" s="774"/>
    </row>
    <row r="290" spans="2:22" ht="15.75" thickBot="1" x14ac:dyDescent="0.3">
      <c r="B290" s="15">
        <v>41</v>
      </c>
      <c r="C290" s="16">
        <v>21401</v>
      </c>
      <c r="D290" s="11" t="s">
        <v>319</v>
      </c>
      <c r="E290" s="318" t="s">
        <v>489</v>
      </c>
      <c r="F290" s="319" t="s">
        <v>182</v>
      </c>
      <c r="G290" s="5">
        <v>9</v>
      </c>
      <c r="H290" s="166" t="s">
        <v>181</v>
      </c>
      <c r="I290" s="166">
        <v>105</v>
      </c>
      <c r="J290" s="732"/>
      <c r="K290" s="16">
        <v>2</v>
      </c>
      <c r="L290" s="7" t="s">
        <v>31</v>
      </c>
      <c r="M290" s="187">
        <v>109</v>
      </c>
      <c r="N290" s="187">
        <f t="shared" si="5"/>
        <v>218</v>
      </c>
      <c r="O290" s="784"/>
      <c r="P290" s="19"/>
      <c r="Q290" s="19"/>
      <c r="R290" s="19"/>
      <c r="S290" s="19"/>
      <c r="T290" s="45"/>
      <c r="U290" s="21"/>
      <c r="V290" s="774"/>
    </row>
    <row r="291" spans="2:22" ht="15.75" thickBot="1" x14ac:dyDescent="0.3">
      <c r="B291" s="15">
        <v>42</v>
      </c>
      <c r="C291" s="16">
        <v>21401</v>
      </c>
      <c r="D291" s="11" t="s">
        <v>320</v>
      </c>
      <c r="E291" s="318" t="s">
        <v>489</v>
      </c>
      <c r="F291" s="319" t="s">
        <v>182</v>
      </c>
      <c r="G291" s="5">
        <v>9</v>
      </c>
      <c r="H291" s="166" t="s">
        <v>181</v>
      </c>
      <c r="I291" s="166">
        <v>105</v>
      </c>
      <c r="J291" s="732"/>
      <c r="K291" s="16">
        <v>2</v>
      </c>
      <c r="L291" s="7" t="s">
        <v>31</v>
      </c>
      <c r="M291" s="187">
        <v>249</v>
      </c>
      <c r="N291" s="187">
        <f t="shared" si="5"/>
        <v>498</v>
      </c>
      <c r="O291" s="784"/>
      <c r="P291" s="19"/>
      <c r="Q291" s="19"/>
      <c r="R291" s="19"/>
      <c r="S291" s="19"/>
      <c r="T291" s="45"/>
      <c r="U291" s="21"/>
      <c r="V291" s="774"/>
    </row>
    <row r="292" spans="2:22" ht="15.75" thickBot="1" x14ac:dyDescent="0.3">
      <c r="B292" s="15">
        <v>43</v>
      </c>
      <c r="C292" s="16">
        <v>21401</v>
      </c>
      <c r="D292" s="20" t="s">
        <v>321</v>
      </c>
      <c r="E292" s="318" t="s">
        <v>489</v>
      </c>
      <c r="F292" s="319" t="s">
        <v>182</v>
      </c>
      <c r="G292" s="5">
        <v>9</v>
      </c>
      <c r="H292" s="166" t="s">
        <v>181</v>
      </c>
      <c r="I292" s="166">
        <v>105</v>
      </c>
      <c r="J292" s="732"/>
      <c r="K292" s="16">
        <v>1</v>
      </c>
      <c r="L292" s="7" t="s">
        <v>31</v>
      </c>
      <c r="M292" s="167">
        <v>3495</v>
      </c>
      <c r="N292" s="187">
        <f t="shared" si="5"/>
        <v>3495</v>
      </c>
      <c r="O292" s="784"/>
      <c r="P292" s="19"/>
      <c r="Q292" s="19"/>
      <c r="R292" s="19"/>
      <c r="S292" s="19"/>
      <c r="T292" s="45"/>
      <c r="U292" s="21"/>
      <c r="V292" s="774"/>
    </row>
    <row r="293" spans="2:22" ht="15.75" thickBot="1" x14ac:dyDescent="0.3">
      <c r="B293" s="15">
        <v>44</v>
      </c>
      <c r="C293" s="16">
        <v>21401</v>
      </c>
      <c r="D293" s="233" t="s">
        <v>322</v>
      </c>
      <c r="E293" s="318" t="s">
        <v>489</v>
      </c>
      <c r="F293" s="319" t="s">
        <v>182</v>
      </c>
      <c r="G293" s="5">
        <v>9</v>
      </c>
      <c r="H293" s="166" t="s">
        <v>181</v>
      </c>
      <c r="I293" s="166">
        <v>105</v>
      </c>
      <c r="J293" s="732"/>
      <c r="K293" s="16">
        <v>1</v>
      </c>
      <c r="L293" s="7" t="s">
        <v>31</v>
      </c>
      <c r="M293" s="167">
        <v>1685</v>
      </c>
      <c r="N293" s="187">
        <f t="shared" si="5"/>
        <v>1685</v>
      </c>
      <c r="O293" s="784"/>
      <c r="P293" s="19"/>
      <c r="Q293" s="19"/>
      <c r="R293" s="19"/>
      <c r="S293" s="19"/>
      <c r="T293" s="45"/>
      <c r="U293" s="21"/>
      <c r="V293" s="774"/>
    </row>
    <row r="294" spans="2:22" ht="15.75" thickBot="1" x14ac:dyDescent="0.3">
      <c r="B294" s="15">
        <v>45</v>
      </c>
      <c r="C294" s="16">
        <v>21401</v>
      </c>
      <c r="D294" s="20" t="s">
        <v>323</v>
      </c>
      <c r="E294" s="318" t="s">
        <v>489</v>
      </c>
      <c r="F294" s="319" t="s">
        <v>182</v>
      </c>
      <c r="G294" s="5">
        <v>9</v>
      </c>
      <c r="H294" s="166" t="s">
        <v>181</v>
      </c>
      <c r="I294" s="166">
        <v>105</v>
      </c>
      <c r="J294" s="732"/>
      <c r="K294" s="16">
        <v>1</v>
      </c>
      <c r="L294" s="7" t="s">
        <v>31</v>
      </c>
      <c r="M294" s="167">
        <v>2429</v>
      </c>
      <c r="N294" s="187">
        <f t="shared" si="5"/>
        <v>2429</v>
      </c>
      <c r="O294" s="784"/>
      <c r="P294" s="19"/>
      <c r="Q294" s="19"/>
      <c r="R294" s="19"/>
      <c r="S294" s="19"/>
      <c r="T294" s="45"/>
      <c r="U294" s="21"/>
      <c r="V294" s="774"/>
    </row>
    <row r="295" spans="2:22" ht="15.75" thickBot="1" x14ac:dyDescent="0.3">
      <c r="B295" s="15">
        <v>46</v>
      </c>
      <c r="C295" s="16">
        <v>21401</v>
      </c>
      <c r="D295" s="20" t="s">
        <v>53</v>
      </c>
      <c r="E295" s="318" t="s">
        <v>489</v>
      </c>
      <c r="F295" s="319" t="s">
        <v>182</v>
      </c>
      <c r="G295" s="5">
        <v>9</v>
      </c>
      <c r="H295" s="166" t="s">
        <v>181</v>
      </c>
      <c r="I295" s="166">
        <v>105</v>
      </c>
      <c r="J295" s="732"/>
      <c r="K295" s="16">
        <v>1</v>
      </c>
      <c r="L295" s="7" t="s">
        <v>31</v>
      </c>
      <c r="M295" s="167">
        <v>1049</v>
      </c>
      <c r="N295" s="187">
        <f t="shared" si="5"/>
        <v>1049</v>
      </c>
      <c r="O295" s="784"/>
      <c r="P295" s="19"/>
      <c r="Q295" s="19"/>
      <c r="R295" s="19"/>
      <c r="S295" s="19"/>
      <c r="T295" s="45"/>
      <c r="U295" s="21"/>
      <c r="V295" s="774"/>
    </row>
    <row r="296" spans="2:22" ht="15.75" thickBot="1" x14ac:dyDescent="0.3">
      <c r="B296" s="15">
        <v>47</v>
      </c>
      <c r="C296" s="16">
        <v>21401</v>
      </c>
      <c r="D296" s="20" t="s">
        <v>324</v>
      </c>
      <c r="E296" s="318" t="s">
        <v>489</v>
      </c>
      <c r="F296" s="319" t="s">
        <v>182</v>
      </c>
      <c r="G296" s="5">
        <v>9</v>
      </c>
      <c r="H296" s="166" t="s">
        <v>181</v>
      </c>
      <c r="I296" s="166">
        <v>105</v>
      </c>
      <c r="J296" s="732"/>
      <c r="K296" s="16">
        <v>1</v>
      </c>
      <c r="L296" s="7" t="s">
        <v>31</v>
      </c>
      <c r="M296" s="167">
        <v>1350</v>
      </c>
      <c r="N296" s="187">
        <f t="shared" si="5"/>
        <v>1350</v>
      </c>
      <c r="O296" s="784"/>
      <c r="P296" s="19"/>
      <c r="Q296" s="19"/>
      <c r="R296" s="19"/>
      <c r="S296" s="19"/>
      <c r="T296" s="45"/>
      <c r="U296" s="21"/>
      <c r="V296" s="774"/>
    </row>
    <row r="297" spans="2:22" ht="15.75" thickBot="1" x14ac:dyDescent="0.3">
      <c r="B297" s="15">
        <v>48</v>
      </c>
      <c r="C297" s="16">
        <v>21401</v>
      </c>
      <c r="D297" s="20" t="s">
        <v>325</v>
      </c>
      <c r="E297" s="318" t="s">
        <v>489</v>
      </c>
      <c r="F297" s="319" t="s">
        <v>182</v>
      </c>
      <c r="G297" s="5">
        <v>9</v>
      </c>
      <c r="H297" s="166" t="s">
        <v>181</v>
      </c>
      <c r="I297" s="166">
        <v>105</v>
      </c>
      <c r="J297" s="732"/>
      <c r="K297" s="16">
        <v>1</v>
      </c>
      <c r="L297" s="7" t="s">
        <v>31</v>
      </c>
      <c r="M297" s="167">
        <v>3259</v>
      </c>
      <c r="N297" s="187">
        <f t="shared" si="5"/>
        <v>3259</v>
      </c>
      <c r="O297" s="784"/>
      <c r="P297" s="19">
        <v>0.1</v>
      </c>
      <c r="Q297" s="19">
        <v>0.4</v>
      </c>
      <c r="R297" s="19">
        <v>0.1</v>
      </c>
      <c r="S297" s="19">
        <v>0.4</v>
      </c>
      <c r="T297" s="45"/>
      <c r="U297" s="21" t="s">
        <v>29</v>
      </c>
      <c r="V297" s="774"/>
    </row>
    <row r="298" spans="2:22" ht="15.75" thickBot="1" x14ac:dyDescent="0.3">
      <c r="B298" s="15">
        <v>49</v>
      </c>
      <c r="C298" s="16">
        <v>21401</v>
      </c>
      <c r="D298" s="20" t="s">
        <v>326</v>
      </c>
      <c r="E298" s="318" t="s">
        <v>489</v>
      </c>
      <c r="F298" s="319" t="s">
        <v>182</v>
      </c>
      <c r="G298" s="5">
        <v>9</v>
      </c>
      <c r="H298" s="166" t="s">
        <v>181</v>
      </c>
      <c r="I298" s="166">
        <v>105</v>
      </c>
      <c r="J298" s="732"/>
      <c r="K298" s="16">
        <v>0</v>
      </c>
      <c r="L298" s="7" t="s">
        <v>31</v>
      </c>
      <c r="M298" s="167">
        <v>2079</v>
      </c>
      <c r="N298" s="187">
        <f t="shared" si="5"/>
        <v>0</v>
      </c>
      <c r="O298" s="784"/>
      <c r="P298" s="19">
        <v>0.1</v>
      </c>
      <c r="Q298" s="19">
        <v>0.4</v>
      </c>
      <c r="R298" s="19">
        <v>0.1</v>
      </c>
      <c r="S298" s="19">
        <v>0.4</v>
      </c>
      <c r="T298" s="45"/>
      <c r="U298" s="21" t="s">
        <v>29</v>
      </c>
      <c r="V298" s="774"/>
    </row>
    <row r="299" spans="2:22" ht="15.75" thickBot="1" x14ac:dyDescent="0.3">
      <c r="B299" s="15">
        <v>50</v>
      </c>
      <c r="C299" s="16">
        <v>21401</v>
      </c>
      <c r="D299" s="20" t="s">
        <v>327</v>
      </c>
      <c r="E299" s="318" t="s">
        <v>489</v>
      </c>
      <c r="F299" s="319" t="s">
        <v>182</v>
      </c>
      <c r="G299" s="5">
        <v>9</v>
      </c>
      <c r="H299" s="166" t="s">
        <v>181</v>
      </c>
      <c r="I299" s="166">
        <v>105</v>
      </c>
      <c r="J299" s="732"/>
      <c r="K299" s="16">
        <v>0</v>
      </c>
      <c r="L299" s="7" t="s">
        <v>31</v>
      </c>
      <c r="M299" s="167">
        <v>2079</v>
      </c>
      <c r="N299" s="187">
        <f t="shared" si="5"/>
        <v>0</v>
      </c>
      <c r="O299" s="784"/>
      <c r="P299" s="19">
        <v>0.1</v>
      </c>
      <c r="Q299" s="19">
        <v>0.4</v>
      </c>
      <c r="R299" s="19">
        <v>0.1</v>
      </c>
      <c r="S299" s="19">
        <v>0.4</v>
      </c>
      <c r="T299" s="45"/>
      <c r="U299" s="21" t="s">
        <v>29</v>
      </c>
      <c r="V299" s="774"/>
    </row>
    <row r="300" spans="2:22" ht="15.75" thickBot="1" x14ac:dyDescent="0.3">
      <c r="B300" s="15">
        <v>51</v>
      </c>
      <c r="C300" s="16">
        <v>21401</v>
      </c>
      <c r="D300" s="20" t="s">
        <v>328</v>
      </c>
      <c r="E300" s="318" t="s">
        <v>489</v>
      </c>
      <c r="F300" s="319" t="s">
        <v>182</v>
      </c>
      <c r="G300" s="5">
        <v>9</v>
      </c>
      <c r="H300" s="166" t="s">
        <v>181</v>
      </c>
      <c r="I300" s="166">
        <v>105</v>
      </c>
      <c r="J300" s="732"/>
      <c r="K300" s="16">
        <v>0</v>
      </c>
      <c r="L300" s="7" t="s">
        <v>31</v>
      </c>
      <c r="M300" s="167">
        <v>2079</v>
      </c>
      <c r="N300" s="187">
        <f t="shared" si="5"/>
        <v>0</v>
      </c>
      <c r="O300" s="784"/>
      <c r="P300" s="19">
        <v>0.1</v>
      </c>
      <c r="Q300" s="19">
        <v>0.4</v>
      </c>
      <c r="R300" s="19">
        <v>0.1</v>
      </c>
      <c r="S300" s="19">
        <v>0.4</v>
      </c>
      <c r="T300" s="45"/>
      <c r="U300" s="21" t="s">
        <v>29</v>
      </c>
      <c r="V300" s="774"/>
    </row>
    <row r="301" spans="2:22" ht="15.75" thickBot="1" x14ac:dyDescent="0.3">
      <c r="B301" s="15">
        <v>52</v>
      </c>
      <c r="C301" s="16">
        <v>21401</v>
      </c>
      <c r="D301" s="20" t="s">
        <v>329</v>
      </c>
      <c r="E301" s="318" t="s">
        <v>489</v>
      </c>
      <c r="F301" s="319" t="s">
        <v>182</v>
      </c>
      <c r="G301" s="5">
        <v>9</v>
      </c>
      <c r="H301" s="166" t="s">
        <v>181</v>
      </c>
      <c r="I301" s="166">
        <v>105</v>
      </c>
      <c r="J301" s="732"/>
      <c r="K301" s="16">
        <v>0</v>
      </c>
      <c r="L301" s="7" t="s">
        <v>31</v>
      </c>
      <c r="M301" s="167">
        <v>2079</v>
      </c>
      <c r="N301" s="187">
        <f t="shared" si="5"/>
        <v>0</v>
      </c>
      <c r="O301" s="784"/>
      <c r="P301" s="19">
        <v>0.1</v>
      </c>
      <c r="Q301" s="19">
        <v>0.4</v>
      </c>
      <c r="R301" s="19">
        <v>0.1</v>
      </c>
      <c r="S301" s="19">
        <v>0.4</v>
      </c>
      <c r="T301" s="45"/>
      <c r="U301" s="21" t="s">
        <v>29</v>
      </c>
      <c r="V301" s="774"/>
    </row>
    <row r="302" spans="2:22" ht="15.75" thickBot="1" x14ac:dyDescent="0.3">
      <c r="B302" s="22">
        <v>53</v>
      </c>
      <c r="C302" s="23">
        <v>21401</v>
      </c>
      <c r="D302" s="146" t="s">
        <v>330</v>
      </c>
      <c r="E302" s="318" t="s">
        <v>489</v>
      </c>
      <c r="F302" s="319" t="s">
        <v>182</v>
      </c>
      <c r="G302" s="5">
        <v>9</v>
      </c>
      <c r="H302" s="166" t="s">
        <v>181</v>
      </c>
      <c r="I302" s="166">
        <v>105</v>
      </c>
      <c r="J302" s="751"/>
      <c r="K302" s="23">
        <v>1</v>
      </c>
      <c r="L302" s="174" t="s">
        <v>31</v>
      </c>
      <c r="M302" s="168">
        <v>1368.5</v>
      </c>
      <c r="N302" s="192">
        <v>1355.48</v>
      </c>
      <c r="O302" s="784"/>
      <c r="P302" s="19">
        <v>0.1</v>
      </c>
      <c r="Q302" s="19">
        <v>0.4</v>
      </c>
      <c r="R302" s="19">
        <v>0.1</v>
      </c>
      <c r="S302" s="19">
        <v>0.4</v>
      </c>
      <c r="T302" s="45"/>
      <c r="U302" s="21" t="s">
        <v>29</v>
      </c>
      <c r="V302" s="774"/>
    </row>
    <row r="303" spans="2:22" ht="15.75" thickTop="1" x14ac:dyDescent="0.25">
      <c r="B303" s="27"/>
      <c r="C303" s="37"/>
      <c r="D303" s="36"/>
      <c r="E303" s="329"/>
      <c r="F303" s="330"/>
      <c r="G303" s="12"/>
      <c r="H303" s="12"/>
      <c r="I303" s="12"/>
      <c r="J303" s="331"/>
      <c r="K303" s="337"/>
      <c r="L303" s="368"/>
      <c r="M303" s="317"/>
      <c r="N303" s="69"/>
      <c r="O303" s="289"/>
      <c r="P303" s="32"/>
      <c r="Q303" s="32"/>
      <c r="R303" s="32"/>
      <c r="S303" s="32"/>
      <c r="T303" s="47"/>
      <c r="U303" s="34"/>
      <c r="V303" s="14"/>
    </row>
    <row r="304" spans="2:22" x14ac:dyDescent="0.25">
      <c r="B304" s="27"/>
      <c r="C304" s="37"/>
      <c r="D304" s="36"/>
      <c r="E304" s="329"/>
      <c r="F304" s="330"/>
      <c r="G304" s="12"/>
      <c r="H304" s="12"/>
      <c r="I304" s="12"/>
      <c r="J304" s="331"/>
      <c r="K304" s="337"/>
      <c r="L304" s="368"/>
      <c r="M304" s="317"/>
      <c r="N304" s="69"/>
      <c r="O304" s="289"/>
      <c r="P304" s="32"/>
      <c r="Q304" s="32"/>
      <c r="R304" s="32"/>
      <c r="S304" s="32"/>
      <c r="T304" s="47"/>
      <c r="U304" s="34"/>
      <c r="V304" s="14"/>
    </row>
    <row r="305" spans="2:22" x14ac:dyDescent="0.25">
      <c r="B305" s="27"/>
      <c r="C305" s="37"/>
      <c r="D305" s="36"/>
      <c r="E305" s="329"/>
      <c r="F305" s="330"/>
      <c r="G305" s="12"/>
      <c r="H305" s="12"/>
      <c r="I305" s="12"/>
      <c r="J305" s="331"/>
      <c r="K305" s="337"/>
      <c r="L305" s="368"/>
      <c r="M305" s="317"/>
      <c r="N305" s="69">
        <f>SUM(N279:N304)</f>
        <v>20916.78</v>
      </c>
      <c r="O305" s="289"/>
      <c r="P305" s="32"/>
      <c r="Q305" s="32"/>
      <c r="R305" s="32"/>
      <c r="S305" s="32"/>
      <c r="T305" s="47"/>
      <c r="U305" s="34"/>
      <c r="V305" s="14"/>
    </row>
    <row r="306" spans="2:22" x14ac:dyDescent="0.25">
      <c r="B306" s="27"/>
      <c r="C306" s="37"/>
      <c r="D306" s="36"/>
      <c r="E306" s="329"/>
      <c r="F306" s="330"/>
      <c r="G306" s="12"/>
      <c r="H306" s="12"/>
      <c r="I306" s="12"/>
      <c r="J306" s="331"/>
      <c r="K306" s="337"/>
      <c r="L306" s="368"/>
      <c r="M306" s="317"/>
      <c r="N306" s="69"/>
      <c r="O306" s="289"/>
      <c r="P306" s="32"/>
      <c r="Q306" s="32"/>
      <c r="R306" s="32"/>
      <c r="S306" s="32"/>
      <c r="T306" s="47"/>
      <c r="U306" s="34"/>
      <c r="V306" s="14"/>
    </row>
    <row r="307" spans="2:22" x14ac:dyDescent="0.25">
      <c r="B307" s="27"/>
      <c r="C307" s="37"/>
      <c r="D307" s="36"/>
      <c r="E307" s="329"/>
      <c r="F307" s="330"/>
      <c r="G307" s="12"/>
      <c r="H307" s="12"/>
      <c r="I307" s="12"/>
      <c r="J307" s="331"/>
      <c r="K307" s="337"/>
      <c r="L307" s="368"/>
      <c r="M307" s="317"/>
      <c r="N307" s="69"/>
      <c r="O307" s="289"/>
      <c r="P307" s="32"/>
      <c r="Q307" s="32"/>
      <c r="R307" s="32"/>
      <c r="S307" s="32"/>
      <c r="T307" s="47"/>
      <c r="U307" s="34"/>
      <c r="V307" s="14"/>
    </row>
    <row r="308" spans="2:22" x14ac:dyDescent="0.25">
      <c r="B308" s="27"/>
      <c r="C308" s="37"/>
      <c r="D308" s="36"/>
      <c r="E308" s="329"/>
      <c r="F308" s="330"/>
      <c r="G308" s="12"/>
      <c r="H308" s="12"/>
      <c r="I308" s="12"/>
      <c r="J308" s="331"/>
      <c r="K308" s="337"/>
      <c r="L308" s="368"/>
      <c r="M308" s="317"/>
      <c r="N308" s="69">
        <f>SUM(N261+N305)</f>
        <v>91252</v>
      </c>
      <c r="O308" s="289"/>
      <c r="P308" s="32"/>
      <c r="Q308" s="32"/>
      <c r="R308" s="32"/>
      <c r="S308" s="32"/>
      <c r="T308" s="47"/>
      <c r="U308" s="34"/>
      <c r="V308" s="14"/>
    </row>
    <row r="309" spans="2:22" x14ac:dyDescent="0.25">
      <c r="B309" s="27"/>
      <c r="C309" s="37"/>
      <c r="D309" s="36"/>
      <c r="E309" s="329"/>
      <c r="F309" s="330"/>
      <c r="G309" s="12"/>
      <c r="H309" s="12"/>
      <c r="I309" s="12"/>
      <c r="J309" s="331"/>
      <c r="K309" s="337"/>
      <c r="L309" s="368"/>
      <c r="M309" s="317"/>
      <c r="N309" s="69"/>
      <c r="O309" s="289"/>
      <c r="P309" s="32"/>
      <c r="Q309" s="32"/>
      <c r="R309" s="32"/>
      <c r="S309" s="32"/>
      <c r="T309" s="47"/>
      <c r="U309" s="34"/>
      <c r="V309" s="14"/>
    </row>
    <row r="310" spans="2:22" x14ac:dyDescent="0.25">
      <c r="B310" s="27"/>
      <c r="C310" s="37"/>
      <c r="D310" s="36"/>
      <c r="E310" s="329"/>
      <c r="F310" s="330"/>
      <c r="G310" s="12"/>
      <c r="H310" s="12"/>
      <c r="I310" s="12"/>
      <c r="J310" s="331"/>
      <c r="K310" s="337"/>
      <c r="L310" s="368"/>
      <c r="M310" s="317"/>
      <c r="N310" s="69"/>
      <c r="O310" s="289"/>
      <c r="P310" s="32"/>
      <c r="Q310" s="32"/>
      <c r="R310" s="32"/>
      <c r="S310" s="32"/>
      <c r="T310" s="47"/>
      <c r="U310" s="34"/>
      <c r="V310" s="14"/>
    </row>
    <row r="311" spans="2:22" x14ac:dyDescent="0.25">
      <c r="B311" s="27"/>
      <c r="C311" s="37"/>
      <c r="D311" s="36"/>
      <c r="E311" s="329"/>
      <c r="F311" s="330"/>
      <c r="G311" s="12"/>
      <c r="H311" s="12"/>
      <c r="I311" s="12"/>
      <c r="J311" s="331"/>
      <c r="K311" s="337"/>
      <c r="L311" s="368"/>
      <c r="M311" s="317"/>
      <c r="N311" s="69"/>
      <c r="O311" s="289"/>
      <c r="P311" s="32"/>
      <c r="Q311" s="32"/>
      <c r="R311" s="32"/>
      <c r="S311" s="32"/>
      <c r="T311" s="47"/>
      <c r="U311" s="34"/>
      <c r="V311" s="14"/>
    </row>
    <row r="312" spans="2:22" x14ac:dyDescent="0.25">
      <c r="B312" s="27"/>
      <c r="C312" s="37"/>
      <c r="D312" s="36"/>
      <c r="E312" s="329"/>
      <c r="F312" s="330"/>
      <c r="G312" s="12"/>
      <c r="H312" s="12"/>
      <c r="I312" s="12"/>
      <c r="J312" s="331"/>
      <c r="K312" s="337"/>
      <c r="L312" s="368"/>
      <c r="M312" s="317"/>
      <c r="N312" s="69"/>
      <c r="O312" s="289"/>
      <c r="P312" s="32"/>
      <c r="Q312" s="32"/>
      <c r="R312" s="32"/>
      <c r="S312" s="32"/>
      <c r="T312" s="47"/>
      <c r="U312" s="34"/>
      <c r="V312" s="14"/>
    </row>
    <row r="313" spans="2:22" x14ac:dyDescent="0.25">
      <c r="B313" s="27"/>
      <c r="C313" s="37"/>
      <c r="D313" s="36"/>
      <c r="E313" s="329"/>
      <c r="F313" s="330"/>
      <c r="G313" s="12"/>
      <c r="H313" s="12"/>
      <c r="I313" s="12"/>
      <c r="J313" s="331"/>
      <c r="K313" s="337"/>
      <c r="L313" s="368"/>
      <c r="M313" s="317"/>
      <c r="N313" s="69"/>
      <c r="O313" s="289"/>
      <c r="P313" s="32"/>
      <c r="Q313" s="32"/>
      <c r="R313" s="32"/>
      <c r="S313" s="32"/>
      <c r="T313" s="47"/>
      <c r="U313" s="34"/>
      <c r="V313" s="14"/>
    </row>
    <row r="314" spans="2:22" x14ac:dyDescent="0.25">
      <c r="B314" s="27"/>
      <c r="C314" s="37"/>
      <c r="D314" s="36"/>
      <c r="E314" s="329"/>
      <c r="F314" s="330"/>
      <c r="G314" s="12"/>
      <c r="H314" s="12"/>
      <c r="I314" s="12"/>
      <c r="J314" s="331"/>
      <c r="K314" s="337"/>
      <c r="L314" s="368"/>
      <c r="M314" s="317"/>
      <c r="N314" s="69"/>
      <c r="O314" s="289"/>
      <c r="P314" s="32"/>
      <c r="Q314" s="32"/>
      <c r="R314" s="32"/>
      <c r="S314" s="32"/>
      <c r="T314" s="47"/>
      <c r="U314" s="34"/>
      <c r="V314" s="14"/>
    </row>
    <row r="315" spans="2:22" x14ac:dyDescent="0.25">
      <c r="B315" s="27"/>
      <c r="C315" s="37"/>
      <c r="D315" s="36"/>
      <c r="E315" s="329"/>
      <c r="F315" s="330"/>
      <c r="G315" s="12"/>
      <c r="H315" s="12"/>
      <c r="I315" s="12"/>
      <c r="J315" s="331"/>
      <c r="K315" s="337"/>
      <c r="L315" s="368"/>
      <c r="M315" s="317"/>
      <c r="N315" s="69"/>
      <c r="O315" s="289"/>
      <c r="P315" s="32"/>
      <c r="Q315" s="32"/>
      <c r="R315" s="32"/>
      <c r="S315" s="32"/>
      <c r="T315" s="47"/>
      <c r="U315" s="34"/>
      <c r="V315" s="14"/>
    </row>
    <row r="316" spans="2:22" x14ac:dyDescent="0.25">
      <c r="B316" s="27"/>
      <c r="C316" s="37"/>
      <c r="D316" s="36"/>
      <c r="E316" s="329"/>
      <c r="F316" s="330"/>
      <c r="G316" s="12"/>
      <c r="H316" s="12"/>
      <c r="I316" s="12"/>
      <c r="J316" s="331"/>
      <c r="K316" s="337"/>
      <c r="L316" s="368"/>
      <c r="M316" s="317"/>
      <c r="N316" s="69"/>
      <c r="O316" s="289"/>
      <c r="P316" s="32"/>
      <c r="Q316" s="32"/>
      <c r="R316" s="32"/>
      <c r="S316" s="32"/>
      <c r="T316" s="47"/>
      <c r="U316" s="34"/>
      <c r="V316" s="14"/>
    </row>
    <row r="317" spans="2:22" x14ac:dyDescent="0.25">
      <c r="B317" s="27"/>
      <c r="C317" s="37"/>
      <c r="D317" s="36"/>
      <c r="E317" s="329"/>
      <c r="F317" s="330"/>
      <c r="G317" s="12"/>
      <c r="H317" s="12"/>
      <c r="I317" s="12"/>
      <c r="J317" s="331"/>
      <c r="K317" s="337"/>
      <c r="L317" s="368"/>
      <c r="M317" s="317"/>
      <c r="N317" s="69"/>
      <c r="O317" s="289"/>
      <c r="P317" s="32"/>
      <c r="Q317" s="32"/>
      <c r="R317" s="32"/>
      <c r="S317" s="32"/>
      <c r="T317" s="47"/>
      <c r="U317" s="34"/>
      <c r="V317" s="14"/>
    </row>
    <row r="318" spans="2:22" x14ac:dyDescent="0.25">
      <c r="B318" s="27"/>
      <c r="C318" s="37"/>
      <c r="D318" s="36"/>
      <c r="E318" s="329"/>
      <c r="F318" s="330"/>
      <c r="G318" s="12"/>
      <c r="H318" s="12"/>
      <c r="I318" s="12"/>
      <c r="J318" s="331"/>
      <c r="K318" s="337"/>
      <c r="L318" s="368"/>
      <c r="M318" s="317"/>
      <c r="N318" s="69"/>
      <c r="O318" s="289"/>
      <c r="P318" s="32"/>
      <c r="Q318" s="32"/>
      <c r="R318" s="32"/>
      <c r="S318" s="32"/>
      <c r="T318" s="47"/>
      <c r="U318" s="34"/>
      <c r="V318" s="14"/>
    </row>
    <row r="319" spans="2:22" x14ac:dyDescent="0.25">
      <c r="B319" s="27"/>
      <c r="C319" s="37"/>
      <c r="D319" s="36"/>
      <c r="E319" s="329"/>
      <c r="F319" s="330"/>
      <c r="G319" s="12"/>
      <c r="H319" s="12"/>
      <c r="I319" s="12"/>
      <c r="J319" s="331"/>
      <c r="K319" s="337"/>
      <c r="L319" s="368"/>
      <c r="M319" s="317"/>
      <c r="N319" s="69"/>
      <c r="O319" s="289"/>
      <c r="P319" s="32"/>
      <c r="Q319" s="32"/>
      <c r="R319" s="32"/>
      <c r="S319" s="32"/>
      <c r="T319" s="47"/>
      <c r="U319" s="34"/>
      <c r="V319" s="14"/>
    </row>
    <row r="320" spans="2:22" x14ac:dyDescent="0.25">
      <c r="B320" s="27"/>
      <c r="C320" s="37"/>
      <c r="D320" s="36"/>
      <c r="E320" s="329"/>
      <c r="F320" s="330"/>
      <c r="G320" s="12"/>
      <c r="H320" s="12"/>
      <c r="I320" s="12"/>
      <c r="J320" s="331"/>
      <c r="K320" s="337"/>
      <c r="L320" s="368"/>
      <c r="M320" s="317"/>
      <c r="N320" s="69"/>
      <c r="O320" s="369"/>
      <c r="P320" s="32"/>
      <c r="Q320" s="32"/>
      <c r="R320" s="32"/>
      <c r="S320" s="32"/>
      <c r="T320" s="47"/>
      <c r="U320" s="34"/>
      <c r="V320" s="50"/>
    </row>
    <row r="321" spans="2:22" x14ac:dyDescent="0.25">
      <c r="B321" s="27"/>
      <c r="C321" s="37"/>
      <c r="D321" s="36"/>
      <c r="E321" s="329"/>
      <c r="F321" s="330"/>
      <c r="G321" s="12"/>
      <c r="H321" s="12"/>
      <c r="I321" s="12"/>
      <c r="J321" s="331"/>
      <c r="K321" s="337"/>
      <c r="L321" s="368"/>
      <c r="M321" s="317"/>
      <c r="N321" s="69"/>
      <c r="O321" s="369"/>
      <c r="P321" s="32"/>
      <c r="Q321" s="32"/>
      <c r="R321" s="32"/>
      <c r="S321" s="32"/>
      <c r="T321" s="47"/>
      <c r="U321" s="34"/>
      <c r="V321" s="50"/>
    </row>
    <row r="322" spans="2:22" x14ac:dyDescent="0.25">
      <c r="B322" s="27"/>
      <c r="C322" s="37"/>
      <c r="D322" s="36"/>
      <c r="E322" s="329"/>
      <c r="F322" s="330"/>
      <c r="G322" s="12"/>
      <c r="H322" s="12"/>
      <c r="I322" s="12"/>
      <c r="J322" s="331"/>
      <c r="K322" s="337"/>
      <c r="L322" s="368"/>
      <c r="M322" s="317"/>
      <c r="N322" s="69"/>
      <c r="O322" s="369"/>
      <c r="P322" s="32"/>
      <c r="Q322" s="32"/>
      <c r="R322" s="32"/>
      <c r="S322" s="32"/>
      <c r="T322" s="47"/>
      <c r="U322" s="34"/>
      <c r="V322" s="50"/>
    </row>
    <row r="323" spans="2:22" x14ac:dyDescent="0.25">
      <c r="B323" s="27"/>
      <c r="C323" s="37"/>
      <c r="D323" s="36"/>
      <c r="E323" s="329"/>
      <c r="F323" s="330"/>
      <c r="G323" s="12"/>
      <c r="H323" s="12"/>
      <c r="I323" s="12"/>
      <c r="J323" s="331"/>
      <c r="K323" s="337"/>
      <c r="L323" s="368"/>
      <c r="M323" s="317"/>
      <c r="N323" s="69"/>
      <c r="O323" s="369"/>
      <c r="P323" s="32"/>
      <c r="Q323" s="32"/>
      <c r="R323" s="32"/>
      <c r="S323" s="32"/>
      <c r="T323" s="47"/>
      <c r="U323" s="34"/>
      <c r="V323" s="50"/>
    </row>
    <row r="324" spans="2:22" x14ac:dyDescent="0.25">
      <c r="B324" s="27"/>
      <c r="C324" s="37"/>
      <c r="D324" s="36"/>
      <c r="E324" s="329"/>
      <c r="F324" s="330"/>
      <c r="G324" s="12"/>
      <c r="H324" s="12"/>
      <c r="I324" s="12"/>
      <c r="J324" s="331"/>
      <c r="K324" s="337"/>
      <c r="L324" s="368"/>
      <c r="M324" s="317"/>
      <c r="N324" s="69"/>
      <c r="O324" s="369"/>
      <c r="P324" s="32"/>
      <c r="Q324" s="32"/>
      <c r="R324" s="32"/>
      <c r="S324" s="32"/>
      <c r="T324" s="47"/>
      <c r="U324" s="34"/>
      <c r="V324" s="50"/>
    </row>
    <row r="325" spans="2:22" x14ac:dyDescent="0.25">
      <c r="B325" s="27"/>
      <c r="C325" s="37"/>
      <c r="D325" s="36"/>
      <c r="E325" s="329"/>
      <c r="F325" s="330"/>
      <c r="G325" s="12"/>
      <c r="H325" s="12"/>
      <c r="I325" s="12"/>
      <c r="J325" s="331"/>
      <c r="K325" s="337"/>
      <c r="L325" s="368"/>
      <c r="M325" s="317"/>
      <c r="N325" s="69"/>
      <c r="O325" s="369"/>
      <c r="P325" s="32"/>
      <c r="Q325" s="32"/>
      <c r="R325" s="32"/>
      <c r="S325" s="32"/>
      <c r="T325" s="47"/>
      <c r="U325" s="34"/>
      <c r="V325" s="50"/>
    </row>
    <row r="326" spans="2:22" x14ac:dyDescent="0.25">
      <c r="B326" s="706" t="s">
        <v>0</v>
      </c>
      <c r="C326" s="706"/>
      <c r="D326" s="706"/>
      <c r="E326" s="706"/>
      <c r="F326" s="706"/>
      <c r="G326" s="706"/>
      <c r="H326" s="706"/>
      <c r="I326" s="706"/>
      <c r="J326" s="706"/>
      <c r="K326" s="706"/>
      <c r="L326" s="706"/>
      <c r="M326" s="706"/>
      <c r="N326" s="706"/>
      <c r="O326" s="706"/>
      <c r="P326" s="706"/>
      <c r="Q326" s="706"/>
      <c r="R326" s="706"/>
      <c r="S326" s="706"/>
      <c r="T326" s="706"/>
      <c r="U326" s="706"/>
      <c r="V326" s="706"/>
    </row>
    <row r="327" spans="2:22" x14ac:dyDescent="0.25">
      <c r="B327" s="713" t="s">
        <v>1</v>
      </c>
      <c r="C327" s="713"/>
      <c r="D327" s="713"/>
      <c r="E327" s="713"/>
      <c r="F327" s="713"/>
      <c r="G327" s="713"/>
      <c r="H327" s="713"/>
      <c r="I327" s="713"/>
      <c r="J327" s="713"/>
      <c r="K327" s="713"/>
      <c r="L327" s="713"/>
      <c r="M327" s="713"/>
      <c r="N327" s="713"/>
      <c r="O327" s="713"/>
      <c r="P327" s="713"/>
      <c r="Q327" s="713"/>
      <c r="R327" s="713"/>
      <c r="S327" s="713"/>
      <c r="T327" s="713"/>
      <c r="U327" s="713"/>
      <c r="V327" s="713"/>
    </row>
    <row r="328" spans="2:22" x14ac:dyDescent="0.25">
      <c r="B328" s="713" t="s">
        <v>2</v>
      </c>
      <c r="C328" s="713"/>
      <c r="D328" s="713"/>
      <c r="E328" s="713"/>
      <c r="F328" s="713"/>
      <c r="G328" s="713"/>
      <c r="H328" s="713"/>
      <c r="I328" s="713"/>
      <c r="J328" s="713"/>
      <c r="K328" s="713"/>
      <c r="L328" s="713"/>
      <c r="M328" s="713"/>
      <c r="N328" s="713"/>
      <c r="O328" s="713"/>
      <c r="P328" s="713"/>
      <c r="Q328" s="713"/>
      <c r="R328" s="713"/>
      <c r="S328" s="713"/>
      <c r="T328" s="713"/>
      <c r="U328" s="713"/>
      <c r="V328" s="713"/>
    </row>
    <row r="329" spans="2:22" x14ac:dyDescent="0.25">
      <c r="B329" s="713" t="s">
        <v>3</v>
      </c>
      <c r="C329" s="713"/>
      <c r="D329" s="713"/>
      <c r="E329" s="713"/>
      <c r="F329" s="713"/>
      <c r="G329" s="713"/>
      <c r="H329" s="713"/>
      <c r="I329" s="713"/>
      <c r="J329" s="713"/>
      <c r="K329" s="713"/>
      <c r="L329" s="713"/>
      <c r="M329" s="713"/>
      <c r="N329" s="713"/>
      <c r="O329" s="713"/>
      <c r="P329" s="713"/>
      <c r="Q329" s="713"/>
      <c r="R329" s="713"/>
      <c r="S329" s="713"/>
      <c r="T329" s="713"/>
      <c r="U329" s="713"/>
      <c r="V329" s="713"/>
    </row>
    <row r="330" spans="2:22" x14ac:dyDescent="0.25">
      <c r="B330" s="713" t="s">
        <v>455</v>
      </c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  <c r="V330" s="713"/>
    </row>
    <row r="331" spans="2:22" x14ac:dyDescent="0.25">
      <c r="B331" s="726" t="s">
        <v>4</v>
      </c>
      <c r="C331" s="726"/>
      <c r="D331" s="726"/>
      <c r="E331" s="726"/>
      <c r="F331" s="726"/>
      <c r="G331" s="726"/>
      <c r="H331" s="726"/>
      <c r="I331" s="726"/>
      <c r="J331" s="726"/>
      <c r="K331" s="726"/>
      <c r="L331" s="726"/>
      <c r="M331" s="726"/>
      <c r="N331" s="726"/>
      <c r="O331" s="726"/>
      <c r="P331" s="726"/>
      <c r="Q331" s="726"/>
      <c r="R331" s="726"/>
      <c r="S331" s="726"/>
      <c r="T331" s="726"/>
      <c r="U331" s="726"/>
      <c r="V331" s="726"/>
    </row>
    <row r="332" spans="2:22" x14ac:dyDescent="0.25">
      <c r="B332" s="697" t="s">
        <v>459</v>
      </c>
      <c r="C332" s="697"/>
      <c r="D332" s="697"/>
      <c r="E332" s="697"/>
      <c r="F332" s="697"/>
      <c r="G332" s="697"/>
      <c r="H332" s="697"/>
      <c r="I332" s="697"/>
      <c r="J332" s="697"/>
      <c r="K332" s="697"/>
      <c r="L332" s="697"/>
      <c r="M332" s="697"/>
      <c r="N332" s="697"/>
      <c r="O332" s="697"/>
      <c r="P332" s="697"/>
      <c r="Q332" s="697"/>
      <c r="R332" s="697"/>
      <c r="S332" s="697"/>
      <c r="T332" s="697"/>
      <c r="U332" s="697"/>
      <c r="V332" s="697"/>
    </row>
    <row r="333" spans="2:22" ht="15.75" thickBot="1" x14ac:dyDescent="0.3"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</row>
    <row r="334" spans="2:22" ht="15.75" customHeight="1" thickTop="1" x14ac:dyDescent="0.25">
      <c r="B334" s="698" t="s">
        <v>6</v>
      </c>
      <c r="C334" s="700" t="s">
        <v>7</v>
      </c>
      <c r="D334" s="702" t="s">
        <v>8</v>
      </c>
      <c r="E334" s="702" t="s">
        <v>177</v>
      </c>
      <c r="F334" s="702" t="s">
        <v>178</v>
      </c>
      <c r="G334" s="702" t="s">
        <v>9</v>
      </c>
      <c r="H334" s="702" t="s">
        <v>10</v>
      </c>
      <c r="I334" s="312"/>
      <c r="J334" s="702" t="s">
        <v>179</v>
      </c>
      <c r="K334" s="702" t="s">
        <v>11</v>
      </c>
      <c r="L334" s="700" t="s">
        <v>12</v>
      </c>
      <c r="M334" s="704" t="s">
        <v>13</v>
      </c>
      <c r="N334" s="704" t="s">
        <v>14</v>
      </c>
      <c r="O334" s="704" t="s">
        <v>15</v>
      </c>
      <c r="P334" s="715" t="s">
        <v>16</v>
      </c>
      <c r="Q334" s="716"/>
      <c r="R334" s="716"/>
      <c r="S334" s="717"/>
      <c r="T334" s="721" t="s">
        <v>17</v>
      </c>
      <c r="U334" s="722"/>
      <c r="V334" s="708" t="s">
        <v>18</v>
      </c>
    </row>
    <row r="335" spans="2:22" x14ac:dyDescent="0.25">
      <c r="B335" s="699"/>
      <c r="C335" s="701"/>
      <c r="D335" s="703"/>
      <c r="E335" s="703"/>
      <c r="F335" s="703"/>
      <c r="G335" s="703"/>
      <c r="H335" s="703"/>
      <c r="I335" s="313"/>
      <c r="J335" s="703"/>
      <c r="K335" s="703"/>
      <c r="L335" s="701"/>
      <c r="M335" s="705"/>
      <c r="N335" s="705"/>
      <c r="O335" s="705"/>
      <c r="P335" s="718"/>
      <c r="Q335" s="719"/>
      <c r="R335" s="719"/>
      <c r="S335" s="720"/>
      <c r="T335" s="723"/>
      <c r="U335" s="724"/>
      <c r="V335" s="709"/>
    </row>
    <row r="336" spans="2:22" ht="48" x14ac:dyDescent="0.25">
      <c r="B336" s="699"/>
      <c r="C336" s="701"/>
      <c r="D336" s="703"/>
      <c r="E336" s="703"/>
      <c r="F336" s="703"/>
      <c r="G336" s="703"/>
      <c r="H336" s="703"/>
      <c r="I336" s="313" t="s">
        <v>180</v>
      </c>
      <c r="J336" s="703"/>
      <c r="K336" s="703"/>
      <c r="L336" s="701"/>
      <c r="M336" s="705"/>
      <c r="N336" s="705"/>
      <c r="O336" s="705"/>
      <c r="P336" s="711" t="s">
        <v>19</v>
      </c>
      <c r="Q336" s="711" t="s">
        <v>20</v>
      </c>
      <c r="R336" s="711" t="s">
        <v>21</v>
      </c>
      <c r="S336" s="711" t="s">
        <v>22</v>
      </c>
      <c r="T336" s="695" t="s">
        <v>23</v>
      </c>
      <c r="U336" s="695" t="s">
        <v>24</v>
      </c>
      <c r="V336" s="709"/>
    </row>
    <row r="337" spans="2:22" ht="15.75" thickBot="1" x14ac:dyDescent="0.3">
      <c r="B337" s="727"/>
      <c r="C337" s="725"/>
      <c r="D337" s="707"/>
      <c r="E337" s="707"/>
      <c r="F337" s="707"/>
      <c r="G337" s="707"/>
      <c r="H337" s="707"/>
      <c r="I337" s="314"/>
      <c r="J337" s="707"/>
      <c r="K337" s="707"/>
      <c r="L337" s="725"/>
      <c r="M337" s="696"/>
      <c r="N337" s="696"/>
      <c r="O337" s="696"/>
      <c r="P337" s="712"/>
      <c r="Q337" s="712"/>
      <c r="R337" s="712"/>
      <c r="S337" s="712"/>
      <c r="T337" s="696"/>
      <c r="U337" s="696"/>
      <c r="V337" s="710"/>
    </row>
    <row r="338" spans="2:22" ht="113.25" thickBot="1" x14ac:dyDescent="0.3">
      <c r="B338" s="517">
        <v>1</v>
      </c>
      <c r="C338" s="518">
        <v>21501</v>
      </c>
      <c r="D338" s="519" t="s">
        <v>332</v>
      </c>
      <c r="E338" s="318" t="s">
        <v>489</v>
      </c>
      <c r="F338" s="319" t="s">
        <v>182</v>
      </c>
      <c r="G338" s="5">
        <v>9</v>
      </c>
      <c r="H338" s="516" t="s">
        <v>181</v>
      </c>
      <c r="I338" s="516">
        <v>105</v>
      </c>
      <c r="J338" s="507" t="s">
        <v>556</v>
      </c>
      <c r="K338" s="508">
        <v>1</v>
      </c>
      <c r="L338" s="509" t="s">
        <v>97</v>
      </c>
      <c r="M338" s="510">
        <v>10000</v>
      </c>
      <c r="N338" s="343">
        <v>5000</v>
      </c>
      <c r="O338" s="511" t="s">
        <v>183</v>
      </c>
      <c r="P338" s="512">
        <v>0.1</v>
      </c>
      <c r="Q338" s="512">
        <v>0.4</v>
      </c>
      <c r="R338" s="512">
        <v>0.1</v>
      </c>
      <c r="S338" s="512">
        <v>0.4</v>
      </c>
      <c r="T338" s="513"/>
      <c r="U338" s="514" t="s">
        <v>29</v>
      </c>
      <c r="V338" s="515" t="s">
        <v>557</v>
      </c>
    </row>
    <row r="339" spans="2:22" ht="15.75" thickTop="1" x14ac:dyDescent="0.25">
      <c r="B339" s="27"/>
      <c r="C339" s="37"/>
      <c r="D339" s="36"/>
      <c r="E339" s="329"/>
      <c r="F339" s="330"/>
      <c r="G339" s="12"/>
      <c r="H339" s="12"/>
      <c r="I339" s="12"/>
      <c r="J339" s="331"/>
      <c r="K339" s="337"/>
      <c r="L339" s="368"/>
      <c r="M339" s="317"/>
      <c r="N339" s="69"/>
      <c r="O339" s="369"/>
      <c r="P339" s="32"/>
      <c r="Q339" s="32"/>
      <c r="R339" s="32"/>
      <c r="S339" s="32"/>
      <c r="T339" s="47"/>
      <c r="U339" s="34"/>
      <c r="V339" s="50"/>
    </row>
    <row r="340" spans="2:22" x14ac:dyDescent="0.25">
      <c r="B340" s="27"/>
      <c r="C340" s="37"/>
      <c r="D340" s="36"/>
      <c r="E340" s="329"/>
      <c r="F340" s="330"/>
      <c r="G340" s="12"/>
      <c r="H340" s="12"/>
      <c r="I340" s="12"/>
      <c r="J340" s="331"/>
      <c r="K340" s="337"/>
      <c r="L340" s="368"/>
      <c r="M340" s="317"/>
      <c r="N340" s="69"/>
      <c r="O340" s="369"/>
      <c r="P340" s="32"/>
      <c r="Q340" s="32"/>
      <c r="R340" s="32"/>
      <c r="S340" s="32"/>
      <c r="T340" s="47"/>
      <c r="U340" s="34"/>
      <c r="V340" s="50"/>
    </row>
    <row r="341" spans="2:22" x14ac:dyDescent="0.25">
      <c r="B341" s="27"/>
      <c r="C341" s="37"/>
      <c r="D341" s="36"/>
      <c r="E341" s="329"/>
      <c r="F341" s="330"/>
      <c r="G341" s="12"/>
      <c r="H341" s="12"/>
      <c r="I341" s="12"/>
      <c r="J341" s="331"/>
      <c r="K341" s="337"/>
      <c r="L341" s="368"/>
      <c r="M341" s="317"/>
      <c r="N341" s="69"/>
      <c r="O341" s="369"/>
      <c r="P341" s="32"/>
      <c r="Q341" s="32"/>
      <c r="R341" s="32"/>
      <c r="S341" s="32"/>
      <c r="T341" s="47"/>
      <c r="U341" s="34"/>
      <c r="V341" s="50"/>
    </row>
    <row r="342" spans="2:22" x14ac:dyDescent="0.25">
      <c r="B342" s="27"/>
      <c r="C342" s="37"/>
      <c r="D342" s="36"/>
      <c r="E342" s="329"/>
      <c r="F342" s="330"/>
      <c r="G342" s="12"/>
      <c r="H342" s="12"/>
      <c r="I342" s="12"/>
      <c r="J342" s="331"/>
      <c r="K342" s="337"/>
      <c r="L342" s="368"/>
      <c r="M342" s="317"/>
      <c r="N342" s="69">
        <f>SUM(N338:N341)</f>
        <v>5000</v>
      </c>
      <c r="O342" s="369"/>
      <c r="P342" s="32"/>
      <c r="Q342" s="32"/>
      <c r="R342" s="32"/>
      <c r="S342" s="32"/>
      <c r="T342" s="47"/>
      <c r="U342" s="34"/>
      <c r="V342" s="50"/>
    </row>
    <row r="343" spans="2:22" x14ac:dyDescent="0.25">
      <c r="B343" s="27"/>
      <c r="C343" s="37"/>
      <c r="D343" s="36"/>
      <c r="E343" s="329"/>
      <c r="F343" s="330"/>
      <c r="G343" s="12"/>
      <c r="H343" s="12"/>
      <c r="I343" s="12"/>
      <c r="J343" s="331"/>
      <c r="K343" s="337"/>
      <c r="L343" s="368"/>
      <c r="M343" s="317"/>
      <c r="N343" s="69"/>
      <c r="O343" s="369"/>
      <c r="P343" s="32"/>
      <c r="Q343" s="32"/>
      <c r="R343" s="32"/>
      <c r="S343" s="32"/>
      <c r="T343" s="47"/>
      <c r="U343" s="34"/>
      <c r="V343" s="50"/>
    </row>
    <row r="344" spans="2:22" x14ac:dyDescent="0.25">
      <c r="B344" s="27"/>
      <c r="C344" s="37"/>
      <c r="D344" s="36"/>
      <c r="E344" s="329"/>
      <c r="F344" s="330"/>
      <c r="G344" s="12"/>
      <c r="H344" s="12"/>
      <c r="I344" s="12"/>
      <c r="J344" s="331"/>
      <c r="K344" s="337"/>
      <c r="L344" s="368"/>
      <c r="M344" s="317"/>
      <c r="N344" s="69"/>
      <c r="O344" s="369"/>
      <c r="P344" s="32"/>
      <c r="Q344" s="32"/>
      <c r="R344" s="32"/>
      <c r="S344" s="32"/>
      <c r="T344" s="47"/>
      <c r="U344" s="34"/>
      <c r="V344" s="50"/>
    </row>
    <row r="345" spans="2:22" x14ac:dyDescent="0.25">
      <c r="B345" s="27"/>
      <c r="C345" s="37"/>
      <c r="D345" s="36"/>
      <c r="E345" s="329"/>
      <c r="F345" s="330"/>
      <c r="G345" s="12"/>
      <c r="H345" s="12"/>
      <c r="I345" s="12"/>
      <c r="J345" s="331"/>
      <c r="K345" s="337"/>
      <c r="L345" s="368"/>
      <c r="M345" s="317"/>
      <c r="N345" s="69"/>
      <c r="O345" s="369"/>
      <c r="P345" s="32"/>
      <c r="Q345" s="32"/>
      <c r="R345" s="32"/>
      <c r="S345" s="32"/>
      <c r="T345" s="47"/>
      <c r="U345" s="34"/>
      <c r="V345" s="50"/>
    </row>
    <row r="346" spans="2:22" x14ac:dyDescent="0.25">
      <c r="B346" s="27"/>
      <c r="C346" s="37"/>
      <c r="D346" s="36"/>
      <c r="E346" s="329"/>
      <c r="F346" s="330"/>
      <c r="G346" s="12"/>
      <c r="H346" s="12"/>
      <c r="I346" s="12"/>
      <c r="J346" s="331"/>
      <c r="K346" s="337"/>
      <c r="L346" s="368"/>
      <c r="M346" s="317"/>
      <c r="N346" s="69"/>
      <c r="O346" s="369"/>
      <c r="P346" s="32"/>
      <c r="Q346" s="32"/>
      <c r="R346" s="32"/>
      <c r="S346" s="32"/>
      <c r="T346" s="47"/>
      <c r="U346" s="34"/>
      <c r="V346" s="50"/>
    </row>
    <row r="347" spans="2:22" x14ac:dyDescent="0.25">
      <c r="B347" s="27"/>
      <c r="C347" s="37"/>
      <c r="D347" s="36"/>
      <c r="E347" s="329"/>
      <c r="F347" s="330"/>
      <c r="G347" s="12"/>
      <c r="H347" s="12"/>
      <c r="I347" s="12"/>
      <c r="J347" s="331"/>
      <c r="K347" s="337"/>
      <c r="L347" s="368"/>
      <c r="M347" s="317"/>
      <c r="N347" s="69"/>
      <c r="O347" s="369"/>
      <c r="P347" s="32"/>
      <c r="Q347" s="32"/>
      <c r="R347" s="32"/>
      <c r="S347" s="32"/>
      <c r="T347" s="47"/>
      <c r="U347" s="34"/>
      <c r="V347" s="50"/>
    </row>
    <row r="348" spans="2:22" x14ac:dyDescent="0.25">
      <c r="B348" s="706" t="s">
        <v>0</v>
      </c>
      <c r="C348" s="706"/>
      <c r="D348" s="706"/>
      <c r="E348" s="706"/>
      <c r="F348" s="706"/>
      <c r="G348" s="706"/>
      <c r="H348" s="706"/>
      <c r="I348" s="706"/>
      <c r="J348" s="706"/>
      <c r="K348" s="706"/>
      <c r="L348" s="706"/>
      <c r="M348" s="706"/>
      <c r="N348" s="706"/>
      <c r="O348" s="706"/>
      <c r="P348" s="706"/>
      <c r="Q348" s="706"/>
      <c r="R348" s="706"/>
      <c r="S348" s="706"/>
      <c r="T348" s="706"/>
      <c r="U348" s="706"/>
      <c r="V348" s="706"/>
    </row>
    <row r="349" spans="2:22" x14ac:dyDescent="0.25">
      <c r="B349" s="713" t="s">
        <v>1</v>
      </c>
      <c r="C349" s="713"/>
      <c r="D349" s="713"/>
      <c r="E349" s="713"/>
      <c r="F349" s="713"/>
      <c r="G349" s="713"/>
      <c r="H349" s="713"/>
      <c r="I349" s="713"/>
      <c r="J349" s="713"/>
      <c r="K349" s="713"/>
      <c r="L349" s="713"/>
      <c r="M349" s="713"/>
      <c r="N349" s="713"/>
      <c r="O349" s="713"/>
      <c r="P349" s="713"/>
      <c r="Q349" s="713"/>
      <c r="R349" s="713"/>
      <c r="S349" s="713"/>
      <c r="T349" s="713"/>
      <c r="U349" s="713"/>
      <c r="V349" s="713"/>
    </row>
    <row r="350" spans="2:22" x14ac:dyDescent="0.25">
      <c r="B350" s="713" t="s">
        <v>2</v>
      </c>
      <c r="C350" s="713"/>
      <c r="D350" s="713"/>
      <c r="E350" s="713"/>
      <c r="F350" s="713"/>
      <c r="G350" s="713"/>
      <c r="H350" s="713"/>
      <c r="I350" s="713"/>
      <c r="J350" s="713"/>
      <c r="K350" s="713"/>
      <c r="L350" s="713"/>
      <c r="M350" s="713"/>
      <c r="N350" s="713"/>
      <c r="O350" s="713"/>
      <c r="P350" s="713"/>
      <c r="Q350" s="713"/>
      <c r="R350" s="713"/>
      <c r="S350" s="713"/>
      <c r="T350" s="713"/>
      <c r="U350" s="713"/>
      <c r="V350" s="713"/>
    </row>
    <row r="351" spans="2:22" x14ac:dyDescent="0.25">
      <c r="B351" s="713" t="s">
        <v>3</v>
      </c>
      <c r="C351" s="713"/>
      <c r="D351" s="713"/>
      <c r="E351" s="713"/>
      <c r="F351" s="713"/>
      <c r="G351" s="713"/>
      <c r="H351" s="713"/>
      <c r="I351" s="713"/>
      <c r="J351" s="713"/>
      <c r="K351" s="713"/>
      <c r="L351" s="713"/>
      <c r="M351" s="713"/>
      <c r="N351" s="713"/>
      <c r="O351" s="713"/>
      <c r="P351" s="713"/>
      <c r="Q351" s="713"/>
      <c r="R351" s="713"/>
      <c r="S351" s="713"/>
      <c r="T351" s="713"/>
      <c r="U351" s="713"/>
      <c r="V351" s="713"/>
    </row>
    <row r="352" spans="2:22" x14ac:dyDescent="0.25">
      <c r="B352" s="713" t="s">
        <v>455</v>
      </c>
      <c r="C352" s="713"/>
      <c r="D352" s="713"/>
      <c r="E352" s="713"/>
      <c r="F352" s="713"/>
      <c r="G352" s="713"/>
      <c r="H352" s="713"/>
      <c r="I352" s="713"/>
      <c r="J352" s="713"/>
      <c r="K352" s="713"/>
      <c r="L352" s="713"/>
      <c r="M352" s="713"/>
      <c r="N352" s="713"/>
      <c r="O352" s="713"/>
      <c r="P352" s="713"/>
      <c r="Q352" s="713"/>
      <c r="R352" s="713"/>
      <c r="S352" s="713"/>
      <c r="T352" s="713"/>
      <c r="U352" s="713"/>
      <c r="V352" s="713"/>
    </row>
    <row r="353" spans="2:22" x14ac:dyDescent="0.25">
      <c r="B353" s="726" t="s">
        <v>4</v>
      </c>
      <c r="C353" s="726"/>
      <c r="D353" s="726"/>
      <c r="E353" s="726"/>
      <c r="F353" s="726"/>
      <c r="G353" s="726"/>
      <c r="H353" s="726"/>
      <c r="I353" s="726"/>
      <c r="J353" s="726"/>
      <c r="K353" s="726"/>
      <c r="L353" s="726"/>
      <c r="M353" s="726"/>
      <c r="N353" s="726"/>
      <c r="O353" s="726"/>
      <c r="P353" s="726"/>
      <c r="Q353" s="726"/>
      <c r="R353" s="726"/>
      <c r="S353" s="726"/>
      <c r="T353" s="726"/>
      <c r="U353" s="726"/>
      <c r="V353" s="726"/>
    </row>
    <row r="354" spans="2:22" x14ac:dyDescent="0.25">
      <c r="B354" s="697" t="s">
        <v>519</v>
      </c>
      <c r="C354" s="697"/>
      <c r="D354" s="697"/>
      <c r="E354" s="697"/>
      <c r="F354" s="697"/>
      <c r="G354" s="697"/>
      <c r="H354" s="697"/>
      <c r="I354" s="697"/>
      <c r="J354" s="697"/>
      <c r="K354" s="697"/>
      <c r="L354" s="697"/>
      <c r="M354" s="697"/>
      <c r="N354" s="697"/>
      <c r="O354" s="697"/>
      <c r="P354" s="697"/>
      <c r="Q354" s="697"/>
      <c r="R354" s="697"/>
      <c r="S354" s="697"/>
      <c r="T354" s="697"/>
      <c r="U354" s="697"/>
      <c r="V354" s="697"/>
    </row>
    <row r="355" spans="2:22" ht="15.75" customHeight="1" thickBot="1" x14ac:dyDescent="0.3"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</row>
    <row r="356" spans="2:22" ht="15.75" thickTop="1" x14ac:dyDescent="0.25">
      <c r="B356" s="698" t="s">
        <v>6</v>
      </c>
      <c r="C356" s="700" t="s">
        <v>7</v>
      </c>
      <c r="D356" s="702" t="s">
        <v>8</v>
      </c>
      <c r="E356" s="702" t="s">
        <v>177</v>
      </c>
      <c r="F356" s="702" t="s">
        <v>178</v>
      </c>
      <c r="G356" s="702" t="s">
        <v>9</v>
      </c>
      <c r="H356" s="702" t="s">
        <v>10</v>
      </c>
      <c r="I356" s="312"/>
      <c r="J356" s="702" t="s">
        <v>179</v>
      </c>
      <c r="K356" s="702" t="s">
        <v>11</v>
      </c>
      <c r="L356" s="700" t="s">
        <v>12</v>
      </c>
      <c r="M356" s="704" t="s">
        <v>13</v>
      </c>
      <c r="N356" s="704" t="s">
        <v>14</v>
      </c>
      <c r="O356" s="704" t="s">
        <v>15</v>
      </c>
      <c r="P356" s="715" t="s">
        <v>16</v>
      </c>
      <c r="Q356" s="716"/>
      <c r="R356" s="716"/>
      <c r="S356" s="717"/>
      <c r="T356" s="721" t="s">
        <v>17</v>
      </c>
      <c r="U356" s="722"/>
      <c r="V356" s="708" t="s">
        <v>18</v>
      </c>
    </row>
    <row r="357" spans="2:22" ht="15" customHeight="1" x14ac:dyDescent="0.25">
      <c r="B357" s="699"/>
      <c r="C357" s="701"/>
      <c r="D357" s="703"/>
      <c r="E357" s="703"/>
      <c r="F357" s="703"/>
      <c r="G357" s="703"/>
      <c r="H357" s="703"/>
      <c r="I357" s="313"/>
      <c r="J357" s="703"/>
      <c r="K357" s="703"/>
      <c r="L357" s="701"/>
      <c r="M357" s="705"/>
      <c r="N357" s="705"/>
      <c r="O357" s="705"/>
      <c r="P357" s="718"/>
      <c r="Q357" s="719"/>
      <c r="R357" s="719"/>
      <c r="S357" s="720"/>
      <c r="T357" s="723"/>
      <c r="U357" s="724"/>
      <c r="V357" s="709"/>
    </row>
    <row r="358" spans="2:22" ht="48" x14ac:dyDescent="0.25">
      <c r="B358" s="699"/>
      <c r="C358" s="701"/>
      <c r="D358" s="703"/>
      <c r="E358" s="703"/>
      <c r="F358" s="703"/>
      <c r="G358" s="703"/>
      <c r="H358" s="703"/>
      <c r="I358" s="313" t="s">
        <v>180</v>
      </c>
      <c r="J358" s="703"/>
      <c r="K358" s="703"/>
      <c r="L358" s="701"/>
      <c r="M358" s="705"/>
      <c r="N358" s="705"/>
      <c r="O358" s="705"/>
      <c r="P358" s="711" t="s">
        <v>19</v>
      </c>
      <c r="Q358" s="711" t="s">
        <v>20</v>
      </c>
      <c r="R358" s="711" t="s">
        <v>21</v>
      </c>
      <c r="S358" s="711" t="s">
        <v>22</v>
      </c>
      <c r="T358" s="695" t="s">
        <v>23</v>
      </c>
      <c r="U358" s="695" t="s">
        <v>24</v>
      </c>
      <c r="V358" s="709"/>
    </row>
    <row r="359" spans="2:22" ht="15.75" thickBot="1" x14ac:dyDescent="0.3">
      <c r="B359" s="727"/>
      <c r="C359" s="725"/>
      <c r="D359" s="707"/>
      <c r="E359" s="707"/>
      <c r="F359" s="707"/>
      <c r="G359" s="707"/>
      <c r="H359" s="707"/>
      <c r="I359" s="314"/>
      <c r="J359" s="707"/>
      <c r="K359" s="707"/>
      <c r="L359" s="725"/>
      <c r="M359" s="696"/>
      <c r="N359" s="696"/>
      <c r="O359" s="696"/>
      <c r="P359" s="712"/>
      <c r="Q359" s="712"/>
      <c r="R359" s="712"/>
      <c r="S359" s="712"/>
      <c r="T359" s="696"/>
      <c r="U359" s="696"/>
      <c r="V359" s="710"/>
    </row>
    <row r="360" spans="2:22" ht="113.25" thickBot="1" x14ac:dyDescent="0.3">
      <c r="B360" s="517">
        <v>1</v>
      </c>
      <c r="C360" s="518">
        <v>21502</v>
      </c>
      <c r="D360" s="519" t="s">
        <v>491</v>
      </c>
      <c r="E360" s="520" t="s">
        <v>489</v>
      </c>
      <c r="F360" s="521" t="s">
        <v>182</v>
      </c>
      <c r="G360" s="516">
        <v>9</v>
      </c>
      <c r="H360" s="516" t="s">
        <v>181</v>
      </c>
      <c r="I360" s="516">
        <v>105</v>
      </c>
      <c r="J360" s="507" t="s">
        <v>556</v>
      </c>
      <c r="K360" s="508">
        <v>1</v>
      </c>
      <c r="L360" s="509" t="s">
        <v>97</v>
      </c>
      <c r="M360" s="510">
        <v>7500</v>
      </c>
      <c r="N360" s="343">
        <v>7500</v>
      </c>
      <c r="O360" s="511" t="s">
        <v>183</v>
      </c>
      <c r="P360" s="512">
        <v>0.1</v>
      </c>
      <c r="Q360" s="512">
        <v>0.4</v>
      </c>
      <c r="R360" s="512">
        <v>0.1</v>
      </c>
      <c r="S360" s="512">
        <v>0.4</v>
      </c>
      <c r="T360" s="513"/>
      <c r="U360" s="514" t="s">
        <v>29</v>
      </c>
      <c r="V360" s="515" t="s">
        <v>557</v>
      </c>
    </row>
    <row r="361" spans="2:22" ht="15.75" thickTop="1" x14ac:dyDescent="0.25">
      <c r="B361" s="27"/>
      <c r="C361" s="37"/>
      <c r="D361" s="36"/>
      <c r="E361" s="329"/>
      <c r="F361" s="330"/>
      <c r="G361" s="12"/>
      <c r="H361" s="12"/>
      <c r="I361" s="12"/>
      <c r="J361" s="331"/>
      <c r="K361" s="337"/>
      <c r="L361" s="368"/>
      <c r="M361" s="317"/>
      <c r="N361" s="69"/>
      <c r="O361" s="369"/>
      <c r="P361" s="32"/>
      <c r="Q361" s="32"/>
      <c r="R361" s="32"/>
      <c r="S361" s="32"/>
      <c r="T361" s="47"/>
      <c r="U361" s="34"/>
      <c r="V361" s="50"/>
    </row>
    <row r="362" spans="2:22" x14ac:dyDescent="0.25">
      <c r="B362" s="27"/>
      <c r="C362" s="37"/>
      <c r="D362" s="36"/>
      <c r="E362" s="329"/>
      <c r="F362" s="330"/>
      <c r="G362" s="12"/>
      <c r="H362" s="12"/>
      <c r="I362" s="12"/>
      <c r="J362" s="331"/>
      <c r="K362" s="337"/>
      <c r="L362" s="368"/>
      <c r="M362" s="317"/>
      <c r="N362" s="69"/>
      <c r="O362" s="369"/>
      <c r="P362" s="32"/>
      <c r="Q362" s="32"/>
      <c r="R362" s="32"/>
      <c r="S362" s="32"/>
      <c r="T362" s="47"/>
      <c r="U362" s="34"/>
      <c r="V362" s="50"/>
    </row>
    <row r="363" spans="2:22" x14ac:dyDescent="0.25">
      <c r="B363" s="27"/>
      <c r="C363" s="37"/>
      <c r="D363" s="36"/>
      <c r="E363" s="329"/>
      <c r="F363" s="330"/>
      <c r="G363" s="12"/>
      <c r="H363" s="12"/>
      <c r="I363" s="12"/>
      <c r="J363" s="331"/>
      <c r="K363" s="337"/>
      <c r="L363" s="368"/>
      <c r="M363" s="317"/>
      <c r="N363" s="69"/>
      <c r="O363" s="369"/>
      <c r="P363" s="32"/>
      <c r="Q363" s="32"/>
      <c r="R363" s="32"/>
      <c r="S363" s="32"/>
      <c r="T363" s="47"/>
      <c r="U363" s="34"/>
      <c r="V363" s="50"/>
    </row>
    <row r="364" spans="2:22" x14ac:dyDescent="0.25">
      <c r="B364" s="27"/>
      <c r="C364" s="37"/>
      <c r="D364" s="36"/>
      <c r="E364" s="329"/>
      <c r="F364" s="330"/>
      <c r="G364" s="12"/>
      <c r="H364" s="12"/>
      <c r="I364" s="12"/>
      <c r="J364" s="331"/>
      <c r="K364" s="337"/>
      <c r="L364" s="368"/>
      <c r="M364" s="317"/>
      <c r="N364" s="69">
        <f>SUM(N360:N363)</f>
        <v>7500</v>
      </c>
      <c r="O364" s="369"/>
      <c r="P364" s="32"/>
      <c r="Q364" s="32"/>
      <c r="R364" s="32"/>
      <c r="S364" s="32"/>
      <c r="T364" s="47"/>
      <c r="U364" s="34"/>
      <c r="V364" s="50"/>
    </row>
    <row r="365" spans="2:22" x14ac:dyDescent="0.25">
      <c r="B365" s="27"/>
      <c r="C365" s="37"/>
      <c r="D365" s="36"/>
      <c r="E365" s="329"/>
      <c r="F365" s="330"/>
      <c r="G365" s="12"/>
      <c r="H365" s="12"/>
      <c r="I365" s="12"/>
      <c r="J365" s="331"/>
      <c r="K365" s="337"/>
      <c r="L365" s="368"/>
      <c r="M365" s="317"/>
      <c r="N365" s="69"/>
      <c r="O365" s="369"/>
      <c r="P365" s="32"/>
      <c r="Q365" s="32"/>
      <c r="R365" s="32"/>
      <c r="S365" s="32"/>
      <c r="T365" s="47"/>
      <c r="U365" s="34"/>
      <c r="V365" s="50"/>
    </row>
    <row r="366" spans="2:22" x14ac:dyDescent="0.25">
      <c r="B366" s="27"/>
      <c r="C366" s="37"/>
      <c r="D366" s="36"/>
      <c r="E366" s="329"/>
      <c r="F366" s="330"/>
      <c r="G366" s="12"/>
      <c r="H366" s="12"/>
      <c r="I366" s="12"/>
      <c r="J366" s="331"/>
      <c r="K366" s="337"/>
      <c r="L366" s="368"/>
      <c r="M366" s="317"/>
      <c r="N366" s="69"/>
      <c r="O366" s="369"/>
      <c r="P366" s="32"/>
      <c r="Q366" s="32"/>
      <c r="R366" s="32"/>
      <c r="S366" s="32"/>
      <c r="T366" s="47"/>
      <c r="U366" s="34"/>
      <c r="V366" s="50"/>
    </row>
    <row r="367" spans="2:22" x14ac:dyDescent="0.25">
      <c r="B367" s="27"/>
      <c r="C367" s="37"/>
      <c r="D367" s="36"/>
      <c r="E367" s="329"/>
      <c r="F367" s="330"/>
      <c r="G367" s="12"/>
      <c r="H367" s="12"/>
      <c r="I367" s="12"/>
      <c r="J367" s="331"/>
      <c r="K367" s="340"/>
      <c r="L367" s="38"/>
      <c r="M367" s="317"/>
      <c r="N367" s="69"/>
      <c r="O367" s="334"/>
      <c r="P367" s="32"/>
      <c r="Q367" s="32"/>
      <c r="R367" s="32"/>
      <c r="S367" s="32"/>
      <c r="T367" s="47"/>
      <c r="U367" s="34"/>
      <c r="V367" s="14"/>
    </row>
    <row r="368" spans="2:22" x14ac:dyDescent="0.25">
      <c r="B368" s="27"/>
      <c r="C368" s="37"/>
      <c r="D368" s="36"/>
      <c r="E368" s="329"/>
      <c r="F368" s="330"/>
      <c r="G368" s="12"/>
      <c r="H368" s="12"/>
      <c r="I368" s="12"/>
      <c r="J368" s="331"/>
      <c r="K368" s="340"/>
      <c r="L368" s="38"/>
      <c r="M368" s="317"/>
      <c r="N368" s="69"/>
      <c r="O368" s="334"/>
      <c r="P368" s="32"/>
      <c r="Q368" s="32"/>
      <c r="R368" s="32"/>
      <c r="S368" s="32"/>
      <c r="T368" s="47"/>
      <c r="U368" s="34"/>
      <c r="V368" s="14"/>
    </row>
    <row r="369" spans="2:22" x14ac:dyDescent="0.25">
      <c r="B369" s="27"/>
      <c r="C369" s="37"/>
      <c r="D369" s="36"/>
      <c r="E369" s="329"/>
      <c r="F369" s="330"/>
      <c r="G369" s="12"/>
      <c r="H369" s="12"/>
      <c r="I369" s="12"/>
      <c r="J369" s="331"/>
      <c r="K369" s="340"/>
      <c r="L369" s="38"/>
      <c r="M369" s="317"/>
      <c r="N369" s="69"/>
      <c r="O369" s="334"/>
      <c r="P369" s="32"/>
      <c r="Q369" s="32"/>
      <c r="R369" s="32"/>
      <c r="S369" s="32"/>
      <c r="T369" s="47"/>
      <c r="U369" s="34"/>
      <c r="V369" s="14"/>
    </row>
    <row r="370" spans="2:22" x14ac:dyDescent="0.25">
      <c r="B370" s="27"/>
      <c r="C370" s="37"/>
      <c r="D370" s="36"/>
      <c r="E370" s="329"/>
      <c r="F370" s="330"/>
      <c r="G370" s="12"/>
      <c r="H370" s="12"/>
      <c r="I370" s="12"/>
      <c r="J370" s="331"/>
      <c r="K370" s="340"/>
      <c r="L370" s="38"/>
      <c r="M370" s="317"/>
      <c r="N370" s="69"/>
      <c r="O370" s="334"/>
      <c r="P370" s="32"/>
      <c r="Q370" s="32"/>
      <c r="R370" s="32"/>
      <c r="S370" s="32"/>
      <c r="T370" s="47"/>
      <c r="U370" s="34"/>
      <c r="V370" s="14"/>
    </row>
    <row r="371" spans="2:22" x14ac:dyDescent="0.25">
      <c r="B371" s="27"/>
      <c r="C371" s="37"/>
      <c r="D371" s="36"/>
      <c r="E371" s="329"/>
      <c r="F371" s="330"/>
      <c r="G371" s="12"/>
      <c r="H371" s="12"/>
      <c r="I371" s="12"/>
      <c r="J371" s="331"/>
      <c r="K371" s="340"/>
      <c r="L371" s="38"/>
      <c r="M371" s="317"/>
      <c r="N371" s="69"/>
      <c r="O371" s="334"/>
      <c r="P371" s="32"/>
      <c r="Q371" s="32"/>
      <c r="R371" s="32"/>
      <c r="S371" s="32"/>
      <c r="T371" s="47"/>
      <c r="U371" s="34"/>
      <c r="V371" s="14"/>
    </row>
    <row r="372" spans="2:22" x14ac:dyDescent="0.25">
      <c r="L372" s="62"/>
    </row>
    <row r="373" spans="2:22" x14ac:dyDescent="0.25">
      <c r="B373" s="706" t="s">
        <v>0</v>
      </c>
      <c r="C373" s="706"/>
      <c r="D373" s="706"/>
      <c r="E373" s="706"/>
      <c r="F373" s="706"/>
      <c r="G373" s="706"/>
      <c r="H373" s="706"/>
      <c r="I373" s="706"/>
      <c r="J373" s="706"/>
      <c r="K373" s="706"/>
      <c r="L373" s="706"/>
      <c r="M373" s="706"/>
      <c r="N373" s="706"/>
      <c r="O373" s="706"/>
      <c r="P373" s="706"/>
      <c r="Q373" s="706"/>
      <c r="R373" s="706"/>
      <c r="S373" s="706"/>
      <c r="T373" s="706"/>
      <c r="U373" s="706"/>
      <c r="V373" s="706"/>
    </row>
    <row r="374" spans="2:22" x14ac:dyDescent="0.25">
      <c r="B374" s="713" t="s">
        <v>1</v>
      </c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  <c r="V374" s="713"/>
    </row>
    <row r="375" spans="2:22" x14ac:dyDescent="0.25">
      <c r="B375" s="713" t="s">
        <v>2</v>
      </c>
      <c r="C375" s="713"/>
      <c r="D375" s="713"/>
      <c r="E375" s="713"/>
      <c r="F375" s="713"/>
      <c r="G375" s="713"/>
      <c r="H375" s="713"/>
      <c r="I375" s="713"/>
      <c r="J375" s="713"/>
      <c r="K375" s="713"/>
      <c r="L375" s="713"/>
      <c r="M375" s="713"/>
      <c r="N375" s="713"/>
      <c r="O375" s="713"/>
      <c r="P375" s="713"/>
      <c r="Q375" s="713"/>
      <c r="R375" s="713"/>
      <c r="S375" s="713"/>
      <c r="T375" s="713"/>
      <c r="U375" s="713"/>
      <c r="V375" s="713"/>
    </row>
    <row r="376" spans="2:22" x14ac:dyDescent="0.25">
      <c r="B376" s="713" t="s">
        <v>3</v>
      </c>
      <c r="C376" s="713"/>
      <c r="D376" s="713"/>
      <c r="E376" s="713"/>
      <c r="F376" s="713"/>
      <c r="G376" s="713"/>
      <c r="H376" s="713"/>
      <c r="I376" s="713"/>
      <c r="J376" s="713"/>
      <c r="K376" s="713"/>
      <c r="L376" s="713"/>
      <c r="M376" s="713"/>
      <c r="N376" s="713"/>
      <c r="O376" s="713"/>
      <c r="P376" s="713"/>
      <c r="Q376" s="713"/>
      <c r="R376" s="713"/>
      <c r="S376" s="713"/>
      <c r="T376" s="713"/>
      <c r="U376" s="713"/>
      <c r="V376" s="713"/>
    </row>
    <row r="377" spans="2:22" x14ac:dyDescent="0.25">
      <c r="B377" s="713" t="s">
        <v>455</v>
      </c>
      <c r="C377" s="713"/>
      <c r="D377" s="713"/>
      <c r="E377" s="713"/>
      <c r="F377" s="713"/>
      <c r="G377" s="713"/>
      <c r="H377" s="713"/>
      <c r="I377" s="713"/>
      <c r="J377" s="713"/>
      <c r="K377" s="713"/>
      <c r="L377" s="713"/>
      <c r="M377" s="713"/>
      <c r="N377" s="713"/>
      <c r="O377" s="713"/>
      <c r="P377" s="713"/>
      <c r="Q377" s="713"/>
      <c r="R377" s="713"/>
      <c r="S377" s="713"/>
      <c r="T377" s="713"/>
      <c r="U377" s="713"/>
      <c r="V377" s="713"/>
    </row>
    <row r="378" spans="2:22" x14ac:dyDescent="0.25">
      <c r="B378" s="726" t="s">
        <v>4</v>
      </c>
      <c r="C378" s="726"/>
      <c r="D378" s="726"/>
      <c r="E378" s="726"/>
      <c r="F378" s="726"/>
      <c r="G378" s="726"/>
      <c r="H378" s="726"/>
      <c r="I378" s="726"/>
      <c r="J378" s="726"/>
      <c r="K378" s="726"/>
      <c r="L378" s="726"/>
      <c r="M378" s="726"/>
      <c r="N378" s="726"/>
      <c r="O378" s="726"/>
      <c r="P378" s="726"/>
      <c r="Q378" s="726"/>
      <c r="R378" s="726"/>
      <c r="S378" s="726"/>
      <c r="T378" s="726"/>
      <c r="U378" s="726"/>
      <c r="V378" s="726"/>
    </row>
    <row r="379" spans="2:22" x14ac:dyDescent="0.25">
      <c r="B379" s="697" t="s">
        <v>67</v>
      </c>
      <c r="C379" s="697"/>
      <c r="D379" s="697"/>
      <c r="E379" s="697"/>
      <c r="F379" s="697"/>
      <c r="G379" s="697"/>
      <c r="H379" s="697"/>
      <c r="I379" s="697"/>
      <c r="J379" s="697"/>
      <c r="K379" s="697"/>
      <c r="L379" s="697"/>
      <c r="M379" s="697"/>
      <c r="N379" s="697"/>
      <c r="O379" s="697"/>
      <c r="P379" s="697"/>
      <c r="Q379" s="697"/>
      <c r="R379" s="697"/>
      <c r="S379" s="697"/>
      <c r="T379" s="697"/>
      <c r="U379" s="697"/>
      <c r="V379" s="697"/>
    </row>
    <row r="380" spans="2:22" ht="15.75" thickBot="1" x14ac:dyDescent="0.3"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</row>
    <row r="381" spans="2:22" ht="15.75" customHeight="1" thickTop="1" x14ac:dyDescent="0.25">
      <c r="B381" s="853" t="s">
        <v>6</v>
      </c>
      <c r="C381" s="702" t="s">
        <v>7</v>
      </c>
      <c r="D381" s="702" t="s">
        <v>8</v>
      </c>
      <c r="E381" s="702" t="s">
        <v>177</v>
      </c>
      <c r="F381" s="702" t="s">
        <v>178</v>
      </c>
      <c r="G381" s="702" t="s">
        <v>9</v>
      </c>
      <c r="H381" s="702" t="s">
        <v>10</v>
      </c>
      <c r="I381" s="312"/>
      <c r="J381" s="702" t="s">
        <v>179</v>
      </c>
      <c r="K381" s="702" t="s">
        <v>11</v>
      </c>
      <c r="L381" s="702" t="s">
        <v>12</v>
      </c>
      <c r="M381" s="702" t="s">
        <v>13</v>
      </c>
      <c r="N381" s="702" t="s">
        <v>14</v>
      </c>
      <c r="O381" s="702" t="s">
        <v>15</v>
      </c>
      <c r="P381" s="847" t="s">
        <v>16</v>
      </c>
      <c r="Q381" s="848"/>
      <c r="R381" s="848"/>
      <c r="S381" s="849"/>
      <c r="T381" s="847" t="s">
        <v>17</v>
      </c>
      <c r="U381" s="849"/>
      <c r="V381" s="708" t="s">
        <v>18</v>
      </c>
    </row>
    <row r="382" spans="2:22" x14ac:dyDescent="0.25">
      <c r="B382" s="854"/>
      <c r="C382" s="703"/>
      <c r="D382" s="703"/>
      <c r="E382" s="703"/>
      <c r="F382" s="703"/>
      <c r="G382" s="703"/>
      <c r="H382" s="703"/>
      <c r="I382" s="313"/>
      <c r="J382" s="703"/>
      <c r="K382" s="703"/>
      <c r="L382" s="703"/>
      <c r="M382" s="703"/>
      <c r="N382" s="703"/>
      <c r="O382" s="703"/>
      <c r="P382" s="850"/>
      <c r="Q382" s="851"/>
      <c r="R382" s="851"/>
      <c r="S382" s="852"/>
      <c r="T382" s="850"/>
      <c r="U382" s="852"/>
      <c r="V382" s="709"/>
    </row>
    <row r="383" spans="2:22" ht="48" x14ac:dyDescent="0.25">
      <c r="B383" s="854"/>
      <c r="C383" s="703"/>
      <c r="D383" s="703"/>
      <c r="E383" s="703"/>
      <c r="F383" s="703"/>
      <c r="G383" s="703"/>
      <c r="H383" s="703"/>
      <c r="I383" s="313" t="s">
        <v>180</v>
      </c>
      <c r="J383" s="703"/>
      <c r="K383" s="703"/>
      <c r="L383" s="703"/>
      <c r="M383" s="703"/>
      <c r="N383" s="703"/>
      <c r="O383" s="703"/>
      <c r="P383" s="844" t="s">
        <v>19</v>
      </c>
      <c r="Q383" s="844" t="s">
        <v>20</v>
      </c>
      <c r="R383" s="844" t="s">
        <v>21</v>
      </c>
      <c r="S383" s="844" t="s">
        <v>22</v>
      </c>
      <c r="T383" s="846" t="s">
        <v>23</v>
      </c>
      <c r="U383" s="846" t="s">
        <v>24</v>
      </c>
      <c r="V383" s="709"/>
    </row>
    <row r="384" spans="2:22" ht="15.75" thickBot="1" x14ac:dyDescent="0.3">
      <c r="B384" s="855"/>
      <c r="C384" s="707"/>
      <c r="D384" s="707"/>
      <c r="E384" s="707"/>
      <c r="F384" s="707"/>
      <c r="G384" s="707"/>
      <c r="H384" s="707"/>
      <c r="I384" s="313"/>
      <c r="J384" s="707"/>
      <c r="K384" s="707"/>
      <c r="L384" s="707"/>
      <c r="M384" s="707"/>
      <c r="N384" s="707"/>
      <c r="O384" s="707"/>
      <c r="P384" s="845"/>
      <c r="Q384" s="845"/>
      <c r="R384" s="845"/>
      <c r="S384" s="845"/>
      <c r="T384" s="707"/>
      <c r="U384" s="707"/>
      <c r="V384" s="710"/>
    </row>
    <row r="385" spans="2:22" ht="15.75" customHeight="1" x14ac:dyDescent="0.25">
      <c r="B385" s="15">
        <v>1</v>
      </c>
      <c r="C385" s="16">
        <v>21601</v>
      </c>
      <c r="D385" s="130" t="s">
        <v>333</v>
      </c>
      <c r="E385" s="318" t="s">
        <v>489</v>
      </c>
      <c r="F385" s="319" t="s">
        <v>182</v>
      </c>
      <c r="G385" s="5">
        <v>9</v>
      </c>
      <c r="H385" s="166" t="s">
        <v>181</v>
      </c>
      <c r="I385" s="166">
        <v>105</v>
      </c>
      <c r="J385" s="790" t="s">
        <v>556</v>
      </c>
      <c r="K385" s="16">
        <v>50</v>
      </c>
      <c r="L385" s="65" t="s">
        <v>81</v>
      </c>
      <c r="M385" s="66">
        <v>42.5</v>
      </c>
      <c r="N385" s="17">
        <f>M385*K385</f>
        <v>2125</v>
      </c>
      <c r="O385" s="783" t="s">
        <v>189</v>
      </c>
      <c r="P385" s="402">
        <v>0.1</v>
      </c>
      <c r="Q385" s="402">
        <v>0.4</v>
      </c>
      <c r="R385" s="402">
        <v>0.1</v>
      </c>
      <c r="S385" s="402">
        <v>0.4</v>
      </c>
      <c r="T385" s="278"/>
      <c r="U385" s="161" t="s">
        <v>29</v>
      </c>
      <c r="V385" s="728" t="s">
        <v>557</v>
      </c>
    </row>
    <row r="386" spans="2:22" x14ac:dyDescent="0.25">
      <c r="B386" s="15">
        <v>2</v>
      </c>
      <c r="C386" s="16">
        <v>21601</v>
      </c>
      <c r="D386" s="130" t="s">
        <v>334</v>
      </c>
      <c r="E386" s="318" t="s">
        <v>489</v>
      </c>
      <c r="F386" s="319" t="s">
        <v>182</v>
      </c>
      <c r="G386" s="5">
        <v>9</v>
      </c>
      <c r="H386" s="7" t="s">
        <v>181</v>
      </c>
      <c r="I386" s="7">
        <v>105</v>
      </c>
      <c r="J386" s="791"/>
      <c r="K386" s="16">
        <v>80</v>
      </c>
      <c r="L386" s="65" t="s">
        <v>81</v>
      </c>
      <c r="M386" s="66">
        <v>28.5</v>
      </c>
      <c r="N386" s="17">
        <f t="shared" ref="N386:N420" si="6">M386*K386</f>
        <v>2280</v>
      </c>
      <c r="O386" s="784"/>
      <c r="P386" s="19">
        <v>0.1</v>
      </c>
      <c r="Q386" s="19">
        <v>0.4</v>
      </c>
      <c r="R386" s="19">
        <v>0.1</v>
      </c>
      <c r="S386" s="19">
        <v>0.4</v>
      </c>
      <c r="T386" s="16"/>
      <c r="U386" s="137" t="s">
        <v>29</v>
      </c>
      <c r="V386" s="729"/>
    </row>
    <row r="387" spans="2:22" x14ac:dyDescent="0.25">
      <c r="B387" s="15">
        <v>3</v>
      </c>
      <c r="C387" s="16">
        <v>21601</v>
      </c>
      <c r="D387" s="130" t="s">
        <v>335</v>
      </c>
      <c r="E387" s="318" t="s">
        <v>489</v>
      </c>
      <c r="F387" s="319" t="s">
        <v>182</v>
      </c>
      <c r="G387" s="5">
        <v>9</v>
      </c>
      <c r="H387" s="7" t="s">
        <v>181</v>
      </c>
      <c r="I387" s="7">
        <v>105</v>
      </c>
      <c r="J387" s="791"/>
      <c r="K387" s="16">
        <v>58</v>
      </c>
      <c r="L387" s="65" t="s">
        <v>34</v>
      </c>
      <c r="M387" s="66">
        <v>130</v>
      </c>
      <c r="N387" s="17">
        <f t="shared" si="6"/>
        <v>7540</v>
      </c>
      <c r="O387" s="784"/>
      <c r="P387" s="19">
        <v>0.1</v>
      </c>
      <c r="Q387" s="19">
        <v>0.4</v>
      </c>
      <c r="R387" s="19">
        <v>0.1</v>
      </c>
      <c r="S387" s="19">
        <v>0.4</v>
      </c>
      <c r="T387" s="16"/>
      <c r="U387" s="137" t="s">
        <v>29</v>
      </c>
      <c r="V387" s="729"/>
    </row>
    <row r="388" spans="2:22" x14ac:dyDescent="0.25">
      <c r="B388" s="15">
        <v>4</v>
      </c>
      <c r="C388" s="16">
        <v>21601</v>
      </c>
      <c r="D388" s="130" t="s">
        <v>336</v>
      </c>
      <c r="E388" s="318" t="s">
        <v>489</v>
      </c>
      <c r="F388" s="319" t="s">
        <v>182</v>
      </c>
      <c r="G388" s="5">
        <v>9</v>
      </c>
      <c r="H388" s="7" t="s">
        <v>181</v>
      </c>
      <c r="I388" s="7">
        <v>105</v>
      </c>
      <c r="J388" s="791"/>
      <c r="K388" s="16">
        <v>58</v>
      </c>
      <c r="L388" s="65" t="s">
        <v>34</v>
      </c>
      <c r="M388" s="66">
        <v>45</v>
      </c>
      <c r="N388" s="17">
        <f t="shared" si="6"/>
        <v>2610</v>
      </c>
      <c r="O388" s="784"/>
      <c r="P388" s="19">
        <v>0.1</v>
      </c>
      <c r="Q388" s="19">
        <v>0.4</v>
      </c>
      <c r="R388" s="19">
        <v>0.1</v>
      </c>
      <c r="S388" s="19">
        <v>0.4</v>
      </c>
      <c r="T388" s="16"/>
      <c r="U388" s="137" t="s">
        <v>29</v>
      </c>
      <c r="V388" s="729"/>
    </row>
    <row r="389" spans="2:22" x14ac:dyDescent="0.25">
      <c r="B389" s="15">
        <v>5</v>
      </c>
      <c r="C389" s="16">
        <v>21601</v>
      </c>
      <c r="D389" s="130" t="s">
        <v>337</v>
      </c>
      <c r="E389" s="318" t="s">
        <v>489</v>
      </c>
      <c r="F389" s="319" t="s">
        <v>182</v>
      </c>
      <c r="G389" s="5">
        <v>9</v>
      </c>
      <c r="H389" s="7" t="s">
        <v>181</v>
      </c>
      <c r="I389" s="7">
        <v>105</v>
      </c>
      <c r="J389" s="791"/>
      <c r="K389" s="16">
        <v>20</v>
      </c>
      <c r="L389" s="65" t="s">
        <v>31</v>
      </c>
      <c r="M389" s="66">
        <v>120</v>
      </c>
      <c r="N389" s="17">
        <f t="shared" si="6"/>
        <v>2400</v>
      </c>
      <c r="O389" s="784"/>
      <c r="P389" s="19">
        <v>0.1</v>
      </c>
      <c r="Q389" s="19">
        <v>0.4</v>
      </c>
      <c r="R389" s="19">
        <v>0.1</v>
      </c>
      <c r="S389" s="19">
        <v>0.4</v>
      </c>
      <c r="T389" s="16"/>
      <c r="U389" s="137" t="s">
        <v>29</v>
      </c>
      <c r="V389" s="729"/>
    </row>
    <row r="390" spans="2:22" ht="24.75" x14ac:dyDescent="0.25">
      <c r="B390" s="15">
        <v>6</v>
      </c>
      <c r="C390" s="16">
        <v>21601</v>
      </c>
      <c r="D390" s="130" t="s">
        <v>338</v>
      </c>
      <c r="E390" s="318" t="s">
        <v>489</v>
      </c>
      <c r="F390" s="319" t="s">
        <v>182</v>
      </c>
      <c r="G390" s="5">
        <v>9</v>
      </c>
      <c r="H390" s="7" t="s">
        <v>181</v>
      </c>
      <c r="I390" s="7">
        <v>105</v>
      </c>
      <c r="J390" s="791"/>
      <c r="K390" s="16">
        <v>30</v>
      </c>
      <c r="L390" s="65" t="s">
        <v>36</v>
      </c>
      <c r="M390" s="66">
        <v>45</v>
      </c>
      <c r="N390" s="17">
        <f t="shared" si="6"/>
        <v>1350</v>
      </c>
      <c r="O390" s="784"/>
      <c r="P390" s="19">
        <v>0.1</v>
      </c>
      <c r="Q390" s="19">
        <v>0.4</v>
      </c>
      <c r="R390" s="19">
        <v>0.1</v>
      </c>
      <c r="S390" s="19">
        <v>0.4</v>
      </c>
      <c r="T390" s="16"/>
      <c r="U390" s="137" t="s">
        <v>29</v>
      </c>
      <c r="V390" s="729"/>
    </row>
    <row r="391" spans="2:22" x14ac:dyDescent="0.25">
      <c r="B391" s="15">
        <v>7</v>
      </c>
      <c r="C391" s="16">
        <v>21601</v>
      </c>
      <c r="D391" s="130" t="s">
        <v>497</v>
      </c>
      <c r="E391" s="318" t="s">
        <v>489</v>
      </c>
      <c r="F391" s="319" t="s">
        <v>182</v>
      </c>
      <c r="G391" s="5">
        <v>9</v>
      </c>
      <c r="H391" s="7" t="s">
        <v>181</v>
      </c>
      <c r="I391" s="7">
        <v>105</v>
      </c>
      <c r="J391" s="791"/>
      <c r="K391" s="16">
        <v>7</v>
      </c>
      <c r="L391" s="65" t="s">
        <v>31</v>
      </c>
      <c r="M391" s="66">
        <v>850</v>
      </c>
      <c r="N391" s="17">
        <f t="shared" si="6"/>
        <v>5950</v>
      </c>
      <c r="O391" s="784"/>
      <c r="P391" s="19">
        <v>0.1</v>
      </c>
      <c r="Q391" s="19">
        <v>0.4</v>
      </c>
      <c r="R391" s="19">
        <v>0.1</v>
      </c>
      <c r="S391" s="19">
        <v>0.4</v>
      </c>
      <c r="T391" s="16"/>
      <c r="U391" s="137" t="s">
        <v>29</v>
      </c>
      <c r="V391" s="729"/>
    </row>
    <row r="392" spans="2:22" x14ac:dyDescent="0.25">
      <c r="B392" s="15">
        <v>8</v>
      </c>
      <c r="C392" s="16">
        <v>21601</v>
      </c>
      <c r="D392" s="130" t="s">
        <v>339</v>
      </c>
      <c r="E392" s="318" t="s">
        <v>489</v>
      </c>
      <c r="F392" s="319" t="s">
        <v>182</v>
      </c>
      <c r="G392" s="5">
        <v>9</v>
      </c>
      <c r="H392" s="7" t="s">
        <v>181</v>
      </c>
      <c r="I392" s="7">
        <v>105</v>
      </c>
      <c r="J392" s="791"/>
      <c r="K392" s="16">
        <v>20</v>
      </c>
      <c r="L392" s="65" t="s">
        <v>31</v>
      </c>
      <c r="M392" s="66">
        <v>65</v>
      </c>
      <c r="N392" s="17">
        <f t="shared" si="6"/>
        <v>1300</v>
      </c>
      <c r="O392" s="784"/>
      <c r="P392" s="19">
        <v>0.1</v>
      </c>
      <c r="Q392" s="19">
        <v>0.4</v>
      </c>
      <c r="R392" s="19">
        <v>0.1</v>
      </c>
      <c r="S392" s="19">
        <v>0.4</v>
      </c>
      <c r="T392" s="16"/>
      <c r="U392" s="137" t="s">
        <v>29</v>
      </c>
      <c r="V392" s="729"/>
    </row>
    <row r="393" spans="2:22" x14ac:dyDescent="0.25">
      <c r="B393" s="15">
        <v>9</v>
      </c>
      <c r="C393" s="16">
        <v>21601</v>
      </c>
      <c r="D393" s="130" t="s">
        <v>340</v>
      </c>
      <c r="E393" s="318" t="s">
        <v>489</v>
      </c>
      <c r="F393" s="319" t="s">
        <v>182</v>
      </c>
      <c r="G393" s="5">
        <v>9</v>
      </c>
      <c r="H393" s="7" t="s">
        <v>181</v>
      </c>
      <c r="I393" s="7">
        <v>105</v>
      </c>
      <c r="J393" s="791"/>
      <c r="K393" s="16">
        <v>58</v>
      </c>
      <c r="L393" s="65" t="s">
        <v>81</v>
      </c>
      <c r="M393" s="66">
        <v>32</v>
      </c>
      <c r="N393" s="17">
        <f t="shared" si="6"/>
        <v>1856</v>
      </c>
      <c r="O393" s="784"/>
      <c r="P393" s="19">
        <v>0.1</v>
      </c>
      <c r="Q393" s="19">
        <v>0.4</v>
      </c>
      <c r="R393" s="19">
        <v>0.1</v>
      </c>
      <c r="S393" s="19">
        <v>0.4</v>
      </c>
      <c r="T393" s="16"/>
      <c r="U393" s="137" t="s">
        <v>29</v>
      </c>
      <c r="V393" s="729"/>
    </row>
    <row r="394" spans="2:22" x14ac:dyDescent="0.25">
      <c r="B394" s="15">
        <v>10</v>
      </c>
      <c r="C394" s="16">
        <v>21601</v>
      </c>
      <c r="D394" s="130" t="s">
        <v>341</v>
      </c>
      <c r="E394" s="318" t="s">
        <v>489</v>
      </c>
      <c r="F394" s="319" t="s">
        <v>182</v>
      </c>
      <c r="G394" s="5">
        <v>9</v>
      </c>
      <c r="H394" s="7" t="s">
        <v>181</v>
      </c>
      <c r="I394" s="7">
        <v>105</v>
      </c>
      <c r="J394" s="791"/>
      <c r="K394" s="16">
        <v>40</v>
      </c>
      <c r="L394" s="65" t="s">
        <v>453</v>
      </c>
      <c r="M394" s="66">
        <v>35</v>
      </c>
      <c r="N394" s="17">
        <f t="shared" si="6"/>
        <v>1400</v>
      </c>
      <c r="O394" s="784"/>
      <c r="P394" s="19">
        <v>0.1</v>
      </c>
      <c r="Q394" s="19">
        <v>0.4</v>
      </c>
      <c r="R394" s="19">
        <v>0.1</v>
      </c>
      <c r="S394" s="19">
        <v>0.4</v>
      </c>
      <c r="T394" s="16"/>
      <c r="U394" s="137" t="s">
        <v>29</v>
      </c>
      <c r="V394" s="729"/>
    </row>
    <row r="395" spans="2:22" x14ac:dyDescent="0.25">
      <c r="B395" s="15">
        <v>11</v>
      </c>
      <c r="C395" s="16">
        <v>21601</v>
      </c>
      <c r="D395" s="130" t="s">
        <v>342</v>
      </c>
      <c r="E395" s="318" t="s">
        <v>489</v>
      </c>
      <c r="F395" s="319" t="s">
        <v>182</v>
      </c>
      <c r="G395" s="5">
        <v>9</v>
      </c>
      <c r="H395" s="7" t="s">
        <v>181</v>
      </c>
      <c r="I395" s="7">
        <v>105</v>
      </c>
      <c r="J395" s="791"/>
      <c r="K395" s="16">
        <v>30</v>
      </c>
      <c r="L395" s="65" t="s">
        <v>31</v>
      </c>
      <c r="M395" s="66">
        <v>68.900000000000006</v>
      </c>
      <c r="N395" s="17">
        <f t="shared" si="6"/>
        <v>2067</v>
      </c>
      <c r="O395" s="784"/>
      <c r="P395" s="19">
        <v>0.1</v>
      </c>
      <c r="Q395" s="19">
        <v>0.4</v>
      </c>
      <c r="R395" s="19">
        <v>0.1</v>
      </c>
      <c r="S395" s="19">
        <v>0.4</v>
      </c>
      <c r="T395" s="16"/>
      <c r="U395" s="137" t="s">
        <v>29</v>
      </c>
      <c r="V395" s="729"/>
    </row>
    <row r="396" spans="2:22" x14ac:dyDescent="0.25">
      <c r="B396" s="15">
        <v>12</v>
      </c>
      <c r="C396" s="16">
        <v>21601</v>
      </c>
      <c r="D396" s="130" t="s">
        <v>343</v>
      </c>
      <c r="E396" s="318" t="s">
        <v>489</v>
      </c>
      <c r="F396" s="319" t="s">
        <v>182</v>
      </c>
      <c r="G396" s="5">
        <v>9</v>
      </c>
      <c r="H396" s="7" t="s">
        <v>181</v>
      </c>
      <c r="I396" s="7">
        <v>105</v>
      </c>
      <c r="J396" s="791"/>
      <c r="K396" s="16">
        <v>51</v>
      </c>
      <c r="L396" s="65" t="s">
        <v>31</v>
      </c>
      <c r="M396" s="66">
        <v>42.3</v>
      </c>
      <c r="N396" s="17">
        <f t="shared" si="6"/>
        <v>2157.2999999999997</v>
      </c>
      <c r="O396" s="784"/>
      <c r="P396" s="19">
        <v>0.1</v>
      </c>
      <c r="Q396" s="19">
        <v>0.4</v>
      </c>
      <c r="R396" s="19">
        <v>0.1</v>
      </c>
      <c r="S396" s="19">
        <v>0.4</v>
      </c>
      <c r="T396" s="16"/>
      <c r="U396" s="137" t="s">
        <v>29</v>
      </c>
      <c r="V396" s="729"/>
    </row>
    <row r="397" spans="2:22" x14ac:dyDescent="0.25">
      <c r="B397" s="15">
        <v>13</v>
      </c>
      <c r="C397" s="16">
        <v>21601</v>
      </c>
      <c r="D397" s="130" t="s">
        <v>344</v>
      </c>
      <c r="E397" s="318" t="s">
        <v>489</v>
      </c>
      <c r="F397" s="319" t="s">
        <v>182</v>
      </c>
      <c r="G397" s="5">
        <v>9</v>
      </c>
      <c r="H397" s="7" t="s">
        <v>181</v>
      </c>
      <c r="I397" s="7">
        <v>105</v>
      </c>
      <c r="J397" s="791"/>
      <c r="K397" s="16">
        <v>60</v>
      </c>
      <c r="L397" s="65" t="s">
        <v>31</v>
      </c>
      <c r="M397" s="66">
        <v>22.3</v>
      </c>
      <c r="N397" s="17">
        <f t="shared" si="6"/>
        <v>1338</v>
      </c>
      <c r="O397" s="784"/>
      <c r="P397" s="19">
        <v>0.1</v>
      </c>
      <c r="Q397" s="19">
        <v>0.4</v>
      </c>
      <c r="R397" s="19">
        <v>0.1</v>
      </c>
      <c r="S397" s="19">
        <v>0.4</v>
      </c>
      <c r="T397" s="16"/>
      <c r="U397" s="137" t="s">
        <v>29</v>
      </c>
      <c r="V397" s="729"/>
    </row>
    <row r="398" spans="2:22" x14ac:dyDescent="0.25">
      <c r="B398" s="15">
        <v>14</v>
      </c>
      <c r="C398" s="16">
        <v>21601</v>
      </c>
      <c r="D398" s="130" t="s">
        <v>345</v>
      </c>
      <c r="E398" s="318" t="s">
        <v>489</v>
      </c>
      <c r="F398" s="319" t="s">
        <v>182</v>
      </c>
      <c r="G398" s="5">
        <v>9</v>
      </c>
      <c r="H398" s="7" t="s">
        <v>181</v>
      </c>
      <c r="I398" s="7">
        <v>105</v>
      </c>
      <c r="J398" s="791"/>
      <c r="K398" s="16">
        <v>60</v>
      </c>
      <c r="L398" s="65" t="s">
        <v>31</v>
      </c>
      <c r="M398" s="66">
        <v>48</v>
      </c>
      <c r="N398" s="17">
        <f t="shared" si="6"/>
        <v>2880</v>
      </c>
      <c r="O398" s="784"/>
      <c r="P398" s="19">
        <v>0.1</v>
      </c>
      <c r="Q398" s="19">
        <v>0.4</v>
      </c>
      <c r="R398" s="19">
        <v>0.1</v>
      </c>
      <c r="S398" s="19">
        <v>0.4</v>
      </c>
      <c r="T398" s="16"/>
      <c r="U398" s="137" t="s">
        <v>29</v>
      </c>
      <c r="V398" s="729"/>
    </row>
    <row r="399" spans="2:22" x14ac:dyDescent="0.25">
      <c r="B399" s="15">
        <v>15</v>
      </c>
      <c r="C399" s="16">
        <v>21601</v>
      </c>
      <c r="D399" s="130" t="s">
        <v>346</v>
      </c>
      <c r="E399" s="318" t="s">
        <v>489</v>
      </c>
      <c r="F399" s="319" t="s">
        <v>182</v>
      </c>
      <c r="G399" s="5">
        <v>9</v>
      </c>
      <c r="H399" s="7" t="s">
        <v>181</v>
      </c>
      <c r="I399" s="7">
        <v>105</v>
      </c>
      <c r="J399" s="791"/>
      <c r="K399" s="16">
        <v>0</v>
      </c>
      <c r="L399" s="65" t="s">
        <v>31</v>
      </c>
      <c r="M399" s="66">
        <v>82.5</v>
      </c>
      <c r="N399" s="17">
        <f t="shared" si="6"/>
        <v>0</v>
      </c>
      <c r="O399" s="784"/>
      <c r="P399" s="19">
        <v>0.1</v>
      </c>
      <c r="Q399" s="19">
        <v>0.4</v>
      </c>
      <c r="R399" s="19">
        <v>0.1</v>
      </c>
      <c r="S399" s="19">
        <v>0.4</v>
      </c>
      <c r="T399" s="16"/>
      <c r="U399" s="137" t="s">
        <v>29</v>
      </c>
      <c r="V399" s="729"/>
    </row>
    <row r="400" spans="2:22" x14ac:dyDescent="0.25">
      <c r="B400" s="15">
        <v>16</v>
      </c>
      <c r="C400" s="16">
        <v>21601</v>
      </c>
      <c r="D400" s="130" t="s">
        <v>347</v>
      </c>
      <c r="E400" s="318" t="s">
        <v>489</v>
      </c>
      <c r="F400" s="319" t="s">
        <v>182</v>
      </c>
      <c r="G400" s="5">
        <v>9</v>
      </c>
      <c r="H400" s="7" t="s">
        <v>181</v>
      </c>
      <c r="I400" s="7">
        <v>105</v>
      </c>
      <c r="J400" s="791"/>
      <c r="K400" s="16">
        <v>85</v>
      </c>
      <c r="L400" s="65" t="s">
        <v>81</v>
      </c>
      <c r="M400" s="66">
        <v>42</v>
      </c>
      <c r="N400" s="17">
        <f t="shared" si="6"/>
        <v>3570</v>
      </c>
      <c r="O400" s="784"/>
      <c r="P400" s="19">
        <v>0.1</v>
      </c>
      <c r="Q400" s="19">
        <v>0.4</v>
      </c>
      <c r="R400" s="19">
        <v>0.1</v>
      </c>
      <c r="S400" s="19">
        <v>0.4</v>
      </c>
      <c r="T400" s="16"/>
      <c r="U400" s="137" t="s">
        <v>29</v>
      </c>
      <c r="V400" s="729"/>
    </row>
    <row r="401" spans="2:22" x14ac:dyDescent="0.25">
      <c r="B401" s="15">
        <v>17</v>
      </c>
      <c r="C401" s="16">
        <v>21601</v>
      </c>
      <c r="D401" s="130" t="s">
        <v>348</v>
      </c>
      <c r="E401" s="318" t="s">
        <v>489</v>
      </c>
      <c r="F401" s="319" t="s">
        <v>182</v>
      </c>
      <c r="G401" s="5">
        <v>9</v>
      </c>
      <c r="H401" s="7" t="s">
        <v>181</v>
      </c>
      <c r="I401" s="7">
        <v>105</v>
      </c>
      <c r="J401" s="791"/>
      <c r="K401" s="16">
        <v>150</v>
      </c>
      <c r="L401" s="65" t="s">
        <v>39</v>
      </c>
      <c r="M401" s="66">
        <v>7.5</v>
      </c>
      <c r="N401" s="17">
        <f t="shared" si="6"/>
        <v>1125</v>
      </c>
      <c r="O401" s="784"/>
      <c r="P401" s="19">
        <v>0.1</v>
      </c>
      <c r="Q401" s="19">
        <v>0.4</v>
      </c>
      <c r="R401" s="19">
        <v>0.1</v>
      </c>
      <c r="S401" s="19">
        <v>0.4</v>
      </c>
      <c r="T401" s="16"/>
      <c r="U401" s="137" t="s">
        <v>29</v>
      </c>
      <c r="V401" s="729"/>
    </row>
    <row r="402" spans="2:22" x14ac:dyDescent="0.25">
      <c r="B402" s="15">
        <v>18</v>
      </c>
      <c r="C402" s="16">
        <v>21601</v>
      </c>
      <c r="D402" s="130" t="s">
        <v>349</v>
      </c>
      <c r="E402" s="318" t="s">
        <v>489</v>
      </c>
      <c r="F402" s="319" t="s">
        <v>182</v>
      </c>
      <c r="G402" s="5">
        <v>9</v>
      </c>
      <c r="H402" s="7" t="s">
        <v>181</v>
      </c>
      <c r="I402" s="7">
        <v>105</v>
      </c>
      <c r="J402" s="791"/>
      <c r="K402" s="16">
        <v>100</v>
      </c>
      <c r="L402" s="65" t="s">
        <v>31</v>
      </c>
      <c r="M402" s="66">
        <v>92</v>
      </c>
      <c r="N402" s="17">
        <f t="shared" si="6"/>
        <v>9200</v>
      </c>
      <c r="O402" s="784"/>
      <c r="P402" s="19">
        <v>0.1</v>
      </c>
      <c r="Q402" s="19">
        <v>0.4</v>
      </c>
      <c r="R402" s="19">
        <v>0.1</v>
      </c>
      <c r="S402" s="19">
        <v>0.4</v>
      </c>
      <c r="T402" s="16"/>
      <c r="U402" s="137" t="s">
        <v>29</v>
      </c>
      <c r="V402" s="729"/>
    </row>
    <row r="403" spans="2:22" x14ac:dyDescent="0.25">
      <c r="B403" s="15">
        <v>19</v>
      </c>
      <c r="C403" s="16">
        <v>21601</v>
      </c>
      <c r="D403" s="130" t="s">
        <v>350</v>
      </c>
      <c r="E403" s="318" t="s">
        <v>489</v>
      </c>
      <c r="F403" s="319" t="s">
        <v>182</v>
      </c>
      <c r="G403" s="5">
        <v>9</v>
      </c>
      <c r="H403" s="7" t="s">
        <v>181</v>
      </c>
      <c r="I403" s="7">
        <v>105</v>
      </c>
      <c r="J403" s="791"/>
      <c r="K403" s="16">
        <v>100</v>
      </c>
      <c r="L403" s="65" t="s">
        <v>31</v>
      </c>
      <c r="M403" s="66">
        <v>16.5</v>
      </c>
      <c r="N403" s="17">
        <f t="shared" si="6"/>
        <v>1650</v>
      </c>
      <c r="O403" s="784"/>
      <c r="P403" s="19">
        <v>0.1</v>
      </c>
      <c r="Q403" s="19">
        <v>0.4</v>
      </c>
      <c r="R403" s="19">
        <v>0.1</v>
      </c>
      <c r="S403" s="19">
        <v>0.4</v>
      </c>
      <c r="T403" s="16"/>
      <c r="U403" s="137" t="s">
        <v>29</v>
      </c>
      <c r="V403" s="729"/>
    </row>
    <row r="404" spans="2:22" x14ac:dyDescent="0.25">
      <c r="B404" s="15">
        <v>20</v>
      </c>
      <c r="C404" s="16">
        <v>21601</v>
      </c>
      <c r="D404" s="130" t="s">
        <v>498</v>
      </c>
      <c r="E404" s="318" t="s">
        <v>489</v>
      </c>
      <c r="F404" s="319" t="s">
        <v>182</v>
      </c>
      <c r="G404" s="5">
        <v>9</v>
      </c>
      <c r="H404" s="7" t="s">
        <v>181</v>
      </c>
      <c r="I404" s="7">
        <v>105</v>
      </c>
      <c r="J404" s="791"/>
      <c r="K404" s="16">
        <v>0</v>
      </c>
      <c r="L404" s="65" t="s">
        <v>31</v>
      </c>
      <c r="M404" s="66">
        <v>780</v>
      </c>
      <c r="N404" s="17">
        <f t="shared" si="6"/>
        <v>0</v>
      </c>
      <c r="O404" s="784"/>
      <c r="P404" s="19">
        <v>0.1</v>
      </c>
      <c r="Q404" s="19">
        <v>0.4</v>
      </c>
      <c r="R404" s="19">
        <v>0.1</v>
      </c>
      <c r="S404" s="19">
        <v>0.4</v>
      </c>
      <c r="T404" s="16"/>
      <c r="U404" s="137" t="s">
        <v>29</v>
      </c>
      <c r="V404" s="729"/>
    </row>
    <row r="405" spans="2:22" x14ac:dyDescent="0.25">
      <c r="B405" s="15">
        <v>21</v>
      </c>
      <c r="C405" s="16">
        <v>21601</v>
      </c>
      <c r="D405" s="130" t="s">
        <v>351</v>
      </c>
      <c r="E405" s="318" t="s">
        <v>489</v>
      </c>
      <c r="F405" s="319" t="s">
        <v>182</v>
      </c>
      <c r="G405" s="5">
        <v>9</v>
      </c>
      <c r="H405" s="7" t="s">
        <v>181</v>
      </c>
      <c r="I405" s="7">
        <v>105</v>
      </c>
      <c r="J405" s="791"/>
      <c r="K405" s="16">
        <v>20</v>
      </c>
      <c r="L405" s="65" t="s">
        <v>31</v>
      </c>
      <c r="M405" s="66">
        <v>65.3</v>
      </c>
      <c r="N405" s="17">
        <f t="shared" si="6"/>
        <v>1306</v>
      </c>
      <c r="O405" s="784"/>
      <c r="P405" s="19">
        <v>0.1</v>
      </c>
      <c r="Q405" s="19">
        <v>0.4</v>
      </c>
      <c r="R405" s="19">
        <v>0.1</v>
      </c>
      <c r="S405" s="19">
        <v>0.4</v>
      </c>
      <c r="T405" s="16"/>
      <c r="U405" s="137" t="s">
        <v>29</v>
      </c>
      <c r="V405" s="729"/>
    </row>
    <row r="406" spans="2:22" x14ac:dyDescent="0.25">
      <c r="B406" s="15">
        <v>22</v>
      </c>
      <c r="C406" s="16">
        <v>21601</v>
      </c>
      <c r="D406" s="130" t="s">
        <v>352</v>
      </c>
      <c r="E406" s="318" t="s">
        <v>489</v>
      </c>
      <c r="F406" s="319" t="s">
        <v>182</v>
      </c>
      <c r="G406" s="5">
        <v>9</v>
      </c>
      <c r="H406" s="7" t="s">
        <v>181</v>
      </c>
      <c r="I406" s="7">
        <v>105</v>
      </c>
      <c r="J406" s="791"/>
      <c r="K406" s="16">
        <v>22</v>
      </c>
      <c r="L406" s="65" t="s">
        <v>31</v>
      </c>
      <c r="M406" s="66">
        <v>75.5</v>
      </c>
      <c r="N406" s="17">
        <f t="shared" si="6"/>
        <v>1661</v>
      </c>
      <c r="O406" s="784"/>
      <c r="P406" s="19">
        <v>0.1</v>
      </c>
      <c r="Q406" s="19">
        <v>0.4</v>
      </c>
      <c r="R406" s="19">
        <v>0.1</v>
      </c>
      <c r="S406" s="19">
        <v>0.4</v>
      </c>
      <c r="T406" s="16"/>
      <c r="U406" s="137" t="s">
        <v>29</v>
      </c>
      <c r="V406" s="729"/>
    </row>
    <row r="407" spans="2:22" x14ac:dyDescent="0.25">
      <c r="B407" s="15">
        <v>23</v>
      </c>
      <c r="C407" s="16">
        <v>21601</v>
      </c>
      <c r="D407" s="130" t="s">
        <v>353</v>
      </c>
      <c r="E407" s="318" t="s">
        <v>489</v>
      </c>
      <c r="F407" s="319" t="s">
        <v>182</v>
      </c>
      <c r="G407" s="5">
        <v>9</v>
      </c>
      <c r="H407" s="7" t="s">
        <v>181</v>
      </c>
      <c r="I407" s="7">
        <v>105</v>
      </c>
      <c r="J407" s="791"/>
      <c r="K407" s="16">
        <v>20</v>
      </c>
      <c r="L407" s="65" t="s">
        <v>31</v>
      </c>
      <c r="M407" s="66">
        <v>62.5</v>
      </c>
      <c r="N407" s="17">
        <f t="shared" si="6"/>
        <v>1250</v>
      </c>
      <c r="O407" s="784"/>
      <c r="P407" s="19">
        <v>0.1</v>
      </c>
      <c r="Q407" s="19">
        <v>0.4</v>
      </c>
      <c r="R407" s="19">
        <v>0.1</v>
      </c>
      <c r="S407" s="19">
        <v>0.4</v>
      </c>
      <c r="T407" s="16"/>
      <c r="U407" s="137" t="s">
        <v>29</v>
      </c>
      <c r="V407" s="729"/>
    </row>
    <row r="408" spans="2:22" x14ac:dyDescent="0.25">
      <c r="B408" s="15">
        <v>24</v>
      </c>
      <c r="C408" s="16">
        <v>21601</v>
      </c>
      <c r="D408" s="130" t="s">
        <v>354</v>
      </c>
      <c r="E408" s="318" t="s">
        <v>489</v>
      </c>
      <c r="F408" s="319" t="s">
        <v>182</v>
      </c>
      <c r="G408" s="5">
        <v>9</v>
      </c>
      <c r="H408" s="7" t="s">
        <v>181</v>
      </c>
      <c r="I408" s="7">
        <v>105</v>
      </c>
      <c r="J408" s="791"/>
      <c r="K408" s="16">
        <v>20</v>
      </c>
      <c r="L408" s="65" t="s">
        <v>31</v>
      </c>
      <c r="M408" s="66">
        <v>42.5</v>
      </c>
      <c r="N408" s="17">
        <f t="shared" si="6"/>
        <v>850</v>
      </c>
      <c r="O408" s="784"/>
      <c r="P408" s="19">
        <v>0.1</v>
      </c>
      <c r="Q408" s="19">
        <v>0.4</v>
      </c>
      <c r="R408" s="19">
        <v>0.1</v>
      </c>
      <c r="S408" s="19">
        <v>0.4</v>
      </c>
      <c r="T408" s="16"/>
      <c r="U408" s="137" t="s">
        <v>29</v>
      </c>
      <c r="V408" s="729"/>
    </row>
    <row r="409" spans="2:22" x14ac:dyDescent="0.25">
      <c r="B409" s="15">
        <v>25</v>
      </c>
      <c r="C409" s="16">
        <v>21601</v>
      </c>
      <c r="D409" s="130" t="s">
        <v>355</v>
      </c>
      <c r="E409" s="318" t="s">
        <v>489</v>
      </c>
      <c r="F409" s="319" t="s">
        <v>182</v>
      </c>
      <c r="G409" s="5">
        <v>9</v>
      </c>
      <c r="H409" s="7" t="s">
        <v>181</v>
      </c>
      <c r="I409" s="7">
        <v>105</v>
      </c>
      <c r="J409" s="791"/>
      <c r="K409" s="16">
        <v>15</v>
      </c>
      <c r="L409" s="65" t="s">
        <v>31</v>
      </c>
      <c r="M409" s="66">
        <v>45.5</v>
      </c>
      <c r="N409" s="17">
        <f t="shared" si="6"/>
        <v>682.5</v>
      </c>
      <c r="O409" s="784"/>
      <c r="P409" s="19">
        <v>0.1</v>
      </c>
      <c r="Q409" s="19">
        <v>0.4</v>
      </c>
      <c r="R409" s="19">
        <v>0.1</v>
      </c>
      <c r="S409" s="19">
        <v>0.4</v>
      </c>
      <c r="T409" s="16"/>
      <c r="U409" s="137" t="s">
        <v>29</v>
      </c>
      <c r="V409" s="729"/>
    </row>
    <row r="410" spans="2:22" ht="24.75" x14ac:dyDescent="0.25">
      <c r="B410" s="15">
        <v>26</v>
      </c>
      <c r="C410" s="16">
        <v>21601</v>
      </c>
      <c r="D410" s="130" t="s">
        <v>356</v>
      </c>
      <c r="E410" s="318" t="s">
        <v>489</v>
      </c>
      <c r="F410" s="319" t="s">
        <v>182</v>
      </c>
      <c r="G410" s="5">
        <v>9</v>
      </c>
      <c r="H410" s="7" t="s">
        <v>181</v>
      </c>
      <c r="I410" s="7">
        <v>105</v>
      </c>
      <c r="J410" s="791"/>
      <c r="K410" s="16">
        <v>300</v>
      </c>
      <c r="L410" s="65" t="s">
        <v>36</v>
      </c>
      <c r="M410" s="66">
        <v>35</v>
      </c>
      <c r="N410" s="17">
        <f t="shared" si="6"/>
        <v>10500</v>
      </c>
      <c r="O410" s="784"/>
      <c r="P410" s="19">
        <v>0.1</v>
      </c>
      <c r="Q410" s="19">
        <v>0.4</v>
      </c>
      <c r="R410" s="19">
        <v>0.1</v>
      </c>
      <c r="S410" s="19">
        <v>0.4</v>
      </c>
      <c r="T410" s="16"/>
      <c r="U410" s="137" t="s">
        <v>29</v>
      </c>
      <c r="V410" s="729"/>
    </row>
    <row r="411" spans="2:22" x14ac:dyDescent="0.25">
      <c r="B411" s="15">
        <v>27</v>
      </c>
      <c r="C411" s="16">
        <v>21601</v>
      </c>
      <c r="D411" s="130" t="s">
        <v>357</v>
      </c>
      <c r="E411" s="318" t="s">
        <v>489</v>
      </c>
      <c r="F411" s="319" t="s">
        <v>182</v>
      </c>
      <c r="G411" s="5">
        <v>9</v>
      </c>
      <c r="H411" s="7" t="s">
        <v>181</v>
      </c>
      <c r="I411" s="7">
        <v>105</v>
      </c>
      <c r="J411" s="791"/>
      <c r="K411" s="16">
        <v>15</v>
      </c>
      <c r="L411" s="65" t="s">
        <v>31</v>
      </c>
      <c r="M411" s="66">
        <v>58.7</v>
      </c>
      <c r="N411" s="17">
        <f t="shared" si="6"/>
        <v>880.5</v>
      </c>
      <c r="O411" s="784"/>
      <c r="P411" s="19">
        <v>0.1</v>
      </c>
      <c r="Q411" s="19">
        <v>0.4</v>
      </c>
      <c r="R411" s="19">
        <v>0.1</v>
      </c>
      <c r="S411" s="19">
        <v>0.4</v>
      </c>
      <c r="T411" s="16"/>
      <c r="U411" s="137" t="s">
        <v>29</v>
      </c>
      <c r="V411" s="729"/>
    </row>
    <row r="412" spans="2:22" x14ac:dyDescent="0.25">
      <c r="B412" s="15">
        <v>28</v>
      </c>
      <c r="C412" s="16">
        <v>21601</v>
      </c>
      <c r="D412" s="130" t="s">
        <v>358</v>
      </c>
      <c r="E412" s="318" t="s">
        <v>489</v>
      </c>
      <c r="F412" s="319" t="s">
        <v>182</v>
      </c>
      <c r="G412" s="5">
        <v>9</v>
      </c>
      <c r="H412" s="7" t="s">
        <v>181</v>
      </c>
      <c r="I412" s="7">
        <v>105</v>
      </c>
      <c r="J412" s="791"/>
      <c r="K412" s="16">
        <v>15</v>
      </c>
      <c r="L412" s="65" t="s">
        <v>68</v>
      </c>
      <c r="M412" s="66">
        <v>32</v>
      </c>
      <c r="N412" s="17">
        <f t="shared" si="6"/>
        <v>480</v>
      </c>
      <c r="O412" s="784"/>
      <c r="P412" s="19">
        <v>0.1</v>
      </c>
      <c r="Q412" s="19">
        <v>0.4</v>
      </c>
      <c r="R412" s="19">
        <v>0.1</v>
      </c>
      <c r="S412" s="19">
        <v>0.4</v>
      </c>
      <c r="T412" s="16"/>
      <c r="U412" s="137" t="s">
        <v>29</v>
      </c>
      <c r="V412" s="729"/>
    </row>
    <row r="413" spans="2:22" x14ac:dyDescent="0.25">
      <c r="B413" s="15">
        <v>29</v>
      </c>
      <c r="C413" s="16">
        <v>21601</v>
      </c>
      <c r="D413" s="130" t="s">
        <v>359</v>
      </c>
      <c r="E413" s="318" t="s">
        <v>489</v>
      </c>
      <c r="F413" s="319" t="s">
        <v>182</v>
      </c>
      <c r="G413" s="5">
        <v>9</v>
      </c>
      <c r="H413" s="7" t="s">
        <v>181</v>
      </c>
      <c r="I413" s="7">
        <v>105</v>
      </c>
      <c r="J413" s="791"/>
      <c r="K413" s="16">
        <v>21</v>
      </c>
      <c r="L413" s="65" t="s">
        <v>69</v>
      </c>
      <c r="M413" s="66">
        <v>520</v>
      </c>
      <c r="N413" s="17">
        <f t="shared" si="6"/>
        <v>10920</v>
      </c>
      <c r="O413" s="784"/>
      <c r="P413" s="19">
        <v>0.1</v>
      </c>
      <c r="Q413" s="19">
        <v>0.4</v>
      </c>
      <c r="R413" s="19">
        <v>0.1</v>
      </c>
      <c r="S413" s="19">
        <v>0.4</v>
      </c>
      <c r="T413" s="16"/>
      <c r="U413" s="137" t="s">
        <v>29</v>
      </c>
      <c r="V413" s="729"/>
    </row>
    <row r="414" spans="2:22" x14ac:dyDescent="0.25">
      <c r="B414" s="15">
        <v>30</v>
      </c>
      <c r="C414" s="16">
        <v>21601</v>
      </c>
      <c r="D414" s="130" t="s">
        <v>360</v>
      </c>
      <c r="E414" s="318" t="s">
        <v>489</v>
      </c>
      <c r="F414" s="319" t="s">
        <v>182</v>
      </c>
      <c r="G414" s="5">
        <v>9</v>
      </c>
      <c r="H414" s="7" t="s">
        <v>181</v>
      </c>
      <c r="I414" s="7">
        <v>105</v>
      </c>
      <c r="J414" s="791"/>
      <c r="K414" s="16">
        <v>20</v>
      </c>
      <c r="L414" s="65" t="s">
        <v>31</v>
      </c>
      <c r="M414" s="66">
        <v>65</v>
      </c>
      <c r="N414" s="17">
        <f t="shared" si="6"/>
        <v>1300</v>
      </c>
      <c r="O414" s="784"/>
      <c r="P414" s="19">
        <v>0.1</v>
      </c>
      <c r="Q414" s="19">
        <v>0.4</v>
      </c>
      <c r="R414" s="19">
        <v>0.1</v>
      </c>
      <c r="S414" s="19">
        <v>0.4</v>
      </c>
      <c r="T414" s="16"/>
      <c r="U414" s="137" t="s">
        <v>29</v>
      </c>
      <c r="V414" s="729"/>
    </row>
    <row r="415" spans="2:22" x14ac:dyDescent="0.25">
      <c r="B415" s="15">
        <v>31</v>
      </c>
      <c r="C415" s="16">
        <v>21601</v>
      </c>
      <c r="D415" s="130" t="s">
        <v>361</v>
      </c>
      <c r="E415" s="318" t="s">
        <v>489</v>
      </c>
      <c r="F415" s="319" t="s">
        <v>182</v>
      </c>
      <c r="G415" s="5">
        <v>9</v>
      </c>
      <c r="H415" s="7" t="s">
        <v>181</v>
      </c>
      <c r="I415" s="7">
        <v>105</v>
      </c>
      <c r="J415" s="791"/>
      <c r="K415" s="16">
        <v>10</v>
      </c>
      <c r="L415" s="65" t="s">
        <v>31</v>
      </c>
      <c r="M415" s="66">
        <v>180</v>
      </c>
      <c r="N415" s="17">
        <f t="shared" si="6"/>
        <v>1800</v>
      </c>
      <c r="O415" s="784"/>
      <c r="P415" s="19">
        <v>0.1</v>
      </c>
      <c r="Q415" s="19">
        <v>0.4</v>
      </c>
      <c r="R415" s="19">
        <v>0.1</v>
      </c>
      <c r="S415" s="19">
        <v>0.4</v>
      </c>
      <c r="T415" s="16"/>
      <c r="U415" s="137" t="s">
        <v>29</v>
      </c>
      <c r="V415" s="729"/>
    </row>
    <row r="416" spans="2:22" x14ac:dyDescent="0.25">
      <c r="B416" s="15">
        <v>32</v>
      </c>
      <c r="C416" s="16">
        <v>21601</v>
      </c>
      <c r="D416" s="130" t="s">
        <v>362</v>
      </c>
      <c r="E416" s="318" t="s">
        <v>489</v>
      </c>
      <c r="F416" s="319" t="s">
        <v>182</v>
      </c>
      <c r="G416" s="5">
        <v>9</v>
      </c>
      <c r="H416" s="7" t="s">
        <v>181</v>
      </c>
      <c r="I416" s="7">
        <v>105</v>
      </c>
      <c r="J416" s="791"/>
      <c r="K416" s="16">
        <v>11</v>
      </c>
      <c r="L416" s="65" t="s">
        <v>31</v>
      </c>
      <c r="M416" s="66">
        <v>450</v>
      </c>
      <c r="N416" s="17">
        <f t="shared" si="6"/>
        <v>4950</v>
      </c>
      <c r="O416" s="784"/>
      <c r="P416" s="19">
        <v>0.1</v>
      </c>
      <c r="Q416" s="19">
        <v>0.4</v>
      </c>
      <c r="R416" s="19">
        <v>0.1</v>
      </c>
      <c r="S416" s="19">
        <v>0.4</v>
      </c>
      <c r="T416" s="16"/>
      <c r="U416" s="137" t="s">
        <v>29</v>
      </c>
      <c r="V416" s="729"/>
    </row>
    <row r="417" spans="2:22" x14ac:dyDescent="0.25">
      <c r="B417" s="15">
        <v>33</v>
      </c>
      <c r="C417" s="16">
        <v>21601</v>
      </c>
      <c r="D417" s="130" t="s">
        <v>363</v>
      </c>
      <c r="E417" s="318" t="s">
        <v>489</v>
      </c>
      <c r="F417" s="319" t="s">
        <v>182</v>
      </c>
      <c r="G417" s="5">
        <v>9</v>
      </c>
      <c r="H417" s="7" t="s">
        <v>181</v>
      </c>
      <c r="I417" s="7">
        <v>105</v>
      </c>
      <c r="J417" s="791"/>
      <c r="K417" s="16">
        <v>14</v>
      </c>
      <c r="L417" s="65" t="s">
        <v>69</v>
      </c>
      <c r="M417" s="66">
        <v>520</v>
      </c>
      <c r="N417" s="17">
        <f t="shared" si="6"/>
        <v>7280</v>
      </c>
      <c r="O417" s="784"/>
      <c r="P417" s="19">
        <v>0.1</v>
      </c>
      <c r="Q417" s="19">
        <v>0.4</v>
      </c>
      <c r="R417" s="19">
        <v>0.1</v>
      </c>
      <c r="S417" s="19">
        <v>0.4</v>
      </c>
      <c r="T417" s="16"/>
      <c r="U417" s="137" t="s">
        <v>29</v>
      </c>
      <c r="V417" s="729"/>
    </row>
    <row r="418" spans="2:22" x14ac:dyDescent="0.25">
      <c r="B418" s="15">
        <v>34</v>
      </c>
      <c r="C418" s="16">
        <v>21601</v>
      </c>
      <c r="D418" s="130" t="s">
        <v>499</v>
      </c>
      <c r="E418" s="318" t="s">
        <v>489</v>
      </c>
      <c r="F418" s="319" t="s">
        <v>182</v>
      </c>
      <c r="G418" s="5">
        <v>9</v>
      </c>
      <c r="H418" s="346" t="s">
        <v>181</v>
      </c>
      <c r="I418" s="346">
        <v>105</v>
      </c>
      <c r="J418" s="791"/>
      <c r="K418" s="16">
        <v>10</v>
      </c>
      <c r="L418" s="65" t="s">
        <v>31</v>
      </c>
      <c r="M418" s="66">
        <v>95</v>
      </c>
      <c r="N418" s="17">
        <f t="shared" si="6"/>
        <v>950</v>
      </c>
      <c r="O418" s="784"/>
      <c r="P418" s="117">
        <v>0.1</v>
      </c>
      <c r="Q418" s="117">
        <v>0.4</v>
      </c>
      <c r="R418" s="117">
        <v>0.1</v>
      </c>
      <c r="S418" s="117">
        <v>0.4</v>
      </c>
      <c r="T418" s="116"/>
      <c r="U418" s="522" t="s">
        <v>29</v>
      </c>
      <c r="V418" s="729"/>
    </row>
    <row r="419" spans="2:22" x14ac:dyDescent="0.25">
      <c r="B419" s="15">
        <v>35</v>
      </c>
      <c r="C419" s="16">
        <v>21601</v>
      </c>
      <c r="D419" s="130" t="s">
        <v>364</v>
      </c>
      <c r="E419" s="318" t="s">
        <v>489</v>
      </c>
      <c r="F419" s="319" t="s">
        <v>182</v>
      </c>
      <c r="G419" s="5">
        <v>9</v>
      </c>
      <c r="H419" s="346" t="s">
        <v>181</v>
      </c>
      <c r="I419" s="346">
        <v>105</v>
      </c>
      <c r="J419" s="791"/>
      <c r="K419" s="16">
        <v>16</v>
      </c>
      <c r="L419" s="65" t="s">
        <v>69</v>
      </c>
      <c r="M419" s="66">
        <v>450</v>
      </c>
      <c r="N419" s="17">
        <f t="shared" si="6"/>
        <v>7200</v>
      </c>
      <c r="O419" s="784"/>
      <c r="P419" s="117">
        <v>0.1</v>
      </c>
      <c r="Q419" s="117">
        <v>0.4</v>
      </c>
      <c r="R419" s="117">
        <v>0.1</v>
      </c>
      <c r="S419" s="117">
        <v>0.4</v>
      </c>
      <c r="T419" s="116"/>
      <c r="U419" s="522" t="s">
        <v>29</v>
      </c>
      <c r="V419" s="729"/>
    </row>
    <row r="420" spans="2:22" x14ac:dyDescent="0.25">
      <c r="B420" s="15">
        <v>36</v>
      </c>
      <c r="C420" s="16">
        <v>21601</v>
      </c>
      <c r="D420" s="130" t="s">
        <v>365</v>
      </c>
      <c r="E420" s="318" t="s">
        <v>489</v>
      </c>
      <c r="F420" s="319" t="s">
        <v>182</v>
      </c>
      <c r="G420" s="5">
        <v>9</v>
      </c>
      <c r="H420" s="7" t="s">
        <v>181</v>
      </c>
      <c r="I420" s="7">
        <v>105</v>
      </c>
      <c r="J420" s="791"/>
      <c r="K420" s="16">
        <v>25</v>
      </c>
      <c r="L420" s="65" t="s">
        <v>31</v>
      </c>
      <c r="M420" s="66">
        <v>25</v>
      </c>
      <c r="N420" s="17">
        <f t="shared" si="6"/>
        <v>625</v>
      </c>
      <c r="O420" s="784"/>
      <c r="P420" s="19">
        <v>0.1</v>
      </c>
      <c r="Q420" s="19">
        <v>0.4</v>
      </c>
      <c r="R420" s="19">
        <v>0.1</v>
      </c>
      <c r="S420" s="19">
        <v>0.4</v>
      </c>
      <c r="T420" s="16"/>
      <c r="U420" s="137" t="s">
        <v>29</v>
      </c>
      <c r="V420" s="729"/>
    </row>
    <row r="421" spans="2:22" ht="15.75" thickBot="1" x14ac:dyDescent="0.3">
      <c r="B421" s="22">
        <v>37</v>
      </c>
      <c r="C421" s="23">
        <v>21601</v>
      </c>
      <c r="D421" s="148" t="s">
        <v>366</v>
      </c>
      <c r="E421" s="318" t="s">
        <v>489</v>
      </c>
      <c r="F421" s="319" t="s">
        <v>182</v>
      </c>
      <c r="G421" s="5">
        <v>9</v>
      </c>
      <c r="H421" s="174" t="s">
        <v>181</v>
      </c>
      <c r="I421" s="174">
        <v>105</v>
      </c>
      <c r="J421" s="793"/>
      <c r="K421" s="23">
        <v>12</v>
      </c>
      <c r="L421" s="194" t="s">
        <v>31</v>
      </c>
      <c r="M421" s="175">
        <v>380</v>
      </c>
      <c r="N421" s="17">
        <v>4560.7</v>
      </c>
      <c r="O421" s="785"/>
      <c r="P421" s="25">
        <v>0.1</v>
      </c>
      <c r="Q421" s="25">
        <v>0.4</v>
      </c>
      <c r="R421" s="25">
        <v>0.1</v>
      </c>
      <c r="S421" s="25">
        <v>0.4</v>
      </c>
      <c r="T421" s="23"/>
      <c r="U421" s="147" t="s">
        <v>29</v>
      </c>
      <c r="V421" s="730"/>
    </row>
    <row r="422" spans="2:22" ht="15.75" thickTop="1" x14ac:dyDescent="0.25">
      <c r="B422" s="27"/>
      <c r="C422" s="27"/>
      <c r="D422" s="28"/>
      <c r="E422" s="28"/>
      <c r="F422" s="28"/>
      <c r="G422" s="12"/>
      <c r="H422" s="12"/>
      <c r="I422" s="12"/>
      <c r="J422" s="12"/>
      <c r="K422" s="27"/>
      <c r="L422" s="67"/>
      <c r="M422" s="68"/>
      <c r="N422" s="69"/>
      <c r="O422" s="31"/>
      <c r="P422" s="32"/>
      <c r="Q422" s="32"/>
      <c r="R422" s="32"/>
      <c r="S422" s="32"/>
      <c r="T422" s="47"/>
      <c r="U422" s="34"/>
      <c r="V422" s="14"/>
    </row>
    <row r="423" spans="2:22" x14ac:dyDescent="0.25">
      <c r="B423" s="27"/>
      <c r="C423" s="27"/>
      <c r="D423" s="28"/>
      <c r="E423" s="28"/>
      <c r="F423" s="28"/>
      <c r="G423" s="12"/>
      <c r="H423" s="12"/>
      <c r="I423" s="12"/>
      <c r="J423" s="12"/>
      <c r="K423" s="27"/>
      <c r="L423" s="67"/>
      <c r="M423" s="68"/>
      <c r="N423" s="69">
        <f>SUM(N385:N422)</f>
        <v>109994</v>
      </c>
      <c r="O423" s="31"/>
      <c r="P423" s="32"/>
      <c r="Q423" s="32"/>
      <c r="R423" s="32"/>
      <c r="S423" s="32"/>
      <c r="T423" s="47"/>
      <c r="U423" s="34"/>
      <c r="V423" s="14"/>
    </row>
    <row r="424" spans="2:22" x14ac:dyDescent="0.25">
      <c r="B424" s="27"/>
      <c r="C424" s="27"/>
      <c r="D424" s="28"/>
      <c r="E424" s="28"/>
      <c r="F424" s="28"/>
      <c r="G424" s="12"/>
      <c r="H424" s="12"/>
      <c r="I424" s="12"/>
      <c r="J424" s="12"/>
      <c r="K424" s="27"/>
      <c r="L424" s="67"/>
      <c r="M424" s="68"/>
      <c r="N424" s="69"/>
      <c r="O424" s="31"/>
      <c r="P424" s="32"/>
      <c r="Q424" s="32"/>
      <c r="R424" s="32"/>
      <c r="S424" s="32"/>
      <c r="T424" s="47"/>
      <c r="U424" s="34"/>
      <c r="V424" s="14"/>
    </row>
    <row r="425" spans="2:22" x14ac:dyDescent="0.25">
      <c r="B425" s="27"/>
      <c r="C425" s="27"/>
      <c r="D425" s="28"/>
      <c r="E425" s="28"/>
      <c r="F425" s="28"/>
      <c r="G425" s="12"/>
      <c r="H425" s="12"/>
      <c r="I425" s="12"/>
      <c r="J425" s="12"/>
      <c r="K425" s="27"/>
      <c r="L425" s="67"/>
      <c r="M425" s="68"/>
      <c r="N425" s="69"/>
      <c r="O425" s="31"/>
      <c r="P425" s="32"/>
      <c r="Q425" s="32"/>
      <c r="R425" s="32"/>
      <c r="S425" s="32"/>
      <c r="T425" s="47"/>
      <c r="U425" s="34"/>
      <c r="V425" s="14"/>
    </row>
    <row r="426" spans="2:22" x14ac:dyDescent="0.25">
      <c r="B426" s="27"/>
      <c r="C426" s="27"/>
      <c r="D426" s="28"/>
      <c r="E426" s="28"/>
      <c r="F426" s="28"/>
      <c r="G426" s="12"/>
      <c r="H426" s="12"/>
      <c r="I426" s="12"/>
      <c r="J426" s="12"/>
      <c r="K426" s="27"/>
      <c r="L426" s="67"/>
      <c r="M426" s="68"/>
      <c r="N426" s="69"/>
      <c r="O426" s="31"/>
      <c r="P426" s="32"/>
      <c r="Q426" s="32"/>
      <c r="R426" s="32"/>
      <c r="S426" s="32"/>
      <c r="T426" s="47"/>
      <c r="U426" s="34"/>
      <c r="V426" s="14"/>
    </row>
    <row r="427" spans="2:22" x14ac:dyDescent="0.25">
      <c r="B427" s="706" t="s">
        <v>0</v>
      </c>
      <c r="C427" s="706"/>
      <c r="D427" s="706"/>
      <c r="E427" s="706"/>
      <c r="F427" s="706"/>
      <c r="G427" s="706"/>
      <c r="H427" s="706"/>
      <c r="I427" s="706"/>
      <c r="J427" s="706"/>
      <c r="K427" s="706"/>
      <c r="L427" s="706"/>
      <c r="M427" s="706"/>
      <c r="N427" s="706"/>
      <c r="O427" s="706"/>
      <c r="P427" s="706"/>
      <c r="Q427" s="706"/>
      <c r="R427" s="706"/>
      <c r="S427" s="706"/>
      <c r="T427" s="706"/>
      <c r="U427" s="706"/>
      <c r="V427" s="706"/>
    </row>
    <row r="428" spans="2:22" x14ac:dyDescent="0.25">
      <c r="B428" s="713" t="s">
        <v>1</v>
      </c>
      <c r="C428" s="713"/>
      <c r="D428" s="713"/>
      <c r="E428" s="713"/>
      <c r="F428" s="713"/>
      <c r="G428" s="713"/>
      <c r="H428" s="713"/>
      <c r="I428" s="713"/>
      <c r="J428" s="713"/>
      <c r="K428" s="713"/>
      <c r="L428" s="713"/>
      <c r="M428" s="713"/>
      <c r="N428" s="713"/>
      <c r="O428" s="713"/>
      <c r="P428" s="713"/>
      <c r="Q428" s="713"/>
      <c r="R428" s="713"/>
      <c r="S428" s="713"/>
      <c r="T428" s="713"/>
      <c r="U428" s="713"/>
      <c r="V428" s="713"/>
    </row>
    <row r="429" spans="2:22" x14ac:dyDescent="0.25">
      <c r="B429" s="713" t="s">
        <v>2</v>
      </c>
      <c r="C429" s="713"/>
      <c r="D429" s="713"/>
      <c r="E429" s="713"/>
      <c r="F429" s="713"/>
      <c r="G429" s="713"/>
      <c r="H429" s="713"/>
      <c r="I429" s="713"/>
      <c r="J429" s="713"/>
      <c r="K429" s="713"/>
      <c r="L429" s="713"/>
      <c r="M429" s="713"/>
      <c r="N429" s="713"/>
      <c r="O429" s="713"/>
      <c r="P429" s="713"/>
      <c r="Q429" s="713"/>
      <c r="R429" s="713"/>
      <c r="S429" s="713"/>
      <c r="T429" s="713"/>
      <c r="U429" s="713"/>
      <c r="V429" s="713"/>
    </row>
    <row r="430" spans="2:22" x14ac:dyDescent="0.25">
      <c r="B430" s="713" t="s">
        <v>3</v>
      </c>
      <c r="C430" s="713"/>
      <c r="D430" s="713"/>
      <c r="E430" s="713"/>
      <c r="F430" s="713"/>
      <c r="G430" s="713"/>
      <c r="H430" s="713"/>
      <c r="I430" s="713"/>
      <c r="J430" s="713"/>
      <c r="K430" s="713"/>
      <c r="L430" s="713"/>
      <c r="M430" s="713"/>
      <c r="N430" s="713"/>
      <c r="O430" s="713"/>
      <c r="P430" s="713"/>
      <c r="Q430" s="713"/>
      <c r="R430" s="713"/>
      <c r="S430" s="713"/>
      <c r="T430" s="713"/>
      <c r="U430" s="713"/>
      <c r="V430" s="713"/>
    </row>
    <row r="431" spans="2:22" x14ac:dyDescent="0.25">
      <c r="B431" s="713" t="s">
        <v>455</v>
      </c>
      <c r="C431" s="713"/>
      <c r="D431" s="713"/>
      <c r="E431" s="713"/>
      <c r="F431" s="713"/>
      <c r="G431" s="713"/>
      <c r="H431" s="713"/>
      <c r="I431" s="713"/>
      <c r="J431" s="713"/>
      <c r="K431" s="713"/>
      <c r="L431" s="713"/>
      <c r="M431" s="713"/>
      <c r="N431" s="713"/>
      <c r="O431" s="713"/>
      <c r="P431" s="713"/>
      <c r="Q431" s="713"/>
      <c r="R431" s="713"/>
      <c r="S431" s="713"/>
      <c r="T431" s="713"/>
      <c r="U431" s="713"/>
      <c r="V431" s="713"/>
    </row>
    <row r="432" spans="2:22" x14ac:dyDescent="0.25">
      <c r="B432" s="726" t="s">
        <v>4</v>
      </c>
      <c r="C432" s="726"/>
      <c r="D432" s="726"/>
      <c r="E432" s="726"/>
      <c r="F432" s="726"/>
      <c r="G432" s="726"/>
      <c r="H432" s="726"/>
      <c r="I432" s="726"/>
      <c r="J432" s="726"/>
      <c r="K432" s="726"/>
      <c r="L432" s="726"/>
      <c r="M432" s="726"/>
      <c r="N432" s="726"/>
      <c r="O432" s="726"/>
      <c r="P432" s="726"/>
      <c r="Q432" s="726"/>
      <c r="R432" s="726"/>
      <c r="S432" s="726"/>
      <c r="T432" s="726"/>
      <c r="U432" s="726"/>
      <c r="V432" s="726"/>
    </row>
    <row r="433" spans="2:22" x14ac:dyDescent="0.25">
      <c r="B433" s="697" t="s">
        <v>70</v>
      </c>
      <c r="C433" s="697"/>
      <c r="D433" s="697"/>
      <c r="E433" s="697"/>
      <c r="F433" s="697"/>
      <c r="G433" s="697"/>
      <c r="H433" s="697"/>
      <c r="I433" s="697"/>
      <c r="J433" s="697"/>
      <c r="K433" s="697"/>
      <c r="L433" s="697"/>
      <c r="M433" s="697"/>
      <c r="N433" s="697"/>
      <c r="O433" s="697"/>
      <c r="P433" s="697"/>
      <c r="Q433" s="697"/>
      <c r="R433" s="697"/>
      <c r="S433" s="697"/>
      <c r="T433" s="697"/>
      <c r="U433" s="697"/>
      <c r="V433" s="697"/>
    </row>
    <row r="434" spans="2:22" ht="18.75" thickBot="1" x14ac:dyDescent="0.3">
      <c r="B434" s="2"/>
      <c r="C434" s="2"/>
      <c r="D434" s="3"/>
      <c r="E434" s="3"/>
      <c r="F434" s="3"/>
      <c r="G434" s="3"/>
      <c r="H434" s="3"/>
      <c r="I434" s="3"/>
      <c r="J434" s="3"/>
      <c r="K434" s="3"/>
      <c r="L434" s="4"/>
      <c r="M434" s="3"/>
      <c r="N434" s="3"/>
      <c r="O434" s="3"/>
      <c r="P434" s="3"/>
      <c r="Q434" s="3"/>
      <c r="R434" s="3"/>
      <c r="S434" s="3"/>
      <c r="T434" s="2"/>
      <c r="U434" s="2"/>
      <c r="V434" s="2"/>
    </row>
    <row r="435" spans="2:22" ht="15.75" customHeight="1" thickTop="1" x14ac:dyDescent="0.25">
      <c r="B435" s="698" t="s">
        <v>6</v>
      </c>
      <c r="C435" s="700" t="s">
        <v>7</v>
      </c>
      <c r="D435" s="702" t="s">
        <v>8</v>
      </c>
      <c r="E435" s="702" t="s">
        <v>177</v>
      </c>
      <c r="F435" s="702" t="s">
        <v>178</v>
      </c>
      <c r="G435" s="702" t="s">
        <v>9</v>
      </c>
      <c r="H435" s="702" t="s">
        <v>10</v>
      </c>
      <c r="I435" s="312"/>
      <c r="J435" s="702" t="s">
        <v>179</v>
      </c>
      <c r="K435" s="702" t="s">
        <v>11</v>
      </c>
      <c r="L435" s="700" t="s">
        <v>12</v>
      </c>
      <c r="M435" s="704" t="s">
        <v>13</v>
      </c>
      <c r="N435" s="704" t="s">
        <v>14</v>
      </c>
      <c r="O435" s="704" t="s">
        <v>15</v>
      </c>
      <c r="P435" s="715" t="s">
        <v>16</v>
      </c>
      <c r="Q435" s="716"/>
      <c r="R435" s="716"/>
      <c r="S435" s="717"/>
      <c r="T435" s="721" t="s">
        <v>17</v>
      </c>
      <c r="U435" s="722"/>
      <c r="V435" s="708" t="s">
        <v>18</v>
      </c>
    </row>
    <row r="436" spans="2:22" x14ac:dyDescent="0.25">
      <c r="B436" s="699"/>
      <c r="C436" s="701"/>
      <c r="D436" s="703"/>
      <c r="E436" s="703"/>
      <c r="F436" s="703"/>
      <c r="G436" s="703"/>
      <c r="H436" s="703"/>
      <c r="I436" s="313"/>
      <c r="J436" s="703"/>
      <c r="K436" s="703"/>
      <c r="L436" s="701"/>
      <c r="M436" s="705"/>
      <c r="N436" s="705"/>
      <c r="O436" s="705"/>
      <c r="P436" s="718"/>
      <c r="Q436" s="719"/>
      <c r="R436" s="719"/>
      <c r="S436" s="720"/>
      <c r="T436" s="723"/>
      <c r="U436" s="724"/>
      <c r="V436" s="709"/>
    </row>
    <row r="437" spans="2:22" ht="48" x14ac:dyDescent="0.25">
      <c r="B437" s="699"/>
      <c r="C437" s="701"/>
      <c r="D437" s="703"/>
      <c r="E437" s="703"/>
      <c r="F437" s="703"/>
      <c r="G437" s="703"/>
      <c r="H437" s="703"/>
      <c r="I437" s="313" t="s">
        <v>180</v>
      </c>
      <c r="J437" s="703"/>
      <c r="K437" s="703"/>
      <c r="L437" s="701"/>
      <c r="M437" s="705"/>
      <c r="N437" s="705"/>
      <c r="O437" s="705"/>
      <c r="P437" s="711" t="s">
        <v>19</v>
      </c>
      <c r="Q437" s="711" t="s">
        <v>20</v>
      </c>
      <c r="R437" s="711" t="s">
        <v>21</v>
      </c>
      <c r="S437" s="711" t="s">
        <v>22</v>
      </c>
      <c r="T437" s="695" t="s">
        <v>23</v>
      </c>
      <c r="U437" s="695" t="s">
        <v>24</v>
      </c>
      <c r="V437" s="709"/>
    </row>
    <row r="438" spans="2:22" ht="15.75" thickBot="1" x14ac:dyDescent="0.3">
      <c r="B438" s="699"/>
      <c r="C438" s="701"/>
      <c r="D438" s="703"/>
      <c r="E438" s="703"/>
      <c r="F438" s="703"/>
      <c r="G438" s="703"/>
      <c r="H438" s="703"/>
      <c r="I438" s="313"/>
      <c r="J438" s="703"/>
      <c r="K438" s="703"/>
      <c r="L438" s="701"/>
      <c r="M438" s="705"/>
      <c r="N438" s="705"/>
      <c r="O438" s="705"/>
      <c r="P438" s="746"/>
      <c r="Q438" s="746"/>
      <c r="R438" s="746"/>
      <c r="S438" s="746"/>
      <c r="T438" s="705"/>
      <c r="U438" s="705"/>
      <c r="V438" s="710"/>
    </row>
    <row r="439" spans="2:22" ht="41.25" customHeight="1" thickBot="1" x14ac:dyDescent="0.3">
      <c r="B439" s="22">
        <v>1</v>
      </c>
      <c r="C439" s="23">
        <v>21701</v>
      </c>
      <c r="D439" s="496" t="s">
        <v>375</v>
      </c>
      <c r="E439" s="318" t="s">
        <v>489</v>
      </c>
      <c r="F439" s="319" t="s">
        <v>182</v>
      </c>
      <c r="G439" s="5">
        <v>9</v>
      </c>
      <c r="H439" s="231" t="s">
        <v>181</v>
      </c>
      <c r="I439" s="231">
        <v>105</v>
      </c>
      <c r="J439" s="231" t="s">
        <v>556</v>
      </c>
      <c r="K439" s="196">
        <v>1</v>
      </c>
      <c r="L439" s="196" t="s">
        <v>79</v>
      </c>
      <c r="M439" s="478">
        <v>74736</v>
      </c>
      <c r="N439" s="183">
        <v>74736</v>
      </c>
      <c r="O439" s="666"/>
      <c r="P439" s="503">
        <v>0.1</v>
      </c>
      <c r="Q439" s="503">
        <v>0.4</v>
      </c>
      <c r="R439" s="503">
        <v>0.1</v>
      </c>
      <c r="S439" s="503">
        <v>0.4</v>
      </c>
      <c r="T439" s="231"/>
      <c r="U439" s="231" t="s">
        <v>29</v>
      </c>
      <c r="V439" s="467"/>
    </row>
    <row r="440" spans="2:22" ht="15.75" thickTop="1" x14ac:dyDescent="0.25">
      <c r="L440" s="62"/>
      <c r="N440" s="70"/>
    </row>
    <row r="441" spans="2:22" x14ac:dyDescent="0.25">
      <c r="L441" s="62"/>
    </row>
    <row r="442" spans="2:22" x14ac:dyDescent="0.25">
      <c r="L442" s="62"/>
      <c r="N442" s="70">
        <f>SUM(N439:N441)</f>
        <v>74736</v>
      </c>
    </row>
    <row r="443" spans="2:22" x14ac:dyDescent="0.25">
      <c r="L443" s="62"/>
    </row>
    <row r="444" spans="2:22" x14ac:dyDescent="0.25">
      <c r="L444" s="62"/>
    </row>
    <row r="445" spans="2:22" x14ac:dyDescent="0.25">
      <c r="L445" s="62"/>
    </row>
    <row r="446" spans="2:22" x14ac:dyDescent="0.25">
      <c r="L446" s="62"/>
    </row>
    <row r="447" spans="2:22" x14ac:dyDescent="0.25">
      <c r="L447" s="62"/>
    </row>
    <row r="448" spans="2:22" x14ac:dyDescent="0.25">
      <c r="L448" s="62"/>
    </row>
    <row r="449" spans="12:12" x14ac:dyDescent="0.25">
      <c r="L449" s="62"/>
    </row>
    <row r="450" spans="12:12" x14ac:dyDescent="0.25">
      <c r="L450" s="62"/>
    </row>
    <row r="451" spans="12:12" x14ac:dyDescent="0.25">
      <c r="L451" s="62"/>
    </row>
    <row r="452" spans="12:12" x14ac:dyDescent="0.25">
      <c r="L452" s="62"/>
    </row>
    <row r="453" spans="12:12" x14ac:dyDescent="0.25">
      <c r="L453" s="62"/>
    </row>
    <row r="454" spans="12:12" x14ac:dyDescent="0.25">
      <c r="L454" s="62"/>
    </row>
    <row r="455" spans="12:12" x14ac:dyDescent="0.25">
      <c r="L455" s="62"/>
    </row>
    <row r="456" spans="12:12" x14ac:dyDescent="0.25">
      <c r="L456" s="62"/>
    </row>
    <row r="457" spans="12:12" x14ac:dyDescent="0.25">
      <c r="L457" s="62"/>
    </row>
    <row r="458" spans="12:12" x14ac:dyDescent="0.25">
      <c r="L458" s="62"/>
    </row>
    <row r="459" spans="12:12" x14ac:dyDescent="0.25">
      <c r="L459" s="62"/>
    </row>
    <row r="460" spans="12:12" x14ac:dyDescent="0.25">
      <c r="L460" s="62"/>
    </row>
    <row r="461" spans="12:12" x14ac:dyDescent="0.25">
      <c r="L461" s="62"/>
    </row>
    <row r="462" spans="12:12" x14ac:dyDescent="0.25">
      <c r="L462" s="62"/>
    </row>
    <row r="463" spans="12:12" x14ac:dyDescent="0.25">
      <c r="L463" s="62"/>
    </row>
    <row r="464" spans="12:12" x14ac:dyDescent="0.25">
      <c r="L464" s="62"/>
    </row>
    <row r="465" spans="2:22" x14ac:dyDescent="0.25">
      <c r="L465" s="62"/>
    </row>
    <row r="466" spans="2:22" x14ac:dyDescent="0.25">
      <c r="L466" s="62"/>
    </row>
    <row r="467" spans="2:22" x14ac:dyDescent="0.25">
      <c r="L467" s="62"/>
    </row>
    <row r="468" spans="2:22" x14ac:dyDescent="0.25">
      <c r="B468" s="706" t="s">
        <v>0</v>
      </c>
      <c r="C468" s="706"/>
      <c r="D468" s="706"/>
      <c r="E468" s="706"/>
      <c r="F468" s="706"/>
      <c r="G468" s="706"/>
      <c r="H468" s="706"/>
      <c r="I468" s="706"/>
      <c r="J468" s="706"/>
      <c r="K468" s="706"/>
      <c r="L468" s="706"/>
      <c r="M468" s="706"/>
      <c r="N468" s="706"/>
      <c r="O468" s="706"/>
      <c r="P468" s="706"/>
      <c r="Q468" s="706"/>
      <c r="R468" s="706"/>
      <c r="S468" s="706"/>
      <c r="T468" s="706"/>
      <c r="U468" s="706"/>
      <c r="V468" s="706"/>
    </row>
    <row r="469" spans="2:22" x14ac:dyDescent="0.25">
      <c r="B469" s="713" t="s">
        <v>1</v>
      </c>
      <c r="C469" s="713"/>
      <c r="D469" s="713"/>
      <c r="E469" s="713"/>
      <c r="F469" s="713"/>
      <c r="G469" s="713"/>
      <c r="H469" s="713"/>
      <c r="I469" s="713"/>
      <c r="J469" s="713"/>
      <c r="K469" s="713"/>
      <c r="L469" s="713"/>
      <c r="M469" s="713"/>
      <c r="N469" s="713"/>
      <c r="O469" s="713"/>
      <c r="P469" s="713"/>
      <c r="Q469" s="713"/>
      <c r="R469" s="713"/>
      <c r="S469" s="713"/>
      <c r="T469" s="713"/>
      <c r="U469" s="713"/>
      <c r="V469" s="713"/>
    </row>
    <row r="470" spans="2:22" x14ac:dyDescent="0.25">
      <c r="B470" s="713" t="s">
        <v>2</v>
      </c>
      <c r="C470" s="713"/>
      <c r="D470" s="713"/>
      <c r="E470" s="713"/>
      <c r="F470" s="713"/>
      <c r="G470" s="713"/>
      <c r="H470" s="713"/>
      <c r="I470" s="713"/>
      <c r="J470" s="713"/>
      <c r="K470" s="713"/>
      <c r="L470" s="713"/>
      <c r="M470" s="713"/>
      <c r="N470" s="713"/>
      <c r="O470" s="713"/>
      <c r="P470" s="713"/>
      <c r="Q470" s="713"/>
      <c r="R470" s="713"/>
      <c r="S470" s="713"/>
      <c r="T470" s="713"/>
      <c r="U470" s="713"/>
      <c r="V470" s="713"/>
    </row>
    <row r="471" spans="2:22" x14ac:dyDescent="0.25">
      <c r="B471" s="713" t="s">
        <v>3</v>
      </c>
      <c r="C471" s="713"/>
      <c r="D471" s="713"/>
      <c r="E471" s="713"/>
      <c r="F471" s="713"/>
      <c r="G471" s="713"/>
      <c r="H471" s="713"/>
      <c r="I471" s="713"/>
      <c r="J471" s="713"/>
      <c r="K471" s="713"/>
      <c r="L471" s="713"/>
      <c r="M471" s="713"/>
      <c r="N471" s="713"/>
      <c r="O471" s="713"/>
      <c r="P471" s="713"/>
      <c r="Q471" s="713"/>
      <c r="R471" s="713"/>
      <c r="S471" s="713"/>
      <c r="T471" s="713"/>
      <c r="U471" s="713"/>
      <c r="V471" s="713"/>
    </row>
    <row r="472" spans="2:22" x14ac:dyDescent="0.25">
      <c r="B472" s="713" t="s">
        <v>455</v>
      </c>
      <c r="C472" s="713"/>
      <c r="D472" s="713"/>
      <c r="E472" s="713"/>
      <c r="F472" s="713"/>
      <c r="G472" s="713"/>
      <c r="H472" s="713"/>
      <c r="I472" s="713"/>
      <c r="J472" s="713"/>
      <c r="K472" s="713"/>
      <c r="L472" s="713"/>
      <c r="M472" s="713"/>
      <c r="N472" s="713"/>
      <c r="O472" s="713"/>
      <c r="P472" s="713"/>
      <c r="Q472" s="713"/>
      <c r="R472" s="713"/>
      <c r="S472" s="713"/>
      <c r="T472" s="713"/>
      <c r="U472" s="713"/>
      <c r="V472" s="713"/>
    </row>
    <row r="473" spans="2:22" x14ac:dyDescent="0.25">
      <c r="B473" s="714" t="s">
        <v>4</v>
      </c>
      <c r="C473" s="714"/>
      <c r="D473" s="714"/>
      <c r="E473" s="714"/>
      <c r="F473" s="714"/>
      <c r="G473" s="714"/>
      <c r="H473" s="714"/>
      <c r="I473" s="714"/>
      <c r="J473" s="714"/>
      <c r="K473" s="714"/>
      <c r="L473" s="714"/>
      <c r="M473" s="714"/>
      <c r="N473" s="714"/>
      <c r="O473" s="714"/>
      <c r="P473" s="714"/>
      <c r="Q473" s="714"/>
      <c r="R473" s="714"/>
      <c r="S473" s="714"/>
      <c r="T473" s="714"/>
      <c r="U473" s="714"/>
      <c r="V473" s="714"/>
    </row>
    <row r="474" spans="2:22" x14ac:dyDescent="0.25">
      <c r="B474" s="706" t="s">
        <v>74</v>
      </c>
      <c r="C474" s="706"/>
      <c r="D474" s="706"/>
      <c r="E474" s="706"/>
      <c r="F474" s="706"/>
      <c r="G474" s="706"/>
      <c r="H474" s="706"/>
      <c r="I474" s="706"/>
      <c r="J474" s="706"/>
      <c r="K474" s="706"/>
      <c r="L474" s="706"/>
      <c r="M474" s="706"/>
      <c r="N474" s="706"/>
      <c r="O474" s="706"/>
      <c r="P474" s="706"/>
      <c r="Q474" s="706"/>
      <c r="R474" s="706"/>
      <c r="S474" s="706"/>
      <c r="T474" s="706"/>
      <c r="U474" s="706"/>
      <c r="V474" s="706"/>
    </row>
    <row r="475" spans="2:22" ht="18.75" thickBot="1" x14ac:dyDescent="0.3">
      <c r="B475" s="2"/>
      <c r="C475" s="2"/>
      <c r="D475" s="3"/>
      <c r="E475" s="3"/>
      <c r="F475" s="3"/>
      <c r="G475" s="3"/>
      <c r="H475" s="3"/>
      <c r="I475" s="3"/>
      <c r="J475" s="3"/>
      <c r="K475" s="3"/>
      <c r="L475" s="4"/>
      <c r="M475" s="3"/>
      <c r="N475" s="3"/>
      <c r="O475" s="3"/>
      <c r="P475" s="3"/>
      <c r="Q475" s="3"/>
      <c r="R475" s="3"/>
      <c r="S475" s="3"/>
      <c r="T475" s="2"/>
      <c r="U475" s="2"/>
      <c r="V475" s="2"/>
    </row>
    <row r="476" spans="2:22" ht="15.75" customHeight="1" thickTop="1" x14ac:dyDescent="0.25">
      <c r="B476" s="698" t="s">
        <v>6</v>
      </c>
      <c r="C476" s="700" t="s">
        <v>7</v>
      </c>
      <c r="D476" s="702" t="s">
        <v>8</v>
      </c>
      <c r="E476" s="702" t="s">
        <v>177</v>
      </c>
      <c r="F476" s="702" t="s">
        <v>178</v>
      </c>
      <c r="G476" s="702" t="s">
        <v>9</v>
      </c>
      <c r="H476" s="702" t="s">
        <v>10</v>
      </c>
      <c r="I476" s="312"/>
      <c r="J476" s="702" t="s">
        <v>179</v>
      </c>
      <c r="K476" s="702" t="s">
        <v>11</v>
      </c>
      <c r="L476" s="700" t="s">
        <v>12</v>
      </c>
      <c r="M476" s="704" t="s">
        <v>13</v>
      </c>
      <c r="N476" s="704" t="s">
        <v>14</v>
      </c>
      <c r="O476" s="704" t="s">
        <v>15</v>
      </c>
      <c r="P476" s="715" t="s">
        <v>16</v>
      </c>
      <c r="Q476" s="716"/>
      <c r="R476" s="716"/>
      <c r="S476" s="717"/>
      <c r="T476" s="721" t="s">
        <v>17</v>
      </c>
      <c r="U476" s="722"/>
      <c r="V476" s="708" t="s">
        <v>18</v>
      </c>
    </row>
    <row r="477" spans="2:22" x14ac:dyDescent="0.25">
      <c r="B477" s="699"/>
      <c r="C477" s="701"/>
      <c r="D477" s="703"/>
      <c r="E477" s="765"/>
      <c r="F477" s="765"/>
      <c r="G477" s="703"/>
      <c r="H477" s="703"/>
      <c r="I477" s="313"/>
      <c r="J477" s="765"/>
      <c r="K477" s="703"/>
      <c r="L477" s="701"/>
      <c r="M477" s="705"/>
      <c r="N477" s="705"/>
      <c r="O477" s="705"/>
      <c r="P477" s="718"/>
      <c r="Q477" s="719"/>
      <c r="R477" s="719"/>
      <c r="S477" s="720"/>
      <c r="T477" s="723"/>
      <c r="U477" s="724"/>
      <c r="V477" s="709"/>
    </row>
    <row r="478" spans="2:22" ht="48" x14ac:dyDescent="0.25">
      <c r="B478" s="699"/>
      <c r="C478" s="701"/>
      <c r="D478" s="703"/>
      <c r="E478" s="765"/>
      <c r="F478" s="765"/>
      <c r="G478" s="703"/>
      <c r="H478" s="703"/>
      <c r="I478" s="313" t="s">
        <v>180</v>
      </c>
      <c r="J478" s="765"/>
      <c r="K478" s="703"/>
      <c r="L478" s="701"/>
      <c r="M478" s="705"/>
      <c r="N478" s="705"/>
      <c r="O478" s="705"/>
      <c r="P478" s="738" t="s">
        <v>19</v>
      </c>
      <c r="Q478" s="738" t="s">
        <v>20</v>
      </c>
      <c r="R478" s="738" t="s">
        <v>21</v>
      </c>
      <c r="S478" s="738" t="s">
        <v>22</v>
      </c>
      <c r="T478" s="740" t="s">
        <v>23</v>
      </c>
      <c r="U478" s="740" t="s">
        <v>24</v>
      </c>
      <c r="V478" s="709"/>
    </row>
    <row r="479" spans="2:22" ht="15.75" thickBot="1" x14ac:dyDescent="0.3">
      <c r="B479" s="727"/>
      <c r="C479" s="725"/>
      <c r="D479" s="707"/>
      <c r="E479" s="766"/>
      <c r="F479" s="766"/>
      <c r="G479" s="707"/>
      <c r="H479" s="707"/>
      <c r="I479" s="314"/>
      <c r="J479" s="766"/>
      <c r="K479" s="707"/>
      <c r="L479" s="725"/>
      <c r="M479" s="696"/>
      <c r="N479" s="696"/>
      <c r="O479" s="696"/>
      <c r="P479" s="739"/>
      <c r="Q479" s="739"/>
      <c r="R479" s="739"/>
      <c r="S479" s="739"/>
      <c r="T479" s="741"/>
      <c r="U479" s="741"/>
      <c r="V479" s="710"/>
    </row>
    <row r="480" spans="2:22" ht="216.75" customHeight="1" thickBot="1" x14ac:dyDescent="0.3">
      <c r="B480" s="285">
        <v>1</v>
      </c>
      <c r="C480" s="286">
        <v>21801</v>
      </c>
      <c r="D480" s="291" t="s">
        <v>376</v>
      </c>
      <c r="E480" s="318" t="s">
        <v>489</v>
      </c>
      <c r="F480" s="319" t="s">
        <v>182</v>
      </c>
      <c r="G480" s="5">
        <v>9</v>
      </c>
      <c r="H480" s="170" t="s">
        <v>181</v>
      </c>
      <c r="I480" s="170">
        <v>105</v>
      </c>
      <c r="J480" s="404" t="s">
        <v>556</v>
      </c>
      <c r="K480" s="405">
        <v>1</v>
      </c>
      <c r="L480" s="170" t="s">
        <v>75</v>
      </c>
      <c r="M480" s="406">
        <v>2298.3333333333335</v>
      </c>
      <c r="N480" s="343">
        <v>3447.5</v>
      </c>
      <c r="O480" s="344" t="s">
        <v>189</v>
      </c>
      <c r="P480" s="74">
        <v>0.1</v>
      </c>
      <c r="Q480" s="74">
        <v>0.4</v>
      </c>
      <c r="R480" s="74">
        <v>0.1</v>
      </c>
      <c r="S480" s="74">
        <v>0.4</v>
      </c>
      <c r="T480" s="75" t="s">
        <v>29</v>
      </c>
      <c r="U480" s="75"/>
      <c r="V480" s="287" t="s">
        <v>557</v>
      </c>
    </row>
    <row r="481" spans="2:22" ht="15.75" thickTop="1" x14ac:dyDescent="0.25">
      <c r="B481" s="76"/>
      <c r="C481" s="76"/>
      <c r="D481" s="77"/>
      <c r="E481" s="77"/>
      <c r="F481" s="77"/>
      <c r="G481" s="13"/>
      <c r="H481" s="13"/>
      <c r="I481" s="13"/>
      <c r="J481" s="13"/>
      <c r="K481" s="27"/>
      <c r="L481" s="12"/>
      <c r="M481" s="29"/>
      <c r="N481" s="69"/>
      <c r="O481" s="78"/>
      <c r="P481" s="79"/>
      <c r="Q481" s="79"/>
      <c r="R481" s="79"/>
      <c r="S481" s="79"/>
      <c r="T481" s="80"/>
      <c r="U481" s="80"/>
      <c r="V481" s="81"/>
    </row>
    <row r="482" spans="2:22" x14ac:dyDescent="0.25">
      <c r="L482" s="62"/>
    </row>
    <row r="483" spans="2:22" x14ac:dyDescent="0.25">
      <c r="L483" s="62"/>
    </row>
    <row r="484" spans="2:22" x14ac:dyDescent="0.25">
      <c r="L484" s="62"/>
      <c r="N484" s="61">
        <f>SUM(N480:N483)</f>
        <v>3447.5</v>
      </c>
    </row>
    <row r="485" spans="2:22" x14ac:dyDescent="0.25">
      <c r="L485" s="62"/>
    </row>
    <row r="486" spans="2:22" x14ac:dyDescent="0.25">
      <c r="L486" s="62"/>
    </row>
    <row r="487" spans="2:22" x14ac:dyDescent="0.25">
      <c r="L487" s="62"/>
    </row>
    <row r="488" spans="2:22" x14ac:dyDescent="0.25">
      <c r="L488" s="62"/>
    </row>
    <row r="489" spans="2:22" x14ac:dyDescent="0.25">
      <c r="L489" s="62"/>
    </row>
    <row r="490" spans="2:22" x14ac:dyDescent="0.25">
      <c r="L490" s="62"/>
    </row>
    <row r="491" spans="2:22" x14ac:dyDescent="0.25">
      <c r="L491" s="62"/>
    </row>
    <row r="492" spans="2:22" x14ac:dyDescent="0.25">
      <c r="L492" s="62"/>
    </row>
    <row r="493" spans="2:22" x14ac:dyDescent="0.25">
      <c r="L493" s="62"/>
    </row>
    <row r="494" spans="2:22" x14ac:dyDescent="0.25">
      <c r="L494" s="62"/>
    </row>
    <row r="495" spans="2:22" x14ac:dyDescent="0.25">
      <c r="L495" s="62"/>
    </row>
    <row r="496" spans="2:22" x14ac:dyDescent="0.25">
      <c r="L496" s="62"/>
    </row>
    <row r="497" spans="2:22" x14ac:dyDescent="0.25">
      <c r="L497" s="62"/>
    </row>
    <row r="498" spans="2:22" x14ac:dyDescent="0.25">
      <c r="L498" s="62"/>
    </row>
    <row r="499" spans="2:22" x14ac:dyDescent="0.25">
      <c r="L499" s="62"/>
    </row>
    <row r="500" spans="2:22" x14ac:dyDescent="0.25">
      <c r="L500" s="62"/>
    </row>
    <row r="501" spans="2:22" x14ac:dyDescent="0.25">
      <c r="L501" s="62"/>
    </row>
    <row r="502" spans="2:22" x14ac:dyDescent="0.25">
      <c r="L502" s="62"/>
    </row>
    <row r="503" spans="2:22" x14ac:dyDescent="0.25">
      <c r="L503" s="62"/>
    </row>
    <row r="504" spans="2:22" x14ac:dyDescent="0.25">
      <c r="L504" s="62"/>
    </row>
    <row r="505" spans="2:22" x14ac:dyDescent="0.25">
      <c r="L505" s="62"/>
    </row>
    <row r="506" spans="2:22" x14ac:dyDescent="0.25">
      <c r="L506" s="62"/>
    </row>
    <row r="507" spans="2:22" x14ac:dyDescent="0.25">
      <c r="L507" s="62"/>
    </row>
    <row r="508" spans="2:22" x14ac:dyDescent="0.25">
      <c r="B508" s="706" t="s">
        <v>0</v>
      </c>
      <c r="C508" s="706"/>
      <c r="D508" s="706"/>
      <c r="E508" s="706"/>
      <c r="F508" s="706"/>
      <c r="G508" s="706"/>
      <c r="H508" s="706"/>
      <c r="I508" s="706"/>
      <c r="J508" s="706"/>
      <c r="K508" s="706"/>
      <c r="L508" s="706"/>
      <c r="M508" s="706"/>
      <c r="N508" s="706"/>
      <c r="O508" s="706"/>
      <c r="P508" s="706"/>
      <c r="Q508" s="706"/>
      <c r="R508" s="706"/>
      <c r="S508" s="706"/>
      <c r="T508" s="706"/>
      <c r="U508" s="706"/>
      <c r="V508" s="706"/>
    </row>
    <row r="509" spans="2:22" x14ac:dyDescent="0.25">
      <c r="B509" s="713" t="s">
        <v>1</v>
      </c>
      <c r="C509" s="713"/>
      <c r="D509" s="713"/>
      <c r="E509" s="713"/>
      <c r="F509" s="713"/>
      <c r="G509" s="713"/>
      <c r="H509" s="713"/>
      <c r="I509" s="713"/>
      <c r="J509" s="713"/>
      <c r="K509" s="713"/>
      <c r="L509" s="713"/>
      <c r="M509" s="713"/>
      <c r="N509" s="713"/>
      <c r="O509" s="713"/>
      <c r="P509" s="713"/>
      <c r="Q509" s="713"/>
      <c r="R509" s="713"/>
      <c r="S509" s="713"/>
      <c r="T509" s="713"/>
      <c r="U509" s="713"/>
      <c r="V509" s="713"/>
    </row>
    <row r="510" spans="2:22" x14ac:dyDescent="0.25">
      <c r="B510" s="713" t="s">
        <v>2</v>
      </c>
      <c r="C510" s="713"/>
      <c r="D510" s="713"/>
      <c r="E510" s="713"/>
      <c r="F510" s="713"/>
      <c r="G510" s="713"/>
      <c r="H510" s="713"/>
      <c r="I510" s="713"/>
      <c r="J510" s="713"/>
      <c r="K510" s="713"/>
      <c r="L510" s="713"/>
      <c r="M510" s="713"/>
      <c r="N510" s="713"/>
      <c r="O510" s="713"/>
      <c r="P510" s="713"/>
      <c r="Q510" s="713"/>
      <c r="R510" s="713"/>
      <c r="S510" s="713"/>
      <c r="T510" s="713"/>
      <c r="U510" s="713"/>
      <c r="V510" s="713"/>
    </row>
    <row r="511" spans="2:22" x14ac:dyDescent="0.25">
      <c r="B511" s="713" t="s">
        <v>3</v>
      </c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  <c r="V511" s="713"/>
    </row>
    <row r="512" spans="2:22" x14ac:dyDescent="0.25">
      <c r="B512" s="713" t="s">
        <v>455</v>
      </c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  <c r="V512" s="713"/>
    </row>
    <row r="513" spans="2:22" x14ac:dyDescent="0.25">
      <c r="B513" s="714" t="s">
        <v>4</v>
      </c>
      <c r="C513" s="714"/>
      <c r="D513" s="714"/>
      <c r="E513" s="714"/>
      <c r="F513" s="714"/>
      <c r="G513" s="714"/>
      <c r="H513" s="714"/>
      <c r="I513" s="714"/>
      <c r="J513" s="714"/>
      <c r="K513" s="714"/>
      <c r="L513" s="714"/>
      <c r="M513" s="714"/>
      <c r="N513" s="714"/>
      <c r="O513" s="714"/>
      <c r="P513" s="714"/>
      <c r="Q513" s="714"/>
      <c r="R513" s="714"/>
      <c r="S513" s="714"/>
      <c r="T513" s="714"/>
      <c r="U513" s="714"/>
      <c r="V513" s="714"/>
    </row>
    <row r="514" spans="2:22" x14ac:dyDescent="0.25">
      <c r="B514" s="706" t="s">
        <v>76</v>
      </c>
      <c r="C514" s="706"/>
      <c r="D514" s="706"/>
      <c r="E514" s="706"/>
      <c r="F514" s="706"/>
      <c r="G514" s="706"/>
      <c r="H514" s="706"/>
      <c r="I514" s="706"/>
      <c r="J514" s="706"/>
      <c r="K514" s="706"/>
      <c r="L514" s="706"/>
      <c r="M514" s="706"/>
      <c r="N514" s="706"/>
      <c r="O514" s="706"/>
      <c r="P514" s="706"/>
      <c r="Q514" s="706"/>
      <c r="R514" s="706"/>
      <c r="S514" s="706"/>
      <c r="T514" s="706"/>
      <c r="U514" s="706"/>
      <c r="V514" s="706"/>
    </row>
    <row r="515" spans="2:22" ht="18.75" thickBot="1" x14ac:dyDescent="0.3">
      <c r="B515" s="2"/>
      <c r="C515" s="2"/>
      <c r="D515" s="3"/>
      <c r="E515" s="3"/>
      <c r="F515" s="3"/>
      <c r="G515" s="3"/>
      <c r="H515" s="3"/>
      <c r="I515" s="3"/>
      <c r="J515" s="3"/>
      <c r="K515" s="3"/>
      <c r="L515" s="4"/>
      <c r="M515" s="3"/>
      <c r="N515" s="3"/>
      <c r="O515" s="3"/>
      <c r="P515" s="3"/>
      <c r="Q515" s="3"/>
      <c r="R515" s="3"/>
      <c r="S515" s="3"/>
      <c r="T515" s="2"/>
      <c r="U515" s="2"/>
      <c r="V515" s="2"/>
    </row>
    <row r="516" spans="2:22" ht="15.75" customHeight="1" thickTop="1" x14ac:dyDescent="0.25">
      <c r="B516" s="698" t="s">
        <v>6</v>
      </c>
      <c r="C516" s="700" t="s">
        <v>7</v>
      </c>
      <c r="D516" s="702" t="s">
        <v>8</v>
      </c>
      <c r="E516" s="702" t="s">
        <v>177</v>
      </c>
      <c r="F516" s="702" t="s">
        <v>178</v>
      </c>
      <c r="G516" s="702" t="s">
        <v>9</v>
      </c>
      <c r="H516" s="702" t="s">
        <v>10</v>
      </c>
      <c r="I516" s="312"/>
      <c r="J516" s="702" t="s">
        <v>179</v>
      </c>
      <c r="K516" s="702" t="s">
        <v>11</v>
      </c>
      <c r="L516" s="700" t="s">
        <v>12</v>
      </c>
      <c r="M516" s="704" t="s">
        <v>13</v>
      </c>
      <c r="N516" s="704" t="s">
        <v>14</v>
      </c>
      <c r="O516" s="704" t="s">
        <v>15</v>
      </c>
      <c r="P516" s="715" t="s">
        <v>16</v>
      </c>
      <c r="Q516" s="716"/>
      <c r="R516" s="716"/>
      <c r="S516" s="717"/>
      <c r="T516" s="721" t="s">
        <v>17</v>
      </c>
      <c r="U516" s="722"/>
      <c r="V516" s="708" t="s">
        <v>18</v>
      </c>
    </row>
    <row r="517" spans="2:22" x14ac:dyDescent="0.25">
      <c r="B517" s="699"/>
      <c r="C517" s="701"/>
      <c r="D517" s="703"/>
      <c r="E517" s="765"/>
      <c r="F517" s="765"/>
      <c r="G517" s="703"/>
      <c r="H517" s="703"/>
      <c r="I517" s="313"/>
      <c r="J517" s="765"/>
      <c r="K517" s="703"/>
      <c r="L517" s="701"/>
      <c r="M517" s="705"/>
      <c r="N517" s="705"/>
      <c r="O517" s="705"/>
      <c r="P517" s="718"/>
      <c r="Q517" s="719"/>
      <c r="R517" s="719"/>
      <c r="S517" s="720"/>
      <c r="T517" s="723"/>
      <c r="U517" s="724"/>
      <c r="V517" s="709"/>
    </row>
    <row r="518" spans="2:22" ht="48" x14ac:dyDescent="0.25">
      <c r="B518" s="699"/>
      <c r="C518" s="701"/>
      <c r="D518" s="703"/>
      <c r="E518" s="765"/>
      <c r="F518" s="765"/>
      <c r="G518" s="703"/>
      <c r="H518" s="703"/>
      <c r="I518" s="313" t="s">
        <v>180</v>
      </c>
      <c r="J518" s="765"/>
      <c r="K518" s="703"/>
      <c r="L518" s="701"/>
      <c r="M518" s="705"/>
      <c r="N518" s="705"/>
      <c r="O518" s="705"/>
      <c r="P518" s="738" t="s">
        <v>19</v>
      </c>
      <c r="Q518" s="738" t="s">
        <v>20</v>
      </c>
      <c r="R518" s="738" t="s">
        <v>21</v>
      </c>
      <c r="S518" s="738" t="s">
        <v>22</v>
      </c>
      <c r="T518" s="740" t="s">
        <v>23</v>
      </c>
      <c r="U518" s="740" t="s">
        <v>24</v>
      </c>
      <c r="V518" s="709"/>
    </row>
    <row r="519" spans="2:22" ht="15.75" thickBot="1" x14ac:dyDescent="0.3">
      <c r="B519" s="727"/>
      <c r="C519" s="725"/>
      <c r="D519" s="707"/>
      <c r="E519" s="766"/>
      <c r="F519" s="766"/>
      <c r="G519" s="707"/>
      <c r="H519" s="707"/>
      <c r="I519" s="314"/>
      <c r="J519" s="766"/>
      <c r="K519" s="707"/>
      <c r="L519" s="725"/>
      <c r="M519" s="696"/>
      <c r="N519" s="696"/>
      <c r="O519" s="696"/>
      <c r="P519" s="739"/>
      <c r="Q519" s="739"/>
      <c r="R519" s="739"/>
      <c r="S519" s="739"/>
      <c r="T519" s="741"/>
      <c r="U519" s="741"/>
      <c r="V519" s="710"/>
    </row>
    <row r="520" spans="2:22" ht="226.5" customHeight="1" thickBot="1" x14ac:dyDescent="0.3">
      <c r="B520" s="22">
        <v>1</v>
      </c>
      <c r="C520" s="23">
        <v>22101</v>
      </c>
      <c r="D520" s="174" t="s">
        <v>378</v>
      </c>
      <c r="E520" s="318" t="s">
        <v>489</v>
      </c>
      <c r="F520" s="319" t="s">
        <v>182</v>
      </c>
      <c r="G520" s="5">
        <v>9</v>
      </c>
      <c r="H520" s="170" t="s">
        <v>181</v>
      </c>
      <c r="I520" s="170">
        <v>105</v>
      </c>
      <c r="J520" s="404" t="s">
        <v>556</v>
      </c>
      <c r="K520" s="185">
        <f>SUM(N520/M520)</f>
        <v>88.709398756046994</v>
      </c>
      <c r="L520" s="174" t="s">
        <v>75</v>
      </c>
      <c r="M520" s="149">
        <v>115.76</v>
      </c>
      <c r="N520" s="149">
        <v>10269</v>
      </c>
      <c r="O520" s="344" t="s">
        <v>189</v>
      </c>
      <c r="P520" s="58">
        <v>0.25</v>
      </c>
      <c r="Q520" s="58">
        <v>0.25</v>
      </c>
      <c r="R520" s="58">
        <v>0.25</v>
      </c>
      <c r="S520" s="58">
        <v>0.25</v>
      </c>
      <c r="T520" s="59" t="s">
        <v>29</v>
      </c>
      <c r="U520" s="60"/>
      <c r="V520" s="398" t="s">
        <v>557</v>
      </c>
    </row>
    <row r="521" spans="2:22" ht="15.75" thickTop="1" x14ac:dyDescent="0.25">
      <c r="B521" s="76"/>
      <c r="C521" s="76"/>
      <c r="D521" s="12"/>
      <c r="E521" s="12"/>
      <c r="F521" s="12"/>
      <c r="G521" s="13"/>
      <c r="H521" s="13"/>
      <c r="I521" s="13"/>
      <c r="J521" s="13"/>
      <c r="K521" s="27"/>
      <c r="L521" s="12"/>
      <c r="M521" s="29"/>
      <c r="N521" s="82"/>
      <c r="O521" s="78"/>
      <c r="P521" s="79"/>
      <c r="Q521" s="79"/>
      <c r="R521" s="79"/>
      <c r="S521" s="79"/>
      <c r="T521" s="80"/>
      <c r="V521" s="81"/>
    </row>
    <row r="522" spans="2:22" x14ac:dyDescent="0.25">
      <c r="B522" s="76"/>
      <c r="C522" s="76"/>
      <c r="D522" s="12"/>
      <c r="E522" s="12"/>
      <c r="F522" s="12"/>
      <c r="G522" s="13"/>
      <c r="H522" s="13"/>
      <c r="I522" s="13"/>
      <c r="J522" s="13"/>
      <c r="K522" s="27"/>
      <c r="L522" s="12"/>
      <c r="M522" s="29"/>
      <c r="N522" s="82"/>
      <c r="O522" s="78"/>
      <c r="P522" s="79"/>
      <c r="Q522" s="79"/>
      <c r="R522" s="79"/>
      <c r="S522" s="79"/>
      <c r="T522" s="80"/>
      <c r="V522" s="81"/>
    </row>
    <row r="523" spans="2:22" x14ac:dyDescent="0.25">
      <c r="B523" s="76"/>
      <c r="C523" s="76"/>
      <c r="D523" s="12"/>
      <c r="E523" s="12"/>
      <c r="F523" s="12"/>
      <c r="G523" s="13"/>
      <c r="H523" s="13"/>
      <c r="I523" s="13"/>
      <c r="J523" s="13"/>
      <c r="K523" s="27"/>
      <c r="L523" s="12"/>
      <c r="M523" s="29"/>
      <c r="N523" s="82"/>
      <c r="O523" s="78"/>
      <c r="P523" s="79"/>
      <c r="Q523" s="79"/>
      <c r="R523" s="79"/>
      <c r="S523" s="79"/>
      <c r="T523" s="80"/>
      <c r="V523" s="81"/>
    </row>
    <row r="524" spans="2:22" x14ac:dyDescent="0.25">
      <c r="B524" s="76"/>
      <c r="C524" s="76"/>
      <c r="D524" s="12"/>
      <c r="E524" s="12"/>
      <c r="F524" s="12"/>
      <c r="G524" s="13"/>
      <c r="H524" s="13"/>
      <c r="I524" s="13"/>
      <c r="J524" s="13"/>
      <c r="K524" s="27"/>
      <c r="L524" s="12"/>
      <c r="M524" s="29"/>
      <c r="N524" s="82"/>
      <c r="O524" s="78"/>
      <c r="P524" s="79"/>
      <c r="Q524" s="79"/>
      <c r="R524" s="79"/>
      <c r="S524" s="79"/>
      <c r="T524" s="80"/>
      <c r="V524" s="81"/>
    </row>
    <row r="525" spans="2:22" x14ac:dyDescent="0.25">
      <c r="B525" s="76"/>
      <c r="C525" s="76"/>
      <c r="D525" s="12"/>
      <c r="E525" s="12"/>
      <c r="F525" s="12"/>
      <c r="G525" s="13"/>
      <c r="H525" s="13"/>
      <c r="I525" s="13"/>
      <c r="J525" s="13"/>
      <c r="K525" s="27"/>
      <c r="L525" s="12"/>
      <c r="M525" s="29"/>
      <c r="N525" s="82"/>
      <c r="O525" s="78"/>
      <c r="P525" s="79"/>
      <c r="Q525" s="79"/>
      <c r="R525" s="79"/>
      <c r="S525" s="79"/>
      <c r="T525" s="80"/>
      <c r="V525" s="81"/>
    </row>
    <row r="526" spans="2:22" x14ac:dyDescent="0.25">
      <c r="B526" s="76"/>
      <c r="C526" s="76"/>
      <c r="D526" s="12"/>
      <c r="E526" s="12"/>
      <c r="F526" s="12"/>
      <c r="G526" s="13"/>
      <c r="H526" s="13"/>
      <c r="I526" s="13"/>
      <c r="J526" s="13"/>
      <c r="K526" s="27"/>
      <c r="L526" s="12"/>
      <c r="M526" s="29"/>
      <c r="N526" s="82"/>
      <c r="O526" s="78"/>
      <c r="P526" s="79"/>
      <c r="Q526" s="79"/>
      <c r="R526" s="79"/>
      <c r="S526" s="79"/>
      <c r="T526" s="80"/>
      <c r="V526" s="81"/>
    </row>
    <row r="527" spans="2:22" x14ac:dyDescent="0.25">
      <c r="B527" s="76"/>
      <c r="C527" s="76"/>
      <c r="D527" s="12"/>
      <c r="E527" s="12"/>
      <c r="F527" s="12"/>
      <c r="G527" s="13"/>
      <c r="H527" s="13"/>
      <c r="I527" s="13"/>
      <c r="J527" s="13"/>
      <c r="K527" s="27"/>
      <c r="L527" s="12"/>
      <c r="M527" s="29"/>
      <c r="N527" s="82">
        <f>SUM(N520:N526)</f>
        <v>10269</v>
      </c>
      <c r="O527" s="78"/>
      <c r="P527" s="79"/>
      <c r="Q527" s="79"/>
      <c r="R527" s="79"/>
      <c r="S527" s="79"/>
      <c r="T527" s="80"/>
      <c r="V527" s="81"/>
    </row>
    <row r="528" spans="2:22" x14ac:dyDescent="0.25">
      <c r="B528" s="76"/>
      <c r="C528" s="76"/>
      <c r="D528" s="12"/>
      <c r="E528" s="12"/>
      <c r="F528" s="12"/>
      <c r="G528" s="13"/>
      <c r="H528" s="13"/>
      <c r="I528" s="13"/>
      <c r="J528" s="13"/>
      <c r="K528" s="27"/>
      <c r="L528" s="12"/>
      <c r="M528" s="29"/>
      <c r="N528" s="82"/>
      <c r="O528" s="78"/>
      <c r="P528" s="79"/>
      <c r="Q528" s="79"/>
      <c r="R528" s="79"/>
      <c r="S528" s="79"/>
      <c r="T528" s="80"/>
      <c r="V528" s="81"/>
    </row>
    <row r="529" spans="2:22" x14ac:dyDescent="0.25">
      <c r="B529" s="76"/>
      <c r="C529" s="76"/>
      <c r="D529" s="12"/>
      <c r="E529" s="12"/>
      <c r="F529" s="12"/>
      <c r="G529" s="13"/>
      <c r="H529" s="13"/>
      <c r="I529" s="13"/>
      <c r="J529" s="13"/>
      <c r="K529" s="27"/>
      <c r="L529" s="12"/>
      <c r="M529" s="29"/>
      <c r="N529" s="82"/>
      <c r="O529" s="78"/>
      <c r="P529" s="79"/>
      <c r="Q529" s="79"/>
      <c r="R529" s="79"/>
      <c r="S529" s="79"/>
      <c r="T529" s="80"/>
      <c r="V529" s="81"/>
    </row>
    <row r="530" spans="2:22" x14ac:dyDescent="0.25">
      <c r="B530" s="76"/>
      <c r="C530" s="76"/>
      <c r="D530" s="12"/>
      <c r="E530" s="12"/>
      <c r="F530" s="12"/>
      <c r="G530" s="13"/>
      <c r="H530" s="13"/>
      <c r="I530" s="13"/>
      <c r="J530" s="13"/>
      <c r="K530" s="27"/>
      <c r="L530" s="12"/>
      <c r="M530" s="29"/>
      <c r="N530" s="82"/>
      <c r="O530" s="78"/>
      <c r="P530" s="79"/>
      <c r="Q530" s="79"/>
      <c r="R530" s="79"/>
      <c r="S530" s="79"/>
      <c r="T530" s="80"/>
      <c r="V530" s="81"/>
    </row>
    <row r="531" spans="2:22" x14ac:dyDescent="0.25">
      <c r="B531" s="76"/>
      <c r="C531" s="76"/>
      <c r="D531" s="12"/>
      <c r="E531" s="12"/>
      <c r="F531" s="12"/>
      <c r="G531" s="13"/>
      <c r="H531" s="13"/>
      <c r="I531" s="13"/>
      <c r="J531" s="13"/>
      <c r="K531" s="27"/>
      <c r="L531" s="12"/>
      <c r="M531" s="29"/>
      <c r="N531" s="82"/>
      <c r="O531" s="78"/>
      <c r="P531" s="79"/>
      <c r="Q531" s="79"/>
      <c r="R531" s="79"/>
      <c r="S531" s="79"/>
      <c r="T531" s="80"/>
      <c r="V531" s="81"/>
    </row>
    <row r="532" spans="2:22" x14ac:dyDescent="0.25">
      <c r="B532" s="76"/>
      <c r="C532" s="76"/>
      <c r="D532" s="12"/>
      <c r="E532" s="12"/>
      <c r="F532" s="12"/>
      <c r="G532" s="13"/>
      <c r="H532" s="13"/>
      <c r="I532" s="13"/>
      <c r="J532" s="13"/>
      <c r="K532" s="27"/>
      <c r="L532" s="12"/>
      <c r="M532" s="29"/>
      <c r="N532" s="82"/>
      <c r="O532" s="78"/>
      <c r="P532" s="79"/>
      <c r="Q532" s="79"/>
      <c r="R532" s="79"/>
      <c r="S532" s="79"/>
      <c r="T532" s="80"/>
      <c r="V532" s="81"/>
    </row>
    <row r="533" spans="2:22" x14ac:dyDescent="0.25">
      <c r="B533" s="76"/>
      <c r="C533" s="76"/>
      <c r="D533" s="12"/>
      <c r="E533" s="12"/>
      <c r="F533" s="12"/>
      <c r="G533" s="13"/>
      <c r="H533" s="13"/>
      <c r="I533" s="13"/>
      <c r="J533" s="13"/>
      <c r="K533" s="27"/>
      <c r="L533" s="12"/>
      <c r="M533" s="29"/>
      <c r="N533" s="82"/>
      <c r="O533" s="78"/>
      <c r="P533" s="79"/>
      <c r="Q533" s="79"/>
      <c r="R533" s="79"/>
      <c r="S533" s="79"/>
      <c r="T533" s="80"/>
      <c r="V533" s="81"/>
    </row>
    <row r="534" spans="2:22" x14ac:dyDescent="0.25">
      <c r="B534" s="76"/>
      <c r="C534" s="76"/>
      <c r="D534" s="12"/>
      <c r="E534" s="12"/>
      <c r="F534" s="12"/>
      <c r="G534" s="13"/>
      <c r="H534" s="13"/>
      <c r="I534" s="13"/>
      <c r="J534" s="13"/>
      <c r="K534" s="27"/>
      <c r="L534" s="12"/>
      <c r="M534" s="29"/>
      <c r="N534" s="82"/>
      <c r="O534" s="78"/>
      <c r="P534" s="79"/>
      <c r="Q534" s="79"/>
      <c r="R534" s="79"/>
      <c r="S534" s="79"/>
      <c r="T534" s="80"/>
      <c r="V534" s="81"/>
    </row>
    <row r="535" spans="2:22" x14ac:dyDescent="0.25">
      <c r="B535" s="76"/>
      <c r="C535" s="76"/>
      <c r="D535" s="12"/>
      <c r="E535" s="12"/>
      <c r="F535" s="12"/>
      <c r="G535" s="13"/>
      <c r="H535" s="13"/>
      <c r="I535" s="13"/>
      <c r="J535" s="13"/>
      <c r="K535" s="27"/>
      <c r="L535" s="12"/>
      <c r="M535" s="29"/>
      <c r="N535" s="82"/>
      <c r="O535" s="78"/>
      <c r="P535" s="79"/>
      <c r="Q535" s="79"/>
      <c r="R535" s="79"/>
      <c r="S535" s="79"/>
      <c r="T535" s="80"/>
      <c r="V535" s="81"/>
    </row>
    <row r="536" spans="2:22" x14ac:dyDescent="0.25">
      <c r="B536" s="76"/>
      <c r="C536" s="76"/>
      <c r="D536" s="12"/>
      <c r="E536" s="12"/>
      <c r="F536" s="12"/>
      <c r="G536" s="13"/>
      <c r="H536" s="13"/>
      <c r="I536" s="13"/>
      <c r="J536" s="13"/>
      <c r="K536" s="27"/>
      <c r="L536" s="12"/>
      <c r="M536" s="29"/>
      <c r="N536" s="82"/>
      <c r="O536" s="78"/>
      <c r="P536" s="79"/>
      <c r="Q536" s="79"/>
      <c r="R536" s="79"/>
      <c r="S536" s="79"/>
      <c r="T536" s="80"/>
      <c r="V536" s="81"/>
    </row>
    <row r="537" spans="2:22" x14ac:dyDescent="0.25">
      <c r="B537" s="76"/>
      <c r="C537" s="76"/>
      <c r="D537" s="12"/>
      <c r="E537" s="12"/>
      <c r="F537" s="12"/>
      <c r="G537" s="13"/>
      <c r="H537" s="13"/>
      <c r="I537" s="13"/>
      <c r="J537" s="13"/>
      <c r="K537" s="27"/>
      <c r="L537" s="12"/>
      <c r="M537" s="29"/>
      <c r="N537" s="82"/>
      <c r="O537" s="78"/>
      <c r="P537" s="79"/>
      <c r="Q537" s="79"/>
      <c r="R537" s="79"/>
      <c r="S537" s="79"/>
      <c r="T537" s="80"/>
      <c r="V537" s="81"/>
    </row>
    <row r="538" spans="2:22" x14ac:dyDescent="0.25">
      <c r="B538" s="76"/>
      <c r="C538" s="76"/>
      <c r="D538" s="12"/>
      <c r="E538" s="12"/>
      <c r="F538" s="12"/>
      <c r="G538" s="13"/>
      <c r="H538" s="13"/>
      <c r="I538" s="13"/>
      <c r="J538" s="13"/>
      <c r="K538" s="27"/>
      <c r="L538" s="12"/>
      <c r="M538" s="29"/>
      <c r="N538" s="82"/>
      <c r="O538" s="78"/>
      <c r="P538" s="79"/>
      <c r="Q538" s="79"/>
      <c r="R538" s="79"/>
      <c r="S538" s="79"/>
      <c r="T538" s="80"/>
      <c r="V538" s="81"/>
    </row>
    <row r="539" spans="2:22" x14ac:dyDescent="0.25">
      <c r="B539" s="76"/>
      <c r="C539" s="76"/>
      <c r="D539" s="12"/>
      <c r="E539" s="12"/>
      <c r="F539" s="12"/>
      <c r="G539" s="13"/>
      <c r="H539" s="13"/>
      <c r="I539" s="13"/>
      <c r="J539" s="13"/>
      <c r="K539" s="27"/>
      <c r="L539" s="12"/>
      <c r="M539" s="29"/>
      <c r="N539" s="82"/>
      <c r="O539" s="78"/>
      <c r="P539" s="79"/>
      <c r="Q539" s="79"/>
      <c r="R539" s="79"/>
      <c r="S539" s="79"/>
      <c r="T539" s="80"/>
      <c r="V539" s="81"/>
    </row>
    <row r="540" spans="2:22" x14ac:dyDescent="0.25">
      <c r="B540" s="76"/>
      <c r="C540" s="76"/>
      <c r="D540" s="12"/>
      <c r="E540" s="12"/>
      <c r="F540" s="12"/>
      <c r="G540" s="13"/>
      <c r="H540" s="13"/>
      <c r="I540" s="13"/>
      <c r="J540" s="13"/>
      <c r="K540" s="27"/>
      <c r="L540" s="12"/>
      <c r="M540" s="29"/>
      <c r="N540" s="82"/>
      <c r="O540" s="78"/>
      <c r="P540" s="79"/>
      <c r="Q540" s="79"/>
      <c r="R540" s="79"/>
      <c r="S540" s="79"/>
      <c r="T540" s="80"/>
      <c r="V540" s="81"/>
    </row>
    <row r="541" spans="2:22" x14ac:dyDescent="0.25">
      <c r="B541" s="76"/>
      <c r="C541" s="76"/>
      <c r="D541" s="12"/>
      <c r="E541" s="12"/>
      <c r="F541" s="12"/>
      <c r="G541" s="13"/>
      <c r="H541" s="13"/>
      <c r="I541" s="13"/>
      <c r="J541" s="13"/>
      <c r="K541" s="27"/>
      <c r="L541" s="12"/>
      <c r="M541" s="29"/>
      <c r="N541" s="82"/>
      <c r="O541" s="78"/>
      <c r="P541" s="79"/>
      <c r="Q541" s="79"/>
      <c r="R541" s="79"/>
      <c r="S541" s="79"/>
      <c r="T541" s="80"/>
      <c r="V541" s="81"/>
    </row>
    <row r="542" spans="2:22" x14ac:dyDescent="0.25">
      <c r="B542" s="76"/>
      <c r="C542" s="76"/>
      <c r="D542" s="12"/>
      <c r="E542" s="12"/>
      <c r="F542" s="12"/>
      <c r="G542" s="13"/>
      <c r="H542" s="13"/>
      <c r="I542" s="13"/>
      <c r="J542" s="13"/>
      <c r="K542" s="27"/>
      <c r="L542" s="12"/>
      <c r="M542" s="29"/>
      <c r="N542" s="82"/>
      <c r="O542" s="78"/>
      <c r="P542" s="79"/>
      <c r="Q542" s="79"/>
      <c r="R542" s="79"/>
      <c r="S542" s="79"/>
      <c r="T542" s="80"/>
      <c r="V542" s="81"/>
    </row>
    <row r="543" spans="2:22" x14ac:dyDescent="0.25">
      <c r="B543" s="76"/>
      <c r="C543" s="76"/>
      <c r="D543" s="12"/>
      <c r="E543" s="12"/>
      <c r="F543" s="12"/>
      <c r="G543" s="13"/>
      <c r="H543" s="13"/>
      <c r="I543" s="13"/>
      <c r="J543" s="13"/>
      <c r="K543" s="27"/>
      <c r="L543" s="12"/>
      <c r="M543" s="29"/>
      <c r="N543" s="82"/>
      <c r="O543" s="78"/>
      <c r="P543" s="79"/>
      <c r="Q543" s="79"/>
      <c r="R543" s="79"/>
      <c r="S543" s="79"/>
      <c r="T543" s="80"/>
      <c r="V543" s="81"/>
    </row>
    <row r="544" spans="2:22" x14ac:dyDescent="0.25">
      <c r="B544" s="76"/>
      <c r="C544" s="76"/>
      <c r="D544" s="12"/>
      <c r="E544" s="12"/>
      <c r="F544" s="12"/>
      <c r="G544" s="13"/>
      <c r="H544" s="13"/>
      <c r="I544" s="13"/>
      <c r="J544" s="13"/>
      <c r="K544" s="27"/>
      <c r="L544" s="12"/>
      <c r="M544" s="29"/>
      <c r="N544" s="82"/>
      <c r="O544" s="78"/>
      <c r="P544" s="79"/>
      <c r="Q544" s="79"/>
      <c r="R544" s="79"/>
      <c r="S544" s="79"/>
      <c r="T544" s="80"/>
      <c r="V544" s="81"/>
    </row>
    <row r="545" spans="2:22" x14ac:dyDescent="0.25">
      <c r="B545" s="76"/>
      <c r="C545" s="76"/>
      <c r="D545" s="12"/>
      <c r="E545" s="12"/>
      <c r="F545" s="12"/>
      <c r="G545" s="13"/>
      <c r="H545" s="13"/>
      <c r="I545" s="13"/>
      <c r="J545" s="13"/>
      <c r="K545" s="27"/>
      <c r="L545" s="12"/>
      <c r="M545" s="29"/>
      <c r="N545" s="82"/>
      <c r="O545" s="78"/>
      <c r="P545" s="79"/>
      <c r="Q545" s="79"/>
      <c r="R545" s="79"/>
      <c r="S545" s="79"/>
      <c r="T545" s="80"/>
      <c r="V545" s="81"/>
    </row>
    <row r="546" spans="2:22" x14ac:dyDescent="0.25">
      <c r="B546" s="76"/>
      <c r="C546" s="76"/>
      <c r="D546" s="12"/>
      <c r="E546" s="12"/>
      <c r="F546" s="12"/>
      <c r="G546" s="13"/>
      <c r="H546" s="13"/>
      <c r="I546" s="13"/>
      <c r="J546" s="13"/>
      <c r="K546" s="27"/>
      <c r="L546" s="12"/>
      <c r="M546" s="29"/>
      <c r="N546" s="82"/>
      <c r="O546" s="78"/>
      <c r="P546" s="79"/>
      <c r="Q546" s="79"/>
      <c r="R546" s="79"/>
      <c r="S546" s="79"/>
      <c r="T546" s="80"/>
      <c r="V546" s="81"/>
    </row>
    <row r="547" spans="2:22" x14ac:dyDescent="0.25">
      <c r="B547" s="76"/>
      <c r="C547" s="76"/>
      <c r="D547" s="12"/>
      <c r="E547" s="12"/>
      <c r="F547" s="12"/>
      <c r="G547" s="13"/>
      <c r="H547" s="13"/>
      <c r="I547" s="13"/>
      <c r="J547" s="13"/>
      <c r="K547" s="27"/>
      <c r="L547" s="12"/>
      <c r="M547" s="29"/>
      <c r="N547" s="82"/>
      <c r="O547" s="78"/>
      <c r="P547" s="79"/>
      <c r="Q547" s="79"/>
      <c r="R547" s="79"/>
      <c r="S547" s="79"/>
      <c r="T547" s="80"/>
      <c r="V547" s="81"/>
    </row>
    <row r="548" spans="2:22" x14ac:dyDescent="0.25">
      <c r="B548" s="706" t="s">
        <v>0</v>
      </c>
      <c r="C548" s="706"/>
      <c r="D548" s="706"/>
      <c r="E548" s="706"/>
      <c r="F548" s="706"/>
      <c r="G548" s="706"/>
      <c r="H548" s="706"/>
      <c r="I548" s="706"/>
      <c r="J548" s="706"/>
      <c r="K548" s="706"/>
      <c r="L548" s="706"/>
      <c r="M548" s="706"/>
      <c r="N548" s="706"/>
      <c r="O548" s="706"/>
      <c r="P548" s="706"/>
      <c r="Q548" s="706"/>
      <c r="R548" s="706"/>
      <c r="S548" s="706"/>
      <c r="T548" s="706"/>
      <c r="U548" s="706"/>
      <c r="V548" s="706"/>
    </row>
    <row r="549" spans="2:22" x14ac:dyDescent="0.25">
      <c r="B549" s="713" t="s">
        <v>1</v>
      </c>
      <c r="C549" s="713"/>
      <c r="D549" s="713"/>
      <c r="E549" s="713"/>
      <c r="F549" s="713"/>
      <c r="G549" s="713"/>
      <c r="H549" s="713"/>
      <c r="I549" s="713"/>
      <c r="J549" s="713"/>
      <c r="K549" s="713"/>
      <c r="L549" s="713"/>
      <c r="M549" s="713"/>
      <c r="N549" s="713"/>
      <c r="O549" s="713"/>
      <c r="P549" s="713"/>
      <c r="Q549" s="713"/>
      <c r="R549" s="713"/>
      <c r="S549" s="713"/>
      <c r="T549" s="713"/>
      <c r="U549" s="713"/>
      <c r="V549" s="713"/>
    </row>
    <row r="550" spans="2:22" x14ac:dyDescent="0.25">
      <c r="B550" s="713" t="s">
        <v>2</v>
      </c>
      <c r="C550" s="713"/>
      <c r="D550" s="713"/>
      <c r="E550" s="713"/>
      <c r="F550" s="713"/>
      <c r="G550" s="713"/>
      <c r="H550" s="713"/>
      <c r="I550" s="713"/>
      <c r="J550" s="713"/>
      <c r="K550" s="713"/>
      <c r="L550" s="713"/>
      <c r="M550" s="713"/>
      <c r="N550" s="713"/>
      <c r="O550" s="713"/>
      <c r="P550" s="713"/>
      <c r="Q550" s="713"/>
      <c r="R550" s="713"/>
      <c r="S550" s="713"/>
      <c r="T550" s="713"/>
      <c r="U550" s="713"/>
      <c r="V550" s="713"/>
    </row>
    <row r="551" spans="2:22" x14ac:dyDescent="0.25">
      <c r="B551" s="713" t="s">
        <v>3</v>
      </c>
      <c r="C551" s="713"/>
      <c r="D551" s="713"/>
      <c r="E551" s="713"/>
      <c r="F551" s="713"/>
      <c r="G551" s="713"/>
      <c r="H551" s="713"/>
      <c r="I551" s="713"/>
      <c r="J551" s="713"/>
      <c r="K551" s="713"/>
      <c r="L551" s="713"/>
      <c r="M551" s="713"/>
      <c r="N551" s="713"/>
      <c r="O551" s="713"/>
      <c r="P551" s="713"/>
      <c r="Q551" s="713"/>
      <c r="R551" s="713"/>
      <c r="S551" s="713"/>
      <c r="T551" s="713"/>
      <c r="U551" s="713"/>
      <c r="V551" s="713"/>
    </row>
    <row r="552" spans="2:22" x14ac:dyDescent="0.25">
      <c r="B552" s="713" t="s">
        <v>455</v>
      </c>
      <c r="C552" s="713"/>
      <c r="D552" s="713"/>
      <c r="E552" s="713"/>
      <c r="F552" s="713"/>
      <c r="G552" s="713"/>
      <c r="H552" s="713"/>
      <c r="I552" s="713"/>
      <c r="J552" s="713"/>
      <c r="K552" s="713"/>
      <c r="L552" s="713"/>
      <c r="M552" s="713"/>
      <c r="N552" s="713"/>
      <c r="O552" s="713"/>
      <c r="P552" s="713"/>
      <c r="Q552" s="713"/>
      <c r="R552" s="713"/>
      <c r="S552" s="713"/>
      <c r="T552" s="713"/>
      <c r="U552" s="713"/>
      <c r="V552" s="713"/>
    </row>
    <row r="553" spans="2:22" x14ac:dyDescent="0.25">
      <c r="B553" s="714" t="s">
        <v>4</v>
      </c>
      <c r="C553" s="714"/>
      <c r="D553" s="714"/>
      <c r="E553" s="714"/>
      <c r="F553" s="714"/>
      <c r="G553" s="714"/>
      <c r="H553" s="714"/>
      <c r="I553" s="714"/>
      <c r="J553" s="714"/>
      <c r="K553" s="714"/>
      <c r="L553" s="714"/>
      <c r="M553" s="714"/>
      <c r="N553" s="714"/>
      <c r="O553" s="714"/>
      <c r="P553" s="714"/>
      <c r="Q553" s="714"/>
      <c r="R553" s="714"/>
      <c r="S553" s="714"/>
      <c r="T553" s="714"/>
      <c r="U553" s="714"/>
      <c r="V553" s="714"/>
    </row>
    <row r="554" spans="2:22" x14ac:dyDescent="0.25">
      <c r="B554" s="706" t="s">
        <v>188</v>
      </c>
      <c r="C554" s="706"/>
      <c r="D554" s="706"/>
      <c r="E554" s="706"/>
      <c r="F554" s="706"/>
      <c r="G554" s="706"/>
      <c r="H554" s="706"/>
      <c r="I554" s="706"/>
      <c r="J554" s="706"/>
      <c r="K554" s="706"/>
      <c r="L554" s="706"/>
      <c r="M554" s="706"/>
      <c r="N554" s="706"/>
      <c r="O554" s="706"/>
      <c r="P554" s="706"/>
      <c r="Q554" s="706"/>
      <c r="R554" s="706"/>
      <c r="S554" s="706"/>
      <c r="T554" s="706"/>
      <c r="U554" s="706"/>
      <c r="V554" s="706"/>
    </row>
    <row r="555" spans="2:22" ht="18.75" thickBot="1" x14ac:dyDescent="0.3">
      <c r="B555" s="2"/>
      <c r="C555" s="2"/>
      <c r="D555" s="3"/>
      <c r="E555" s="3"/>
      <c r="F555" s="3"/>
      <c r="G555" s="3"/>
      <c r="H555" s="3"/>
      <c r="I555" s="3"/>
      <c r="J555" s="3"/>
      <c r="K555" s="3"/>
      <c r="L555" s="4"/>
      <c r="M555" s="3"/>
      <c r="N555" s="3"/>
      <c r="O555" s="3"/>
      <c r="P555" s="3"/>
      <c r="Q555" s="3"/>
      <c r="R555" s="3"/>
      <c r="S555" s="3"/>
      <c r="T555" s="2"/>
      <c r="U555" s="2"/>
      <c r="V555" s="2"/>
    </row>
    <row r="556" spans="2:22" ht="15.75" thickTop="1" x14ac:dyDescent="0.25">
      <c r="B556" s="698" t="s">
        <v>6</v>
      </c>
      <c r="C556" s="700" t="s">
        <v>7</v>
      </c>
      <c r="D556" s="702" t="s">
        <v>8</v>
      </c>
      <c r="E556" s="702" t="s">
        <v>177</v>
      </c>
      <c r="F556" s="702" t="s">
        <v>178</v>
      </c>
      <c r="G556" s="702" t="s">
        <v>9</v>
      </c>
      <c r="H556" s="702" t="s">
        <v>10</v>
      </c>
      <c r="I556" s="312"/>
      <c r="J556" s="702" t="s">
        <v>179</v>
      </c>
      <c r="K556" s="702" t="s">
        <v>11</v>
      </c>
      <c r="L556" s="700" t="s">
        <v>12</v>
      </c>
      <c r="M556" s="704" t="s">
        <v>13</v>
      </c>
      <c r="N556" s="704" t="s">
        <v>14</v>
      </c>
      <c r="O556" s="704" t="s">
        <v>15</v>
      </c>
      <c r="P556" s="715" t="s">
        <v>16</v>
      </c>
      <c r="Q556" s="716"/>
      <c r="R556" s="716"/>
      <c r="S556" s="717"/>
      <c r="T556" s="721" t="s">
        <v>17</v>
      </c>
      <c r="U556" s="722"/>
      <c r="V556" s="708" t="s">
        <v>18</v>
      </c>
    </row>
    <row r="557" spans="2:22" x14ac:dyDescent="0.25">
      <c r="B557" s="699"/>
      <c r="C557" s="701"/>
      <c r="D557" s="703"/>
      <c r="E557" s="765"/>
      <c r="F557" s="765"/>
      <c r="G557" s="703"/>
      <c r="H557" s="703"/>
      <c r="I557" s="313"/>
      <c r="J557" s="765"/>
      <c r="K557" s="703"/>
      <c r="L557" s="701"/>
      <c r="M557" s="705"/>
      <c r="N557" s="705"/>
      <c r="O557" s="705"/>
      <c r="P557" s="718"/>
      <c r="Q557" s="719"/>
      <c r="R557" s="719"/>
      <c r="S557" s="720"/>
      <c r="T557" s="723"/>
      <c r="U557" s="724"/>
      <c r="V557" s="709"/>
    </row>
    <row r="558" spans="2:22" ht="48" x14ac:dyDescent="0.25">
      <c r="B558" s="699"/>
      <c r="C558" s="701"/>
      <c r="D558" s="703"/>
      <c r="E558" s="765"/>
      <c r="F558" s="765"/>
      <c r="G558" s="703"/>
      <c r="H558" s="703"/>
      <c r="I558" s="313" t="s">
        <v>180</v>
      </c>
      <c r="J558" s="765"/>
      <c r="K558" s="703"/>
      <c r="L558" s="701"/>
      <c r="M558" s="705"/>
      <c r="N558" s="705"/>
      <c r="O558" s="705"/>
      <c r="P558" s="738" t="s">
        <v>19</v>
      </c>
      <c r="Q558" s="738" t="s">
        <v>20</v>
      </c>
      <c r="R558" s="738" t="s">
        <v>21</v>
      </c>
      <c r="S558" s="738" t="s">
        <v>22</v>
      </c>
      <c r="T558" s="740" t="s">
        <v>23</v>
      </c>
      <c r="U558" s="740" t="s">
        <v>24</v>
      </c>
      <c r="V558" s="709"/>
    </row>
    <row r="559" spans="2:22" ht="15.75" thickBot="1" x14ac:dyDescent="0.3">
      <c r="B559" s="727"/>
      <c r="C559" s="725"/>
      <c r="D559" s="707"/>
      <c r="E559" s="766"/>
      <c r="F559" s="766"/>
      <c r="G559" s="707"/>
      <c r="H559" s="707"/>
      <c r="I559" s="314"/>
      <c r="J559" s="766"/>
      <c r="K559" s="707"/>
      <c r="L559" s="725"/>
      <c r="M559" s="696"/>
      <c r="N559" s="696"/>
      <c r="O559" s="696"/>
      <c r="P559" s="739"/>
      <c r="Q559" s="739"/>
      <c r="R559" s="739"/>
      <c r="S559" s="739"/>
      <c r="T559" s="741"/>
      <c r="U559" s="741"/>
      <c r="V559" s="710"/>
    </row>
    <row r="560" spans="2:22" ht="144.75" thickBot="1" x14ac:dyDescent="0.3">
      <c r="B560" s="55">
        <v>1</v>
      </c>
      <c r="C560" s="56">
        <v>22106</v>
      </c>
      <c r="D560" s="174" t="s">
        <v>379</v>
      </c>
      <c r="E560" s="318" t="s">
        <v>489</v>
      </c>
      <c r="F560" s="319" t="s">
        <v>182</v>
      </c>
      <c r="G560" s="5">
        <v>9</v>
      </c>
      <c r="H560" s="164" t="s">
        <v>181</v>
      </c>
      <c r="I560" s="164">
        <v>105</v>
      </c>
      <c r="J560" s="438" t="s">
        <v>556</v>
      </c>
      <c r="K560" s="184">
        <f>N560/M560</f>
        <v>240</v>
      </c>
      <c r="L560" s="174" t="s">
        <v>31</v>
      </c>
      <c r="M560" s="149">
        <v>25</v>
      </c>
      <c r="N560" s="179">
        <v>6000</v>
      </c>
      <c r="O560" s="345" t="s">
        <v>183</v>
      </c>
      <c r="P560" s="58">
        <v>0.25</v>
      </c>
      <c r="Q560" s="58">
        <v>0.25</v>
      </c>
      <c r="R560" s="58">
        <v>0.25</v>
      </c>
      <c r="S560" s="58">
        <v>0.25</v>
      </c>
      <c r="T560" s="59" t="s">
        <v>29</v>
      </c>
      <c r="U560" s="60"/>
      <c r="V560" s="398" t="s">
        <v>557</v>
      </c>
    </row>
    <row r="561" spans="2:22" ht="15.75" thickTop="1" x14ac:dyDescent="0.25">
      <c r="B561" s="76"/>
      <c r="C561" s="76"/>
      <c r="D561" s="12"/>
      <c r="E561" s="12"/>
      <c r="F561" s="12"/>
      <c r="G561" s="13"/>
      <c r="H561" s="13"/>
      <c r="I561" s="13"/>
      <c r="J561" s="13"/>
      <c r="K561" s="27"/>
      <c r="L561" s="12"/>
      <c r="M561" s="29"/>
      <c r="N561" s="82"/>
      <c r="O561" s="78"/>
      <c r="P561" s="79"/>
      <c r="Q561" s="79"/>
      <c r="R561" s="79"/>
      <c r="S561" s="79"/>
      <c r="T561" s="80"/>
      <c r="V561" s="81"/>
    </row>
    <row r="562" spans="2:22" x14ac:dyDescent="0.25">
      <c r="B562" s="76"/>
      <c r="C562" s="76"/>
      <c r="D562" s="12"/>
      <c r="E562" s="12"/>
      <c r="F562" s="12"/>
      <c r="G562" s="13"/>
      <c r="H562" s="13"/>
      <c r="I562" s="13"/>
      <c r="J562" s="13"/>
      <c r="K562" s="27"/>
      <c r="L562" s="12"/>
      <c r="M562" s="29"/>
      <c r="N562" s="82"/>
      <c r="O562" s="78"/>
      <c r="P562" s="79"/>
      <c r="Q562" s="79"/>
      <c r="R562" s="79"/>
      <c r="S562" s="79"/>
      <c r="T562" s="80"/>
      <c r="V562" s="81"/>
    </row>
    <row r="563" spans="2:22" x14ac:dyDescent="0.25">
      <c r="B563" s="76"/>
      <c r="C563" s="76"/>
      <c r="D563" s="12"/>
      <c r="E563" s="12"/>
      <c r="F563" s="12"/>
      <c r="G563" s="13"/>
      <c r="H563" s="13"/>
      <c r="I563" s="13"/>
      <c r="J563" s="13"/>
      <c r="K563" s="27"/>
      <c r="L563" s="12"/>
      <c r="M563" s="29"/>
      <c r="N563" s="82"/>
      <c r="O563" s="78"/>
      <c r="P563" s="79"/>
      <c r="Q563" s="79"/>
      <c r="R563" s="79"/>
      <c r="S563" s="79"/>
      <c r="T563" s="80"/>
      <c r="V563" s="81"/>
    </row>
    <row r="564" spans="2:22" x14ac:dyDescent="0.25">
      <c r="B564" s="76"/>
      <c r="C564" s="76"/>
      <c r="D564" s="12"/>
      <c r="E564" s="12"/>
      <c r="F564" s="12"/>
      <c r="G564" s="13"/>
      <c r="H564" s="13"/>
      <c r="I564" s="13"/>
      <c r="J564" s="13"/>
      <c r="K564" s="27"/>
      <c r="L564" s="12"/>
      <c r="M564" s="29"/>
      <c r="N564" s="82"/>
      <c r="O564" s="78"/>
      <c r="P564" s="79"/>
      <c r="Q564" s="79"/>
      <c r="R564" s="79"/>
      <c r="S564" s="79"/>
      <c r="T564" s="80"/>
      <c r="V564" s="81"/>
    </row>
    <row r="565" spans="2:22" x14ac:dyDescent="0.25">
      <c r="B565" s="76"/>
      <c r="C565" s="76"/>
      <c r="D565" s="12"/>
      <c r="E565" s="12"/>
      <c r="F565" s="12"/>
      <c r="G565" s="13"/>
      <c r="H565" s="13"/>
      <c r="I565" s="13"/>
      <c r="J565" s="13"/>
      <c r="K565" s="27"/>
      <c r="L565" s="12"/>
      <c r="M565" s="29"/>
      <c r="N565" s="82"/>
      <c r="O565" s="78"/>
      <c r="P565" s="79"/>
      <c r="Q565" s="79"/>
      <c r="R565" s="79"/>
      <c r="S565" s="79"/>
      <c r="T565" s="80"/>
      <c r="V565" s="81"/>
    </row>
    <row r="566" spans="2:22" x14ac:dyDescent="0.25">
      <c r="B566" s="76"/>
      <c r="C566" s="76"/>
      <c r="D566" s="12"/>
      <c r="E566" s="12"/>
      <c r="F566" s="12"/>
      <c r="G566" s="13"/>
      <c r="H566" s="13"/>
      <c r="I566" s="13"/>
      <c r="J566" s="13"/>
      <c r="K566" s="27"/>
      <c r="L566" s="12"/>
      <c r="M566" s="29"/>
      <c r="N566" s="82"/>
      <c r="O566" s="78"/>
      <c r="P566" s="79"/>
      <c r="Q566" s="79"/>
      <c r="R566" s="79"/>
      <c r="S566" s="79"/>
      <c r="T566" s="80"/>
      <c r="V566" s="81"/>
    </row>
    <row r="567" spans="2:22" x14ac:dyDescent="0.25">
      <c r="B567" s="76"/>
      <c r="C567" s="76"/>
      <c r="D567" s="12"/>
      <c r="E567" s="12"/>
      <c r="F567" s="12"/>
      <c r="G567" s="13"/>
      <c r="H567" s="13"/>
      <c r="I567" s="13"/>
      <c r="J567" s="13"/>
      <c r="K567" s="27"/>
      <c r="L567" s="12"/>
      <c r="M567" s="29"/>
      <c r="N567" s="82">
        <f>SUM(N560:N566)</f>
        <v>6000</v>
      </c>
      <c r="O567" s="78"/>
      <c r="P567" s="79"/>
      <c r="Q567" s="79"/>
      <c r="R567" s="79"/>
      <c r="S567" s="79"/>
      <c r="T567" s="80"/>
      <c r="V567" s="81"/>
    </row>
    <row r="568" spans="2:22" x14ac:dyDescent="0.25">
      <c r="B568" s="76"/>
      <c r="C568" s="76"/>
      <c r="D568" s="12"/>
      <c r="E568" s="12"/>
      <c r="F568" s="12"/>
      <c r="G568" s="13"/>
      <c r="H568" s="13"/>
      <c r="I568" s="13"/>
      <c r="J568" s="13"/>
      <c r="K568" s="27"/>
      <c r="L568" s="12"/>
      <c r="M568" s="29"/>
      <c r="N568" s="82"/>
      <c r="O568" s="78"/>
      <c r="P568" s="79"/>
      <c r="Q568" s="79"/>
      <c r="R568" s="79"/>
      <c r="S568" s="79"/>
      <c r="T568" s="80"/>
      <c r="V568" s="81"/>
    </row>
    <row r="569" spans="2:22" x14ac:dyDescent="0.25">
      <c r="B569" s="76"/>
      <c r="C569" s="76"/>
      <c r="D569" s="12"/>
      <c r="E569" s="12"/>
      <c r="F569" s="12"/>
      <c r="G569" s="13"/>
      <c r="H569" s="13"/>
      <c r="I569" s="13"/>
      <c r="J569" s="13"/>
      <c r="K569" s="27"/>
      <c r="L569" s="12"/>
      <c r="M569" s="29"/>
      <c r="N569" s="82"/>
      <c r="O569" s="78"/>
      <c r="P569" s="79"/>
      <c r="Q569" s="79"/>
      <c r="R569" s="79"/>
      <c r="S569" s="79"/>
      <c r="T569" s="80"/>
      <c r="V569" s="81"/>
    </row>
    <row r="570" spans="2:22" x14ac:dyDescent="0.25">
      <c r="B570" s="76"/>
      <c r="C570" s="76"/>
      <c r="D570" s="12"/>
      <c r="E570" s="12"/>
      <c r="F570" s="12"/>
      <c r="G570" s="13"/>
      <c r="H570" s="13"/>
      <c r="I570" s="13"/>
      <c r="J570" s="13"/>
      <c r="K570" s="27"/>
      <c r="L570" s="12"/>
      <c r="M570" s="29"/>
      <c r="N570" s="82"/>
      <c r="O570" s="78"/>
      <c r="P570" s="79"/>
      <c r="Q570" s="79"/>
      <c r="R570" s="79"/>
      <c r="S570" s="79"/>
      <c r="T570" s="80"/>
      <c r="V570" s="81"/>
    </row>
    <row r="571" spans="2:22" x14ac:dyDescent="0.25">
      <c r="B571" s="76"/>
      <c r="C571" s="76"/>
      <c r="D571" s="12"/>
      <c r="E571" s="12"/>
      <c r="F571" s="12"/>
      <c r="G571" s="13"/>
      <c r="H571" s="13"/>
      <c r="I571" s="13"/>
      <c r="J571" s="13"/>
      <c r="K571" s="27"/>
      <c r="L571" s="12"/>
      <c r="M571" s="29"/>
      <c r="N571" s="82"/>
      <c r="O571" s="78"/>
      <c r="P571" s="79"/>
      <c r="Q571" s="79"/>
      <c r="R571" s="79"/>
      <c r="S571" s="79"/>
      <c r="T571" s="80"/>
      <c r="V571" s="81"/>
    </row>
    <row r="572" spans="2:22" x14ac:dyDescent="0.25">
      <c r="B572" s="76"/>
      <c r="C572" s="76"/>
      <c r="D572" s="12"/>
      <c r="E572" s="12"/>
      <c r="F572" s="12"/>
      <c r="G572" s="13"/>
      <c r="H572" s="13"/>
      <c r="I572" s="13"/>
      <c r="J572" s="13"/>
      <c r="K572" s="27"/>
      <c r="L572" s="12"/>
      <c r="M572" s="29"/>
      <c r="N572" s="82"/>
      <c r="O572" s="78"/>
      <c r="P572" s="79"/>
      <c r="Q572" s="79"/>
      <c r="R572" s="79"/>
      <c r="S572" s="79"/>
      <c r="T572" s="80"/>
      <c r="V572" s="81"/>
    </row>
    <row r="573" spans="2:22" x14ac:dyDescent="0.25">
      <c r="B573" s="76"/>
      <c r="C573" s="76"/>
      <c r="D573" s="12"/>
      <c r="E573" s="12"/>
      <c r="F573" s="12"/>
      <c r="G573" s="13"/>
      <c r="H573" s="13"/>
      <c r="I573" s="13"/>
      <c r="J573" s="13"/>
      <c r="K573" s="27"/>
      <c r="L573" s="12"/>
      <c r="M573" s="29"/>
      <c r="N573" s="82"/>
      <c r="O573" s="78"/>
      <c r="P573" s="79"/>
      <c r="Q573" s="79"/>
      <c r="R573" s="79"/>
      <c r="S573" s="79"/>
      <c r="T573" s="80"/>
      <c r="V573" s="81"/>
    </row>
    <row r="574" spans="2:22" x14ac:dyDescent="0.25">
      <c r="B574" s="76"/>
      <c r="C574" s="76"/>
      <c r="D574" s="12"/>
      <c r="E574" s="12"/>
      <c r="F574" s="12"/>
      <c r="G574" s="13"/>
      <c r="H574" s="13"/>
      <c r="I574" s="13"/>
      <c r="J574" s="13"/>
      <c r="K574" s="27"/>
      <c r="L574" s="12"/>
      <c r="M574" s="29"/>
      <c r="N574" s="82"/>
      <c r="O574" s="78"/>
      <c r="P574" s="79"/>
      <c r="Q574" s="79"/>
      <c r="R574" s="79"/>
      <c r="S574" s="79"/>
      <c r="T574" s="80"/>
      <c r="V574" s="81"/>
    </row>
    <row r="575" spans="2:22" x14ac:dyDescent="0.25">
      <c r="B575" s="76"/>
      <c r="C575" s="76"/>
      <c r="D575" s="12"/>
      <c r="E575" s="12"/>
      <c r="F575" s="12"/>
      <c r="G575" s="13"/>
      <c r="H575" s="13"/>
      <c r="I575" s="13"/>
      <c r="J575" s="13"/>
      <c r="K575" s="27"/>
      <c r="L575" s="12"/>
      <c r="M575" s="29"/>
      <c r="N575" s="82"/>
      <c r="O575" s="78"/>
      <c r="P575" s="79"/>
      <c r="Q575" s="79"/>
      <c r="R575" s="79"/>
      <c r="S575" s="79"/>
      <c r="T575" s="80"/>
      <c r="V575" s="81"/>
    </row>
    <row r="576" spans="2:22" x14ac:dyDescent="0.25">
      <c r="B576" s="76"/>
      <c r="C576" s="76"/>
      <c r="D576" s="12"/>
      <c r="E576" s="12"/>
      <c r="F576" s="12"/>
      <c r="G576" s="13"/>
      <c r="H576" s="13"/>
      <c r="I576" s="13"/>
      <c r="J576" s="13"/>
      <c r="K576" s="27"/>
      <c r="L576" s="12"/>
      <c r="M576" s="29"/>
      <c r="N576" s="82"/>
      <c r="O576" s="78"/>
      <c r="P576" s="79"/>
      <c r="Q576" s="79"/>
      <c r="R576" s="79"/>
      <c r="S576" s="79"/>
      <c r="T576" s="80"/>
      <c r="V576" s="81"/>
    </row>
    <row r="577" spans="2:22" x14ac:dyDescent="0.25">
      <c r="B577" s="76"/>
      <c r="C577" s="76"/>
      <c r="D577" s="12"/>
      <c r="E577" s="12"/>
      <c r="F577" s="12"/>
      <c r="G577" s="13"/>
      <c r="H577" s="13"/>
      <c r="I577" s="13"/>
      <c r="J577" s="13"/>
      <c r="K577" s="27"/>
      <c r="L577" s="12"/>
      <c r="M577" s="29"/>
      <c r="N577" s="82"/>
      <c r="O577" s="78"/>
      <c r="P577" s="79"/>
      <c r="Q577" s="79"/>
      <c r="R577" s="79"/>
      <c r="S577" s="79"/>
      <c r="T577" s="80"/>
      <c r="V577" s="81"/>
    </row>
    <row r="578" spans="2:22" x14ac:dyDescent="0.25">
      <c r="B578" s="76"/>
      <c r="C578" s="76"/>
      <c r="D578" s="12"/>
      <c r="E578" s="12"/>
      <c r="F578" s="12"/>
      <c r="G578" s="13"/>
      <c r="H578" s="13"/>
      <c r="I578" s="13"/>
      <c r="J578" s="13"/>
      <c r="K578" s="27"/>
      <c r="L578" s="12"/>
      <c r="M578" s="29"/>
      <c r="N578" s="82"/>
      <c r="O578" s="78"/>
      <c r="P578" s="79"/>
      <c r="Q578" s="79"/>
      <c r="R578" s="79"/>
      <c r="S578" s="79"/>
      <c r="T578" s="80"/>
      <c r="V578" s="81"/>
    </row>
    <row r="579" spans="2:22" x14ac:dyDescent="0.25">
      <c r="B579" s="76"/>
      <c r="C579" s="76"/>
      <c r="D579" s="12"/>
      <c r="E579" s="12"/>
      <c r="F579" s="12"/>
      <c r="G579" s="13"/>
      <c r="H579" s="13"/>
      <c r="I579" s="13"/>
      <c r="J579" s="13"/>
      <c r="K579" s="27"/>
      <c r="L579" s="12"/>
      <c r="M579" s="29"/>
      <c r="N579" s="82"/>
      <c r="O579" s="78"/>
      <c r="P579" s="79"/>
      <c r="Q579" s="79"/>
      <c r="R579" s="79"/>
      <c r="S579" s="79"/>
      <c r="T579" s="80"/>
      <c r="V579" s="81"/>
    </row>
    <row r="580" spans="2:22" x14ac:dyDescent="0.25">
      <c r="B580" s="76"/>
      <c r="C580" s="76"/>
      <c r="D580" s="12"/>
      <c r="E580" s="12"/>
      <c r="F580" s="12"/>
      <c r="G580" s="13"/>
      <c r="H580" s="13"/>
      <c r="I580" s="13"/>
      <c r="J580" s="13"/>
      <c r="K580" s="27"/>
      <c r="L580" s="12"/>
      <c r="M580" s="29"/>
      <c r="N580" s="82"/>
      <c r="O580" s="78"/>
      <c r="P580" s="79"/>
      <c r="Q580" s="79"/>
      <c r="R580" s="79"/>
      <c r="S580" s="79"/>
      <c r="T580" s="80"/>
      <c r="V580" s="81"/>
    </row>
    <row r="581" spans="2:22" x14ac:dyDescent="0.25">
      <c r="B581" s="76"/>
      <c r="C581" s="76"/>
      <c r="D581" s="12"/>
      <c r="E581" s="12"/>
      <c r="F581" s="12"/>
      <c r="G581" s="13"/>
      <c r="H581" s="13"/>
      <c r="I581" s="13"/>
      <c r="J581" s="13"/>
      <c r="K581" s="27"/>
      <c r="L581" s="12"/>
      <c r="M581" s="29"/>
      <c r="N581" s="82"/>
      <c r="O581" s="78"/>
      <c r="P581" s="79"/>
      <c r="Q581" s="79"/>
      <c r="R581" s="79"/>
      <c r="S581" s="79"/>
      <c r="T581" s="80"/>
      <c r="V581" s="81"/>
    </row>
    <row r="582" spans="2:22" x14ac:dyDescent="0.25">
      <c r="B582" s="76"/>
      <c r="C582" s="76"/>
      <c r="D582" s="12"/>
      <c r="E582" s="12"/>
      <c r="F582" s="12"/>
      <c r="G582" s="13"/>
      <c r="H582" s="13"/>
      <c r="I582" s="13"/>
      <c r="J582" s="13"/>
      <c r="K582" s="27"/>
      <c r="L582" s="12"/>
      <c r="M582" s="29"/>
      <c r="N582" s="82"/>
      <c r="O582" s="78"/>
      <c r="P582" s="79"/>
      <c r="Q582" s="79"/>
      <c r="R582" s="79"/>
      <c r="S582" s="79"/>
      <c r="T582" s="80"/>
      <c r="V582" s="81"/>
    </row>
    <row r="583" spans="2:22" x14ac:dyDescent="0.25">
      <c r="B583" s="76"/>
      <c r="C583" s="76"/>
      <c r="D583" s="12"/>
      <c r="E583" s="12"/>
      <c r="F583" s="12"/>
      <c r="G583" s="13"/>
      <c r="H583" s="13"/>
      <c r="I583" s="13"/>
      <c r="J583" s="13"/>
      <c r="K583" s="27"/>
      <c r="L583" s="12"/>
      <c r="M583" s="29"/>
      <c r="N583" s="82"/>
      <c r="O583" s="78"/>
      <c r="P583" s="79"/>
      <c r="Q583" s="79"/>
      <c r="R583" s="79"/>
      <c r="S583" s="79"/>
      <c r="T583" s="80"/>
      <c r="V583" s="81"/>
    </row>
    <row r="584" spans="2:22" x14ac:dyDescent="0.25">
      <c r="B584" s="76"/>
      <c r="C584" s="76"/>
      <c r="D584" s="12"/>
      <c r="E584" s="12"/>
      <c r="F584" s="12"/>
      <c r="G584" s="13"/>
      <c r="H584" s="13"/>
      <c r="I584" s="13"/>
      <c r="J584" s="13"/>
      <c r="K584" s="27"/>
      <c r="L584" s="12"/>
      <c r="M584" s="29"/>
      <c r="N584" s="82"/>
      <c r="O584" s="78"/>
      <c r="P584" s="79"/>
      <c r="Q584" s="79"/>
      <c r="R584" s="79"/>
      <c r="S584" s="79"/>
      <c r="T584" s="80"/>
      <c r="V584" s="81"/>
    </row>
    <row r="585" spans="2:22" x14ac:dyDescent="0.25">
      <c r="B585" s="76"/>
      <c r="C585" s="76"/>
      <c r="D585" s="12"/>
      <c r="E585" s="12"/>
      <c r="F585" s="12"/>
      <c r="G585" s="13"/>
      <c r="H585" s="13"/>
      <c r="I585" s="13"/>
      <c r="J585" s="13"/>
      <c r="K585" s="27"/>
      <c r="L585" s="12"/>
      <c r="M585" s="29"/>
      <c r="N585" s="82"/>
      <c r="O585" s="78"/>
      <c r="P585" s="79"/>
      <c r="Q585" s="79"/>
      <c r="R585" s="79"/>
      <c r="S585" s="79"/>
      <c r="T585" s="80"/>
      <c r="V585" s="81"/>
    </row>
    <row r="586" spans="2:22" x14ac:dyDescent="0.25">
      <c r="B586" s="76"/>
      <c r="C586" s="76"/>
      <c r="D586" s="12"/>
      <c r="E586" s="12"/>
      <c r="F586" s="12"/>
      <c r="G586" s="13"/>
      <c r="H586" s="13"/>
      <c r="I586" s="13"/>
      <c r="J586" s="13"/>
      <c r="K586" s="27"/>
      <c r="L586" s="12"/>
      <c r="M586" s="29"/>
      <c r="N586" s="82"/>
      <c r="O586" s="78"/>
      <c r="P586" s="79"/>
      <c r="Q586" s="79"/>
      <c r="R586" s="79"/>
      <c r="S586" s="79"/>
      <c r="T586" s="80"/>
      <c r="V586" s="81"/>
    </row>
    <row r="587" spans="2:22" x14ac:dyDescent="0.25">
      <c r="B587" s="76"/>
      <c r="C587" s="76"/>
      <c r="D587" s="12"/>
      <c r="E587" s="12"/>
      <c r="F587" s="12"/>
      <c r="G587" s="13"/>
      <c r="H587" s="13"/>
      <c r="I587" s="13"/>
      <c r="J587" s="13"/>
      <c r="K587" s="27"/>
      <c r="L587" s="12"/>
      <c r="M587" s="29"/>
      <c r="N587" s="82"/>
      <c r="O587" s="78"/>
      <c r="P587" s="79"/>
      <c r="Q587" s="79"/>
      <c r="R587" s="79"/>
      <c r="S587" s="79"/>
      <c r="T587" s="80"/>
      <c r="V587" s="81"/>
    </row>
    <row r="588" spans="2:22" x14ac:dyDescent="0.25">
      <c r="B588" s="76"/>
      <c r="C588" s="76"/>
      <c r="D588" s="12"/>
      <c r="E588" s="12"/>
      <c r="F588" s="12"/>
      <c r="G588" s="13"/>
      <c r="H588" s="13"/>
      <c r="I588" s="13"/>
      <c r="J588" s="13"/>
      <c r="K588" s="27"/>
      <c r="L588" s="12"/>
      <c r="M588" s="29"/>
      <c r="N588" s="82"/>
      <c r="O588" s="78"/>
      <c r="P588" s="79"/>
      <c r="Q588" s="79"/>
      <c r="R588" s="79"/>
      <c r="S588" s="79"/>
      <c r="T588" s="80"/>
      <c r="V588" s="81"/>
    </row>
    <row r="589" spans="2:22" x14ac:dyDescent="0.25">
      <c r="B589" s="76"/>
      <c r="C589" s="76"/>
      <c r="D589" s="12"/>
      <c r="E589" s="12"/>
      <c r="F589" s="12"/>
      <c r="G589" s="13"/>
      <c r="H589" s="13"/>
      <c r="I589" s="13"/>
      <c r="J589" s="13"/>
      <c r="K589" s="27"/>
      <c r="L589" s="12"/>
      <c r="M589" s="29"/>
      <c r="N589" s="82"/>
      <c r="O589" s="78"/>
      <c r="P589" s="79"/>
      <c r="Q589" s="79"/>
      <c r="R589" s="79"/>
      <c r="S589" s="79"/>
      <c r="T589" s="80"/>
      <c r="V589" s="81"/>
    </row>
    <row r="590" spans="2:22" x14ac:dyDescent="0.25">
      <c r="B590" s="76"/>
      <c r="C590" s="76"/>
      <c r="D590" s="12"/>
      <c r="E590" s="12"/>
      <c r="F590" s="12"/>
      <c r="G590" s="13"/>
      <c r="H590" s="13"/>
      <c r="I590" s="13"/>
      <c r="J590" s="13"/>
      <c r="K590" s="27"/>
      <c r="L590" s="12"/>
      <c r="M590" s="29"/>
      <c r="N590" s="82"/>
      <c r="O590" s="78"/>
      <c r="P590" s="79"/>
      <c r="Q590" s="79"/>
      <c r="R590" s="79"/>
      <c r="S590" s="79"/>
      <c r="T590" s="80"/>
      <c r="V590" s="81"/>
    </row>
    <row r="591" spans="2:22" x14ac:dyDescent="0.25">
      <c r="B591" s="76"/>
      <c r="C591" s="76"/>
      <c r="D591" s="12"/>
      <c r="E591" s="12"/>
      <c r="F591" s="12"/>
      <c r="G591" s="13"/>
      <c r="H591" s="13"/>
      <c r="I591" s="13"/>
      <c r="J591" s="13"/>
      <c r="K591" s="27"/>
      <c r="L591" s="12"/>
      <c r="M591" s="29"/>
      <c r="N591" s="82"/>
      <c r="O591" s="78"/>
      <c r="P591" s="79"/>
      <c r="Q591" s="79"/>
      <c r="R591" s="79"/>
      <c r="S591" s="79"/>
      <c r="T591" s="80"/>
      <c r="V591" s="81"/>
    </row>
    <row r="592" spans="2:22" x14ac:dyDescent="0.25">
      <c r="B592" s="76"/>
      <c r="C592" s="76"/>
      <c r="D592" s="12"/>
      <c r="E592" s="12"/>
      <c r="F592" s="12"/>
      <c r="G592" s="13"/>
      <c r="H592" s="13"/>
      <c r="I592" s="13"/>
      <c r="J592" s="13"/>
      <c r="K592" s="27"/>
      <c r="L592" s="12"/>
      <c r="M592" s="29"/>
      <c r="N592" s="82"/>
      <c r="O592" s="78"/>
      <c r="P592" s="79"/>
      <c r="Q592" s="79"/>
      <c r="R592" s="79"/>
      <c r="S592" s="79"/>
      <c r="T592" s="80"/>
      <c r="V592" s="81"/>
    </row>
    <row r="593" spans="2:22" x14ac:dyDescent="0.25">
      <c r="B593" s="706" t="s">
        <v>0</v>
      </c>
      <c r="C593" s="706"/>
      <c r="D593" s="706"/>
      <c r="E593" s="706"/>
      <c r="F593" s="706"/>
      <c r="G593" s="706"/>
      <c r="H593" s="706"/>
      <c r="I593" s="706"/>
      <c r="J593" s="706"/>
      <c r="K593" s="706"/>
      <c r="L593" s="706"/>
      <c r="M593" s="706"/>
      <c r="N593" s="706"/>
      <c r="O593" s="706"/>
      <c r="P593" s="706"/>
      <c r="Q593" s="706"/>
      <c r="R593" s="706"/>
      <c r="S593" s="706"/>
      <c r="T593" s="706"/>
      <c r="U593" s="706"/>
      <c r="V593" s="706"/>
    </row>
    <row r="594" spans="2:22" x14ac:dyDescent="0.25">
      <c r="B594" s="713" t="s">
        <v>2</v>
      </c>
      <c r="C594" s="713"/>
      <c r="D594" s="713"/>
      <c r="E594" s="713"/>
      <c r="F594" s="713"/>
      <c r="G594" s="713"/>
      <c r="H594" s="713"/>
      <c r="I594" s="713"/>
      <c r="J594" s="713"/>
      <c r="K594" s="713"/>
      <c r="L594" s="713"/>
      <c r="M594" s="713"/>
      <c r="N594" s="713"/>
      <c r="O594" s="713"/>
      <c r="P594" s="713"/>
      <c r="Q594" s="713"/>
      <c r="R594" s="713"/>
      <c r="S594" s="713"/>
      <c r="T594" s="713"/>
      <c r="U594" s="713"/>
      <c r="V594" s="713"/>
    </row>
    <row r="595" spans="2:22" x14ac:dyDescent="0.25">
      <c r="B595" s="713" t="s">
        <v>3</v>
      </c>
      <c r="C595" s="713"/>
      <c r="D595" s="713"/>
      <c r="E595" s="713"/>
      <c r="F595" s="713"/>
      <c r="G595" s="713"/>
      <c r="H595" s="713"/>
      <c r="I595" s="713"/>
      <c r="J595" s="713"/>
      <c r="K595" s="713"/>
      <c r="L595" s="713"/>
      <c r="M595" s="713"/>
      <c r="N595" s="713"/>
      <c r="O595" s="713"/>
      <c r="P595" s="713"/>
      <c r="Q595" s="713"/>
      <c r="R595" s="713"/>
      <c r="S595" s="713"/>
      <c r="T595" s="713"/>
      <c r="U595" s="713"/>
      <c r="V595" s="713"/>
    </row>
    <row r="596" spans="2:22" x14ac:dyDescent="0.25">
      <c r="B596" s="713" t="s">
        <v>455</v>
      </c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  <c r="V596" s="713"/>
    </row>
    <row r="597" spans="2:22" x14ac:dyDescent="0.25">
      <c r="B597" s="714" t="s">
        <v>4</v>
      </c>
      <c r="C597" s="714"/>
      <c r="D597" s="714"/>
      <c r="E597" s="714"/>
      <c r="F597" s="714"/>
      <c r="G597" s="714"/>
      <c r="H597" s="714"/>
      <c r="I597" s="714"/>
      <c r="J597" s="714"/>
      <c r="K597" s="714"/>
      <c r="L597" s="714"/>
      <c r="M597" s="714"/>
      <c r="N597" s="714"/>
      <c r="O597" s="714"/>
      <c r="P597" s="714"/>
      <c r="Q597" s="714"/>
      <c r="R597" s="714"/>
      <c r="S597" s="714"/>
      <c r="T597" s="714"/>
      <c r="U597" s="714"/>
      <c r="V597" s="714"/>
    </row>
    <row r="598" spans="2:22" x14ac:dyDescent="0.25">
      <c r="B598" s="706" t="s">
        <v>190</v>
      </c>
      <c r="C598" s="706"/>
      <c r="D598" s="706"/>
      <c r="E598" s="706"/>
      <c r="F598" s="706"/>
      <c r="G598" s="706"/>
      <c r="H598" s="706"/>
      <c r="I598" s="706"/>
      <c r="J598" s="706"/>
      <c r="K598" s="706"/>
      <c r="L598" s="706"/>
      <c r="M598" s="706"/>
      <c r="N598" s="706"/>
      <c r="O598" s="706"/>
      <c r="P598" s="706"/>
      <c r="Q598" s="706"/>
      <c r="R598" s="706"/>
      <c r="S598" s="706"/>
      <c r="T598" s="706"/>
      <c r="U598" s="706"/>
      <c r="V598" s="706"/>
    </row>
    <row r="599" spans="2:22" ht="18.75" thickBot="1" x14ac:dyDescent="0.3">
      <c r="B599" s="2"/>
      <c r="C599" s="2"/>
      <c r="D599" s="3"/>
      <c r="E599" s="3"/>
      <c r="F599" s="3"/>
      <c r="G599" s="3"/>
      <c r="H599" s="3"/>
      <c r="I599" s="3"/>
      <c r="J599" s="3"/>
      <c r="K599" s="3"/>
      <c r="L599" s="4"/>
      <c r="M599" s="3"/>
      <c r="N599" s="3"/>
      <c r="O599" s="3"/>
      <c r="P599" s="3"/>
      <c r="Q599" s="3"/>
      <c r="R599" s="3"/>
      <c r="S599" s="3"/>
      <c r="T599" s="2"/>
      <c r="U599" s="2"/>
      <c r="V599" s="2"/>
    </row>
    <row r="600" spans="2:22" ht="15.75" customHeight="1" thickTop="1" x14ac:dyDescent="0.25">
      <c r="B600" s="698" t="s">
        <v>6</v>
      </c>
      <c r="C600" s="700" t="s">
        <v>7</v>
      </c>
      <c r="D600" s="702" t="s">
        <v>8</v>
      </c>
      <c r="E600" s="702" t="s">
        <v>177</v>
      </c>
      <c r="F600" s="702" t="s">
        <v>178</v>
      </c>
      <c r="G600" s="702" t="s">
        <v>9</v>
      </c>
      <c r="H600" s="702" t="s">
        <v>10</v>
      </c>
      <c r="I600" s="312"/>
      <c r="J600" s="702" t="s">
        <v>179</v>
      </c>
      <c r="K600" s="702" t="s">
        <v>11</v>
      </c>
      <c r="L600" s="700" t="s">
        <v>12</v>
      </c>
      <c r="M600" s="704" t="s">
        <v>13</v>
      </c>
      <c r="N600" s="704" t="s">
        <v>14</v>
      </c>
      <c r="O600" s="704" t="s">
        <v>15</v>
      </c>
      <c r="P600" s="715" t="s">
        <v>16</v>
      </c>
      <c r="Q600" s="716"/>
      <c r="R600" s="716"/>
      <c r="S600" s="717"/>
      <c r="T600" s="721" t="s">
        <v>17</v>
      </c>
      <c r="U600" s="722"/>
      <c r="V600" s="708" t="s">
        <v>18</v>
      </c>
    </row>
    <row r="601" spans="2:22" x14ac:dyDescent="0.25">
      <c r="B601" s="699"/>
      <c r="C601" s="701"/>
      <c r="D601" s="703"/>
      <c r="E601" s="765"/>
      <c r="F601" s="765"/>
      <c r="G601" s="703"/>
      <c r="H601" s="703"/>
      <c r="I601" s="313"/>
      <c r="J601" s="765"/>
      <c r="K601" s="703"/>
      <c r="L601" s="701"/>
      <c r="M601" s="705"/>
      <c r="N601" s="705"/>
      <c r="O601" s="705"/>
      <c r="P601" s="718"/>
      <c r="Q601" s="719"/>
      <c r="R601" s="719"/>
      <c r="S601" s="720"/>
      <c r="T601" s="723"/>
      <c r="U601" s="724"/>
      <c r="V601" s="709"/>
    </row>
    <row r="602" spans="2:22" ht="48" x14ac:dyDescent="0.25">
      <c r="B602" s="699"/>
      <c r="C602" s="701"/>
      <c r="D602" s="703"/>
      <c r="E602" s="765"/>
      <c r="F602" s="765"/>
      <c r="G602" s="703"/>
      <c r="H602" s="703"/>
      <c r="I602" s="313" t="s">
        <v>180</v>
      </c>
      <c r="J602" s="765"/>
      <c r="K602" s="703"/>
      <c r="L602" s="701"/>
      <c r="M602" s="705"/>
      <c r="N602" s="705"/>
      <c r="O602" s="705"/>
      <c r="P602" s="738" t="s">
        <v>19</v>
      </c>
      <c r="Q602" s="738" t="s">
        <v>20</v>
      </c>
      <c r="R602" s="738" t="s">
        <v>21</v>
      </c>
      <c r="S602" s="738" t="s">
        <v>22</v>
      </c>
      <c r="T602" s="740" t="s">
        <v>23</v>
      </c>
      <c r="U602" s="740" t="s">
        <v>24</v>
      </c>
      <c r="V602" s="709"/>
    </row>
    <row r="603" spans="2:22" ht="15.75" thickBot="1" x14ac:dyDescent="0.3">
      <c r="B603" s="727"/>
      <c r="C603" s="725"/>
      <c r="D603" s="707"/>
      <c r="E603" s="766"/>
      <c r="F603" s="766"/>
      <c r="G603" s="707"/>
      <c r="H603" s="707"/>
      <c r="I603" s="314"/>
      <c r="J603" s="766"/>
      <c r="K603" s="707"/>
      <c r="L603" s="725"/>
      <c r="M603" s="696"/>
      <c r="N603" s="696"/>
      <c r="O603" s="696"/>
      <c r="P603" s="739"/>
      <c r="Q603" s="739"/>
      <c r="R603" s="739"/>
      <c r="S603" s="739"/>
      <c r="T603" s="741"/>
      <c r="U603" s="741"/>
      <c r="V603" s="710"/>
    </row>
    <row r="604" spans="2:22" ht="114" customHeight="1" x14ac:dyDescent="0.25">
      <c r="B604" s="52">
        <v>1</v>
      </c>
      <c r="C604" s="53">
        <v>24801</v>
      </c>
      <c r="D604" s="5" t="s">
        <v>460</v>
      </c>
      <c r="E604" s="318" t="s">
        <v>489</v>
      </c>
      <c r="F604" s="319" t="s">
        <v>182</v>
      </c>
      <c r="G604" s="5">
        <v>9</v>
      </c>
      <c r="H604" s="166" t="s">
        <v>181</v>
      </c>
      <c r="I604" s="166">
        <v>105</v>
      </c>
      <c r="J604" s="731" t="s">
        <v>556</v>
      </c>
      <c r="K604" s="213">
        <v>1</v>
      </c>
      <c r="L604" s="5" t="s">
        <v>79</v>
      </c>
      <c r="M604" s="159">
        <v>5125</v>
      </c>
      <c r="N604" s="159">
        <v>10250</v>
      </c>
      <c r="O604" s="802" t="s">
        <v>189</v>
      </c>
      <c r="P604" s="85">
        <v>0</v>
      </c>
      <c r="Q604" s="85">
        <v>0.5</v>
      </c>
      <c r="R604" s="85">
        <v>0.5</v>
      </c>
      <c r="S604" s="85">
        <v>0</v>
      </c>
      <c r="T604" s="274" t="s">
        <v>29</v>
      </c>
      <c r="U604" s="273"/>
      <c r="V604" s="773" t="s">
        <v>557</v>
      </c>
    </row>
    <row r="605" spans="2:22" ht="114" customHeight="1" thickBot="1" x14ac:dyDescent="0.3">
      <c r="B605" s="22">
        <v>2</v>
      </c>
      <c r="C605" s="23">
        <v>24801</v>
      </c>
      <c r="D605" s="174" t="s">
        <v>454</v>
      </c>
      <c r="E605" s="318" t="s">
        <v>489</v>
      </c>
      <c r="F605" s="319" t="s">
        <v>182</v>
      </c>
      <c r="G605" s="5">
        <v>9</v>
      </c>
      <c r="H605" s="164" t="s">
        <v>181</v>
      </c>
      <c r="I605" s="164">
        <v>105</v>
      </c>
      <c r="J605" s="751"/>
      <c r="K605" s="23">
        <v>1</v>
      </c>
      <c r="L605" s="174" t="s">
        <v>79</v>
      </c>
      <c r="M605" s="197">
        <v>9265.25</v>
      </c>
      <c r="N605" s="149">
        <v>18530.5</v>
      </c>
      <c r="O605" s="799"/>
      <c r="P605" s="74">
        <v>0</v>
      </c>
      <c r="Q605" s="74">
        <v>0.5</v>
      </c>
      <c r="R605" s="74">
        <v>0.5</v>
      </c>
      <c r="S605" s="74">
        <v>0</v>
      </c>
      <c r="T605" s="75" t="s">
        <v>29</v>
      </c>
      <c r="U605" s="110"/>
      <c r="V605" s="786"/>
    </row>
    <row r="606" spans="2:22" ht="15.75" thickTop="1" x14ac:dyDescent="0.25">
      <c r="L606" s="62"/>
    </row>
    <row r="607" spans="2:22" x14ac:dyDescent="0.25">
      <c r="L607" s="62"/>
      <c r="N607" s="61"/>
    </row>
    <row r="608" spans="2:22" x14ac:dyDescent="0.25">
      <c r="L608" s="62"/>
    </row>
    <row r="609" spans="12:14" x14ac:dyDescent="0.25">
      <c r="L609" s="62"/>
    </row>
    <row r="610" spans="12:14" x14ac:dyDescent="0.25">
      <c r="L610" s="62"/>
    </row>
    <row r="611" spans="12:14" x14ac:dyDescent="0.25">
      <c r="L611" s="62"/>
      <c r="N611" s="61">
        <f>SUM(N604:N610)</f>
        <v>28780.5</v>
      </c>
    </row>
    <row r="612" spans="12:14" x14ac:dyDescent="0.25">
      <c r="L612" s="62"/>
    </row>
    <row r="613" spans="12:14" x14ac:dyDescent="0.25">
      <c r="L613" s="62"/>
    </row>
    <row r="614" spans="12:14" x14ac:dyDescent="0.25">
      <c r="L614" s="62"/>
    </row>
    <row r="615" spans="12:14" x14ac:dyDescent="0.25">
      <c r="L615" s="62"/>
    </row>
    <row r="616" spans="12:14" x14ac:dyDescent="0.25">
      <c r="L616" s="62"/>
    </row>
    <row r="617" spans="12:14" x14ac:dyDescent="0.25">
      <c r="L617" s="62"/>
    </row>
    <row r="618" spans="12:14" x14ac:dyDescent="0.25">
      <c r="L618" s="62"/>
    </row>
    <row r="619" spans="12:14" x14ac:dyDescent="0.25">
      <c r="L619" s="62"/>
    </row>
    <row r="620" spans="12:14" x14ac:dyDescent="0.25">
      <c r="L620" s="62"/>
    </row>
    <row r="621" spans="12:14" x14ac:dyDescent="0.25">
      <c r="L621" s="62"/>
    </row>
    <row r="622" spans="12:14" x14ac:dyDescent="0.25">
      <c r="L622" s="62"/>
    </row>
    <row r="623" spans="12:14" x14ac:dyDescent="0.25">
      <c r="L623" s="62"/>
    </row>
    <row r="624" spans="12:14" x14ac:dyDescent="0.25">
      <c r="L624" s="62"/>
    </row>
    <row r="625" spans="2:22" x14ac:dyDescent="0.25">
      <c r="L625" s="62"/>
    </row>
    <row r="626" spans="2:22" x14ac:dyDescent="0.25">
      <c r="L626" s="62"/>
    </row>
    <row r="627" spans="2:22" x14ac:dyDescent="0.25">
      <c r="L627" s="62"/>
    </row>
    <row r="628" spans="2:22" x14ac:dyDescent="0.25">
      <c r="L628" s="62"/>
    </row>
    <row r="629" spans="2:22" x14ac:dyDescent="0.25">
      <c r="L629" s="62"/>
    </row>
    <row r="630" spans="2:22" x14ac:dyDescent="0.25">
      <c r="L630" s="62"/>
    </row>
    <row r="631" spans="2:22" x14ac:dyDescent="0.25">
      <c r="L631" s="62"/>
    </row>
    <row r="632" spans="2:22" x14ac:dyDescent="0.25">
      <c r="L632" s="62"/>
    </row>
    <row r="633" spans="2:22" x14ac:dyDescent="0.25">
      <c r="B633" s="706" t="s">
        <v>0</v>
      </c>
      <c r="C633" s="706"/>
      <c r="D633" s="706"/>
      <c r="E633" s="706"/>
      <c r="F633" s="706"/>
      <c r="G633" s="706"/>
      <c r="H633" s="706"/>
      <c r="I633" s="706"/>
      <c r="J633" s="706"/>
      <c r="K633" s="706"/>
      <c r="L633" s="706"/>
      <c r="M633" s="706"/>
      <c r="N633" s="706"/>
      <c r="O633" s="706"/>
      <c r="P633" s="706"/>
      <c r="Q633" s="706"/>
      <c r="R633" s="706"/>
      <c r="S633" s="706"/>
      <c r="T633" s="706"/>
      <c r="U633" s="706"/>
      <c r="V633" s="706"/>
    </row>
    <row r="634" spans="2:22" x14ac:dyDescent="0.25">
      <c r="B634" s="713" t="s">
        <v>1</v>
      </c>
      <c r="C634" s="713"/>
      <c r="D634" s="713"/>
      <c r="E634" s="713"/>
      <c r="F634" s="713"/>
      <c r="G634" s="713"/>
      <c r="H634" s="713"/>
      <c r="I634" s="713"/>
      <c r="J634" s="713"/>
      <c r="K634" s="713"/>
      <c r="L634" s="713"/>
      <c r="M634" s="713"/>
      <c r="N634" s="713"/>
      <c r="O634" s="713"/>
      <c r="P634" s="713"/>
      <c r="Q634" s="713"/>
      <c r="R634" s="713"/>
      <c r="S634" s="713"/>
      <c r="T634" s="713"/>
      <c r="U634" s="713"/>
      <c r="V634" s="713"/>
    </row>
    <row r="635" spans="2:22" x14ac:dyDescent="0.25">
      <c r="B635" s="713" t="s">
        <v>2</v>
      </c>
      <c r="C635" s="713"/>
      <c r="D635" s="713"/>
      <c r="E635" s="713"/>
      <c r="F635" s="713"/>
      <c r="G635" s="713"/>
      <c r="H635" s="713"/>
      <c r="I635" s="713"/>
      <c r="J635" s="713"/>
      <c r="K635" s="713"/>
      <c r="L635" s="713"/>
      <c r="M635" s="713"/>
      <c r="N635" s="713"/>
      <c r="O635" s="713"/>
      <c r="P635" s="713"/>
      <c r="Q635" s="713"/>
      <c r="R635" s="713"/>
      <c r="S635" s="713"/>
      <c r="T635" s="713"/>
      <c r="U635" s="713"/>
      <c r="V635" s="713"/>
    </row>
    <row r="636" spans="2:22" x14ac:dyDescent="0.25">
      <c r="B636" s="713" t="s">
        <v>3</v>
      </c>
      <c r="C636" s="713"/>
      <c r="D636" s="713"/>
      <c r="E636" s="713"/>
      <c r="F636" s="713"/>
      <c r="G636" s="713"/>
      <c r="H636" s="713"/>
      <c r="I636" s="713"/>
      <c r="J636" s="713"/>
      <c r="K636" s="713"/>
      <c r="L636" s="713"/>
      <c r="M636" s="713"/>
      <c r="N636" s="713"/>
      <c r="O636" s="713"/>
      <c r="P636" s="713"/>
      <c r="Q636" s="713"/>
      <c r="R636" s="713"/>
      <c r="S636" s="713"/>
      <c r="T636" s="713"/>
      <c r="U636" s="713"/>
      <c r="V636" s="713"/>
    </row>
    <row r="637" spans="2:22" x14ac:dyDescent="0.25">
      <c r="B637" s="713" t="s">
        <v>455</v>
      </c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  <c r="V637" s="713"/>
    </row>
    <row r="638" spans="2:22" x14ac:dyDescent="0.25">
      <c r="B638" s="714" t="s">
        <v>4</v>
      </c>
      <c r="C638" s="714"/>
      <c r="D638" s="714"/>
      <c r="E638" s="714"/>
      <c r="F638" s="714"/>
      <c r="G638" s="714"/>
      <c r="H638" s="714"/>
      <c r="I638" s="714"/>
      <c r="J638" s="714"/>
      <c r="K638" s="714"/>
      <c r="L638" s="714"/>
      <c r="M638" s="714"/>
      <c r="N638" s="714"/>
      <c r="O638" s="714"/>
      <c r="P638" s="714"/>
      <c r="Q638" s="714"/>
      <c r="R638" s="714"/>
      <c r="S638" s="714"/>
      <c r="T638" s="714"/>
      <c r="U638" s="714"/>
      <c r="V638" s="714"/>
    </row>
    <row r="639" spans="2:22" x14ac:dyDescent="0.25">
      <c r="B639" s="706" t="s">
        <v>80</v>
      </c>
      <c r="C639" s="706"/>
      <c r="D639" s="706"/>
      <c r="E639" s="706"/>
      <c r="F639" s="706"/>
      <c r="G639" s="706"/>
      <c r="H639" s="706"/>
      <c r="I639" s="706"/>
      <c r="J639" s="706"/>
      <c r="K639" s="706"/>
      <c r="L639" s="706"/>
      <c r="M639" s="706"/>
      <c r="N639" s="706"/>
      <c r="O639" s="706"/>
      <c r="P639" s="706"/>
      <c r="Q639" s="706"/>
      <c r="R639" s="706"/>
      <c r="S639" s="706"/>
      <c r="T639" s="706"/>
      <c r="U639" s="706"/>
      <c r="V639" s="706"/>
    </row>
    <row r="640" spans="2:22" ht="18.75" thickBot="1" x14ac:dyDescent="0.3">
      <c r="B640" s="2"/>
      <c r="C640" s="2"/>
      <c r="D640" s="3"/>
      <c r="E640" s="3"/>
      <c r="F640" s="3"/>
      <c r="G640" s="3"/>
      <c r="H640" s="3"/>
      <c r="I640" s="3"/>
      <c r="J640" s="3"/>
      <c r="K640" s="3"/>
      <c r="L640" s="4"/>
      <c r="M640" s="3"/>
      <c r="N640" s="3"/>
      <c r="O640" s="3"/>
      <c r="P640" s="3"/>
      <c r="Q640" s="3"/>
      <c r="R640" s="3"/>
      <c r="S640" s="3"/>
      <c r="T640" s="2"/>
      <c r="U640" s="2"/>
      <c r="V640" s="2"/>
    </row>
    <row r="641" spans="2:22" ht="15.75" customHeight="1" thickTop="1" x14ac:dyDescent="0.25">
      <c r="B641" s="698" t="s">
        <v>6</v>
      </c>
      <c r="C641" s="700" t="s">
        <v>7</v>
      </c>
      <c r="D641" s="702" t="s">
        <v>8</v>
      </c>
      <c r="E641" s="702" t="s">
        <v>177</v>
      </c>
      <c r="F641" s="702" t="s">
        <v>178</v>
      </c>
      <c r="G641" s="702" t="s">
        <v>9</v>
      </c>
      <c r="H641" s="702" t="s">
        <v>10</v>
      </c>
      <c r="I641" s="312"/>
      <c r="J641" s="702" t="s">
        <v>179</v>
      </c>
      <c r="K641" s="702" t="s">
        <v>11</v>
      </c>
      <c r="L641" s="700" t="s">
        <v>12</v>
      </c>
      <c r="M641" s="704" t="s">
        <v>13</v>
      </c>
      <c r="N641" s="704" t="s">
        <v>14</v>
      </c>
      <c r="O641" s="704" t="s">
        <v>15</v>
      </c>
      <c r="P641" s="715" t="s">
        <v>16</v>
      </c>
      <c r="Q641" s="716"/>
      <c r="R641" s="716"/>
      <c r="S641" s="717"/>
      <c r="T641" s="721" t="s">
        <v>17</v>
      </c>
      <c r="U641" s="722"/>
      <c r="V641" s="708" t="s">
        <v>18</v>
      </c>
    </row>
    <row r="642" spans="2:22" x14ac:dyDescent="0.25">
      <c r="B642" s="699"/>
      <c r="C642" s="701"/>
      <c r="D642" s="703"/>
      <c r="E642" s="765"/>
      <c r="F642" s="765"/>
      <c r="G642" s="703"/>
      <c r="H642" s="703"/>
      <c r="I642" s="313"/>
      <c r="J642" s="765"/>
      <c r="K642" s="703"/>
      <c r="L642" s="701"/>
      <c r="M642" s="705"/>
      <c r="N642" s="705"/>
      <c r="O642" s="705"/>
      <c r="P642" s="718"/>
      <c r="Q642" s="719"/>
      <c r="R642" s="719"/>
      <c r="S642" s="720"/>
      <c r="T642" s="723"/>
      <c r="U642" s="724"/>
      <c r="V642" s="709"/>
    </row>
    <row r="643" spans="2:22" ht="48" x14ac:dyDescent="0.25">
      <c r="B643" s="699"/>
      <c r="C643" s="701"/>
      <c r="D643" s="703"/>
      <c r="E643" s="765"/>
      <c r="F643" s="765"/>
      <c r="G643" s="703"/>
      <c r="H643" s="703"/>
      <c r="I643" s="313" t="s">
        <v>180</v>
      </c>
      <c r="J643" s="765"/>
      <c r="K643" s="703"/>
      <c r="L643" s="701"/>
      <c r="M643" s="705"/>
      <c r="N643" s="705"/>
      <c r="O643" s="705"/>
      <c r="P643" s="738" t="s">
        <v>19</v>
      </c>
      <c r="Q643" s="738" t="s">
        <v>20</v>
      </c>
      <c r="R643" s="738" t="s">
        <v>21</v>
      </c>
      <c r="S643" s="738" t="s">
        <v>22</v>
      </c>
      <c r="T643" s="740" t="s">
        <v>23</v>
      </c>
      <c r="U643" s="740" t="s">
        <v>24</v>
      </c>
      <c r="V643" s="709"/>
    </row>
    <row r="644" spans="2:22" ht="15.75" thickBot="1" x14ac:dyDescent="0.3">
      <c r="B644" s="727"/>
      <c r="C644" s="725"/>
      <c r="D644" s="707"/>
      <c r="E644" s="766"/>
      <c r="F644" s="766"/>
      <c r="G644" s="707"/>
      <c r="H644" s="707"/>
      <c r="I644" s="314"/>
      <c r="J644" s="766"/>
      <c r="K644" s="707"/>
      <c r="L644" s="725"/>
      <c r="M644" s="696"/>
      <c r="N644" s="696"/>
      <c r="O644" s="696"/>
      <c r="P644" s="739"/>
      <c r="Q644" s="739"/>
      <c r="R644" s="739"/>
      <c r="S644" s="739"/>
      <c r="T644" s="741"/>
      <c r="U644" s="741"/>
      <c r="V644" s="710"/>
    </row>
    <row r="645" spans="2:22" ht="224.25" customHeight="1" thickBot="1" x14ac:dyDescent="0.3">
      <c r="B645" s="55">
        <v>1</v>
      </c>
      <c r="C645" s="56">
        <v>26101</v>
      </c>
      <c r="D645" s="174" t="s">
        <v>380</v>
      </c>
      <c r="E645" s="318" t="s">
        <v>489</v>
      </c>
      <c r="F645" s="319" t="s">
        <v>182</v>
      </c>
      <c r="G645" s="5">
        <v>9</v>
      </c>
      <c r="H645" s="170" t="s">
        <v>181</v>
      </c>
      <c r="I645" s="170">
        <v>105</v>
      </c>
      <c r="J645" s="7" t="s">
        <v>556</v>
      </c>
      <c r="K645" s="659">
        <f>SUM(N645/M645)</f>
        <v>3761.1363636363635</v>
      </c>
      <c r="L645" s="174" t="s">
        <v>81</v>
      </c>
      <c r="M645" s="149">
        <v>22</v>
      </c>
      <c r="N645" s="179">
        <v>82745</v>
      </c>
      <c r="O645" s="344" t="s">
        <v>189</v>
      </c>
      <c r="P645" s="58">
        <v>0.25</v>
      </c>
      <c r="Q645" s="58">
        <v>0.25</v>
      </c>
      <c r="R645" s="58">
        <v>0.25</v>
      </c>
      <c r="S645" s="58">
        <v>0.25</v>
      </c>
      <c r="T645" s="59" t="s">
        <v>29</v>
      </c>
      <c r="U645" s="60"/>
      <c r="V645" s="398" t="s">
        <v>557</v>
      </c>
    </row>
    <row r="646" spans="2:22" ht="15.75" thickTop="1" x14ac:dyDescent="0.25">
      <c r="L646" s="62"/>
    </row>
    <row r="647" spans="2:22" x14ac:dyDescent="0.25">
      <c r="L647" s="62"/>
    </row>
    <row r="648" spans="2:22" x14ac:dyDescent="0.25">
      <c r="L648" s="62"/>
      <c r="N648" s="61"/>
    </row>
    <row r="649" spans="2:22" x14ac:dyDescent="0.25">
      <c r="L649" s="62"/>
    </row>
    <row r="650" spans="2:22" x14ac:dyDescent="0.25">
      <c r="L650" s="62"/>
      <c r="N650" s="61">
        <f>SUM(N645:N649)</f>
        <v>82745</v>
      </c>
    </row>
    <row r="651" spans="2:22" x14ac:dyDescent="0.25">
      <c r="L651" s="62"/>
    </row>
    <row r="652" spans="2:22" x14ac:dyDescent="0.25">
      <c r="L652" s="62"/>
    </row>
    <row r="653" spans="2:22" x14ac:dyDescent="0.25">
      <c r="L653" s="62"/>
    </row>
    <row r="654" spans="2:22" x14ac:dyDescent="0.25">
      <c r="L654" s="62"/>
    </row>
    <row r="655" spans="2:22" x14ac:dyDescent="0.25">
      <c r="L655" s="62"/>
    </row>
    <row r="656" spans="2:22" x14ac:dyDescent="0.25">
      <c r="L656" s="62"/>
    </row>
    <row r="657" spans="12:12" x14ac:dyDescent="0.25">
      <c r="L657" s="62"/>
    </row>
    <row r="658" spans="12:12" x14ac:dyDescent="0.25">
      <c r="L658" s="62"/>
    </row>
    <row r="659" spans="12:12" x14ac:dyDescent="0.25">
      <c r="L659" s="62"/>
    </row>
    <row r="660" spans="12:12" x14ac:dyDescent="0.25">
      <c r="L660" s="62"/>
    </row>
    <row r="661" spans="12:12" x14ac:dyDescent="0.25">
      <c r="L661" s="62"/>
    </row>
    <row r="662" spans="12:12" x14ac:dyDescent="0.25">
      <c r="L662" s="62"/>
    </row>
    <row r="663" spans="12:12" x14ac:dyDescent="0.25">
      <c r="L663" s="62"/>
    </row>
    <row r="664" spans="12:12" x14ac:dyDescent="0.25">
      <c r="L664" s="62"/>
    </row>
    <row r="665" spans="12:12" x14ac:dyDescent="0.25">
      <c r="L665" s="62"/>
    </row>
    <row r="666" spans="12:12" x14ac:dyDescent="0.25">
      <c r="L666" s="62"/>
    </row>
    <row r="667" spans="12:12" x14ac:dyDescent="0.25">
      <c r="L667" s="62"/>
    </row>
    <row r="668" spans="12:12" x14ac:dyDescent="0.25">
      <c r="L668" s="62"/>
    </row>
    <row r="669" spans="12:12" x14ac:dyDescent="0.25">
      <c r="L669" s="62"/>
    </row>
    <row r="670" spans="12:12" x14ac:dyDescent="0.25">
      <c r="L670" s="62"/>
    </row>
    <row r="671" spans="12:12" x14ac:dyDescent="0.25">
      <c r="L671" s="62"/>
    </row>
    <row r="672" spans="12:12" x14ac:dyDescent="0.25">
      <c r="L672" s="62"/>
    </row>
    <row r="673" spans="2:22" x14ac:dyDescent="0.25">
      <c r="B673" s="706" t="s">
        <v>0</v>
      </c>
      <c r="C673" s="706"/>
      <c r="D673" s="706"/>
      <c r="E673" s="706"/>
      <c r="F673" s="706"/>
      <c r="G673" s="706"/>
      <c r="H673" s="706"/>
      <c r="I673" s="706"/>
      <c r="J673" s="706"/>
      <c r="K673" s="706"/>
      <c r="L673" s="706"/>
      <c r="M673" s="706"/>
      <c r="N673" s="706"/>
      <c r="O673" s="706"/>
      <c r="P673" s="706"/>
      <c r="Q673" s="706"/>
      <c r="R673" s="706"/>
      <c r="S673" s="706"/>
      <c r="T673" s="706"/>
      <c r="U673" s="706"/>
      <c r="V673" s="706"/>
    </row>
    <row r="674" spans="2:22" x14ac:dyDescent="0.25">
      <c r="B674" s="713" t="s">
        <v>1</v>
      </c>
      <c r="C674" s="713"/>
      <c r="D674" s="713"/>
      <c r="E674" s="713"/>
      <c r="F674" s="713"/>
      <c r="G674" s="713"/>
      <c r="H674" s="713"/>
      <c r="I674" s="713"/>
      <c r="J674" s="713"/>
      <c r="K674" s="713"/>
      <c r="L674" s="713"/>
      <c r="M674" s="713"/>
      <c r="N674" s="713"/>
      <c r="O674" s="713"/>
      <c r="P674" s="713"/>
      <c r="Q674" s="713"/>
      <c r="R674" s="713"/>
      <c r="S674" s="713"/>
      <c r="T674" s="713"/>
      <c r="U674" s="713"/>
      <c r="V674" s="713"/>
    </row>
    <row r="675" spans="2:22" x14ac:dyDescent="0.25">
      <c r="B675" s="713" t="s">
        <v>2</v>
      </c>
      <c r="C675" s="713"/>
      <c r="D675" s="713"/>
      <c r="E675" s="713"/>
      <c r="F675" s="713"/>
      <c r="G675" s="713"/>
      <c r="H675" s="713"/>
      <c r="I675" s="713"/>
      <c r="J675" s="713"/>
      <c r="K675" s="713"/>
      <c r="L675" s="713"/>
      <c r="M675" s="713"/>
      <c r="N675" s="713"/>
      <c r="O675" s="713"/>
      <c r="P675" s="713"/>
      <c r="Q675" s="713"/>
      <c r="R675" s="713"/>
      <c r="S675" s="713"/>
      <c r="T675" s="713"/>
      <c r="U675" s="713"/>
      <c r="V675" s="713"/>
    </row>
    <row r="676" spans="2:22" x14ac:dyDescent="0.25">
      <c r="B676" s="713" t="s">
        <v>3</v>
      </c>
      <c r="C676" s="713"/>
      <c r="D676" s="713"/>
      <c r="E676" s="713"/>
      <c r="F676" s="713"/>
      <c r="G676" s="713"/>
      <c r="H676" s="713"/>
      <c r="I676" s="713"/>
      <c r="J676" s="713"/>
      <c r="K676" s="713"/>
      <c r="L676" s="713"/>
      <c r="M676" s="713"/>
      <c r="N676" s="713"/>
      <c r="O676" s="713"/>
      <c r="P676" s="713"/>
      <c r="Q676" s="713"/>
      <c r="R676" s="713"/>
      <c r="S676" s="713"/>
      <c r="T676" s="713"/>
      <c r="U676" s="713"/>
      <c r="V676" s="713"/>
    </row>
    <row r="677" spans="2:22" x14ac:dyDescent="0.25">
      <c r="B677" s="713" t="s">
        <v>455</v>
      </c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  <c r="V677" s="713"/>
    </row>
    <row r="678" spans="2:22" x14ac:dyDescent="0.25">
      <c r="B678" s="726" t="s">
        <v>4</v>
      </c>
      <c r="C678" s="726"/>
      <c r="D678" s="726"/>
      <c r="E678" s="726"/>
      <c r="F678" s="726"/>
      <c r="G678" s="726"/>
      <c r="H678" s="726"/>
      <c r="I678" s="726"/>
      <c r="J678" s="726"/>
      <c r="K678" s="726"/>
      <c r="L678" s="726"/>
      <c r="M678" s="726"/>
      <c r="N678" s="726"/>
      <c r="O678" s="726"/>
      <c r="P678" s="726"/>
      <c r="Q678" s="726"/>
      <c r="R678" s="726"/>
      <c r="S678" s="726"/>
      <c r="T678" s="726"/>
      <c r="U678" s="726"/>
      <c r="V678" s="726"/>
    </row>
    <row r="679" spans="2:22" x14ac:dyDescent="0.25">
      <c r="B679" s="697" t="s">
        <v>185</v>
      </c>
      <c r="C679" s="697"/>
      <c r="D679" s="697"/>
      <c r="E679" s="697"/>
      <c r="F679" s="697"/>
      <c r="G679" s="697"/>
      <c r="H679" s="697"/>
      <c r="I679" s="697"/>
      <c r="J679" s="697"/>
      <c r="K679" s="697"/>
      <c r="L679" s="697"/>
      <c r="M679" s="697"/>
      <c r="N679" s="697"/>
      <c r="O679" s="697"/>
      <c r="P679" s="697"/>
      <c r="Q679" s="697"/>
      <c r="R679" s="697"/>
      <c r="S679" s="697"/>
      <c r="T679" s="697"/>
      <c r="U679" s="697"/>
      <c r="V679" s="697"/>
    </row>
    <row r="680" spans="2:22" ht="18.75" thickBot="1" x14ac:dyDescent="0.3">
      <c r="B680" s="2"/>
      <c r="C680" s="2"/>
      <c r="D680" s="3"/>
      <c r="E680" s="3"/>
      <c r="F680" s="3"/>
      <c r="G680" s="3"/>
      <c r="H680" s="3"/>
      <c r="I680" s="3"/>
      <c r="J680" s="3"/>
      <c r="K680" s="3"/>
      <c r="L680" s="4"/>
      <c r="M680" s="3"/>
      <c r="N680" s="3"/>
      <c r="O680" s="3"/>
      <c r="P680" s="3"/>
      <c r="Q680" s="3"/>
      <c r="R680" s="3"/>
      <c r="S680" s="3"/>
      <c r="T680" s="2"/>
      <c r="U680" s="2"/>
      <c r="V680" s="2"/>
    </row>
    <row r="681" spans="2:22" ht="15.75" thickTop="1" x14ac:dyDescent="0.25">
      <c r="B681" s="698" t="s">
        <v>6</v>
      </c>
      <c r="C681" s="700" t="s">
        <v>7</v>
      </c>
      <c r="D681" s="702" t="s">
        <v>8</v>
      </c>
      <c r="E681" s="702" t="s">
        <v>177</v>
      </c>
      <c r="F681" s="702" t="s">
        <v>178</v>
      </c>
      <c r="G681" s="702" t="s">
        <v>9</v>
      </c>
      <c r="H681" s="702" t="s">
        <v>10</v>
      </c>
      <c r="I681" s="312"/>
      <c r="J681" s="702" t="s">
        <v>179</v>
      </c>
      <c r="K681" s="702" t="s">
        <v>11</v>
      </c>
      <c r="L681" s="700" t="s">
        <v>12</v>
      </c>
      <c r="M681" s="704" t="s">
        <v>13</v>
      </c>
      <c r="N681" s="704" t="s">
        <v>14</v>
      </c>
      <c r="O681" s="704" t="s">
        <v>15</v>
      </c>
      <c r="P681" s="715" t="s">
        <v>16</v>
      </c>
      <c r="Q681" s="716"/>
      <c r="R681" s="716"/>
      <c r="S681" s="717"/>
      <c r="T681" s="721" t="s">
        <v>17</v>
      </c>
      <c r="U681" s="722"/>
      <c r="V681" s="708" t="s">
        <v>18</v>
      </c>
    </row>
    <row r="682" spans="2:22" x14ac:dyDescent="0.25">
      <c r="B682" s="699"/>
      <c r="C682" s="701"/>
      <c r="D682" s="703"/>
      <c r="E682" s="765"/>
      <c r="F682" s="765"/>
      <c r="G682" s="703"/>
      <c r="H682" s="703"/>
      <c r="I682" s="313"/>
      <c r="J682" s="765"/>
      <c r="K682" s="703"/>
      <c r="L682" s="701"/>
      <c r="M682" s="705"/>
      <c r="N682" s="705"/>
      <c r="O682" s="705"/>
      <c r="P682" s="718"/>
      <c r="Q682" s="719"/>
      <c r="R682" s="719"/>
      <c r="S682" s="720"/>
      <c r="T682" s="723"/>
      <c r="U682" s="724"/>
      <c r="V682" s="709"/>
    </row>
    <row r="683" spans="2:22" ht="48" x14ac:dyDescent="0.25">
      <c r="B683" s="699"/>
      <c r="C683" s="701"/>
      <c r="D683" s="703"/>
      <c r="E683" s="765"/>
      <c r="F683" s="765"/>
      <c r="G683" s="703"/>
      <c r="H683" s="703"/>
      <c r="I683" s="313" t="s">
        <v>180</v>
      </c>
      <c r="J683" s="765"/>
      <c r="K683" s="703"/>
      <c r="L683" s="701"/>
      <c r="M683" s="705"/>
      <c r="N683" s="705"/>
      <c r="O683" s="705"/>
      <c r="P683" s="738" t="s">
        <v>19</v>
      </c>
      <c r="Q683" s="738" t="s">
        <v>20</v>
      </c>
      <c r="R683" s="738" t="s">
        <v>21</v>
      </c>
      <c r="S683" s="738" t="s">
        <v>22</v>
      </c>
      <c r="T683" s="740" t="s">
        <v>23</v>
      </c>
      <c r="U683" s="740" t="s">
        <v>24</v>
      </c>
      <c r="V683" s="709"/>
    </row>
    <row r="684" spans="2:22" ht="15.75" thickBot="1" x14ac:dyDescent="0.3">
      <c r="B684" s="727"/>
      <c r="C684" s="725"/>
      <c r="D684" s="707"/>
      <c r="E684" s="766"/>
      <c r="F684" s="766"/>
      <c r="G684" s="707"/>
      <c r="H684" s="707"/>
      <c r="I684" s="314"/>
      <c r="J684" s="766"/>
      <c r="K684" s="707"/>
      <c r="L684" s="725"/>
      <c r="M684" s="696"/>
      <c r="N684" s="696"/>
      <c r="O684" s="696"/>
      <c r="P684" s="739"/>
      <c r="Q684" s="739"/>
      <c r="R684" s="739"/>
      <c r="S684" s="739"/>
      <c r="T684" s="741"/>
      <c r="U684" s="741"/>
      <c r="V684" s="710"/>
    </row>
    <row r="685" spans="2:22" ht="108" customHeight="1" x14ac:dyDescent="0.25">
      <c r="B685" s="211">
        <v>1</v>
      </c>
      <c r="C685" s="212">
        <v>27201</v>
      </c>
      <c r="D685" s="479" t="s">
        <v>501</v>
      </c>
      <c r="E685" s="318" t="s">
        <v>489</v>
      </c>
      <c r="F685" s="319" t="s">
        <v>182</v>
      </c>
      <c r="G685" s="5">
        <v>9</v>
      </c>
      <c r="H685" s="5" t="s">
        <v>181</v>
      </c>
      <c r="I685" s="5">
        <v>105</v>
      </c>
      <c r="J685" s="790" t="s">
        <v>556</v>
      </c>
      <c r="K685" s="585">
        <v>22</v>
      </c>
      <c r="L685" s="166" t="s">
        <v>39</v>
      </c>
      <c r="M685" s="279">
        <v>55</v>
      </c>
      <c r="N685" s="394">
        <f>M685*K685</f>
        <v>1210</v>
      </c>
      <c r="O685" s="821" t="s">
        <v>183</v>
      </c>
      <c r="P685" s="42">
        <v>0</v>
      </c>
      <c r="Q685" s="42">
        <v>0</v>
      </c>
      <c r="R685" s="42">
        <v>0</v>
      </c>
      <c r="S685" s="42">
        <v>1</v>
      </c>
      <c r="T685" s="45"/>
      <c r="U685" s="21" t="s">
        <v>29</v>
      </c>
      <c r="V685" s="773" t="s">
        <v>557</v>
      </c>
    </row>
    <row r="686" spans="2:22" x14ac:dyDescent="0.25">
      <c r="B686" s="198">
        <v>2</v>
      </c>
      <c r="C686" s="212">
        <v>27201</v>
      </c>
      <c r="D686" s="186" t="s">
        <v>502</v>
      </c>
      <c r="E686" s="318" t="s">
        <v>489</v>
      </c>
      <c r="F686" s="319" t="s">
        <v>182</v>
      </c>
      <c r="G686" s="5">
        <v>9</v>
      </c>
      <c r="H686" s="7" t="s">
        <v>181</v>
      </c>
      <c r="I686" s="7">
        <v>105</v>
      </c>
      <c r="J686" s="791"/>
      <c r="K686" s="586">
        <v>11</v>
      </c>
      <c r="L686" s="176" t="s">
        <v>31</v>
      </c>
      <c r="M686" s="121">
        <v>90</v>
      </c>
      <c r="N686" s="125">
        <f>M686*K686</f>
        <v>990</v>
      </c>
      <c r="O686" s="778"/>
      <c r="P686" s="19">
        <v>0</v>
      </c>
      <c r="Q686" s="19">
        <v>0</v>
      </c>
      <c r="R686" s="19">
        <v>0</v>
      </c>
      <c r="S686" s="19">
        <v>1</v>
      </c>
      <c r="T686" s="45"/>
      <c r="U686" s="21" t="s">
        <v>29</v>
      </c>
      <c r="V686" s="774"/>
    </row>
    <row r="687" spans="2:22" x14ac:dyDescent="0.25">
      <c r="B687" s="198">
        <v>3</v>
      </c>
      <c r="C687" s="212">
        <v>27201</v>
      </c>
      <c r="D687" s="186" t="s">
        <v>503</v>
      </c>
      <c r="E687" s="318" t="s">
        <v>489</v>
      </c>
      <c r="F687" s="319" t="s">
        <v>182</v>
      </c>
      <c r="G687" s="5">
        <v>9</v>
      </c>
      <c r="H687" s="7" t="s">
        <v>181</v>
      </c>
      <c r="I687" s="7">
        <v>105</v>
      </c>
      <c r="J687" s="791"/>
      <c r="K687" s="586">
        <v>14</v>
      </c>
      <c r="L687" s="176" t="s">
        <v>31</v>
      </c>
      <c r="M687" s="121">
        <v>80</v>
      </c>
      <c r="N687" s="125">
        <f t="shared" ref="N687:N694" si="7">M687*K687</f>
        <v>1120</v>
      </c>
      <c r="O687" s="778"/>
      <c r="P687" s="19">
        <v>0</v>
      </c>
      <c r="Q687" s="19">
        <v>0</v>
      </c>
      <c r="R687" s="19">
        <v>0</v>
      </c>
      <c r="S687" s="19">
        <v>1</v>
      </c>
      <c r="T687" s="45"/>
      <c r="U687" s="21" t="s">
        <v>29</v>
      </c>
      <c r="V687" s="774"/>
    </row>
    <row r="688" spans="2:22" x14ac:dyDescent="0.25">
      <c r="B688" s="198">
        <v>4</v>
      </c>
      <c r="C688" s="212">
        <v>27201</v>
      </c>
      <c r="D688" s="186" t="s">
        <v>382</v>
      </c>
      <c r="E688" s="318" t="s">
        <v>489</v>
      </c>
      <c r="F688" s="319" t="s">
        <v>182</v>
      </c>
      <c r="G688" s="5">
        <v>9</v>
      </c>
      <c r="H688" s="7" t="s">
        <v>181</v>
      </c>
      <c r="I688" s="7">
        <v>105</v>
      </c>
      <c r="J688" s="791"/>
      <c r="K688" s="586">
        <v>4</v>
      </c>
      <c r="L688" s="176" t="s">
        <v>31</v>
      </c>
      <c r="M688" s="121">
        <v>1500</v>
      </c>
      <c r="N688" s="125">
        <f t="shared" si="7"/>
        <v>6000</v>
      </c>
      <c r="O688" s="778"/>
      <c r="P688" s="19">
        <v>0</v>
      </c>
      <c r="Q688" s="19">
        <v>0</v>
      </c>
      <c r="R688" s="19">
        <v>0</v>
      </c>
      <c r="S688" s="19">
        <v>1</v>
      </c>
      <c r="T688" s="45"/>
      <c r="U688" s="21" t="s">
        <v>29</v>
      </c>
      <c r="V688" s="774"/>
    </row>
    <row r="689" spans="2:22" x14ac:dyDescent="0.25">
      <c r="B689" s="198">
        <v>5</v>
      </c>
      <c r="C689" s="212">
        <v>27201</v>
      </c>
      <c r="D689" s="186" t="s">
        <v>383</v>
      </c>
      <c r="E689" s="318" t="s">
        <v>489</v>
      </c>
      <c r="F689" s="319" t="s">
        <v>182</v>
      </c>
      <c r="G689" s="5">
        <v>9</v>
      </c>
      <c r="H689" s="7" t="s">
        <v>181</v>
      </c>
      <c r="I689" s="7">
        <v>105</v>
      </c>
      <c r="J689" s="791"/>
      <c r="K689" s="586">
        <v>14.000000000000002</v>
      </c>
      <c r="L689" s="176" t="s">
        <v>31</v>
      </c>
      <c r="M689" s="121">
        <v>380</v>
      </c>
      <c r="N689" s="125">
        <f t="shared" si="7"/>
        <v>5320.0000000000009</v>
      </c>
      <c r="O689" s="778"/>
      <c r="P689" s="19">
        <v>0</v>
      </c>
      <c r="Q689" s="19">
        <v>0</v>
      </c>
      <c r="R689" s="19">
        <v>0</v>
      </c>
      <c r="S689" s="19">
        <v>1</v>
      </c>
      <c r="T689" s="45"/>
      <c r="U689" s="21" t="s">
        <v>29</v>
      </c>
      <c r="V689" s="774"/>
    </row>
    <row r="690" spans="2:22" x14ac:dyDescent="0.25">
      <c r="B690" s="198">
        <v>6</v>
      </c>
      <c r="C690" s="212">
        <v>27201</v>
      </c>
      <c r="D690" s="186" t="s">
        <v>384</v>
      </c>
      <c r="E690" s="318" t="s">
        <v>489</v>
      </c>
      <c r="F690" s="319" t="s">
        <v>182</v>
      </c>
      <c r="G690" s="5">
        <v>9</v>
      </c>
      <c r="H690" s="7" t="s">
        <v>181</v>
      </c>
      <c r="I690" s="7">
        <v>105</v>
      </c>
      <c r="J690" s="791"/>
      <c r="K690" s="586">
        <v>7.0000000000000009</v>
      </c>
      <c r="L690" s="176" t="s">
        <v>31</v>
      </c>
      <c r="M690" s="121">
        <v>560</v>
      </c>
      <c r="N690" s="125">
        <f t="shared" si="7"/>
        <v>3920.0000000000005</v>
      </c>
      <c r="O690" s="778"/>
      <c r="P690" s="19">
        <v>0</v>
      </c>
      <c r="Q690" s="19">
        <v>0</v>
      </c>
      <c r="R690" s="19">
        <v>0</v>
      </c>
      <c r="S690" s="19">
        <v>1</v>
      </c>
      <c r="T690" s="45"/>
      <c r="U690" s="21" t="s">
        <v>29</v>
      </c>
      <c r="V690" s="774"/>
    </row>
    <row r="691" spans="2:22" x14ac:dyDescent="0.25">
      <c r="B691" s="198">
        <v>7</v>
      </c>
      <c r="C691" s="212">
        <v>27201</v>
      </c>
      <c r="D691" s="186" t="s">
        <v>507</v>
      </c>
      <c r="E691" s="318" t="s">
        <v>489</v>
      </c>
      <c r="F691" s="319" t="s">
        <v>182</v>
      </c>
      <c r="G691" s="5">
        <v>9</v>
      </c>
      <c r="H691" s="7" t="s">
        <v>181</v>
      </c>
      <c r="I691" s="7">
        <v>105</v>
      </c>
      <c r="J691" s="791"/>
      <c r="K691" s="586">
        <v>0</v>
      </c>
      <c r="L691" s="176" t="s">
        <v>31</v>
      </c>
      <c r="M691" s="121">
        <v>1500</v>
      </c>
      <c r="N691" s="125">
        <f t="shared" si="7"/>
        <v>0</v>
      </c>
      <c r="O691" s="778"/>
      <c r="P691" s="19"/>
      <c r="Q691" s="19"/>
      <c r="R691" s="19"/>
      <c r="S691" s="19"/>
      <c r="T691" s="45"/>
      <c r="U691" s="21"/>
      <c r="V691" s="774"/>
    </row>
    <row r="692" spans="2:22" x14ac:dyDescent="0.25">
      <c r="B692" s="592">
        <v>8</v>
      </c>
      <c r="C692" s="212">
        <v>27201</v>
      </c>
      <c r="D692" s="593" t="s">
        <v>506</v>
      </c>
      <c r="E692" s="318" t="s">
        <v>489</v>
      </c>
      <c r="F692" s="319" t="s">
        <v>182</v>
      </c>
      <c r="G692" s="5">
        <v>9</v>
      </c>
      <c r="H692" s="7" t="s">
        <v>181</v>
      </c>
      <c r="I692" s="7">
        <v>105</v>
      </c>
      <c r="J692" s="791"/>
      <c r="K692" s="594">
        <v>4</v>
      </c>
      <c r="L692" s="595" t="s">
        <v>39</v>
      </c>
      <c r="M692" s="596">
        <v>30</v>
      </c>
      <c r="N692" s="597">
        <f t="shared" si="7"/>
        <v>120</v>
      </c>
      <c r="O692" s="778"/>
      <c r="P692" s="19"/>
      <c r="Q692" s="19"/>
      <c r="R692" s="19"/>
      <c r="S692" s="19"/>
      <c r="T692" s="45"/>
      <c r="U692" s="21"/>
      <c r="V692" s="774"/>
    </row>
    <row r="693" spans="2:22" x14ac:dyDescent="0.25">
      <c r="B693" s="592">
        <v>9</v>
      </c>
      <c r="C693" s="212">
        <v>27201</v>
      </c>
      <c r="D693" s="593" t="s">
        <v>505</v>
      </c>
      <c r="E693" s="318" t="s">
        <v>489</v>
      </c>
      <c r="F693" s="319" t="s">
        <v>182</v>
      </c>
      <c r="G693" s="5">
        <v>9</v>
      </c>
      <c r="H693" s="7" t="s">
        <v>181</v>
      </c>
      <c r="I693" s="7">
        <v>105</v>
      </c>
      <c r="J693" s="791"/>
      <c r="K693" s="594">
        <v>7</v>
      </c>
      <c r="L693" s="595" t="s">
        <v>39</v>
      </c>
      <c r="M693" s="596">
        <v>45</v>
      </c>
      <c r="N693" s="597">
        <f t="shared" si="7"/>
        <v>315</v>
      </c>
      <c r="O693" s="778"/>
      <c r="P693" s="19"/>
      <c r="Q693" s="19"/>
      <c r="R693" s="19"/>
      <c r="S693" s="19"/>
      <c r="T693" s="45"/>
      <c r="U693" s="21"/>
      <c r="V693" s="774"/>
    </row>
    <row r="694" spans="2:22" x14ac:dyDescent="0.25">
      <c r="B694" s="592">
        <v>10</v>
      </c>
      <c r="C694" s="212">
        <v>27201</v>
      </c>
      <c r="D694" s="593" t="s">
        <v>508</v>
      </c>
      <c r="E694" s="318" t="s">
        <v>489</v>
      </c>
      <c r="F694" s="319" t="s">
        <v>182</v>
      </c>
      <c r="G694" s="5">
        <v>9</v>
      </c>
      <c r="H694" s="7" t="s">
        <v>181</v>
      </c>
      <c r="I694" s="7">
        <v>105</v>
      </c>
      <c r="J694" s="791"/>
      <c r="K694" s="594">
        <v>2</v>
      </c>
      <c r="L694" s="595" t="s">
        <v>39</v>
      </c>
      <c r="M694" s="596">
        <v>450</v>
      </c>
      <c r="N694" s="597">
        <f t="shared" si="7"/>
        <v>900</v>
      </c>
      <c r="O694" s="778"/>
      <c r="P694" s="19">
        <v>0</v>
      </c>
      <c r="Q694" s="19">
        <v>0</v>
      </c>
      <c r="R694" s="19">
        <v>0</v>
      </c>
      <c r="S694" s="19">
        <v>1</v>
      </c>
      <c r="T694" s="45"/>
      <c r="U694" s="21" t="s">
        <v>29</v>
      </c>
      <c r="V694" s="774"/>
    </row>
    <row r="695" spans="2:22" ht="15.75" thickBot="1" x14ac:dyDescent="0.3">
      <c r="B695" s="199">
        <v>11</v>
      </c>
      <c r="C695" s="212">
        <v>27201</v>
      </c>
      <c r="D695" s="195" t="s">
        <v>504</v>
      </c>
      <c r="E695" s="318" t="s">
        <v>489</v>
      </c>
      <c r="F695" s="319" t="s">
        <v>182</v>
      </c>
      <c r="G695" s="5">
        <v>9</v>
      </c>
      <c r="H695" s="7" t="s">
        <v>181</v>
      </c>
      <c r="I695" s="7">
        <v>105</v>
      </c>
      <c r="J695" s="792"/>
      <c r="K695" s="587">
        <v>6</v>
      </c>
      <c r="L695" s="200" t="s">
        <v>27</v>
      </c>
      <c r="M695" s="268">
        <v>850</v>
      </c>
      <c r="N695" s="179">
        <v>5105</v>
      </c>
      <c r="O695" s="822"/>
      <c r="P695" s="25">
        <v>0</v>
      </c>
      <c r="Q695" s="25">
        <v>0</v>
      </c>
      <c r="R695" s="25">
        <v>0</v>
      </c>
      <c r="S695" s="25">
        <v>1</v>
      </c>
      <c r="T695" s="46"/>
      <c r="U695" s="26" t="s">
        <v>29</v>
      </c>
      <c r="V695" s="786"/>
    </row>
    <row r="696" spans="2:22" ht="15.75" thickTop="1" x14ac:dyDescent="0.25">
      <c r="L696" s="62"/>
      <c r="N696" s="114"/>
    </row>
    <row r="697" spans="2:22" x14ac:dyDescent="0.25">
      <c r="L697" s="62"/>
    </row>
    <row r="698" spans="2:22" x14ac:dyDescent="0.25">
      <c r="L698" s="62"/>
      <c r="N698" s="61"/>
    </row>
    <row r="699" spans="2:22" x14ac:dyDescent="0.25">
      <c r="L699" s="62"/>
      <c r="N699" s="61">
        <f>SUM(N685:N698)</f>
        <v>25000</v>
      </c>
    </row>
    <row r="700" spans="2:22" x14ac:dyDescent="0.25">
      <c r="L700" s="62"/>
      <c r="N700" s="61"/>
    </row>
    <row r="701" spans="2:22" x14ac:dyDescent="0.25">
      <c r="L701" s="62"/>
      <c r="N701" s="61"/>
    </row>
    <row r="702" spans="2:22" x14ac:dyDescent="0.25">
      <c r="L702" s="62"/>
      <c r="N702" s="61"/>
    </row>
    <row r="703" spans="2:22" x14ac:dyDescent="0.25">
      <c r="L703" s="62"/>
      <c r="N703" s="61"/>
    </row>
    <row r="704" spans="2:22" x14ac:dyDescent="0.25">
      <c r="L704" s="62"/>
      <c r="N704" s="61"/>
    </row>
    <row r="705" spans="12:14" x14ac:dyDescent="0.25">
      <c r="L705" s="62"/>
      <c r="N705" s="61"/>
    </row>
    <row r="706" spans="12:14" x14ac:dyDescent="0.25">
      <c r="L706" s="62"/>
      <c r="N706" s="61"/>
    </row>
    <row r="707" spans="12:14" x14ac:dyDescent="0.25">
      <c r="L707" s="62"/>
      <c r="N707" s="61"/>
    </row>
    <row r="708" spans="12:14" x14ac:dyDescent="0.25">
      <c r="L708" s="62"/>
      <c r="N708" s="61"/>
    </row>
    <row r="709" spans="12:14" x14ac:dyDescent="0.25">
      <c r="L709" s="62"/>
      <c r="N709" s="61"/>
    </row>
    <row r="710" spans="12:14" x14ac:dyDescent="0.25">
      <c r="L710" s="62"/>
      <c r="N710" s="61"/>
    </row>
    <row r="711" spans="12:14" x14ac:dyDescent="0.25">
      <c r="L711" s="62"/>
      <c r="N711" s="61"/>
    </row>
    <row r="712" spans="12:14" x14ac:dyDescent="0.25">
      <c r="L712" s="62"/>
      <c r="N712" s="61"/>
    </row>
    <row r="713" spans="12:14" x14ac:dyDescent="0.25">
      <c r="L713" s="62"/>
      <c r="N713" s="61"/>
    </row>
    <row r="714" spans="12:14" x14ac:dyDescent="0.25">
      <c r="L714" s="62"/>
    </row>
    <row r="715" spans="12:14" x14ac:dyDescent="0.25">
      <c r="L715" s="62"/>
    </row>
    <row r="716" spans="12:14" x14ac:dyDescent="0.25">
      <c r="L716" s="62"/>
    </row>
    <row r="717" spans="12:14" x14ac:dyDescent="0.25">
      <c r="L717" s="62"/>
    </row>
    <row r="718" spans="12:14" x14ac:dyDescent="0.25">
      <c r="L718" s="62"/>
    </row>
    <row r="719" spans="12:14" x14ac:dyDescent="0.25">
      <c r="L719" s="62"/>
    </row>
    <row r="720" spans="12:14" x14ac:dyDescent="0.25">
      <c r="L720" s="62"/>
    </row>
    <row r="721" spans="2:22" x14ac:dyDescent="0.25">
      <c r="L721" s="62"/>
    </row>
    <row r="722" spans="2:22" x14ac:dyDescent="0.25">
      <c r="L722" s="62"/>
    </row>
    <row r="723" spans="2:22" x14ac:dyDescent="0.25">
      <c r="L723" s="62"/>
      <c r="N723" s="61"/>
    </row>
    <row r="724" spans="2:22" x14ac:dyDescent="0.25">
      <c r="L724" s="62"/>
    </row>
    <row r="725" spans="2:22" x14ac:dyDescent="0.25">
      <c r="L725" s="62"/>
    </row>
    <row r="726" spans="2:22" x14ac:dyDescent="0.25">
      <c r="L726" s="62"/>
    </row>
    <row r="727" spans="2:22" x14ac:dyDescent="0.25">
      <c r="L727" s="62"/>
    </row>
    <row r="728" spans="2:22" x14ac:dyDescent="0.25">
      <c r="L728" s="62"/>
    </row>
    <row r="729" spans="2:22" x14ac:dyDescent="0.25">
      <c r="L729" s="62"/>
    </row>
    <row r="730" spans="2:22" x14ac:dyDescent="0.25">
      <c r="B730" s="706" t="s">
        <v>0</v>
      </c>
      <c r="C730" s="706"/>
      <c r="D730" s="706"/>
      <c r="E730" s="706"/>
      <c r="F730" s="706"/>
      <c r="G730" s="706"/>
      <c r="H730" s="706"/>
      <c r="I730" s="706"/>
      <c r="J730" s="706"/>
      <c r="K730" s="706"/>
      <c r="L730" s="706"/>
      <c r="M730" s="706"/>
      <c r="N730" s="706"/>
      <c r="O730" s="706"/>
      <c r="P730" s="706"/>
      <c r="Q730" s="706"/>
      <c r="R730" s="706"/>
      <c r="S730" s="706"/>
      <c r="T730" s="706"/>
      <c r="U730" s="706"/>
      <c r="V730" s="706"/>
    </row>
    <row r="731" spans="2:22" x14ac:dyDescent="0.25">
      <c r="B731" s="713" t="s">
        <v>1</v>
      </c>
      <c r="C731" s="713"/>
      <c r="D731" s="713"/>
      <c r="E731" s="713"/>
      <c r="F731" s="713"/>
      <c r="G731" s="713"/>
      <c r="H731" s="713"/>
      <c r="I731" s="713"/>
      <c r="J731" s="713"/>
      <c r="K731" s="713"/>
      <c r="L731" s="713"/>
      <c r="M731" s="713"/>
      <c r="N731" s="713"/>
      <c r="O731" s="713"/>
      <c r="P731" s="713"/>
      <c r="Q731" s="713"/>
      <c r="R731" s="713"/>
      <c r="S731" s="713"/>
      <c r="T731" s="713"/>
      <c r="U731" s="713"/>
      <c r="V731" s="713"/>
    </row>
    <row r="732" spans="2:22" x14ac:dyDescent="0.25">
      <c r="B732" s="713" t="s">
        <v>2</v>
      </c>
      <c r="C732" s="713"/>
      <c r="D732" s="713"/>
      <c r="E732" s="713"/>
      <c r="F732" s="713"/>
      <c r="G732" s="713"/>
      <c r="H732" s="713"/>
      <c r="I732" s="713"/>
      <c r="J732" s="713"/>
      <c r="K732" s="713"/>
      <c r="L732" s="713"/>
      <c r="M732" s="713"/>
      <c r="N732" s="713"/>
      <c r="O732" s="713"/>
      <c r="P732" s="713"/>
      <c r="Q732" s="713"/>
      <c r="R732" s="713"/>
      <c r="S732" s="713"/>
      <c r="T732" s="713"/>
      <c r="U732" s="713"/>
      <c r="V732" s="713"/>
    </row>
    <row r="733" spans="2:22" x14ac:dyDescent="0.25">
      <c r="B733" s="713" t="s">
        <v>3</v>
      </c>
      <c r="C733" s="713"/>
      <c r="D733" s="713"/>
      <c r="E733" s="713"/>
      <c r="F733" s="713"/>
      <c r="G733" s="713"/>
      <c r="H733" s="713"/>
      <c r="I733" s="713"/>
      <c r="J733" s="713"/>
      <c r="K733" s="713"/>
      <c r="L733" s="713"/>
      <c r="M733" s="713"/>
      <c r="N733" s="713"/>
      <c r="O733" s="713"/>
      <c r="P733" s="713"/>
      <c r="Q733" s="713"/>
      <c r="R733" s="713"/>
      <c r="S733" s="713"/>
      <c r="T733" s="713"/>
      <c r="U733" s="713"/>
      <c r="V733" s="713"/>
    </row>
    <row r="734" spans="2:22" x14ac:dyDescent="0.25">
      <c r="B734" s="713" t="s">
        <v>455</v>
      </c>
      <c r="C734" s="713"/>
      <c r="D734" s="713"/>
      <c r="E734" s="713"/>
      <c r="F734" s="713"/>
      <c r="G734" s="713"/>
      <c r="H734" s="713"/>
      <c r="I734" s="713"/>
      <c r="J734" s="713"/>
      <c r="K734" s="713"/>
      <c r="L734" s="713"/>
      <c r="M734" s="713"/>
      <c r="N734" s="713"/>
      <c r="O734" s="713"/>
      <c r="P734" s="713"/>
      <c r="Q734" s="713"/>
      <c r="R734" s="713"/>
      <c r="S734" s="713"/>
      <c r="T734" s="713"/>
      <c r="U734" s="713"/>
      <c r="V734" s="713"/>
    </row>
    <row r="735" spans="2:22" x14ac:dyDescent="0.25">
      <c r="B735" s="726" t="s">
        <v>4</v>
      </c>
      <c r="C735" s="726"/>
      <c r="D735" s="726"/>
      <c r="E735" s="726"/>
      <c r="F735" s="726"/>
      <c r="G735" s="726"/>
      <c r="H735" s="726"/>
      <c r="I735" s="726"/>
      <c r="J735" s="726"/>
      <c r="K735" s="726"/>
      <c r="L735" s="726"/>
      <c r="M735" s="726"/>
      <c r="N735" s="726"/>
      <c r="O735" s="726"/>
      <c r="P735" s="726"/>
      <c r="Q735" s="726"/>
      <c r="R735" s="726"/>
      <c r="S735" s="726"/>
      <c r="T735" s="726"/>
      <c r="U735" s="726"/>
      <c r="V735" s="726"/>
    </row>
    <row r="736" spans="2:22" x14ac:dyDescent="0.25">
      <c r="B736" s="697" t="s">
        <v>83</v>
      </c>
      <c r="C736" s="697"/>
      <c r="D736" s="697"/>
      <c r="E736" s="697"/>
      <c r="F736" s="697"/>
      <c r="G736" s="697"/>
      <c r="H736" s="697"/>
      <c r="I736" s="697"/>
      <c r="J736" s="697"/>
      <c r="K736" s="697"/>
      <c r="L736" s="697"/>
      <c r="M736" s="697"/>
      <c r="N736" s="697"/>
      <c r="O736" s="697"/>
      <c r="P736" s="697"/>
      <c r="Q736" s="697"/>
      <c r="R736" s="697"/>
      <c r="S736" s="697"/>
      <c r="T736" s="697"/>
      <c r="U736" s="697"/>
      <c r="V736" s="697"/>
    </row>
    <row r="737" spans="2:22" ht="18.75" thickBot="1" x14ac:dyDescent="0.3">
      <c r="B737" s="2"/>
      <c r="C737" s="2"/>
      <c r="D737" s="3"/>
      <c r="E737" s="3"/>
      <c r="F737" s="3"/>
      <c r="G737" s="3"/>
      <c r="H737" s="3"/>
      <c r="I737" s="3"/>
      <c r="J737" s="3"/>
      <c r="K737" s="3"/>
      <c r="L737" s="4"/>
      <c r="M737" s="3"/>
      <c r="N737" s="3"/>
      <c r="O737" s="3"/>
      <c r="P737" s="3"/>
      <c r="Q737" s="3"/>
      <c r="R737" s="3"/>
      <c r="S737" s="3"/>
      <c r="T737" s="2"/>
      <c r="U737" s="2"/>
      <c r="V737" s="2"/>
    </row>
    <row r="738" spans="2:22" ht="15.75" thickTop="1" x14ac:dyDescent="0.25">
      <c r="B738" s="698" t="s">
        <v>6</v>
      </c>
      <c r="C738" s="700" t="s">
        <v>7</v>
      </c>
      <c r="D738" s="702" t="s">
        <v>8</v>
      </c>
      <c r="E738" s="702" t="s">
        <v>177</v>
      </c>
      <c r="F738" s="702" t="s">
        <v>178</v>
      </c>
      <c r="G738" s="702" t="s">
        <v>9</v>
      </c>
      <c r="H738" s="702" t="s">
        <v>10</v>
      </c>
      <c r="I738" s="312"/>
      <c r="J738" s="702" t="s">
        <v>179</v>
      </c>
      <c r="K738" s="702" t="s">
        <v>11</v>
      </c>
      <c r="L738" s="700" t="s">
        <v>12</v>
      </c>
      <c r="M738" s="704" t="s">
        <v>13</v>
      </c>
      <c r="N738" s="704" t="s">
        <v>14</v>
      </c>
      <c r="O738" s="704" t="s">
        <v>15</v>
      </c>
      <c r="P738" s="715" t="s">
        <v>16</v>
      </c>
      <c r="Q738" s="716"/>
      <c r="R738" s="716"/>
      <c r="S738" s="717"/>
      <c r="T738" s="721" t="s">
        <v>17</v>
      </c>
      <c r="U738" s="722"/>
      <c r="V738" s="708" t="s">
        <v>18</v>
      </c>
    </row>
    <row r="739" spans="2:22" x14ac:dyDescent="0.25">
      <c r="B739" s="699"/>
      <c r="C739" s="701"/>
      <c r="D739" s="703"/>
      <c r="E739" s="765"/>
      <c r="F739" s="765"/>
      <c r="G739" s="703"/>
      <c r="H739" s="703"/>
      <c r="I739" s="313"/>
      <c r="J739" s="765"/>
      <c r="K739" s="703"/>
      <c r="L739" s="701"/>
      <c r="M739" s="705"/>
      <c r="N739" s="705"/>
      <c r="O739" s="705"/>
      <c r="P739" s="718"/>
      <c r="Q739" s="719"/>
      <c r="R739" s="719"/>
      <c r="S739" s="720"/>
      <c r="T739" s="723"/>
      <c r="U739" s="724"/>
      <c r="V739" s="709"/>
    </row>
    <row r="740" spans="2:22" ht="48" x14ac:dyDescent="0.25">
      <c r="B740" s="699"/>
      <c r="C740" s="701"/>
      <c r="D740" s="703"/>
      <c r="E740" s="765"/>
      <c r="F740" s="765"/>
      <c r="G740" s="703"/>
      <c r="H740" s="703"/>
      <c r="I740" s="313" t="s">
        <v>180</v>
      </c>
      <c r="J740" s="765"/>
      <c r="K740" s="703"/>
      <c r="L740" s="701"/>
      <c r="M740" s="705"/>
      <c r="N740" s="705"/>
      <c r="O740" s="705"/>
      <c r="P740" s="738" t="s">
        <v>19</v>
      </c>
      <c r="Q740" s="738" t="s">
        <v>20</v>
      </c>
      <c r="R740" s="738" t="s">
        <v>21</v>
      </c>
      <c r="S740" s="738" t="s">
        <v>22</v>
      </c>
      <c r="T740" s="740" t="s">
        <v>23</v>
      </c>
      <c r="U740" s="740" t="s">
        <v>24</v>
      </c>
      <c r="V740" s="709"/>
    </row>
    <row r="741" spans="2:22" x14ac:dyDescent="0.25">
      <c r="B741" s="699"/>
      <c r="C741" s="701"/>
      <c r="D741" s="703"/>
      <c r="E741" s="765"/>
      <c r="F741" s="765"/>
      <c r="G741" s="703"/>
      <c r="H741" s="703"/>
      <c r="I741" s="313"/>
      <c r="J741" s="765"/>
      <c r="K741" s="703"/>
      <c r="L741" s="701"/>
      <c r="M741" s="705"/>
      <c r="N741" s="705"/>
      <c r="O741" s="705"/>
      <c r="P741" s="711"/>
      <c r="Q741" s="711"/>
      <c r="R741" s="711"/>
      <c r="S741" s="711"/>
      <c r="T741" s="695"/>
      <c r="U741" s="695"/>
      <c r="V741" s="709"/>
    </row>
    <row r="742" spans="2:22" ht="15" customHeight="1" x14ac:dyDescent="0.25">
      <c r="B742" s="52">
        <v>1</v>
      </c>
      <c r="C742" s="53">
        <v>29401</v>
      </c>
      <c r="D742" s="529" t="s">
        <v>385</v>
      </c>
      <c r="E742" s="318" t="s">
        <v>489</v>
      </c>
      <c r="F742" s="319" t="s">
        <v>182</v>
      </c>
      <c r="G742" s="5">
        <v>9</v>
      </c>
      <c r="H742" s="7" t="s">
        <v>181</v>
      </c>
      <c r="I742" s="7">
        <v>105</v>
      </c>
      <c r="J742" s="794" t="s">
        <v>556</v>
      </c>
      <c r="K742" s="501">
        <v>3</v>
      </c>
      <c r="L742" s="501" t="s">
        <v>31</v>
      </c>
      <c r="M742" s="530">
        <v>1019</v>
      </c>
      <c r="N742" s="181">
        <f>M742*K742</f>
        <v>3057</v>
      </c>
      <c r="O742" s="815" t="s">
        <v>183</v>
      </c>
      <c r="P742" s="19">
        <v>0.1</v>
      </c>
      <c r="Q742" s="19">
        <v>0.4</v>
      </c>
      <c r="R742" s="19">
        <v>0.1</v>
      </c>
      <c r="S742" s="19">
        <v>0.4</v>
      </c>
      <c r="T742" s="16" t="s">
        <v>29</v>
      </c>
      <c r="U742" s="16"/>
      <c r="V742" s="752" t="s">
        <v>557</v>
      </c>
    </row>
    <row r="743" spans="2:22" x14ac:dyDescent="0.25">
      <c r="B743" s="15">
        <v>2</v>
      </c>
      <c r="C743" s="16">
        <v>29401</v>
      </c>
      <c r="D743" s="186" t="s">
        <v>386</v>
      </c>
      <c r="E743" s="318" t="s">
        <v>489</v>
      </c>
      <c r="F743" s="319" t="s">
        <v>182</v>
      </c>
      <c r="G743" s="5">
        <v>9</v>
      </c>
      <c r="H743" s="7" t="s">
        <v>181</v>
      </c>
      <c r="I743" s="7">
        <v>105</v>
      </c>
      <c r="J743" s="791"/>
      <c r="K743" s="598">
        <v>13</v>
      </c>
      <c r="L743" s="122" t="s">
        <v>31</v>
      </c>
      <c r="M743" s="121">
        <v>859</v>
      </c>
      <c r="N743" s="182">
        <f t="shared" ref="N743:N756" si="8">M743*K743</f>
        <v>11167</v>
      </c>
      <c r="O743" s="815"/>
      <c r="P743" s="19">
        <v>0.1</v>
      </c>
      <c r="Q743" s="19">
        <v>0.4</v>
      </c>
      <c r="R743" s="19">
        <v>0.1</v>
      </c>
      <c r="S743" s="19">
        <v>0.4</v>
      </c>
      <c r="T743" s="16" t="s">
        <v>29</v>
      </c>
      <c r="U743" s="16"/>
      <c r="V743" s="752"/>
    </row>
    <row r="744" spans="2:22" x14ac:dyDescent="0.25">
      <c r="B744" s="15">
        <v>3</v>
      </c>
      <c r="C744" s="16">
        <v>29401</v>
      </c>
      <c r="D744" s="475" t="s">
        <v>387</v>
      </c>
      <c r="E744" s="318" t="s">
        <v>489</v>
      </c>
      <c r="F744" s="319" t="s">
        <v>182</v>
      </c>
      <c r="G744" s="5">
        <v>9</v>
      </c>
      <c r="H744" s="7" t="s">
        <v>181</v>
      </c>
      <c r="I744" s="7">
        <v>105</v>
      </c>
      <c r="J744" s="791"/>
      <c r="K744" s="598">
        <v>2</v>
      </c>
      <c r="L744" s="122" t="s">
        <v>31</v>
      </c>
      <c r="M744" s="121">
        <v>295</v>
      </c>
      <c r="N744" s="182">
        <f t="shared" si="8"/>
        <v>590</v>
      </c>
      <c r="O744" s="815"/>
      <c r="P744" s="19">
        <v>0.1</v>
      </c>
      <c r="Q744" s="19">
        <v>0.4</v>
      </c>
      <c r="R744" s="19">
        <v>0.1</v>
      </c>
      <c r="S744" s="19">
        <v>0.4</v>
      </c>
      <c r="T744" s="16" t="s">
        <v>29</v>
      </c>
      <c r="U744" s="16"/>
      <c r="V744" s="752"/>
    </row>
    <row r="745" spans="2:22" x14ac:dyDescent="0.25">
      <c r="B745" s="15">
        <v>4</v>
      </c>
      <c r="C745" s="16">
        <v>29401</v>
      </c>
      <c r="D745" s="475" t="s">
        <v>388</v>
      </c>
      <c r="E745" s="318" t="s">
        <v>489</v>
      </c>
      <c r="F745" s="319" t="s">
        <v>182</v>
      </c>
      <c r="G745" s="5">
        <v>9</v>
      </c>
      <c r="H745" s="7" t="s">
        <v>181</v>
      </c>
      <c r="I745" s="7">
        <v>105</v>
      </c>
      <c r="J745" s="791"/>
      <c r="K745" s="598">
        <v>22</v>
      </c>
      <c r="L745" s="122" t="s">
        <v>31</v>
      </c>
      <c r="M745" s="121">
        <v>5</v>
      </c>
      <c r="N745" s="182">
        <f t="shared" si="8"/>
        <v>110</v>
      </c>
      <c r="O745" s="815"/>
      <c r="P745" s="19">
        <v>0.1</v>
      </c>
      <c r="Q745" s="19">
        <v>0.4</v>
      </c>
      <c r="R745" s="19">
        <v>0.1</v>
      </c>
      <c r="S745" s="19">
        <v>0.4</v>
      </c>
      <c r="T745" s="16" t="s">
        <v>29</v>
      </c>
      <c r="U745" s="16"/>
      <c r="V745" s="752"/>
    </row>
    <row r="746" spans="2:22" x14ac:dyDescent="0.25">
      <c r="B746" s="15">
        <v>5</v>
      </c>
      <c r="C746" s="16">
        <v>29401</v>
      </c>
      <c r="D746" s="475" t="s">
        <v>389</v>
      </c>
      <c r="E746" s="318" t="s">
        <v>489</v>
      </c>
      <c r="F746" s="319" t="s">
        <v>182</v>
      </c>
      <c r="G746" s="5">
        <v>9</v>
      </c>
      <c r="H746" s="7" t="s">
        <v>181</v>
      </c>
      <c r="I746" s="7">
        <v>105</v>
      </c>
      <c r="J746" s="791"/>
      <c r="K746" s="122">
        <v>1</v>
      </c>
      <c r="L746" s="122" t="s">
        <v>31</v>
      </c>
      <c r="M746" s="121">
        <v>2049</v>
      </c>
      <c r="N746" s="182">
        <f t="shared" si="8"/>
        <v>2049</v>
      </c>
      <c r="O746" s="815"/>
      <c r="P746" s="19">
        <v>0.1</v>
      </c>
      <c r="Q746" s="19">
        <v>0.4</v>
      </c>
      <c r="R746" s="19">
        <v>0.1</v>
      </c>
      <c r="S746" s="19">
        <v>0.4</v>
      </c>
      <c r="T746" s="16" t="s">
        <v>29</v>
      </c>
      <c r="U746" s="16"/>
      <c r="V746" s="752"/>
    </row>
    <row r="747" spans="2:22" x14ac:dyDescent="0.25">
      <c r="B747" s="15">
        <v>6</v>
      </c>
      <c r="C747" s="16">
        <v>29401</v>
      </c>
      <c r="D747" s="475" t="s">
        <v>390</v>
      </c>
      <c r="E747" s="318" t="s">
        <v>489</v>
      </c>
      <c r="F747" s="319" t="s">
        <v>182</v>
      </c>
      <c r="G747" s="5">
        <v>9</v>
      </c>
      <c r="H747" s="7" t="s">
        <v>181</v>
      </c>
      <c r="I747" s="7">
        <v>105</v>
      </c>
      <c r="J747" s="791"/>
      <c r="K747" s="122">
        <v>1</v>
      </c>
      <c r="L747" s="122" t="s">
        <v>31</v>
      </c>
      <c r="M747" s="121">
        <v>220</v>
      </c>
      <c r="N747" s="182">
        <f t="shared" si="8"/>
        <v>220</v>
      </c>
      <c r="O747" s="815"/>
      <c r="P747" s="19">
        <v>0.1</v>
      </c>
      <c r="Q747" s="19">
        <v>0.4</v>
      </c>
      <c r="R747" s="19">
        <v>0.1</v>
      </c>
      <c r="S747" s="19">
        <v>0.4</v>
      </c>
      <c r="T747" s="16" t="s">
        <v>29</v>
      </c>
      <c r="U747" s="16"/>
      <c r="V747" s="752"/>
    </row>
    <row r="748" spans="2:22" x14ac:dyDescent="0.25">
      <c r="B748" s="15">
        <v>7</v>
      </c>
      <c r="C748" s="16">
        <v>29401</v>
      </c>
      <c r="D748" s="475" t="s">
        <v>391</v>
      </c>
      <c r="E748" s="318" t="s">
        <v>489</v>
      </c>
      <c r="F748" s="319" t="s">
        <v>182</v>
      </c>
      <c r="G748" s="5">
        <v>9</v>
      </c>
      <c r="H748" s="16" t="s">
        <v>181</v>
      </c>
      <c r="I748" s="7">
        <v>105</v>
      </c>
      <c r="J748" s="791"/>
      <c r="K748" s="122">
        <v>0</v>
      </c>
      <c r="L748" s="122" t="s">
        <v>31</v>
      </c>
      <c r="M748" s="121">
        <v>300</v>
      </c>
      <c r="N748" s="182">
        <f t="shared" si="8"/>
        <v>0</v>
      </c>
      <c r="O748" s="815"/>
      <c r="P748" s="523">
        <v>0.1</v>
      </c>
      <c r="Q748" s="523">
        <v>0.4</v>
      </c>
      <c r="R748" s="523">
        <v>0.1</v>
      </c>
      <c r="S748" s="523">
        <v>0.4</v>
      </c>
      <c r="T748" s="523" t="s">
        <v>29</v>
      </c>
      <c r="U748" s="16"/>
      <c r="V748" s="752"/>
    </row>
    <row r="749" spans="2:22" x14ac:dyDescent="0.25">
      <c r="B749" s="497">
        <v>8</v>
      </c>
      <c r="C749" s="16">
        <v>29401</v>
      </c>
      <c r="D749" s="475" t="s">
        <v>392</v>
      </c>
      <c r="E749" s="318" t="s">
        <v>489</v>
      </c>
      <c r="F749" s="319" t="s">
        <v>182</v>
      </c>
      <c r="G749" s="5">
        <v>9</v>
      </c>
      <c r="H749" s="230" t="s">
        <v>181</v>
      </c>
      <c r="I749" s="230">
        <v>105</v>
      </c>
      <c r="J749" s="791"/>
      <c r="K749" s="122">
        <v>3</v>
      </c>
      <c r="L749" s="122" t="s">
        <v>31</v>
      </c>
      <c r="M749" s="121">
        <v>95</v>
      </c>
      <c r="N749" s="182">
        <f t="shared" si="8"/>
        <v>285</v>
      </c>
      <c r="O749" s="815"/>
      <c r="P749" s="502">
        <v>0.1</v>
      </c>
      <c r="Q749" s="502">
        <v>0.4</v>
      </c>
      <c r="R749" s="502">
        <v>0.1</v>
      </c>
      <c r="S749" s="502">
        <v>0.4</v>
      </c>
      <c r="T749" s="502" t="s">
        <v>29</v>
      </c>
      <c r="U749" s="230"/>
      <c r="V749" s="752"/>
    </row>
    <row r="750" spans="2:22" x14ac:dyDescent="0.25">
      <c r="B750" s="15">
        <v>9</v>
      </c>
      <c r="C750" s="16">
        <v>29401</v>
      </c>
      <c r="D750" s="475" t="s">
        <v>393</v>
      </c>
      <c r="E750" s="318" t="s">
        <v>489</v>
      </c>
      <c r="F750" s="319" t="s">
        <v>182</v>
      </c>
      <c r="G750" s="5">
        <v>9</v>
      </c>
      <c r="H750" s="230" t="s">
        <v>181</v>
      </c>
      <c r="I750" s="230">
        <v>105</v>
      </c>
      <c r="J750" s="791"/>
      <c r="K750" s="122">
        <v>1</v>
      </c>
      <c r="L750" s="122" t="s">
        <v>31</v>
      </c>
      <c r="M750" s="121">
        <v>303</v>
      </c>
      <c r="N750" s="182">
        <f t="shared" si="8"/>
        <v>303</v>
      </c>
      <c r="O750" s="815"/>
      <c r="P750" s="502">
        <v>0.1</v>
      </c>
      <c r="Q750" s="502">
        <v>0.4</v>
      </c>
      <c r="R750" s="502">
        <v>0.1</v>
      </c>
      <c r="S750" s="502">
        <v>0.4</v>
      </c>
      <c r="T750" s="502" t="s">
        <v>29</v>
      </c>
      <c r="U750" s="230"/>
      <c r="V750" s="752"/>
    </row>
    <row r="751" spans="2:22" x14ac:dyDescent="0.25">
      <c r="B751" s="15">
        <v>10</v>
      </c>
      <c r="C751" s="16">
        <v>29401</v>
      </c>
      <c r="D751" s="475" t="s">
        <v>394</v>
      </c>
      <c r="E751" s="318" t="s">
        <v>489</v>
      </c>
      <c r="F751" s="319" t="s">
        <v>182</v>
      </c>
      <c r="G751" s="5">
        <v>9</v>
      </c>
      <c r="H751" s="230" t="s">
        <v>181</v>
      </c>
      <c r="I751" s="230">
        <v>105</v>
      </c>
      <c r="J751" s="791"/>
      <c r="K751" s="122">
        <v>1</v>
      </c>
      <c r="L751" s="122" t="s">
        <v>31</v>
      </c>
      <c r="M751" s="121">
        <v>369</v>
      </c>
      <c r="N751" s="182">
        <f t="shared" si="8"/>
        <v>369</v>
      </c>
      <c r="O751" s="815"/>
      <c r="P751" s="502">
        <v>0.1</v>
      </c>
      <c r="Q751" s="502">
        <v>0.4</v>
      </c>
      <c r="R751" s="502">
        <v>0.1</v>
      </c>
      <c r="S751" s="502">
        <v>0.4</v>
      </c>
      <c r="T751" s="502" t="s">
        <v>29</v>
      </c>
      <c r="U751" s="230"/>
      <c r="V751" s="752"/>
    </row>
    <row r="752" spans="2:22" x14ac:dyDescent="0.25">
      <c r="B752" s="15">
        <v>11</v>
      </c>
      <c r="C752" s="16">
        <v>29401</v>
      </c>
      <c r="D752" s="475" t="s">
        <v>395</v>
      </c>
      <c r="E752" s="318" t="s">
        <v>489</v>
      </c>
      <c r="F752" s="319" t="s">
        <v>182</v>
      </c>
      <c r="G752" s="5">
        <v>9</v>
      </c>
      <c r="H752" s="230" t="s">
        <v>181</v>
      </c>
      <c r="I752" s="230">
        <v>105</v>
      </c>
      <c r="J752" s="791"/>
      <c r="K752" s="122">
        <v>2</v>
      </c>
      <c r="L752" s="122" t="s">
        <v>453</v>
      </c>
      <c r="M752" s="121">
        <v>239</v>
      </c>
      <c r="N752" s="182">
        <f t="shared" si="8"/>
        <v>478</v>
      </c>
      <c r="O752" s="815"/>
      <c r="P752" s="502">
        <v>0.1</v>
      </c>
      <c r="Q752" s="502">
        <v>0.4</v>
      </c>
      <c r="R752" s="502">
        <v>0.1</v>
      </c>
      <c r="S752" s="502">
        <v>0.4</v>
      </c>
      <c r="T752" s="502" t="s">
        <v>29</v>
      </c>
      <c r="U752" s="230"/>
      <c r="V752" s="752"/>
    </row>
    <row r="753" spans="2:22" x14ac:dyDescent="0.25">
      <c r="B753" s="15">
        <v>12</v>
      </c>
      <c r="C753" s="16">
        <v>29401</v>
      </c>
      <c r="D753" s="475" t="s">
        <v>396</v>
      </c>
      <c r="E753" s="318" t="s">
        <v>489</v>
      </c>
      <c r="F753" s="319" t="s">
        <v>182</v>
      </c>
      <c r="G753" s="5">
        <v>9</v>
      </c>
      <c r="H753" s="230" t="s">
        <v>181</v>
      </c>
      <c r="I753" s="230">
        <v>105</v>
      </c>
      <c r="J753" s="791"/>
      <c r="K753" s="122">
        <v>4</v>
      </c>
      <c r="L753" s="122" t="s">
        <v>31</v>
      </c>
      <c r="M753" s="121">
        <v>599</v>
      </c>
      <c r="N753" s="182">
        <f t="shared" si="8"/>
        <v>2396</v>
      </c>
      <c r="O753" s="815"/>
      <c r="P753" s="502">
        <v>0.1</v>
      </c>
      <c r="Q753" s="502">
        <v>0.4</v>
      </c>
      <c r="R753" s="502">
        <v>0.1</v>
      </c>
      <c r="S753" s="502">
        <v>0.4</v>
      </c>
      <c r="T753" s="502" t="s">
        <v>29</v>
      </c>
      <c r="U753" s="230"/>
      <c r="V753" s="752"/>
    </row>
    <row r="754" spans="2:22" x14ac:dyDescent="0.25">
      <c r="B754" s="15">
        <v>13</v>
      </c>
      <c r="C754" s="16">
        <v>29401</v>
      </c>
      <c r="D754" s="475" t="s">
        <v>397</v>
      </c>
      <c r="E754" s="318" t="s">
        <v>489</v>
      </c>
      <c r="F754" s="319" t="s">
        <v>182</v>
      </c>
      <c r="G754" s="5">
        <v>9</v>
      </c>
      <c r="H754" s="230" t="s">
        <v>181</v>
      </c>
      <c r="I754" s="230">
        <v>105</v>
      </c>
      <c r="J754" s="791"/>
      <c r="K754" s="122">
        <v>3</v>
      </c>
      <c r="L754" s="122" t="s">
        <v>31</v>
      </c>
      <c r="M754" s="121">
        <v>496</v>
      </c>
      <c r="N754" s="182">
        <f t="shared" si="8"/>
        <v>1488</v>
      </c>
      <c r="O754" s="815"/>
      <c r="P754" s="502">
        <v>0.1</v>
      </c>
      <c r="Q754" s="502">
        <v>0.4</v>
      </c>
      <c r="R754" s="502">
        <v>0.1</v>
      </c>
      <c r="S754" s="502">
        <v>0.4</v>
      </c>
      <c r="T754" s="502" t="s">
        <v>29</v>
      </c>
      <c r="U754" s="230"/>
      <c r="V754" s="752"/>
    </row>
    <row r="755" spans="2:22" x14ac:dyDescent="0.25">
      <c r="B755" s="15">
        <v>14</v>
      </c>
      <c r="C755" s="16">
        <v>29401</v>
      </c>
      <c r="D755" s="475" t="s">
        <v>398</v>
      </c>
      <c r="E755" s="318" t="s">
        <v>489</v>
      </c>
      <c r="F755" s="319" t="s">
        <v>182</v>
      </c>
      <c r="G755" s="5">
        <v>9</v>
      </c>
      <c r="H755" s="230" t="s">
        <v>181</v>
      </c>
      <c r="I755" s="230">
        <v>105</v>
      </c>
      <c r="J755" s="791"/>
      <c r="K755" s="122">
        <v>2</v>
      </c>
      <c r="L755" s="122" t="s">
        <v>31</v>
      </c>
      <c r="M755" s="121">
        <v>395</v>
      </c>
      <c r="N755" s="182">
        <f t="shared" si="8"/>
        <v>790</v>
      </c>
      <c r="O755" s="815"/>
      <c r="P755" s="502">
        <v>0.1</v>
      </c>
      <c r="Q755" s="502">
        <v>0.4</v>
      </c>
      <c r="R755" s="502">
        <v>0.1</v>
      </c>
      <c r="S755" s="502">
        <v>0.4</v>
      </c>
      <c r="T755" s="502" t="s">
        <v>29</v>
      </c>
      <c r="U755" s="230"/>
      <c r="V755" s="752"/>
    </row>
    <row r="756" spans="2:22" x14ac:dyDescent="0.25">
      <c r="B756" s="15">
        <v>15</v>
      </c>
      <c r="C756" s="16">
        <v>29401</v>
      </c>
      <c r="D756" s="475" t="s">
        <v>399</v>
      </c>
      <c r="E756" s="318" t="s">
        <v>489</v>
      </c>
      <c r="F756" s="319" t="s">
        <v>182</v>
      </c>
      <c r="G756" s="5">
        <v>9</v>
      </c>
      <c r="H756" s="230" t="s">
        <v>181</v>
      </c>
      <c r="I756" s="230">
        <v>105</v>
      </c>
      <c r="J756" s="791"/>
      <c r="K756" s="122">
        <v>4</v>
      </c>
      <c r="L756" s="122" t="s">
        <v>31</v>
      </c>
      <c r="M756" s="121">
        <v>199</v>
      </c>
      <c r="N756" s="182">
        <f t="shared" si="8"/>
        <v>796</v>
      </c>
      <c r="O756" s="815"/>
      <c r="P756" s="502">
        <v>0.1</v>
      </c>
      <c r="Q756" s="502">
        <v>0.4</v>
      </c>
      <c r="R756" s="502">
        <v>0.1</v>
      </c>
      <c r="S756" s="502">
        <v>0.4</v>
      </c>
      <c r="T756" s="502" t="s">
        <v>29</v>
      </c>
      <c r="U756" s="230"/>
      <c r="V756" s="752"/>
    </row>
    <row r="757" spans="2:22" ht="15.75" thickBot="1" x14ac:dyDescent="0.3">
      <c r="B757" s="22">
        <v>16</v>
      </c>
      <c r="C757" s="23">
        <v>29401</v>
      </c>
      <c r="D757" s="482" t="s">
        <v>400</v>
      </c>
      <c r="E757" s="318" t="s">
        <v>489</v>
      </c>
      <c r="F757" s="319" t="s">
        <v>182</v>
      </c>
      <c r="G757" s="5">
        <v>9</v>
      </c>
      <c r="H757" s="231" t="s">
        <v>181</v>
      </c>
      <c r="I757" s="231">
        <v>105</v>
      </c>
      <c r="J757" s="793"/>
      <c r="K757" s="196">
        <v>1</v>
      </c>
      <c r="L757" s="196" t="s">
        <v>31</v>
      </c>
      <c r="M757" s="268">
        <v>899</v>
      </c>
      <c r="N757" s="182">
        <v>902</v>
      </c>
      <c r="O757" s="818"/>
      <c r="P757" s="503">
        <v>0.1</v>
      </c>
      <c r="Q757" s="503">
        <v>0.4</v>
      </c>
      <c r="R757" s="503">
        <v>0.1</v>
      </c>
      <c r="S757" s="503">
        <v>0.4</v>
      </c>
      <c r="T757" s="503" t="s">
        <v>29</v>
      </c>
      <c r="U757" s="231"/>
      <c r="V757" s="753"/>
    </row>
    <row r="758" spans="2:22" ht="15.75" thickTop="1" x14ac:dyDescent="0.25">
      <c r="L758" s="62"/>
    </row>
    <row r="759" spans="2:22" x14ac:dyDescent="0.25">
      <c r="L759" s="62"/>
    </row>
    <row r="760" spans="2:22" x14ac:dyDescent="0.25">
      <c r="L760" s="62"/>
      <c r="N760" s="61">
        <f>SUM(N742:N759)</f>
        <v>25000</v>
      </c>
    </row>
    <row r="761" spans="2:22" x14ac:dyDescent="0.25">
      <c r="L761" s="62"/>
    </row>
    <row r="762" spans="2:22" x14ac:dyDescent="0.25">
      <c r="L762" s="62"/>
    </row>
    <row r="763" spans="2:22" x14ac:dyDescent="0.25">
      <c r="L763" s="62"/>
    </row>
    <row r="764" spans="2:22" x14ac:dyDescent="0.25">
      <c r="L764" s="62"/>
    </row>
    <row r="765" spans="2:22" x14ac:dyDescent="0.25">
      <c r="L765" s="62"/>
    </row>
    <row r="766" spans="2:22" x14ac:dyDescent="0.25">
      <c r="L766" s="62"/>
    </row>
    <row r="767" spans="2:22" x14ac:dyDescent="0.25">
      <c r="L767" s="62"/>
    </row>
    <row r="768" spans="2:22" x14ac:dyDescent="0.25">
      <c r="L768" s="62"/>
    </row>
    <row r="769" spans="2:22" x14ac:dyDescent="0.25">
      <c r="L769" s="62"/>
    </row>
    <row r="770" spans="2:22" x14ac:dyDescent="0.25">
      <c r="L770" s="62"/>
    </row>
    <row r="771" spans="2:22" x14ac:dyDescent="0.25">
      <c r="L771" s="62"/>
    </row>
    <row r="772" spans="2:22" x14ac:dyDescent="0.25">
      <c r="L772" s="62"/>
    </row>
    <row r="773" spans="2:22" x14ac:dyDescent="0.25">
      <c r="L773" s="62"/>
    </row>
    <row r="774" spans="2:22" x14ac:dyDescent="0.25">
      <c r="L774" s="62"/>
    </row>
    <row r="775" spans="2:22" x14ac:dyDescent="0.25">
      <c r="L775" s="62"/>
    </row>
    <row r="776" spans="2:22" x14ac:dyDescent="0.25">
      <c r="L776" s="62"/>
    </row>
    <row r="777" spans="2:22" x14ac:dyDescent="0.25">
      <c r="L777" s="62"/>
    </row>
    <row r="778" spans="2:22" x14ac:dyDescent="0.25">
      <c r="L778" s="62"/>
    </row>
    <row r="779" spans="2:22" x14ac:dyDescent="0.25">
      <c r="L779" s="62"/>
    </row>
    <row r="780" spans="2:22" x14ac:dyDescent="0.25">
      <c r="L780" s="62"/>
    </row>
    <row r="781" spans="2:22" x14ac:dyDescent="0.25">
      <c r="L781" s="62"/>
    </row>
    <row r="782" spans="2:22" x14ac:dyDescent="0.25">
      <c r="L782" s="62"/>
    </row>
    <row r="783" spans="2:22" x14ac:dyDescent="0.25">
      <c r="L783" s="62"/>
    </row>
    <row r="784" spans="2:22" x14ac:dyDescent="0.25">
      <c r="B784" s="706" t="s">
        <v>0</v>
      </c>
      <c r="C784" s="706"/>
      <c r="D784" s="706"/>
      <c r="E784" s="706"/>
      <c r="F784" s="706"/>
      <c r="G784" s="706"/>
      <c r="H784" s="706"/>
      <c r="I784" s="706"/>
      <c r="J784" s="706"/>
      <c r="K784" s="706"/>
      <c r="L784" s="706"/>
      <c r="M784" s="706"/>
      <c r="N784" s="706"/>
      <c r="O784" s="706"/>
      <c r="P784" s="706"/>
      <c r="Q784" s="706"/>
      <c r="R784" s="706"/>
      <c r="S784" s="706"/>
      <c r="T784" s="706"/>
      <c r="U784" s="706"/>
      <c r="V784" s="706"/>
    </row>
    <row r="785" spans="2:22" x14ac:dyDescent="0.25">
      <c r="B785" s="713" t="s">
        <v>1</v>
      </c>
      <c r="C785" s="713"/>
      <c r="D785" s="713"/>
      <c r="E785" s="713"/>
      <c r="F785" s="713"/>
      <c r="G785" s="713"/>
      <c r="H785" s="713"/>
      <c r="I785" s="713"/>
      <c r="J785" s="713"/>
      <c r="K785" s="713"/>
      <c r="L785" s="713"/>
      <c r="M785" s="713"/>
      <c r="N785" s="713"/>
      <c r="O785" s="713"/>
      <c r="P785" s="713"/>
      <c r="Q785" s="713"/>
      <c r="R785" s="713"/>
      <c r="S785" s="713"/>
      <c r="T785" s="713"/>
      <c r="U785" s="713"/>
      <c r="V785" s="713"/>
    </row>
    <row r="786" spans="2:22" x14ac:dyDescent="0.25">
      <c r="B786" s="713" t="s">
        <v>2</v>
      </c>
      <c r="C786" s="713"/>
      <c r="D786" s="713"/>
      <c r="E786" s="713"/>
      <c r="F786" s="713"/>
      <c r="G786" s="713"/>
      <c r="H786" s="713"/>
      <c r="I786" s="713"/>
      <c r="J786" s="713"/>
      <c r="K786" s="713"/>
      <c r="L786" s="713"/>
      <c r="M786" s="713"/>
      <c r="N786" s="713"/>
      <c r="O786" s="713"/>
      <c r="P786" s="713"/>
      <c r="Q786" s="713"/>
      <c r="R786" s="713"/>
      <c r="S786" s="713"/>
      <c r="T786" s="713"/>
      <c r="U786" s="713"/>
      <c r="V786" s="713"/>
    </row>
    <row r="787" spans="2:22" x14ac:dyDescent="0.25">
      <c r="B787" s="713" t="s">
        <v>3</v>
      </c>
      <c r="C787" s="713"/>
      <c r="D787" s="713"/>
      <c r="E787" s="713"/>
      <c r="F787" s="713"/>
      <c r="G787" s="713"/>
      <c r="H787" s="713"/>
      <c r="I787" s="713"/>
      <c r="J787" s="713"/>
      <c r="K787" s="713"/>
      <c r="L787" s="713"/>
      <c r="M787" s="713"/>
      <c r="N787" s="713"/>
      <c r="O787" s="713"/>
      <c r="P787" s="713"/>
      <c r="Q787" s="713"/>
      <c r="R787" s="713"/>
      <c r="S787" s="713"/>
      <c r="T787" s="713"/>
      <c r="U787" s="713"/>
      <c r="V787" s="713"/>
    </row>
    <row r="788" spans="2:22" x14ac:dyDescent="0.25">
      <c r="B788" s="713" t="s">
        <v>455</v>
      </c>
      <c r="C788" s="713"/>
      <c r="D788" s="713"/>
      <c r="E788" s="713"/>
      <c r="F788" s="713"/>
      <c r="G788" s="713"/>
      <c r="H788" s="713"/>
      <c r="I788" s="713"/>
      <c r="J788" s="713"/>
      <c r="K788" s="713"/>
      <c r="L788" s="713"/>
      <c r="M788" s="713"/>
      <c r="N788" s="713"/>
      <c r="O788" s="713"/>
      <c r="P788" s="713"/>
      <c r="Q788" s="713"/>
      <c r="R788" s="713"/>
      <c r="S788" s="713"/>
      <c r="T788" s="713"/>
      <c r="U788" s="713"/>
      <c r="V788" s="713"/>
    </row>
    <row r="789" spans="2:22" x14ac:dyDescent="0.25">
      <c r="B789" s="714" t="s">
        <v>4</v>
      </c>
      <c r="C789" s="714"/>
      <c r="D789" s="714"/>
      <c r="E789" s="714"/>
      <c r="F789" s="714"/>
      <c r="G789" s="714"/>
      <c r="H789" s="714"/>
      <c r="I789" s="714"/>
      <c r="J789" s="714"/>
      <c r="K789" s="714"/>
      <c r="L789" s="714"/>
      <c r="M789" s="714"/>
      <c r="N789" s="714"/>
      <c r="O789" s="714"/>
      <c r="P789" s="714"/>
      <c r="Q789" s="714"/>
      <c r="R789" s="714"/>
      <c r="S789" s="714"/>
      <c r="T789" s="714"/>
      <c r="U789" s="714"/>
      <c r="V789" s="714"/>
    </row>
    <row r="790" spans="2:22" x14ac:dyDescent="0.25">
      <c r="B790" s="737" t="s">
        <v>85</v>
      </c>
      <c r="C790" s="706"/>
      <c r="D790" s="706"/>
      <c r="E790" s="706"/>
      <c r="F790" s="706"/>
      <c r="G790" s="706"/>
      <c r="H790" s="706"/>
      <c r="I790" s="706"/>
      <c r="J790" s="706"/>
      <c r="K790" s="706"/>
      <c r="L790" s="706"/>
      <c r="M790" s="706"/>
      <c r="N790" s="706"/>
      <c r="O790" s="706"/>
      <c r="P790" s="706"/>
      <c r="Q790" s="706"/>
      <c r="R790" s="706"/>
      <c r="S790" s="706"/>
      <c r="T790" s="706"/>
      <c r="U790" s="706"/>
      <c r="V790" s="706"/>
    </row>
    <row r="791" spans="2:22" ht="18.75" thickBot="1" x14ac:dyDescent="0.3">
      <c r="B791" s="2"/>
      <c r="C791" s="2"/>
      <c r="D791" s="3"/>
      <c r="E791" s="3"/>
      <c r="F791" s="3"/>
      <c r="G791" s="3"/>
      <c r="H791" s="3"/>
      <c r="I791" s="3"/>
      <c r="J791" s="3"/>
      <c r="K791" s="3"/>
      <c r="L791" s="4"/>
      <c r="M791" s="3"/>
      <c r="N791" s="3"/>
      <c r="O791" s="3"/>
      <c r="P791" s="3"/>
      <c r="Q791" s="3"/>
      <c r="R791" s="3"/>
      <c r="S791" s="3"/>
      <c r="T791" s="2"/>
      <c r="U791" s="2"/>
      <c r="V791" s="2"/>
    </row>
    <row r="792" spans="2:22" ht="15.75" thickTop="1" x14ac:dyDescent="0.25">
      <c r="B792" s="698" t="s">
        <v>6</v>
      </c>
      <c r="C792" s="700" t="s">
        <v>7</v>
      </c>
      <c r="D792" s="702" t="s">
        <v>8</v>
      </c>
      <c r="E792" s="702" t="s">
        <v>177</v>
      </c>
      <c r="F792" s="702" t="s">
        <v>178</v>
      </c>
      <c r="G792" s="702" t="s">
        <v>9</v>
      </c>
      <c r="H792" s="702" t="s">
        <v>10</v>
      </c>
      <c r="I792" s="312"/>
      <c r="J792" s="702" t="s">
        <v>179</v>
      </c>
      <c r="K792" s="702" t="s">
        <v>11</v>
      </c>
      <c r="L792" s="700" t="s">
        <v>12</v>
      </c>
      <c r="M792" s="704" t="s">
        <v>13</v>
      </c>
      <c r="N792" s="704" t="s">
        <v>14</v>
      </c>
      <c r="O792" s="704" t="s">
        <v>15</v>
      </c>
      <c r="P792" s="715" t="s">
        <v>16</v>
      </c>
      <c r="Q792" s="716"/>
      <c r="R792" s="716"/>
      <c r="S792" s="717"/>
      <c r="T792" s="721" t="s">
        <v>17</v>
      </c>
      <c r="U792" s="722"/>
      <c r="V792" s="708" t="s">
        <v>18</v>
      </c>
    </row>
    <row r="793" spans="2:22" x14ac:dyDescent="0.25">
      <c r="B793" s="699"/>
      <c r="C793" s="701"/>
      <c r="D793" s="703"/>
      <c r="E793" s="765"/>
      <c r="F793" s="765"/>
      <c r="G793" s="703"/>
      <c r="H793" s="703"/>
      <c r="I793" s="313"/>
      <c r="J793" s="765"/>
      <c r="K793" s="703"/>
      <c r="L793" s="701"/>
      <c r="M793" s="705"/>
      <c r="N793" s="705"/>
      <c r="O793" s="705"/>
      <c r="P793" s="718"/>
      <c r="Q793" s="719"/>
      <c r="R793" s="719"/>
      <c r="S793" s="720"/>
      <c r="T793" s="723"/>
      <c r="U793" s="724"/>
      <c r="V793" s="709"/>
    </row>
    <row r="794" spans="2:22" ht="48" x14ac:dyDescent="0.25">
      <c r="B794" s="699"/>
      <c r="C794" s="701"/>
      <c r="D794" s="703"/>
      <c r="E794" s="765"/>
      <c r="F794" s="765"/>
      <c r="G794" s="703"/>
      <c r="H794" s="703"/>
      <c r="I794" s="313" t="s">
        <v>180</v>
      </c>
      <c r="J794" s="765"/>
      <c r="K794" s="703"/>
      <c r="L794" s="701"/>
      <c r="M794" s="705"/>
      <c r="N794" s="705"/>
      <c r="O794" s="705"/>
      <c r="P794" s="738" t="s">
        <v>19</v>
      </c>
      <c r="Q794" s="738" t="s">
        <v>20</v>
      </c>
      <c r="R794" s="738" t="s">
        <v>21</v>
      </c>
      <c r="S794" s="738" t="s">
        <v>22</v>
      </c>
      <c r="T794" s="740" t="s">
        <v>23</v>
      </c>
      <c r="U794" s="740" t="s">
        <v>24</v>
      </c>
      <c r="V794" s="709"/>
    </row>
    <row r="795" spans="2:22" ht="15.75" thickBot="1" x14ac:dyDescent="0.3">
      <c r="B795" s="727"/>
      <c r="C795" s="725"/>
      <c r="D795" s="707"/>
      <c r="E795" s="766"/>
      <c r="F795" s="766"/>
      <c r="G795" s="707"/>
      <c r="H795" s="707"/>
      <c r="I795" s="314"/>
      <c r="J795" s="766"/>
      <c r="K795" s="707"/>
      <c r="L795" s="725"/>
      <c r="M795" s="696"/>
      <c r="N795" s="696"/>
      <c r="O795" s="696"/>
      <c r="P795" s="739"/>
      <c r="Q795" s="739"/>
      <c r="R795" s="739"/>
      <c r="S795" s="739"/>
      <c r="T795" s="741"/>
      <c r="U795" s="741"/>
      <c r="V795" s="710"/>
    </row>
    <row r="796" spans="2:22" ht="144.75" thickBot="1" x14ac:dyDescent="0.3">
      <c r="B796" s="285">
        <v>1</v>
      </c>
      <c r="C796" s="286">
        <v>29601</v>
      </c>
      <c r="D796" s="164" t="s">
        <v>401</v>
      </c>
      <c r="E796" s="318" t="s">
        <v>489</v>
      </c>
      <c r="F796" s="319" t="s">
        <v>182</v>
      </c>
      <c r="G796" s="5">
        <v>9</v>
      </c>
      <c r="H796" s="164" t="s">
        <v>181</v>
      </c>
      <c r="I796" s="170">
        <v>105</v>
      </c>
      <c r="J796" s="438" t="s">
        <v>556</v>
      </c>
      <c r="K796" s="71">
        <v>10</v>
      </c>
      <c r="L796" s="164" t="s">
        <v>75</v>
      </c>
      <c r="M796" s="343">
        <v>1500</v>
      </c>
      <c r="N796" s="343">
        <v>7500</v>
      </c>
      <c r="O796" s="344" t="s">
        <v>183</v>
      </c>
      <c r="P796" s="74">
        <v>0</v>
      </c>
      <c r="Q796" s="74">
        <v>0</v>
      </c>
      <c r="R796" s="348">
        <v>1</v>
      </c>
      <c r="S796" s="74">
        <v>0</v>
      </c>
      <c r="T796" s="75" t="s">
        <v>29</v>
      </c>
      <c r="U796" s="110"/>
      <c r="V796" s="287" t="s">
        <v>557</v>
      </c>
    </row>
    <row r="797" spans="2:22" ht="15.75" thickTop="1" x14ac:dyDescent="0.25">
      <c r="L797" s="62"/>
    </row>
    <row r="798" spans="2:22" x14ac:dyDescent="0.25">
      <c r="L798" s="62"/>
      <c r="N798" s="61"/>
    </row>
    <row r="799" spans="2:22" x14ac:dyDescent="0.25">
      <c r="L799" s="62"/>
    </row>
    <row r="800" spans="2:22" x14ac:dyDescent="0.25">
      <c r="L800" s="62"/>
      <c r="N800" s="61">
        <f>SUM(N796:N799)</f>
        <v>7500</v>
      </c>
    </row>
    <row r="801" spans="12:12" x14ac:dyDescent="0.25">
      <c r="L801" s="62"/>
    </row>
    <row r="802" spans="12:12" x14ac:dyDescent="0.25">
      <c r="L802" s="62"/>
    </row>
    <row r="803" spans="12:12" x14ac:dyDescent="0.25">
      <c r="L803" s="62"/>
    </row>
    <row r="804" spans="12:12" x14ac:dyDescent="0.25">
      <c r="L804" s="62"/>
    </row>
    <row r="805" spans="12:12" x14ac:dyDescent="0.25">
      <c r="L805" s="62"/>
    </row>
    <row r="806" spans="12:12" x14ac:dyDescent="0.25">
      <c r="L806" s="62"/>
    </row>
    <row r="807" spans="12:12" x14ac:dyDescent="0.25">
      <c r="L807" s="62"/>
    </row>
    <row r="808" spans="12:12" x14ac:dyDescent="0.25">
      <c r="L808" s="62"/>
    </row>
    <row r="809" spans="12:12" x14ac:dyDescent="0.25">
      <c r="L809" s="62"/>
    </row>
    <row r="810" spans="12:12" x14ac:dyDescent="0.25">
      <c r="L810" s="62"/>
    </row>
    <row r="811" spans="12:12" x14ac:dyDescent="0.25">
      <c r="L811" s="62"/>
    </row>
    <row r="812" spans="12:12" x14ac:dyDescent="0.25">
      <c r="L812" s="62"/>
    </row>
    <row r="813" spans="12:12" x14ac:dyDescent="0.25">
      <c r="L813" s="62"/>
    </row>
    <row r="814" spans="12:12" x14ac:dyDescent="0.25">
      <c r="L814" s="62"/>
    </row>
    <row r="815" spans="12:12" x14ac:dyDescent="0.25">
      <c r="L815" s="62"/>
    </row>
    <row r="816" spans="12:12" x14ac:dyDescent="0.25">
      <c r="L816" s="62"/>
    </row>
    <row r="817" spans="2:22" x14ac:dyDescent="0.25">
      <c r="L817" s="62"/>
    </row>
    <row r="818" spans="2:22" x14ac:dyDescent="0.25">
      <c r="L818" s="62"/>
    </row>
    <row r="819" spans="2:22" x14ac:dyDescent="0.25">
      <c r="L819" s="62"/>
    </row>
    <row r="820" spans="2:22" x14ac:dyDescent="0.25">
      <c r="L820" s="62"/>
    </row>
    <row r="821" spans="2:22" x14ac:dyDescent="0.25">
      <c r="L821" s="62"/>
    </row>
    <row r="822" spans="2:22" x14ac:dyDescent="0.25">
      <c r="L822" s="62"/>
    </row>
    <row r="823" spans="2:22" x14ac:dyDescent="0.25">
      <c r="L823" s="62"/>
    </row>
    <row r="824" spans="2:22" x14ac:dyDescent="0.25">
      <c r="L824" s="62"/>
    </row>
    <row r="825" spans="2:22" x14ac:dyDescent="0.25">
      <c r="L825" s="62"/>
    </row>
    <row r="826" spans="2:22" x14ac:dyDescent="0.25">
      <c r="L826" s="62"/>
    </row>
    <row r="827" spans="2:22" x14ac:dyDescent="0.25">
      <c r="L827" s="62"/>
    </row>
    <row r="828" spans="2:22" x14ac:dyDescent="0.25">
      <c r="L828" s="62"/>
    </row>
    <row r="829" spans="2:22" x14ac:dyDescent="0.25">
      <c r="B829" s="706" t="s">
        <v>0</v>
      </c>
      <c r="C829" s="706"/>
      <c r="D829" s="706"/>
      <c r="E829" s="706"/>
      <c r="F829" s="706"/>
      <c r="G829" s="706"/>
      <c r="H829" s="706"/>
      <c r="I829" s="706"/>
      <c r="J829" s="706"/>
      <c r="K829" s="706"/>
      <c r="L829" s="706"/>
      <c r="M829" s="706"/>
      <c r="N829" s="706"/>
      <c r="O829" s="706"/>
      <c r="P829" s="706"/>
      <c r="Q829" s="706"/>
      <c r="R829" s="706"/>
      <c r="S829" s="706"/>
      <c r="T829" s="706"/>
      <c r="U829" s="706"/>
      <c r="V829" s="706"/>
    </row>
    <row r="830" spans="2:22" x14ac:dyDescent="0.25">
      <c r="B830" s="713" t="s">
        <v>1</v>
      </c>
      <c r="C830" s="713"/>
      <c r="D830" s="713"/>
      <c r="E830" s="713"/>
      <c r="F830" s="713"/>
      <c r="G830" s="713"/>
      <c r="H830" s="713"/>
      <c r="I830" s="713"/>
      <c r="J830" s="713"/>
      <c r="K830" s="713"/>
      <c r="L830" s="713"/>
      <c r="M830" s="713"/>
      <c r="N830" s="713"/>
      <c r="O830" s="713"/>
      <c r="P830" s="713"/>
      <c r="Q830" s="713"/>
      <c r="R830" s="713"/>
      <c r="S830" s="713"/>
      <c r="T830" s="713"/>
      <c r="U830" s="713"/>
      <c r="V830" s="713"/>
    </row>
    <row r="831" spans="2:22" x14ac:dyDescent="0.25">
      <c r="B831" s="713" t="s">
        <v>2</v>
      </c>
      <c r="C831" s="713"/>
      <c r="D831" s="713"/>
      <c r="E831" s="713"/>
      <c r="F831" s="713"/>
      <c r="G831" s="713"/>
      <c r="H831" s="713"/>
      <c r="I831" s="713"/>
      <c r="J831" s="713"/>
      <c r="K831" s="713"/>
      <c r="L831" s="713"/>
      <c r="M831" s="713"/>
      <c r="N831" s="713"/>
      <c r="O831" s="713"/>
      <c r="P831" s="713"/>
      <c r="Q831" s="713"/>
      <c r="R831" s="713"/>
      <c r="S831" s="713"/>
      <c r="T831" s="713"/>
      <c r="U831" s="713"/>
      <c r="V831" s="713"/>
    </row>
    <row r="832" spans="2:22" x14ac:dyDescent="0.25">
      <c r="B832" s="713" t="s">
        <v>3</v>
      </c>
      <c r="C832" s="713"/>
      <c r="D832" s="713"/>
      <c r="E832" s="713"/>
      <c r="F832" s="713"/>
      <c r="G832" s="713"/>
      <c r="H832" s="713"/>
      <c r="I832" s="713"/>
      <c r="J832" s="713"/>
      <c r="K832" s="713"/>
      <c r="L832" s="713"/>
      <c r="M832" s="713"/>
      <c r="N832" s="713"/>
      <c r="O832" s="713"/>
      <c r="P832" s="713"/>
      <c r="Q832" s="713"/>
      <c r="R832" s="713"/>
      <c r="S832" s="713"/>
      <c r="T832" s="713"/>
      <c r="U832" s="713"/>
      <c r="V832" s="713"/>
    </row>
    <row r="833" spans="2:22" x14ac:dyDescent="0.25">
      <c r="B833" s="713" t="s">
        <v>455</v>
      </c>
      <c r="C833" s="713"/>
      <c r="D833" s="713"/>
      <c r="E833" s="713"/>
      <c r="F833" s="713"/>
      <c r="G833" s="713"/>
      <c r="H833" s="713"/>
      <c r="I833" s="713"/>
      <c r="J833" s="713"/>
      <c r="K833" s="713"/>
      <c r="L833" s="713"/>
      <c r="M833" s="713"/>
      <c r="N833" s="713"/>
      <c r="O833" s="713"/>
      <c r="P833" s="713"/>
      <c r="Q833" s="713"/>
      <c r="R833" s="713"/>
      <c r="S833" s="713"/>
      <c r="T833" s="713"/>
      <c r="U833" s="713"/>
      <c r="V833" s="713"/>
    </row>
    <row r="834" spans="2:22" x14ac:dyDescent="0.25">
      <c r="B834" s="714" t="s">
        <v>4</v>
      </c>
      <c r="C834" s="714"/>
      <c r="D834" s="714"/>
      <c r="E834" s="714"/>
      <c r="F834" s="714"/>
      <c r="G834" s="714"/>
      <c r="H834" s="714"/>
      <c r="I834" s="714"/>
      <c r="J834" s="714"/>
      <c r="K834" s="714"/>
      <c r="L834" s="714"/>
      <c r="M834" s="714"/>
      <c r="N834" s="714"/>
      <c r="O834" s="714"/>
      <c r="P834" s="714"/>
      <c r="Q834" s="714"/>
      <c r="R834" s="714"/>
      <c r="S834" s="714"/>
      <c r="T834" s="714"/>
      <c r="U834" s="714"/>
      <c r="V834" s="714"/>
    </row>
    <row r="835" spans="2:22" x14ac:dyDescent="0.25">
      <c r="B835" s="737" t="s">
        <v>86</v>
      </c>
      <c r="C835" s="706"/>
      <c r="D835" s="706"/>
      <c r="E835" s="706"/>
      <c r="F835" s="706"/>
      <c r="G835" s="706"/>
      <c r="H835" s="706"/>
      <c r="I835" s="706"/>
      <c r="J835" s="706"/>
      <c r="K835" s="706"/>
      <c r="L835" s="706"/>
      <c r="M835" s="706"/>
      <c r="N835" s="706"/>
      <c r="O835" s="706"/>
      <c r="P835" s="706"/>
      <c r="Q835" s="706"/>
      <c r="R835" s="706"/>
      <c r="S835" s="706"/>
      <c r="T835" s="706"/>
      <c r="U835" s="706"/>
      <c r="V835" s="706"/>
    </row>
    <row r="836" spans="2:22" ht="18.75" thickBot="1" x14ac:dyDescent="0.3">
      <c r="B836" s="2"/>
      <c r="C836" s="2"/>
      <c r="D836" s="3"/>
      <c r="E836" s="3"/>
      <c r="F836" s="3"/>
      <c r="G836" s="3"/>
      <c r="H836" s="3"/>
      <c r="I836" s="3"/>
      <c r="J836" s="3"/>
      <c r="K836" s="3"/>
      <c r="L836" s="4"/>
      <c r="M836" s="3"/>
      <c r="N836" s="3"/>
      <c r="O836" s="3"/>
      <c r="P836" s="3"/>
      <c r="Q836" s="3"/>
      <c r="R836" s="3"/>
      <c r="S836" s="3"/>
      <c r="T836" s="2"/>
      <c r="U836" s="2"/>
      <c r="V836" s="2"/>
    </row>
    <row r="837" spans="2:22" ht="15.75" thickTop="1" x14ac:dyDescent="0.25">
      <c r="B837" s="698" t="s">
        <v>6</v>
      </c>
      <c r="C837" s="700" t="s">
        <v>7</v>
      </c>
      <c r="D837" s="702" t="s">
        <v>8</v>
      </c>
      <c r="E837" s="702" t="s">
        <v>177</v>
      </c>
      <c r="F837" s="702" t="s">
        <v>178</v>
      </c>
      <c r="G837" s="702" t="s">
        <v>9</v>
      </c>
      <c r="H837" s="702" t="s">
        <v>10</v>
      </c>
      <c r="I837" s="312"/>
      <c r="J837" s="702" t="s">
        <v>179</v>
      </c>
      <c r="K837" s="702" t="s">
        <v>11</v>
      </c>
      <c r="L837" s="700" t="s">
        <v>12</v>
      </c>
      <c r="M837" s="704" t="s">
        <v>13</v>
      </c>
      <c r="N837" s="704" t="s">
        <v>14</v>
      </c>
      <c r="O837" s="704" t="s">
        <v>15</v>
      </c>
      <c r="P837" s="715" t="s">
        <v>16</v>
      </c>
      <c r="Q837" s="716"/>
      <c r="R837" s="716"/>
      <c r="S837" s="717"/>
      <c r="T837" s="721" t="s">
        <v>17</v>
      </c>
      <c r="U837" s="722"/>
      <c r="V837" s="708" t="s">
        <v>18</v>
      </c>
    </row>
    <row r="838" spans="2:22" x14ac:dyDescent="0.25">
      <c r="B838" s="699"/>
      <c r="C838" s="701"/>
      <c r="D838" s="703"/>
      <c r="E838" s="765"/>
      <c r="F838" s="765"/>
      <c r="G838" s="703"/>
      <c r="H838" s="703"/>
      <c r="I838" s="313"/>
      <c r="J838" s="765"/>
      <c r="K838" s="703"/>
      <c r="L838" s="701"/>
      <c r="M838" s="705"/>
      <c r="N838" s="705"/>
      <c r="O838" s="705"/>
      <c r="P838" s="718"/>
      <c r="Q838" s="719"/>
      <c r="R838" s="719"/>
      <c r="S838" s="720"/>
      <c r="T838" s="723"/>
      <c r="U838" s="724"/>
      <c r="V838" s="709"/>
    </row>
    <row r="839" spans="2:22" ht="48" x14ac:dyDescent="0.25">
      <c r="B839" s="699"/>
      <c r="C839" s="701"/>
      <c r="D839" s="703"/>
      <c r="E839" s="765"/>
      <c r="F839" s="765"/>
      <c r="G839" s="703"/>
      <c r="H839" s="703"/>
      <c r="I839" s="313" t="s">
        <v>180</v>
      </c>
      <c r="J839" s="765"/>
      <c r="K839" s="703"/>
      <c r="L839" s="701"/>
      <c r="M839" s="705"/>
      <c r="N839" s="705"/>
      <c r="O839" s="705"/>
      <c r="P839" s="738" t="s">
        <v>19</v>
      </c>
      <c r="Q839" s="738" t="s">
        <v>20</v>
      </c>
      <c r="R839" s="738" t="s">
        <v>21</v>
      </c>
      <c r="S839" s="738" t="s">
        <v>22</v>
      </c>
      <c r="T839" s="740" t="s">
        <v>23</v>
      </c>
      <c r="U839" s="740" t="s">
        <v>24</v>
      </c>
      <c r="V839" s="709"/>
    </row>
    <row r="840" spans="2:22" ht="15.75" thickBot="1" x14ac:dyDescent="0.3">
      <c r="B840" s="727"/>
      <c r="C840" s="725"/>
      <c r="D840" s="707"/>
      <c r="E840" s="766"/>
      <c r="F840" s="766"/>
      <c r="G840" s="707"/>
      <c r="H840" s="707"/>
      <c r="I840" s="314"/>
      <c r="J840" s="766"/>
      <c r="K840" s="707"/>
      <c r="L840" s="725"/>
      <c r="M840" s="696"/>
      <c r="N840" s="696"/>
      <c r="O840" s="696"/>
      <c r="P840" s="739"/>
      <c r="Q840" s="739"/>
      <c r="R840" s="739"/>
      <c r="S840" s="739"/>
      <c r="T840" s="741"/>
      <c r="U840" s="741"/>
      <c r="V840" s="710"/>
    </row>
    <row r="841" spans="2:22" ht="36" customHeight="1" x14ac:dyDescent="0.25">
      <c r="B841" s="842">
        <v>1</v>
      </c>
      <c r="C841" s="840">
        <v>31101</v>
      </c>
      <c r="D841" s="731" t="s">
        <v>461</v>
      </c>
      <c r="E841" s="318" t="s">
        <v>489</v>
      </c>
      <c r="F841" s="319" t="s">
        <v>182</v>
      </c>
      <c r="G841" s="5">
        <v>9</v>
      </c>
      <c r="H841" s="731" t="s">
        <v>181</v>
      </c>
      <c r="I841" s="731">
        <v>105</v>
      </c>
      <c r="J841" s="790" t="s">
        <v>182</v>
      </c>
      <c r="K841" s="833">
        <v>12</v>
      </c>
      <c r="L841" s="731" t="s">
        <v>75</v>
      </c>
      <c r="M841" s="836">
        <f>N841/K841</f>
        <v>7708.333333333333</v>
      </c>
      <c r="N841" s="838">
        <v>92500</v>
      </c>
      <c r="O841" s="802" t="s">
        <v>183</v>
      </c>
      <c r="P841" s="85">
        <v>0.25</v>
      </c>
      <c r="Q841" s="85">
        <v>0.25</v>
      </c>
      <c r="R841" s="85">
        <v>0.25</v>
      </c>
      <c r="S841" s="85">
        <v>0.25</v>
      </c>
      <c r="T841" s="274" t="s">
        <v>29</v>
      </c>
      <c r="U841" s="274"/>
      <c r="V841" s="773" t="s">
        <v>557</v>
      </c>
    </row>
    <row r="842" spans="2:22" ht="131.25" customHeight="1" thickBot="1" x14ac:dyDescent="0.3">
      <c r="B842" s="843"/>
      <c r="C842" s="841"/>
      <c r="D842" s="733"/>
      <c r="E842" s="318" t="s">
        <v>489</v>
      </c>
      <c r="F842" s="319" t="s">
        <v>182</v>
      </c>
      <c r="G842" s="5">
        <v>9</v>
      </c>
      <c r="H842" s="733"/>
      <c r="I842" s="733"/>
      <c r="J842" s="793"/>
      <c r="K842" s="835"/>
      <c r="L842" s="733"/>
      <c r="M842" s="837"/>
      <c r="N842" s="839"/>
      <c r="O842" s="799"/>
      <c r="P842" s="74">
        <v>0.25</v>
      </c>
      <c r="Q842" s="74">
        <v>0.25</v>
      </c>
      <c r="R842" s="74">
        <v>0.25</v>
      </c>
      <c r="S842" s="74">
        <v>0.25</v>
      </c>
      <c r="T842" s="75" t="s">
        <v>29</v>
      </c>
      <c r="U842" s="59"/>
      <c r="V842" s="786"/>
    </row>
    <row r="843" spans="2:22" ht="15.75" thickTop="1" x14ac:dyDescent="0.25">
      <c r="L843" s="62"/>
      <c r="N843" s="112"/>
    </row>
    <row r="844" spans="2:22" x14ac:dyDescent="0.25">
      <c r="L844" s="62"/>
      <c r="N844" s="112"/>
    </row>
    <row r="845" spans="2:22" x14ac:dyDescent="0.25">
      <c r="L845" s="62"/>
    </row>
    <row r="846" spans="2:22" x14ac:dyDescent="0.25">
      <c r="L846" s="62"/>
      <c r="N846" s="61">
        <f>SUM(N841:N845)</f>
        <v>92500</v>
      </c>
    </row>
    <row r="847" spans="2:22" x14ac:dyDescent="0.25">
      <c r="L847" s="62"/>
    </row>
    <row r="848" spans="2:22" x14ac:dyDescent="0.25">
      <c r="L848" s="62"/>
    </row>
    <row r="849" spans="12:12" x14ac:dyDescent="0.25">
      <c r="L849" s="62"/>
    </row>
    <row r="850" spans="12:12" x14ac:dyDescent="0.25">
      <c r="L850" s="62"/>
    </row>
    <row r="851" spans="12:12" x14ac:dyDescent="0.25">
      <c r="L851" s="62"/>
    </row>
    <row r="852" spans="12:12" x14ac:dyDescent="0.25">
      <c r="L852" s="62"/>
    </row>
    <row r="853" spans="12:12" x14ac:dyDescent="0.25">
      <c r="L853" s="62"/>
    </row>
    <row r="854" spans="12:12" x14ac:dyDescent="0.25">
      <c r="L854" s="62"/>
    </row>
    <row r="855" spans="12:12" x14ac:dyDescent="0.25">
      <c r="L855" s="62"/>
    </row>
    <row r="856" spans="12:12" x14ac:dyDescent="0.25">
      <c r="L856" s="62"/>
    </row>
    <row r="857" spans="12:12" x14ac:dyDescent="0.25">
      <c r="L857" s="62"/>
    </row>
    <row r="858" spans="12:12" x14ac:dyDescent="0.25">
      <c r="L858" s="62"/>
    </row>
    <row r="859" spans="12:12" x14ac:dyDescent="0.25">
      <c r="L859" s="62"/>
    </row>
    <row r="860" spans="12:12" x14ac:dyDescent="0.25">
      <c r="L860" s="62"/>
    </row>
    <row r="861" spans="12:12" x14ac:dyDescent="0.25">
      <c r="L861" s="62"/>
    </row>
    <row r="862" spans="12:12" x14ac:dyDescent="0.25">
      <c r="L862" s="62"/>
    </row>
    <row r="863" spans="12:12" x14ac:dyDescent="0.25">
      <c r="L863" s="62"/>
    </row>
    <row r="864" spans="12:12" x14ac:dyDescent="0.25">
      <c r="L864" s="62"/>
    </row>
    <row r="865" spans="2:22" x14ac:dyDescent="0.25">
      <c r="L865" s="62"/>
    </row>
    <row r="866" spans="2:22" x14ac:dyDescent="0.25">
      <c r="L866" s="62"/>
    </row>
    <row r="867" spans="2:22" x14ac:dyDescent="0.25">
      <c r="L867" s="62"/>
    </row>
    <row r="868" spans="2:22" x14ac:dyDescent="0.25">
      <c r="L868" s="62"/>
      <c r="N868" s="63"/>
    </row>
    <row r="869" spans="2:22" x14ac:dyDescent="0.25">
      <c r="L869" s="62"/>
      <c r="N869" s="63"/>
    </row>
    <row r="870" spans="2:22" x14ac:dyDescent="0.25">
      <c r="L870" s="62"/>
      <c r="N870" s="63"/>
    </row>
    <row r="871" spans="2:22" x14ac:dyDescent="0.25">
      <c r="L871" s="62"/>
      <c r="N871" s="63"/>
    </row>
    <row r="872" spans="2:22" x14ac:dyDescent="0.25">
      <c r="L872" s="62"/>
      <c r="N872" s="63"/>
    </row>
    <row r="873" spans="2:22" x14ac:dyDescent="0.25">
      <c r="L873" s="62"/>
    </row>
    <row r="874" spans="2:22" x14ac:dyDescent="0.25">
      <c r="B874" s="706" t="s">
        <v>0</v>
      </c>
      <c r="C874" s="706"/>
      <c r="D874" s="706"/>
      <c r="E874" s="706"/>
      <c r="F874" s="706"/>
      <c r="G874" s="706"/>
      <c r="H874" s="706"/>
      <c r="I874" s="706"/>
      <c r="J874" s="706"/>
      <c r="K874" s="706"/>
      <c r="L874" s="706"/>
      <c r="M874" s="706"/>
      <c r="N874" s="706"/>
      <c r="O874" s="706"/>
      <c r="P874" s="706"/>
      <c r="Q874" s="706"/>
      <c r="R874" s="706"/>
      <c r="S874" s="706"/>
      <c r="T874" s="706"/>
      <c r="U874" s="706"/>
      <c r="V874" s="706"/>
    </row>
    <row r="875" spans="2:22" x14ac:dyDescent="0.25">
      <c r="B875" s="713" t="s">
        <v>1</v>
      </c>
      <c r="C875" s="713"/>
      <c r="D875" s="713"/>
      <c r="E875" s="713"/>
      <c r="F875" s="713"/>
      <c r="G875" s="713"/>
      <c r="H875" s="713"/>
      <c r="I875" s="713"/>
      <c r="J875" s="713"/>
      <c r="K875" s="713"/>
      <c r="L875" s="713"/>
      <c r="M875" s="713"/>
      <c r="N875" s="713"/>
      <c r="O875" s="713"/>
      <c r="P875" s="713"/>
      <c r="Q875" s="713"/>
      <c r="R875" s="713"/>
      <c r="S875" s="713"/>
      <c r="T875" s="713"/>
      <c r="U875" s="713"/>
      <c r="V875" s="713"/>
    </row>
    <row r="876" spans="2:22" x14ac:dyDescent="0.25">
      <c r="B876" s="713" t="s">
        <v>2</v>
      </c>
      <c r="C876" s="713"/>
      <c r="D876" s="713"/>
      <c r="E876" s="713"/>
      <c r="F876" s="713"/>
      <c r="G876" s="713"/>
      <c r="H876" s="713"/>
      <c r="I876" s="713"/>
      <c r="J876" s="713"/>
      <c r="K876" s="713"/>
      <c r="L876" s="713"/>
      <c r="M876" s="713"/>
      <c r="N876" s="713"/>
      <c r="O876" s="713"/>
      <c r="P876" s="713"/>
      <c r="Q876" s="713"/>
      <c r="R876" s="713"/>
      <c r="S876" s="713"/>
      <c r="T876" s="713"/>
      <c r="U876" s="713"/>
      <c r="V876" s="713"/>
    </row>
    <row r="877" spans="2:22" x14ac:dyDescent="0.25">
      <c r="B877" s="713" t="s">
        <v>3</v>
      </c>
      <c r="C877" s="713"/>
      <c r="D877" s="713"/>
      <c r="E877" s="713"/>
      <c r="F877" s="713"/>
      <c r="G877" s="713"/>
      <c r="H877" s="713"/>
      <c r="I877" s="713"/>
      <c r="J877" s="713"/>
      <c r="K877" s="713"/>
      <c r="L877" s="713"/>
      <c r="M877" s="713"/>
      <c r="N877" s="713"/>
      <c r="O877" s="713"/>
      <c r="P877" s="713"/>
      <c r="Q877" s="713"/>
      <c r="R877" s="713"/>
      <c r="S877" s="713"/>
      <c r="T877" s="713"/>
      <c r="U877" s="713"/>
      <c r="V877" s="713"/>
    </row>
    <row r="878" spans="2:22" x14ac:dyDescent="0.25">
      <c r="B878" s="713" t="s">
        <v>455</v>
      </c>
      <c r="C878" s="713"/>
      <c r="D878" s="713"/>
      <c r="E878" s="713"/>
      <c r="F878" s="713"/>
      <c r="G878" s="713"/>
      <c r="H878" s="713"/>
      <c r="I878" s="713"/>
      <c r="J878" s="713"/>
      <c r="K878" s="713"/>
      <c r="L878" s="713"/>
      <c r="M878" s="713"/>
      <c r="N878" s="713"/>
      <c r="O878" s="713"/>
      <c r="P878" s="713"/>
      <c r="Q878" s="713"/>
      <c r="R878" s="713"/>
      <c r="S878" s="713"/>
      <c r="T878" s="713"/>
      <c r="U878" s="713"/>
      <c r="V878" s="713"/>
    </row>
    <row r="879" spans="2:22" x14ac:dyDescent="0.25">
      <c r="B879" s="714" t="s">
        <v>4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  <c r="N879" s="714"/>
      <c r="O879" s="714"/>
      <c r="P879" s="714"/>
      <c r="Q879" s="714"/>
      <c r="R879" s="714"/>
      <c r="S879" s="714"/>
      <c r="T879" s="714"/>
      <c r="U879" s="714"/>
      <c r="V879" s="714"/>
    </row>
    <row r="880" spans="2:22" x14ac:dyDescent="0.25">
      <c r="B880" s="737" t="s">
        <v>87</v>
      </c>
      <c r="C880" s="706"/>
      <c r="D880" s="706"/>
      <c r="E880" s="706"/>
      <c r="F880" s="706"/>
      <c r="G880" s="706"/>
      <c r="H880" s="706"/>
      <c r="I880" s="706"/>
      <c r="J880" s="706"/>
      <c r="K880" s="706"/>
      <c r="L880" s="706"/>
      <c r="M880" s="706"/>
      <c r="N880" s="706"/>
      <c r="O880" s="706"/>
      <c r="P880" s="706"/>
      <c r="Q880" s="706"/>
      <c r="R880" s="706"/>
      <c r="S880" s="706"/>
      <c r="T880" s="706"/>
      <c r="U880" s="706"/>
      <c r="V880" s="706"/>
    </row>
    <row r="881" spans="2:22" ht="18.75" thickBot="1" x14ac:dyDescent="0.3">
      <c r="B881" s="2"/>
      <c r="C881" s="2"/>
      <c r="D881" s="3"/>
      <c r="E881" s="3"/>
      <c r="F881" s="3"/>
      <c r="G881" s="3"/>
      <c r="H881" s="3"/>
      <c r="I881" s="3"/>
      <c r="J881" s="3"/>
      <c r="K881" s="3"/>
      <c r="L881" s="4"/>
      <c r="M881" s="3"/>
      <c r="N881" s="3"/>
      <c r="O881" s="3"/>
      <c r="P881" s="3"/>
      <c r="Q881" s="3"/>
      <c r="R881" s="3"/>
      <c r="S881" s="3"/>
      <c r="T881" s="2"/>
      <c r="U881" s="2"/>
      <c r="V881" s="2"/>
    </row>
    <row r="882" spans="2:22" ht="15.75" customHeight="1" thickTop="1" x14ac:dyDescent="0.25">
      <c r="B882" s="698" t="s">
        <v>6</v>
      </c>
      <c r="C882" s="700" t="s">
        <v>7</v>
      </c>
      <c r="D882" s="702" t="s">
        <v>8</v>
      </c>
      <c r="E882" s="702" t="s">
        <v>177</v>
      </c>
      <c r="F882" s="702" t="s">
        <v>178</v>
      </c>
      <c r="G882" s="702" t="s">
        <v>9</v>
      </c>
      <c r="H882" s="702" t="s">
        <v>10</v>
      </c>
      <c r="I882" s="312"/>
      <c r="J882" s="702" t="s">
        <v>179</v>
      </c>
      <c r="K882" s="702" t="s">
        <v>11</v>
      </c>
      <c r="L882" s="700" t="s">
        <v>12</v>
      </c>
      <c r="M882" s="704" t="s">
        <v>13</v>
      </c>
      <c r="N882" s="704" t="s">
        <v>14</v>
      </c>
      <c r="O882" s="704" t="s">
        <v>15</v>
      </c>
      <c r="P882" s="715" t="s">
        <v>16</v>
      </c>
      <c r="Q882" s="716"/>
      <c r="R882" s="716"/>
      <c r="S882" s="717"/>
      <c r="T882" s="721" t="s">
        <v>17</v>
      </c>
      <c r="U882" s="722"/>
      <c r="V882" s="708" t="s">
        <v>18</v>
      </c>
    </row>
    <row r="883" spans="2:22" x14ac:dyDescent="0.25">
      <c r="B883" s="699"/>
      <c r="C883" s="701"/>
      <c r="D883" s="703"/>
      <c r="E883" s="765"/>
      <c r="F883" s="765"/>
      <c r="G883" s="703"/>
      <c r="H883" s="703"/>
      <c r="I883" s="313"/>
      <c r="J883" s="765"/>
      <c r="K883" s="703"/>
      <c r="L883" s="701"/>
      <c r="M883" s="705"/>
      <c r="N883" s="705"/>
      <c r="O883" s="705"/>
      <c r="P883" s="718"/>
      <c r="Q883" s="719"/>
      <c r="R883" s="719"/>
      <c r="S883" s="720"/>
      <c r="T883" s="723"/>
      <c r="U883" s="724"/>
      <c r="V883" s="709"/>
    </row>
    <row r="884" spans="2:22" ht="48" x14ac:dyDescent="0.25">
      <c r="B884" s="699"/>
      <c r="C884" s="701"/>
      <c r="D884" s="703"/>
      <c r="E884" s="765"/>
      <c r="F884" s="765"/>
      <c r="G884" s="703"/>
      <c r="H884" s="703"/>
      <c r="I884" s="313" t="s">
        <v>180</v>
      </c>
      <c r="J884" s="765"/>
      <c r="K884" s="703"/>
      <c r="L884" s="701"/>
      <c r="M884" s="705"/>
      <c r="N884" s="705"/>
      <c r="O884" s="705"/>
      <c r="P884" s="738" t="s">
        <v>19</v>
      </c>
      <c r="Q884" s="738" t="s">
        <v>20</v>
      </c>
      <c r="R884" s="738" t="s">
        <v>21</v>
      </c>
      <c r="S884" s="738" t="s">
        <v>22</v>
      </c>
      <c r="T884" s="740" t="s">
        <v>23</v>
      </c>
      <c r="U884" s="740" t="s">
        <v>24</v>
      </c>
      <c r="V884" s="709"/>
    </row>
    <row r="885" spans="2:22" ht="15.75" thickBot="1" x14ac:dyDescent="0.3">
      <c r="B885" s="727"/>
      <c r="C885" s="725"/>
      <c r="D885" s="707"/>
      <c r="E885" s="766"/>
      <c r="F885" s="766"/>
      <c r="G885" s="707"/>
      <c r="H885" s="707"/>
      <c r="I885" s="314"/>
      <c r="J885" s="766"/>
      <c r="K885" s="707"/>
      <c r="L885" s="725"/>
      <c r="M885" s="696"/>
      <c r="N885" s="696"/>
      <c r="O885" s="696"/>
      <c r="P885" s="739"/>
      <c r="Q885" s="739"/>
      <c r="R885" s="739"/>
      <c r="S885" s="739"/>
      <c r="T885" s="741"/>
      <c r="U885" s="741"/>
      <c r="V885" s="710"/>
    </row>
    <row r="886" spans="2:22" ht="224.25" customHeight="1" thickBot="1" x14ac:dyDescent="0.3">
      <c r="B886" s="180">
        <v>1</v>
      </c>
      <c r="C886" s="164">
        <v>31301</v>
      </c>
      <c r="D886" s="164" t="s">
        <v>408</v>
      </c>
      <c r="E886" s="318" t="s">
        <v>489</v>
      </c>
      <c r="F886" s="319" t="s">
        <v>182</v>
      </c>
      <c r="G886" s="5">
        <v>9</v>
      </c>
      <c r="H886" s="170" t="s">
        <v>181</v>
      </c>
      <c r="I886" s="170">
        <v>105</v>
      </c>
      <c r="J886" s="7" t="s">
        <v>556</v>
      </c>
      <c r="K886" s="405">
        <v>12</v>
      </c>
      <c r="L886" s="164" t="s">
        <v>75</v>
      </c>
      <c r="M886" s="72">
        <f>SUM(N886/K886)</f>
        <v>271.66666666666669</v>
      </c>
      <c r="N886" s="72">
        <v>3260</v>
      </c>
      <c r="O886" s="344" t="s">
        <v>189</v>
      </c>
      <c r="P886" s="74">
        <v>0.25</v>
      </c>
      <c r="Q886" s="74">
        <v>0.25</v>
      </c>
      <c r="R886" s="74">
        <v>0.25</v>
      </c>
      <c r="S886" s="74">
        <v>0.25</v>
      </c>
      <c r="T886" s="75" t="s">
        <v>29</v>
      </c>
      <c r="U886" s="111"/>
      <c r="V886" s="467" t="s">
        <v>557</v>
      </c>
    </row>
    <row r="887" spans="2:22" ht="15.75" thickTop="1" x14ac:dyDescent="0.25">
      <c r="L887" s="62"/>
      <c r="N887" s="349"/>
    </row>
    <row r="888" spans="2:22" x14ac:dyDescent="0.25">
      <c r="L888" s="62"/>
      <c r="N888" s="349"/>
    </row>
    <row r="889" spans="2:22" x14ac:dyDescent="0.25">
      <c r="L889" s="62"/>
      <c r="N889" s="112"/>
    </row>
    <row r="890" spans="2:22" x14ac:dyDescent="0.25">
      <c r="L890" s="62"/>
      <c r="N890" s="112">
        <f>SUM(N886:N889)</f>
        <v>3260</v>
      </c>
    </row>
    <row r="891" spans="2:22" x14ac:dyDescent="0.25">
      <c r="L891" s="62"/>
      <c r="N891" s="349"/>
    </row>
    <row r="892" spans="2:22" x14ac:dyDescent="0.25">
      <c r="L892" s="62"/>
      <c r="N892" s="349"/>
    </row>
    <row r="893" spans="2:22" x14ac:dyDescent="0.25">
      <c r="L893" s="62"/>
      <c r="N893" s="349"/>
    </row>
    <row r="894" spans="2:22" x14ac:dyDescent="0.25">
      <c r="L894" s="62"/>
      <c r="N894" s="349"/>
    </row>
    <row r="895" spans="2:22" x14ac:dyDescent="0.25">
      <c r="L895" s="62"/>
      <c r="N895" s="349"/>
    </row>
    <row r="896" spans="2:22" x14ac:dyDescent="0.25">
      <c r="L896" s="62"/>
      <c r="N896" s="349"/>
    </row>
    <row r="897" spans="12:14" x14ac:dyDescent="0.25">
      <c r="L897" s="62"/>
      <c r="N897" s="349"/>
    </row>
    <row r="898" spans="12:14" x14ac:dyDescent="0.25">
      <c r="L898" s="62"/>
      <c r="N898" s="349"/>
    </row>
    <row r="899" spans="12:14" x14ac:dyDescent="0.25">
      <c r="L899" s="62"/>
      <c r="N899" s="349"/>
    </row>
    <row r="900" spans="12:14" x14ac:dyDescent="0.25">
      <c r="L900" s="62"/>
      <c r="N900" s="349"/>
    </row>
    <row r="901" spans="12:14" x14ac:dyDescent="0.25">
      <c r="L901" s="62"/>
      <c r="N901" s="349"/>
    </row>
    <row r="902" spans="12:14" x14ac:dyDescent="0.25">
      <c r="L902" s="62"/>
      <c r="N902" s="349"/>
    </row>
    <row r="903" spans="12:14" x14ac:dyDescent="0.25">
      <c r="L903" s="62"/>
      <c r="N903" s="349"/>
    </row>
    <row r="904" spans="12:14" x14ac:dyDescent="0.25">
      <c r="L904" s="62"/>
      <c r="N904" s="349"/>
    </row>
    <row r="905" spans="12:14" x14ac:dyDescent="0.25">
      <c r="L905" s="62"/>
      <c r="N905" s="349"/>
    </row>
    <row r="906" spans="12:14" x14ac:dyDescent="0.25">
      <c r="L906" s="62"/>
      <c r="N906" s="349"/>
    </row>
    <row r="907" spans="12:14" x14ac:dyDescent="0.25">
      <c r="L907" s="62"/>
      <c r="N907" s="349"/>
    </row>
    <row r="908" spans="12:14" x14ac:dyDescent="0.25">
      <c r="L908" s="62"/>
      <c r="N908" s="349"/>
    </row>
    <row r="909" spans="12:14" x14ac:dyDescent="0.25">
      <c r="L909" s="62"/>
      <c r="N909" s="349"/>
    </row>
    <row r="910" spans="12:14" x14ac:dyDescent="0.25">
      <c r="L910" s="62"/>
      <c r="N910" s="349"/>
    </row>
    <row r="911" spans="12:14" x14ac:dyDescent="0.25">
      <c r="L911" s="62"/>
      <c r="N911" s="349"/>
    </row>
    <row r="912" spans="12:14" x14ac:dyDescent="0.25">
      <c r="L912" s="62"/>
      <c r="N912" s="349"/>
    </row>
    <row r="913" spans="2:22" x14ac:dyDescent="0.25">
      <c r="L913" s="62"/>
    </row>
    <row r="914" spans="2:22" x14ac:dyDescent="0.25">
      <c r="B914" s="706" t="s">
        <v>0</v>
      </c>
      <c r="C914" s="706"/>
      <c r="D914" s="706"/>
      <c r="E914" s="706"/>
      <c r="F914" s="706"/>
      <c r="G914" s="706"/>
      <c r="H914" s="706"/>
      <c r="I914" s="706"/>
      <c r="J914" s="706"/>
      <c r="K914" s="706"/>
      <c r="L914" s="706"/>
      <c r="M914" s="706"/>
      <c r="N914" s="706"/>
      <c r="O914" s="706"/>
      <c r="P914" s="706"/>
      <c r="Q914" s="706"/>
      <c r="R914" s="706"/>
      <c r="S914" s="706"/>
      <c r="T914" s="706"/>
      <c r="U914" s="706"/>
      <c r="V914" s="706"/>
    </row>
    <row r="915" spans="2:22" x14ac:dyDescent="0.25">
      <c r="B915" s="713" t="s">
        <v>1</v>
      </c>
      <c r="C915" s="713"/>
      <c r="D915" s="713"/>
      <c r="E915" s="713"/>
      <c r="F915" s="713"/>
      <c r="G915" s="713"/>
      <c r="H915" s="713"/>
      <c r="I915" s="713"/>
      <c r="J915" s="713"/>
      <c r="K915" s="713"/>
      <c r="L915" s="713"/>
      <c r="M915" s="713"/>
      <c r="N915" s="713"/>
      <c r="O915" s="713"/>
      <c r="P915" s="713"/>
      <c r="Q915" s="713"/>
      <c r="R915" s="713"/>
      <c r="S915" s="713"/>
      <c r="T915" s="713"/>
      <c r="U915" s="713"/>
      <c r="V915" s="713"/>
    </row>
    <row r="916" spans="2:22" x14ac:dyDescent="0.25">
      <c r="B916" s="713" t="s">
        <v>2</v>
      </c>
      <c r="C916" s="713"/>
      <c r="D916" s="713"/>
      <c r="E916" s="713"/>
      <c r="F916" s="713"/>
      <c r="G916" s="713"/>
      <c r="H916" s="713"/>
      <c r="I916" s="713"/>
      <c r="J916" s="713"/>
      <c r="K916" s="713"/>
      <c r="L916" s="713"/>
      <c r="M916" s="713"/>
      <c r="N916" s="713"/>
      <c r="O916" s="713"/>
      <c r="P916" s="713"/>
      <c r="Q916" s="713"/>
      <c r="R916" s="713"/>
      <c r="S916" s="713"/>
      <c r="T916" s="713"/>
      <c r="U916" s="713"/>
      <c r="V916" s="713"/>
    </row>
    <row r="917" spans="2:22" x14ac:dyDescent="0.25">
      <c r="B917" s="713" t="s">
        <v>3</v>
      </c>
      <c r="C917" s="713"/>
      <c r="D917" s="713"/>
      <c r="E917" s="713"/>
      <c r="F917" s="713"/>
      <c r="G917" s="713"/>
      <c r="H917" s="713"/>
      <c r="I917" s="713"/>
      <c r="J917" s="713"/>
      <c r="K917" s="713"/>
      <c r="L917" s="713"/>
      <c r="M917" s="713"/>
      <c r="N917" s="713"/>
      <c r="O917" s="713"/>
      <c r="P917" s="713"/>
      <c r="Q917" s="713"/>
      <c r="R917" s="713"/>
      <c r="S917" s="713"/>
      <c r="T917" s="713"/>
      <c r="U917" s="713"/>
      <c r="V917" s="713"/>
    </row>
    <row r="918" spans="2:22" x14ac:dyDescent="0.25">
      <c r="B918" s="713" t="s">
        <v>455</v>
      </c>
      <c r="C918" s="713"/>
      <c r="D918" s="713"/>
      <c r="E918" s="713"/>
      <c r="F918" s="713"/>
      <c r="G918" s="713"/>
      <c r="H918" s="713"/>
      <c r="I918" s="713"/>
      <c r="J918" s="713"/>
      <c r="K918" s="713"/>
      <c r="L918" s="713"/>
      <c r="M918" s="713"/>
      <c r="N918" s="713"/>
      <c r="O918" s="713"/>
      <c r="P918" s="713"/>
      <c r="Q918" s="713"/>
      <c r="R918" s="713"/>
      <c r="S918" s="713"/>
      <c r="T918" s="713"/>
      <c r="U918" s="713"/>
      <c r="V918" s="713"/>
    </row>
    <row r="919" spans="2:22" x14ac:dyDescent="0.25">
      <c r="B919" s="714" t="s">
        <v>4</v>
      </c>
      <c r="C919" s="714"/>
      <c r="D919" s="714"/>
      <c r="E919" s="714"/>
      <c r="F919" s="714"/>
      <c r="G919" s="714"/>
      <c r="H919" s="714"/>
      <c r="I919" s="714"/>
      <c r="J919" s="714"/>
      <c r="K919" s="714"/>
      <c r="L919" s="714"/>
      <c r="M919" s="714"/>
      <c r="N919" s="714"/>
      <c r="O919" s="714"/>
      <c r="P919" s="714"/>
      <c r="Q919" s="714"/>
      <c r="R919" s="714"/>
      <c r="S919" s="714"/>
      <c r="T919" s="714"/>
      <c r="U919" s="714"/>
      <c r="V919" s="714"/>
    </row>
    <row r="920" spans="2:22" x14ac:dyDescent="0.25">
      <c r="B920" s="737" t="s">
        <v>88</v>
      </c>
      <c r="C920" s="706"/>
      <c r="D920" s="706"/>
      <c r="E920" s="706"/>
      <c r="F920" s="706"/>
      <c r="G920" s="706"/>
      <c r="H920" s="706"/>
      <c r="I920" s="706"/>
      <c r="J920" s="706"/>
      <c r="K920" s="706"/>
      <c r="L920" s="706"/>
      <c r="M920" s="706"/>
      <c r="N920" s="706"/>
      <c r="O920" s="706"/>
      <c r="P920" s="706"/>
      <c r="Q920" s="706"/>
      <c r="R920" s="706"/>
      <c r="S920" s="706"/>
      <c r="T920" s="706"/>
      <c r="U920" s="706"/>
      <c r="V920" s="706"/>
    </row>
    <row r="921" spans="2:22" ht="18.75" thickBot="1" x14ac:dyDescent="0.3">
      <c r="B921" s="2"/>
      <c r="C921" s="2"/>
      <c r="D921" s="3"/>
      <c r="E921" s="3"/>
      <c r="F921" s="3"/>
      <c r="G921" s="3"/>
      <c r="H921" s="3"/>
      <c r="I921" s="3"/>
      <c r="J921" s="3"/>
      <c r="K921" s="3"/>
      <c r="L921" s="4"/>
      <c r="M921" s="3"/>
      <c r="N921" s="3"/>
      <c r="O921" s="3"/>
      <c r="P921" s="3"/>
      <c r="Q921" s="3"/>
      <c r="R921" s="3"/>
      <c r="S921" s="3"/>
      <c r="T921" s="2"/>
      <c r="U921" s="2"/>
      <c r="V921" s="2"/>
    </row>
    <row r="922" spans="2:22" ht="15.75" customHeight="1" thickTop="1" x14ac:dyDescent="0.25">
      <c r="B922" s="698" t="s">
        <v>6</v>
      </c>
      <c r="C922" s="700" t="s">
        <v>7</v>
      </c>
      <c r="D922" s="702" t="s">
        <v>8</v>
      </c>
      <c r="E922" s="702" t="s">
        <v>177</v>
      </c>
      <c r="F922" s="702" t="s">
        <v>178</v>
      </c>
      <c r="G922" s="702" t="s">
        <v>9</v>
      </c>
      <c r="H922" s="702" t="s">
        <v>10</v>
      </c>
      <c r="I922" s="312"/>
      <c r="J922" s="702" t="s">
        <v>179</v>
      </c>
      <c r="K922" s="702" t="s">
        <v>11</v>
      </c>
      <c r="L922" s="700" t="s">
        <v>12</v>
      </c>
      <c r="M922" s="704" t="s">
        <v>13</v>
      </c>
      <c r="N922" s="704" t="s">
        <v>14</v>
      </c>
      <c r="O922" s="704" t="s">
        <v>15</v>
      </c>
      <c r="P922" s="715" t="s">
        <v>16</v>
      </c>
      <c r="Q922" s="716"/>
      <c r="R922" s="716"/>
      <c r="S922" s="717"/>
      <c r="T922" s="721" t="s">
        <v>17</v>
      </c>
      <c r="U922" s="722"/>
      <c r="V922" s="708" t="s">
        <v>18</v>
      </c>
    </row>
    <row r="923" spans="2:22" x14ac:dyDescent="0.25">
      <c r="B923" s="699"/>
      <c r="C923" s="701"/>
      <c r="D923" s="703"/>
      <c r="E923" s="765"/>
      <c r="F923" s="765"/>
      <c r="G923" s="703"/>
      <c r="H923" s="703"/>
      <c r="I923" s="313"/>
      <c r="J923" s="765"/>
      <c r="K923" s="703"/>
      <c r="L923" s="701"/>
      <c r="M923" s="705"/>
      <c r="N923" s="705"/>
      <c r="O923" s="705"/>
      <c r="P923" s="718"/>
      <c r="Q923" s="719"/>
      <c r="R923" s="719"/>
      <c r="S923" s="720"/>
      <c r="T923" s="723"/>
      <c r="U923" s="724"/>
      <c r="V923" s="709"/>
    </row>
    <row r="924" spans="2:22" ht="48" x14ac:dyDescent="0.25">
      <c r="B924" s="699"/>
      <c r="C924" s="701"/>
      <c r="D924" s="703"/>
      <c r="E924" s="765"/>
      <c r="F924" s="765"/>
      <c r="G924" s="703"/>
      <c r="H924" s="703"/>
      <c r="I924" s="313" t="s">
        <v>180</v>
      </c>
      <c r="J924" s="765"/>
      <c r="K924" s="703"/>
      <c r="L924" s="701"/>
      <c r="M924" s="705"/>
      <c r="N924" s="705"/>
      <c r="O924" s="705"/>
      <c r="P924" s="738" t="s">
        <v>19</v>
      </c>
      <c r="Q924" s="738" t="s">
        <v>20</v>
      </c>
      <c r="R924" s="738" t="s">
        <v>21</v>
      </c>
      <c r="S924" s="738" t="s">
        <v>22</v>
      </c>
      <c r="T924" s="740" t="s">
        <v>23</v>
      </c>
      <c r="U924" s="740" t="s">
        <v>24</v>
      </c>
      <c r="V924" s="709"/>
    </row>
    <row r="925" spans="2:22" ht="15.75" thickBot="1" x14ac:dyDescent="0.3">
      <c r="B925" s="727"/>
      <c r="C925" s="725"/>
      <c r="D925" s="707"/>
      <c r="E925" s="766"/>
      <c r="F925" s="766"/>
      <c r="G925" s="707"/>
      <c r="H925" s="707"/>
      <c r="I925" s="314"/>
      <c r="J925" s="766"/>
      <c r="K925" s="707"/>
      <c r="L925" s="725"/>
      <c r="M925" s="696"/>
      <c r="N925" s="696"/>
      <c r="O925" s="696"/>
      <c r="P925" s="739"/>
      <c r="Q925" s="739"/>
      <c r="R925" s="739"/>
      <c r="S925" s="739"/>
      <c r="T925" s="741"/>
      <c r="U925" s="741"/>
      <c r="V925" s="710"/>
    </row>
    <row r="926" spans="2:22" ht="213" customHeight="1" thickBot="1" x14ac:dyDescent="0.3">
      <c r="B926" s="180">
        <v>1</v>
      </c>
      <c r="C926" s="164">
        <v>31401</v>
      </c>
      <c r="D926" s="164" t="s">
        <v>411</v>
      </c>
      <c r="E926" s="318" t="s">
        <v>489</v>
      </c>
      <c r="F926" s="319" t="s">
        <v>182</v>
      </c>
      <c r="G926" s="5">
        <v>9</v>
      </c>
      <c r="H926" s="170" t="s">
        <v>181</v>
      </c>
      <c r="I926" s="170">
        <v>105</v>
      </c>
      <c r="J926" s="404" t="s">
        <v>556</v>
      </c>
      <c r="K926" s="405">
        <v>12</v>
      </c>
      <c r="L926" s="164" t="s">
        <v>75</v>
      </c>
      <c r="M926" s="343">
        <f>SUM(N926/K926)</f>
        <v>2916.6666666666665</v>
      </c>
      <c r="N926" s="72">
        <v>35000</v>
      </c>
      <c r="O926" s="344" t="s">
        <v>189</v>
      </c>
      <c r="P926" s="74">
        <v>0.25</v>
      </c>
      <c r="Q926" s="74">
        <v>0.25</v>
      </c>
      <c r="R926" s="74">
        <v>0.25</v>
      </c>
      <c r="S926" s="74">
        <v>0.25</v>
      </c>
      <c r="T926" s="75" t="s">
        <v>29</v>
      </c>
      <c r="U926" s="111"/>
      <c r="V926" s="467" t="s">
        <v>557</v>
      </c>
    </row>
    <row r="927" spans="2:22" ht="15.75" thickTop="1" x14ac:dyDescent="0.25">
      <c r="L927" s="62"/>
    </row>
    <row r="928" spans="2:22" x14ac:dyDescent="0.25">
      <c r="L928" s="62"/>
      <c r="N928" s="112"/>
    </row>
    <row r="929" spans="12:14" x14ac:dyDescent="0.25">
      <c r="L929" s="62"/>
      <c r="N929" s="112">
        <f>SUM(N926:N928)</f>
        <v>35000</v>
      </c>
    </row>
    <row r="930" spans="12:14" x14ac:dyDescent="0.25">
      <c r="L930" s="62"/>
    </row>
    <row r="931" spans="12:14" x14ac:dyDescent="0.25">
      <c r="L931" s="62"/>
    </row>
    <row r="932" spans="12:14" x14ac:dyDescent="0.25">
      <c r="L932" s="62"/>
      <c r="N932" s="63"/>
    </row>
    <row r="933" spans="12:14" x14ac:dyDescent="0.25">
      <c r="L933" s="62"/>
      <c r="N933" s="63"/>
    </row>
    <row r="934" spans="12:14" x14ac:dyDescent="0.25">
      <c r="L934" s="62"/>
      <c r="N934" s="63"/>
    </row>
    <row r="935" spans="12:14" x14ac:dyDescent="0.25">
      <c r="L935" s="62"/>
      <c r="N935" s="63"/>
    </row>
    <row r="936" spans="12:14" x14ac:dyDescent="0.25">
      <c r="L936" s="62"/>
      <c r="N936" s="63"/>
    </row>
    <row r="937" spans="12:14" x14ac:dyDescent="0.25">
      <c r="L937" s="62"/>
      <c r="N937" s="63"/>
    </row>
    <row r="938" spans="12:14" x14ac:dyDescent="0.25">
      <c r="L938" s="62"/>
      <c r="N938" s="63"/>
    </row>
    <row r="939" spans="12:14" x14ac:dyDescent="0.25">
      <c r="L939" s="62"/>
      <c r="N939" s="63"/>
    </row>
    <row r="940" spans="12:14" x14ac:dyDescent="0.25">
      <c r="L940" s="62"/>
      <c r="N940" s="63"/>
    </row>
    <row r="941" spans="12:14" x14ac:dyDescent="0.25">
      <c r="L941" s="62"/>
      <c r="N941" s="63"/>
    </row>
    <row r="942" spans="12:14" x14ac:dyDescent="0.25">
      <c r="L942" s="62"/>
      <c r="N942" s="63"/>
    </row>
    <row r="943" spans="12:14" x14ac:dyDescent="0.25">
      <c r="L943" s="62"/>
      <c r="N943" s="63"/>
    </row>
    <row r="944" spans="12:14" x14ac:dyDescent="0.25">
      <c r="L944" s="62"/>
      <c r="N944" s="63"/>
    </row>
    <row r="945" spans="2:22" x14ac:dyDescent="0.25">
      <c r="L945" s="62"/>
      <c r="N945" s="63"/>
    </row>
    <row r="946" spans="2:22" x14ac:dyDescent="0.25">
      <c r="L946" s="62"/>
      <c r="N946" s="63"/>
    </row>
    <row r="947" spans="2:22" x14ac:dyDescent="0.25">
      <c r="L947" s="62"/>
    </row>
    <row r="948" spans="2:22" x14ac:dyDescent="0.25">
      <c r="L948" s="62"/>
    </row>
    <row r="949" spans="2:22" x14ac:dyDescent="0.25">
      <c r="L949" s="62"/>
    </row>
    <row r="950" spans="2:22" x14ac:dyDescent="0.25">
      <c r="L950" s="62"/>
    </row>
    <row r="951" spans="2:22" x14ac:dyDescent="0.25">
      <c r="L951" s="62"/>
    </row>
    <row r="952" spans="2:22" x14ac:dyDescent="0.25">
      <c r="L952" s="62"/>
    </row>
    <row r="953" spans="2:22" x14ac:dyDescent="0.25">
      <c r="L953" s="62"/>
    </row>
    <row r="954" spans="2:22" x14ac:dyDescent="0.25">
      <c r="B954" s="706" t="s">
        <v>0</v>
      </c>
      <c r="C954" s="706"/>
      <c r="D954" s="706"/>
      <c r="E954" s="706"/>
      <c r="F954" s="706"/>
      <c r="G954" s="706"/>
      <c r="H954" s="706"/>
      <c r="I954" s="706"/>
      <c r="J954" s="706"/>
      <c r="K954" s="706"/>
      <c r="L954" s="706"/>
      <c r="M954" s="706"/>
      <c r="N954" s="706"/>
      <c r="O954" s="706"/>
      <c r="P954" s="706"/>
      <c r="Q954" s="706"/>
      <c r="R954" s="706"/>
      <c r="S954" s="706"/>
      <c r="T954" s="706"/>
      <c r="U954" s="706"/>
      <c r="V954" s="706"/>
    </row>
    <row r="955" spans="2:22" x14ac:dyDescent="0.25">
      <c r="B955" s="713" t="s">
        <v>1</v>
      </c>
      <c r="C955" s="713"/>
      <c r="D955" s="713"/>
      <c r="E955" s="713"/>
      <c r="F955" s="713"/>
      <c r="G955" s="713"/>
      <c r="H955" s="713"/>
      <c r="I955" s="713"/>
      <c r="J955" s="713"/>
      <c r="K955" s="713"/>
      <c r="L955" s="713"/>
      <c r="M955" s="713"/>
      <c r="N955" s="713"/>
      <c r="O955" s="713"/>
      <c r="P955" s="713"/>
      <c r="Q955" s="713"/>
      <c r="R955" s="713"/>
      <c r="S955" s="713"/>
      <c r="T955" s="713"/>
      <c r="U955" s="713"/>
      <c r="V955" s="713"/>
    </row>
    <row r="956" spans="2:22" x14ac:dyDescent="0.25">
      <c r="B956" s="713" t="s">
        <v>2</v>
      </c>
      <c r="C956" s="713"/>
      <c r="D956" s="713"/>
      <c r="E956" s="713"/>
      <c r="F956" s="713"/>
      <c r="G956" s="713"/>
      <c r="H956" s="713"/>
      <c r="I956" s="713"/>
      <c r="J956" s="713"/>
      <c r="K956" s="713"/>
      <c r="L956" s="713"/>
      <c r="M956" s="713"/>
      <c r="N956" s="713"/>
      <c r="O956" s="713"/>
      <c r="P956" s="713"/>
      <c r="Q956" s="713"/>
      <c r="R956" s="713"/>
      <c r="S956" s="713"/>
      <c r="T956" s="713"/>
      <c r="U956" s="713"/>
      <c r="V956" s="713"/>
    </row>
    <row r="957" spans="2:22" x14ac:dyDescent="0.25">
      <c r="B957" s="713" t="s">
        <v>3</v>
      </c>
      <c r="C957" s="713"/>
      <c r="D957" s="713"/>
      <c r="E957" s="713"/>
      <c r="F957" s="713"/>
      <c r="G957" s="713"/>
      <c r="H957" s="713"/>
      <c r="I957" s="713"/>
      <c r="J957" s="713"/>
      <c r="K957" s="713"/>
      <c r="L957" s="713"/>
      <c r="M957" s="713"/>
      <c r="N957" s="713"/>
      <c r="O957" s="713"/>
      <c r="P957" s="713"/>
      <c r="Q957" s="713"/>
      <c r="R957" s="713"/>
      <c r="S957" s="713"/>
      <c r="T957" s="713"/>
      <c r="U957" s="713"/>
      <c r="V957" s="713"/>
    </row>
    <row r="958" spans="2:22" x14ac:dyDescent="0.25">
      <c r="B958" s="713" t="s">
        <v>455</v>
      </c>
      <c r="C958" s="713"/>
      <c r="D958" s="713"/>
      <c r="E958" s="713"/>
      <c r="F958" s="713"/>
      <c r="G958" s="713"/>
      <c r="H958" s="713"/>
      <c r="I958" s="713"/>
      <c r="J958" s="713"/>
      <c r="K958" s="713"/>
      <c r="L958" s="713"/>
      <c r="M958" s="713"/>
      <c r="N958" s="713"/>
      <c r="O958" s="713"/>
      <c r="P958" s="713"/>
      <c r="Q958" s="713"/>
      <c r="R958" s="713"/>
      <c r="S958" s="713"/>
      <c r="T958" s="713"/>
      <c r="U958" s="713"/>
      <c r="V958" s="713"/>
    </row>
    <row r="959" spans="2:22" x14ac:dyDescent="0.25">
      <c r="B959" s="714" t="s">
        <v>4</v>
      </c>
      <c r="C959" s="714"/>
      <c r="D959" s="714"/>
      <c r="E959" s="714"/>
      <c r="F959" s="714"/>
      <c r="G959" s="714"/>
      <c r="H959" s="714"/>
      <c r="I959" s="714"/>
      <c r="J959" s="714"/>
      <c r="K959" s="714"/>
      <c r="L959" s="714"/>
      <c r="M959" s="714"/>
      <c r="N959" s="714"/>
      <c r="O959" s="714"/>
      <c r="P959" s="714"/>
      <c r="Q959" s="714"/>
      <c r="R959" s="714"/>
      <c r="S959" s="714"/>
      <c r="T959" s="714"/>
      <c r="U959" s="714"/>
      <c r="V959" s="714"/>
    </row>
    <row r="960" spans="2:22" x14ac:dyDescent="0.25">
      <c r="B960" s="737" t="s">
        <v>89</v>
      </c>
      <c r="C960" s="706"/>
      <c r="D960" s="706"/>
      <c r="E960" s="706"/>
      <c r="F960" s="706"/>
      <c r="G960" s="706"/>
      <c r="H960" s="706"/>
      <c r="I960" s="706"/>
      <c r="J960" s="706"/>
      <c r="K960" s="706"/>
      <c r="L960" s="706"/>
      <c r="M960" s="706"/>
      <c r="N960" s="706"/>
      <c r="O960" s="706"/>
      <c r="P960" s="706"/>
      <c r="Q960" s="706"/>
      <c r="R960" s="706"/>
      <c r="S960" s="706"/>
      <c r="T960" s="706"/>
      <c r="U960" s="706"/>
      <c r="V960" s="706"/>
    </row>
    <row r="961" spans="2:22" ht="18.75" thickBot="1" x14ac:dyDescent="0.3">
      <c r="B961" s="2"/>
      <c r="C961" s="2"/>
      <c r="D961" s="3"/>
      <c r="E961" s="3"/>
      <c r="F961" s="3"/>
      <c r="G961" s="3"/>
      <c r="H961" s="3"/>
      <c r="I961" s="3"/>
      <c r="J961" s="3"/>
      <c r="K961" s="3"/>
      <c r="L961" s="4"/>
      <c r="M961" s="3"/>
      <c r="N961" s="3"/>
      <c r="O961" s="3"/>
      <c r="P961" s="3"/>
      <c r="Q961" s="3"/>
      <c r="R961" s="3"/>
      <c r="S961" s="3"/>
      <c r="T961" s="2"/>
      <c r="U961" s="2"/>
      <c r="V961" s="2"/>
    </row>
    <row r="962" spans="2:22" ht="15.75" thickTop="1" x14ac:dyDescent="0.25">
      <c r="B962" s="698" t="s">
        <v>6</v>
      </c>
      <c r="C962" s="700" t="s">
        <v>7</v>
      </c>
      <c r="D962" s="702" t="s">
        <v>8</v>
      </c>
      <c r="E962" s="702" t="s">
        <v>177</v>
      </c>
      <c r="F962" s="702" t="s">
        <v>178</v>
      </c>
      <c r="G962" s="702" t="s">
        <v>9</v>
      </c>
      <c r="H962" s="702" t="s">
        <v>10</v>
      </c>
      <c r="I962" s="312"/>
      <c r="J962" s="702" t="s">
        <v>179</v>
      </c>
      <c r="K962" s="702" t="s">
        <v>11</v>
      </c>
      <c r="L962" s="700" t="s">
        <v>12</v>
      </c>
      <c r="M962" s="704" t="s">
        <v>13</v>
      </c>
      <c r="N962" s="704" t="s">
        <v>14</v>
      </c>
      <c r="O962" s="704" t="s">
        <v>15</v>
      </c>
      <c r="P962" s="715" t="s">
        <v>16</v>
      </c>
      <c r="Q962" s="716"/>
      <c r="R962" s="716"/>
      <c r="S962" s="717"/>
      <c r="T962" s="721" t="s">
        <v>17</v>
      </c>
      <c r="U962" s="722"/>
      <c r="V962" s="708" t="s">
        <v>18</v>
      </c>
    </row>
    <row r="963" spans="2:22" x14ac:dyDescent="0.25">
      <c r="B963" s="699"/>
      <c r="C963" s="701"/>
      <c r="D963" s="703"/>
      <c r="E963" s="765"/>
      <c r="F963" s="765"/>
      <c r="G963" s="703"/>
      <c r="H963" s="703"/>
      <c r="I963" s="313"/>
      <c r="J963" s="765"/>
      <c r="K963" s="703"/>
      <c r="L963" s="701"/>
      <c r="M963" s="705"/>
      <c r="N963" s="705"/>
      <c r="O963" s="705"/>
      <c r="P963" s="718"/>
      <c r="Q963" s="719"/>
      <c r="R963" s="719"/>
      <c r="S963" s="720"/>
      <c r="T963" s="723"/>
      <c r="U963" s="724"/>
      <c r="V963" s="709"/>
    </row>
    <row r="964" spans="2:22" ht="48" x14ac:dyDescent="0.25">
      <c r="B964" s="699"/>
      <c r="C964" s="701"/>
      <c r="D964" s="703"/>
      <c r="E964" s="765"/>
      <c r="F964" s="765"/>
      <c r="G964" s="703"/>
      <c r="H964" s="703"/>
      <c r="I964" s="313" t="s">
        <v>180</v>
      </c>
      <c r="J964" s="765"/>
      <c r="K964" s="703"/>
      <c r="L964" s="701"/>
      <c r="M964" s="705"/>
      <c r="N964" s="705"/>
      <c r="O964" s="705"/>
      <c r="P964" s="738" t="s">
        <v>19</v>
      </c>
      <c r="Q964" s="738" t="s">
        <v>20</v>
      </c>
      <c r="R964" s="738" t="s">
        <v>21</v>
      </c>
      <c r="S964" s="738" t="s">
        <v>22</v>
      </c>
      <c r="T964" s="740" t="s">
        <v>23</v>
      </c>
      <c r="U964" s="740" t="s">
        <v>24</v>
      </c>
      <c r="V964" s="709"/>
    </row>
    <row r="965" spans="2:22" ht="15.75" thickBot="1" x14ac:dyDescent="0.3">
      <c r="B965" s="727"/>
      <c r="C965" s="725"/>
      <c r="D965" s="707"/>
      <c r="E965" s="766"/>
      <c r="F965" s="766"/>
      <c r="G965" s="707"/>
      <c r="H965" s="707"/>
      <c r="I965" s="314"/>
      <c r="J965" s="766"/>
      <c r="K965" s="707"/>
      <c r="L965" s="725"/>
      <c r="M965" s="696"/>
      <c r="N965" s="696"/>
      <c r="O965" s="696"/>
      <c r="P965" s="739"/>
      <c r="Q965" s="739"/>
      <c r="R965" s="739"/>
      <c r="S965" s="739"/>
      <c r="T965" s="741"/>
      <c r="U965" s="741"/>
      <c r="V965" s="710"/>
    </row>
    <row r="966" spans="2:22" ht="144.75" thickBot="1" x14ac:dyDescent="0.3">
      <c r="B966" s="180">
        <v>1</v>
      </c>
      <c r="C966" s="164">
        <v>31701</v>
      </c>
      <c r="D966" s="164" t="s">
        <v>413</v>
      </c>
      <c r="E966" s="318" t="s">
        <v>489</v>
      </c>
      <c r="F966" s="319" t="s">
        <v>182</v>
      </c>
      <c r="G966" s="5">
        <v>9</v>
      </c>
      <c r="H966" s="164" t="s">
        <v>181</v>
      </c>
      <c r="I966" s="164">
        <v>105</v>
      </c>
      <c r="J966" s="7" t="s">
        <v>556</v>
      </c>
      <c r="K966" s="71">
        <v>12</v>
      </c>
      <c r="L966" s="164" t="s">
        <v>75</v>
      </c>
      <c r="M966" s="72">
        <f>SUM(N966/K966)</f>
        <v>1041.6666666666667</v>
      </c>
      <c r="N966" s="72">
        <v>12500</v>
      </c>
      <c r="O966" s="344" t="s">
        <v>183</v>
      </c>
      <c r="P966" s="74">
        <v>0.25</v>
      </c>
      <c r="Q966" s="74">
        <v>0.25</v>
      </c>
      <c r="R966" s="74">
        <v>0.25</v>
      </c>
      <c r="S966" s="74">
        <v>0.25</v>
      </c>
      <c r="T966" s="75" t="s">
        <v>29</v>
      </c>
      <c r="U966" s="111"/>
      <c r="V966" s="467" t="s">
        <v>557</v>
      </c>
    </row>
    <row r="967" spans="2:22" ht="15.75" thickTop="1" x14ac:dyDescent="0.25">
      <c r="L967" s="62"/>
    </row>
    <row r="968" spans="2:22" x14ac:dyDescent="0.25">
      <c r="L968" s="62"/>
    </row>
    <row r="969" spans="2:22" x14ac:dyDescent="0.25">
      <c r="L969" s="62"/>
      <c r="N969" s="112"/>
    </row>
    <row r="970" spans="2:22" x14ac:dyDescent="0.25">
      <c r="L970" s="62"/>
      <c r="N970" s="61">
        <f>SUM(N966:N969)</f>
        <v>12500</v>
      </c>
    </row>
    <row r="971" spans="2:22" x14ac:dyDescent="0.25">
      <c r="L971" s="62"/>
    </row>
    <row r="972" spans="2:22" x14ac:dyDescent="0.25">
      <c r="L972" s="62"/>
    </row>
    <row r="973" spans="2:22" x14ac:dyDescent="0.25">
      <c r="L973" s="62"/>
    </row>
    <row r="974" spans="2:22" x14ac:dyDescent="0.25">
      <c r="L974" s="62"/>
    </row>
    <row r="975" spans="2:22" x14ac:dyDescent="0.25">
      <c r="L975" s="62"/>
    </row>
    <row r="976" spans="2:22" x14ac:dyDescent="0.25">
      <c r="L976" s="62"/>
    </row>
    <row r="977" spans="12:12" x14ac:dyDescent="0.25">
      <c r="L977" s="62"/>
    </row>
    <row r="978" spans="12:12" x14ac:dyDescent="0.25">
      <c r="L978" s="62"/>
    </row>
    <row r="979" spans="12:12" x14ac:dyDescent="0.25">
      <c r="L979" s="62"/>
    </row>
    <row r="980" spans="12:12" x14ac:dyDescent="0.25">
      <c r="L980" s="62"/>
    </row>
    <row r="981" spans="12:12" x14ac:dyDescent="0.25">
      <c r="L981" s="62"/>
    </row>
    <row r="982" spans="12:12" x14ac:dyDescent="0.25">
      <c r="L982" s="62"/>
    </row>
    <row r="983" spans="12:12" x14ac:dyDescent="0.25">
      <c r="L983" s="62"/>
    </row>
    <row r="984" spans="12:12" x14ac:dyDescent="0.25">
      <c r="L984" s="62"/>
    </row>
    <row r="985" spans="12:12" x14ac:dyDescent="0.25">
      <c r="L985" s="62"/>
    </row>
    <row r="986" spans="12:12" x14ac:dyDescent="0.25">
      <c r="L986" s="62"/>
    </row>
    <row r="987" spans="12:12" x14ac:dyDescent="0.25">
      <c r="L987" s="62"/>
    </row>
    <row r="988" spans="12:12" x14ac:dyDescent="0.25">
      <c r="L988" s="62"/>
    </row>
    <row r="989" spans="12:12" x14ac:dyDescent="0.25">
      <c r="L989" s="62"/>
    </row>
    <row r="990" spans="12:12" x14ac:dyDescent="0.25">
      <c r="L990" s="62"/>
    </row>
    <row r="991" spans="12:12" x14ac:dyDescent="0.25">
      <c r="L991" s="62"/>
    </row>
    <row r="992" spans="12:12" x14ac:dyDescent="0.25">
      <c r="L992" s="62"/>
    </row>
    <row r="993" spans="2:22" x14ac:dyDescent="0.25">
      <c r="L993" s="62"/>
    </row>
    <row r="994" spans="2:22" x14ac:dyDescent="0.25">
      <c r="L994" s="62"/>
    </row>
    <row r="995" spans="2:22" x14ac:dyDescent="0.25">
      <c r="L995" s="62"/>
    </row>
    <row r="996" spans="2:22" x14ac:dyDescent="0.25">
      <c r="L996" s="62"/>
    </row>
    <row r="997" spans="2:22" x14ac:dyDescent="0.25">
      <c r="L997" s="62"/>
    </row>
    <row r="998" spans="2:22" x14ac:dyDescent="0.25">
      <c r="L998" s="62"/>
    </row>
    <row r="999" spans="2:22" x14ac:dyDescent="0.25">
      <c r="B999" s="706" t="s">
        <v>0</v>
      </c>
      <c r="C999" s="706"/>
      <c r="D999" s="706"/>
      <c r="E999" s="706"/>
      <c r="F999" s="706"/>
      <c r="G999" s="706"/>
      <c r="H999" s="706"/>
      <c r="I999" s="706"/>
      <c r="J999" s="706"/>
      <c r="K999" s="706"/>
      <c r="L999" s="706"/>
      <c r="M999" s="706"/>
      <c r="N999" s="706"/>
      <c r="O999" s="706"/>
      <c r="P999" s="706"/>
      <c r="Q999" s="706"/>
      <c r="R999" s="706"/>
      <c r="S999" s="706"/>
      <c r="T999" s="706"/>
      <c r="U999" s="706"/>
      <c r="V999" s="706"/>
    </row>
    <row r="1000" spans="2:22" x14ac:dyDescent="0.25">
      <c r="B1000" s="713" t="s">
        <v>2</v>
      </c>
      <c r="C1000" s="713"/>
      <c r="D1000" s="713"/>
      <c r="E1000" s="713"/>
      <c r="F1000" s="713"/>
      <c r="G1000" s="713"/>
      <c r="H1000" s="713"/>
      <c r="I1000" s="713"/>
      <c r="J1000" s="713"/>
      <c r="K1000" s="713"/>
      <c r="L1000" s="713"/>
      <c r="M1000" s="713"/>
      <c r="N1000" s="713"/>
      <c r="O1000" s="713"/>
      <c r="P1000" s="713"/>
      <c r="Q1000" s="713"/>
      <c r="R1000" s="713"/>
      <c r="S1000" s="713"/>
      <c r="T1000" s="713"/>
      <c r="U1000" s="713"/>
      <c r="V1000" s="713"/>
    </row>
    <row r="1001" spans="2:22" x14ac:dyDescent="0.25">
      <c r="B1001" s="713" t="s">
        <v>3</v>
      </c>
      <c r="C1001" s="713"/>
      <c r="D1001" s="713"/>
      <c r="E1001" s="713"/>
      <c r="F1001" s="713"/>
      <c r="G1001" s="713"/>
      <c r="H1001" s="713"/>
      <c r="I1001" s="713"/>
      <c r="J1001" s="713"/>
      <c r="K1001" s="713"/>
      <c r="L1001" s="713"/>
      <c r="M1001" s="713"/>
      <c r="N1001" s="713"/>
      <c r="O1001" s="713"/>
      <c r="P1001" s="713"/>
      <c r="Q1001" s="713"/>
      <c r="R1001" s="713"/>
      <c r="S1001" s="713"/>
      <c r="T1001" s="713"/>
      <c r="U1001" s="713"/>
      <c r="V1001" s="713"/>
    </row>
    <row r="1002" spans="2:22" x14ac:dyDescent="0.25">
      <c r="B1002" s="713" t="s">
        <v>455</v>
      </c>
      <c r="C1002" s="713"/>
      <c r="D1002" s="713"/>
      <c r="E1002" s="713"/>
      <c r="F1002" s="713"/>
      <c r="G1002" s="713"/>
      <c r="H1002" s="713"/>
      <c r="I1002" s="713"/>
      <c r="J1002" s="713"/>
      <c r="K1002" s="713"/>
      <c r="L1002" s="713"/>
      <c r="M1002" s="713"/>
      <c r="N1002" s="713"/>
      <c r="O1002" s="713"/>
      <c r="P1002" s="713"/>
      <c r="Q1002" s="713"/>
      <c r="R1002" s="713"/>
      <c r="S1002" s="713"/>
      <c r="T1002" s="713"/>
      <c r="U1002" s="713"/>
      <c r="V1002" s="713"/>
    </row>
    <row r="1003" spans="2:22" x14ac:dyDescent="0.25">
      <c r="B1003" s="726" t="s">
        <v>4</v>
      </c>
      <c r="C1003" s="726"/>
      <c r="D1003" s="726"/>
      <c r="E1003" s="726"/>
      <c r="F1003" s="726"/>
      <c r="G1003" s="726"/>
      <c r="H1003" s="726"/>
      <c r="I1003" s="726"/>
      <c r="J1003" s="726"/>
      <c r="K1003" s="726"/>
      <c r="L1003" s="726"/>
      <c r="M1003" s="726"/>
      <c r="N1003" s="726"/>
      <c r="O1003" s="726"/>
      <c r="P1003" s="726"/>
      <c r="Q1003" s="726"/>
      <c r="R1003" s="726"/>
      <c r="S1003" s="726"/>
      <c r="T1003" s="726"/>
      <c r="U1003" s="726"/>
      <c r="V1003" s="726"/>
    </row>
    <row r="1004" spans="2:22" x14ac:dyDescent="0.25">
      <c r="B1004" s="697" t="s">
        <v>91</v>
      </c>
      <c r="C1004" s="697"/>
      <c r="D1004" s="697"/>
      <c r="E1004" s="697"/>
      <c r="F1004" s="697"/>
      <c r="G1004" s="697"/>
      <c r="H1004" s="697"/>
      <c r="I1004" s="697"/>
      <c r="J1004" s="697"/>
      <c r="K1004" s="697"/>
      <c r="L1004" s="697"/>
      <c r="M1004" s="697"/>
      <c r="N1004" s="697"/>
      <c r="O1004" s="697"/>
      <c r="P1004" s="697"/>
      <c r="Q1004" s="697"/>
      <c r="R1004" s="697"/>
      <c r="S1004" s="697"/>
      <c r="T1004" s="697"/>
      <c r="U1004" s="697"/>
      <c r="V1004" s="697"/>
    </row>
    <row r="1005" spans="2:22" ht="18.75" thickBot="1" x14ac:dyDescent="0.3">
      <c r="B1005" s="2"/>
      <c r="C1005" s="2"/>
      <c r="D1005" s="3"/>
      <c r="E1005" s="3"/>
      <c r="F1005" s="3"/>
      <c r="G1005" s="3"/>
      <c r="H1005" s="3"/>
      <c r="I1005" s="3"/>
      <c r="J1005" s="3"/>
      <c r="K1005" s="3"/>
      <c r="L1005" s="4"/>
      <c r="M1005" s="3"/>
      <c r="N1005" s="3"/>
      <c r="O1005" s="3"/>
      <c r="P1005" s="3"/>
      <c r="Q1005" s="3"/>
      <c r="R1005" s="3"/>
      <c r="S1005" s="3"/>
      <c r="T1005" s="2"/>
      <c r="U1005" s="2"/>
      <c r="V1005" s="2"/>
    </row>
    <row r="1006" spans="2:22" ht="15.75" customHeight="1" thickTop="1" x14ac:dyDescent="0.25">
      <c r="B1006" s="698" t="s">
        <v>6</v>
      </c>
      <c r="C1006" s="700" t="s">
        <v>7</v>
      </c>
      <c r="D1006" s="702" t="s">
        <v>8</v>
      </c>
      <c r="E1006" s="702" t="s">
        <v>177</v>
      </c>
      <c r="F1006" s="702" t="s">
        <v>178</v>
      </c>
      <c r="G1006" s="702" t="s">
        <v>9</v>
      </c>
      <c r="H1006" s="702" t="s">
        <v>10</v>
      </c>
      <c r="I1006" s="312"/>
      <c r="J1006" s="702" t="s">
        <v>179</v>
      </c>
      <c r="K1006" s="702" t="s">
        <v>11</v>
      </c>
      <c r="L1006" s="700" t="s">
        <v>12</v>
      </c>
      <c r="M1006" s="704" t="s">
        <v>13</v>
      </c>
      <c r="N1006" s="704" t="s">
        <v>14</v>
      </c>
      <c r="O1006" s="704" t="s">
        <v>15</v>
      </c>
      <c r="P1006" s="715" t="s">
        <v>16</v>
      </c>
      <c r="Q1006" s="716"/>
      <c r="R1006" s="716"/>
      <c r="S1006" s="717"/>
      <c r="T1006" s="721" t="s">
        <v>17</v>
      </c>
      <c r="U1006" s="722"/>
      <c r="V1006" s="708" t="s">
        <v>18</v>
      </c>
    </row>
    <row r="1007" spans="2:22" x14ac:dyDescent="0.25">
      <c r="B1007" s="699"/>
      <c r="C1007" s="701"/>
      <c r="D1007" s="703"/>
      <c r="E1007" s="765"/>
      <c r="F1007" s="765"/>
      <c r="G1007" s="703"/>
      <c r="H1007" s="703"/>
      <c r="I1007" s="313"/>
      <c r="J1007" s="765"/>
      <c r="K1007" s="703"/>
      <c r="L1007" s="701"/>
      <c r="M1007" s="705"/>
      <c r="N1007" s="705"/>
      <c r="O1007" s="705"/>
      <c r="P1007" s="718"/>
      <c r="Q1007" s="719"/>
      <c r="R1007" s="719"/>
      <c r="S1007" s="720"/>
      <c r="T1007" s="723"/>
      <c r="U1007" s="724"/>
      <c r="V1007" s="709"/>
    </row>
    <row r="1008" spans="2:22" ht="48" x14ac:dyDescent="0.25">
      <c r="B1008" s="699"/>
      <c r="C1008" s="701"/>
      <c r="D1008" s="703"/>
      <c r="E1008" s="765"/>
      <c r="F1008" s="765"/>
      <c r="G1008" s="703"/>
      <c r="H1008" s="703"/>
      <c r="I1008" s="313" t="s">
        <v>180</v>
      </c>
      <c r="J1008" s="765"/>
      <c r="K1008" s="703"/>
      <c r="L1008" s="701"/>
      <c r="M1008" s="705"/>
      <c r="N1008" s="705"/>
      <c r="O1008" s="705"/>
      <c r="P1008" s="738" t="s">
        <v>19</v>
      </c>
      <c r="Q1008" s="738" t="s">
        <v>20</v>
      </c>
      <c r="R1008" s="738" t="s">
        <v>21</v>
      </c>
      <c r="S1008" s="738" t="s">
        <v>22</v>
      </c>
      <c r="T1008" s="740" t="s">
        <v>23</v>
      </c>
      <c r="U1008" s="740" t="s">
        <v>24</v>
      </c>
      <c r="V1008" s="709"/>
    </row>
    <row r="1009" spans="2:22" ht="15.75" thickBot="1" x14ac:dyDescent="0.3">
      <c r="B1009" s="727"/>
      <c r="C1009" s="725"/>
      <c r="D1009" s="707"/>
      <c r="E1009" s="766"/>
      <c r="F1009" s="766"/>
      <c r="G1009" s="707"/>
      <c r="H1009" s="707"/>
      <c r="I1009" s="314"/>
      <c r="J1009" s="766"/>
      <c r="K1009" s="707"/>
      <c r="L1009" s="725"/>
      <c r="M1009" s="696"/>
      <c r="N1009" s="696"/>
      <c r="O1009" s="696"/>
      <c r="P1009" s="739"/>
      <c r="Q1009" s="739"/>
      <c r="R1009" s="739"/>
      <c r="S1009" s="739"/>
      <c r="T1009" s="741"/>
      <c r="U1009" s="741"/>
      <c r="V1009" s="710"/>
    </row>
    <row r="1010" spans="2:22" ht="125.25" customHeight="1" thickBot="1" x14ac:dyDescent="0.3">
      <c r="B1010" s="431">
        <v>1</v>
      </c>
      <c r="C1010" s="430">
        <v>32301</v>
      </c>
      <c r="D1010" s="380" t="s">
        <v>418</v>
      </c>
      <c r="E1010" s="318" t="s">
        <v>489</v>
      </c>
      <c r="F1010" s="319" t="s">
        <v>182</v>
      </c>
      <c r="G1010" s="5">
        <v>9</v>
      </c>
      <c r="H1010" s="170" t="s">
        <v>181</v>
      </c>
      <c r="I1010" s="170">
        <v>105</v>
      </c>
      <c r="J1010" s="7" t="s">
        <v>556</v>
      </c>
      <c r="K1010" s="524">
        <v>287005</v>
      </c>
      <c r="L1010" s="170" t="s">
        <v>75</v>
      </c>
      <c r="M1010" s="435">
        <v>0.21</v>
      </c>
      <c r="N1010" s="406">
        <v>60271</v>
      </c>
      <c r="O1010" s="417" t="s">
        <v>189</v>
      </c>
      <c r="P1010" s="429">
        <v>0.1</v>
      </c>
      <c r="Q1010" s="429">
        <v>0.4</v>
      </c>
      <c r="R1010" s="429">
        <v>0.1</v>
      </c>
      <c r="S1010" s="429">
        <v>0.4</v>
      </c>
      <c r="T1010" s="381"/>
      <c r="U1010" s="381" t="s">
        <v>29</v>
      </c>
      <c r="V1010" s="356" t="s">
        <v>557</v>
      </c>
    </row>
    <row r="1011" spans="2:22" ht="15.75" thickTop="1" x14ac:dyDescent="0.25">
      <c r="L1011" s="62"/>
      <c r="N1011" s="112"/>
    </row>
    <row r="1012" spans="2:22" x14ac:dyDescent="0.25">
      <c r="L1012" s="62"/>
      <c r="N1012" s="112"/>
    </row>
    <row r="1013" spans="2:22" x14ac:dyDescent="0.25">
      <c r="L1013" s="62"/>
    </row>
    <row r="1014" spans="2:22" x14ac:dyDescent="0.25">
      <c r="L1014" s="62"/>
      <c r="N1014" s="63"/>
    </row>
    <row r="1015" spans="2:22" x14ac:dyDescent="0.25">
      <c r="L1015" s="62"/>
      <c r="N1015" s="61">
        <f>SUM(N1010:N1014)</f>
        <v>60271</v>
      </c>
    </row>
    <row r="1016" spans="2:22" x14ac:dyDescent="0.25">
      <c r="L1016" s="62"/>
    </row>
    <row r="1017" spans="2:22" x14ac:dyDescent="0.25">
      <c r="L1017" s="62"/>
    </row>
    <row r="1018" spans="2:22" x14ac:dyDescent="0.25">
      <c r="L1018" s="62"/>
    </row>
    <row r="1019" spans="2:22" x14ac:dyDescent="0.25">
      <c r="L1019" s="62"/>
    </row>
    <row r="1020" spans="2:22" x14ac:dyDescent="0.25">
      <c r="L1020" s="62"/>
    </row>
    <row r="1021" spans="2:22" x14ac:dyDescent="0.25">
      <c r="L1021" s="62"/>
    </row>
    <row r="1022" spans="2:22" x14ac:dyDescent="0.25">
      <c r="L1022" s="62"/>
    </row>
    <row r="1023" spans="2:22" x14ac:dyDescent="0.25">
      <c r="L1023" s="62"/>
    </row>
    <row r="1024" spans="2:22" x14ac:dyDescent="0.25">
      <c r="L1024" s="62"/>
    </row>
    <row r="1025" spans="12:12" x14ac:dyDescent="0.25">
      <c r="L1025" s="62"/>
    </row>
    <row r="1026" spans="12:12" x14ac:dyDescent="0.25">
      <c r="L1026" s="62"/>
    </row>
    <row r="1027" spans="12:12" x14ac:dyDescent="0.25">
      <c r="L1027" s="62"/>
    </row>
    <row r="1028" spans="12:12" x14ac:dyDescent="0.25">
      <c r="L1028" s="62"/>
    </row>
    <row r="1029" spans="12:12" x14ac:dyDescent="0.25">
      <c r="L1029" s="62"/>
    </row>
    <row r="1030" spans="12:12" x14ac:dyDescent="0.25">
      <c r="L1030" s="62"/>
    </row>
    <row r="1031" spans="12:12" x14ac:dyDescent="0.25">
      <c r="L1031" s="62"/>
    </row>
    <row r="1032" spans="12:12" x14ac:dyDescent="0.25">
      <c r="L1032" s="62"/>
    </row>
    <row r="1033" spans="12:12" x14ac:dyDescent="0.25">
      <c r="L1033" s="62"/>
    </row>
    <row r="1034" spans="12:12" x14ac:dyDescent="0.25">
      <c r="L1034" s="62"/>
    </row>
    <row r="1035" spans="12:12" x14ac:dyDescent="0.25">
      <c r="L1035" s="62"/>
    </row>
    <row r="1036" spans="12:12" x14ac:dyDescent="0.25">
      <c r="L1036" s="62"/>
    </row>
    <row r="1037" spans="12:12" x14ac:dyDescent="0.25">
      <c r="L1037" s="62"/>
    </row>
    <row r="1038" spans="12:12" x14ac:dyDescent="0.25">
      <c r="L1038" s="62"/>
    </row>
    <row r="1039" spans="12:12" x14ac:dyDescent="0.25">
      <c r="L1039" s="62"/>
    </row>
    <row r="1040" spans="12:12" x14ac:dyDescent="0.25">
      <c r="L1040" s="62"/>
    </row>
    <row r="1041" spans="2:22" x14ac:dyDescent="0.25">
      <c r="L1041" s="62"/>
    </row>
    <row r="1042" spans="2:22" x14ac:dyDescent="0.25">
      <c r="L1042" s="62"/>
    </row>
    <row r="1043" spans="2:22" x14ac:dyDescent="0.25">
      <c r="L1043" s="62"/>
    </row>
    <row r="1044" spans="2:22" x14ac:dyDescent="0.25">
      <c r="L1044" s="62"/>
    </row>
    <row r="1045" spans="2:22" x14ac:dyDescent="0.25">
      <c r="B1045" s="706" t="s">
        <v>0</v>
      </c>
      <c r="C1045" s="706"/>
      <c r="D1045" s="706"/>
      <c r="E1045" s="706"/>
      <c r="F1045" s="706"/>
      <c r="G1045" s="706"/>
      <c r="H1045" s="706"/>
      <c r="I1045" s="706"/>
      <c r="J1045" s="706"/>
      <c r="K1045" s="706"/>
      <c r="L1045" s="706"/>
      <c r="M1045" s="706"/>
      <c r="N1045" s="706"/>
      <c r="O1045" s="706"/>
      <c r="P1045" s="706"/>
      <c r="Q1045" s="706"/>
      <c r="R1045" s="706"/>
      <c r="S1045" s="706"/>
      <c r="T1045" s="706"/>
      <c r="U1045" s="706"/>
      <c r="V1045" s="706"/>
    </row>
    <row r="1046" spans="2:22" x14ac:dyDescent="0.25">
      <c r="B1046" s="713" t="s">
        <v>1</v>
      </c>
      <c r="C1046" s="713"/>
      <c r="D1046" s="713"/>
      <c r="E1046" s="713"/>
      <c r="F1046" s="713"/>
      <c r="G1046" s="713"/>
      <c r="H1046" s="713"/>
      <c r="I1046" s="713"/>
      <c r="J1046" s="713"/>
      <c r="K1046" s="713"/>
      <c r="L1046" s="713"/>
      <c r="M1046" s="713"/>
      <c r="N1046" s="713"/>
      <c r="O1046" s="713"/>
      <c r="P1046" s="713"/>
      <c r="Q1046" s="713"/>
      <c r="R1046" s="713"/>
      <c r="S1046" s="713"/>
      <c r="T1046" s="713"/>
      <c r="U1046" s="713"/>
      <c r="V1046" s="713"/>
    </row>
    <row r="1047" spans="2:22" x14ac:dyDescent="0.25">
      <c r="B1047" s="713" t="s">
        <v>2</v>
      </c>
      <c r="C1047" s="713"/>
      <c r="D1047" s="713"/>
      <c r="E1047" s="713"/>
      <c r="F1047" s="713"/>
      <c r="G1047" s="713"/>
      <c r="H1047" s="713"/>
      <c r="I1047" s="713"/>
      <c r="J1047" s="713"/>
      <c r="K1047" s="713"/>
      <c r="L1047" s="713"/>
      <c r="M1047" s="713"/>
      <c r="N1047" s="713"/>
      <c r="O1047" s="713"/>
      <c r="P1047" s="713"/>
      <c r="Q1047" s="713"/>
      <c r="R1047" s="713"/>
      <c r="S1047" s="713"/>
      <c r="T1047" s="713"/>
      <c r="U1047" s="713"/>
      <c r="V1047" s="713"/>
    </row>
    <row r="1048" spans="2:22" x14ac:dyDescent="0.25">
      <c r="B1048" s="713" t="s">
        <v>3</v>
      </c>
      <c r="C1048" s="713"/>
      <c r="D1048" s="713"/>
      <c r="E1048" s="713"/>
      <c r="F1048" s="713"/>
      <c r="G1048" s="713"/>
      <c r="H1048" s="713"/>
      <c r="I1048" s="713"/>
      <c r="J1048" s="713"/>
      <c r="K1048" s="713"/>
      <c r="L1048" s="713"/>
      <c r="M1048" s="713"/>
      <c r="N1048" s="713"/>
      <c r="O1048" s="713"/>
      <c r="P1048" s="713"/>
      <c r="Q1048" s="713"/>
      <c r="R1048" s="713"/>
      <c r="S1048" s="713"/>
      <c r="T1048" s="713"/>
      <c r="U1048" s="713"/>
      <c r="V1048" s="713"/>
    </row>
    <row r="1049" spans="2:22" x14ac:dyDescent="0.25">
      <c r="B1049" s="713" t="s">
        <v>455</v>
      </c>
      <c r="C1049" s="713"/>
      <c r="D1049" s="713"/>
      <c r="E1049" s="713"/>
      <c r="F1049" s="713"/>
      <c r="G1049" s="713"/>
      <c r="H1049" s="713"/>
      <c r="I1049" s="713"/>
      <c r="J1049" s="713"/>
      <c r="K1049" s="713"/>
      <c r="L1049" s="713"/>
      <c r="M1049" s="713"/>
      <c r="N1049" s="713"/>
      <c r="O1049" s="713"/>
      <c r="P1049" s="713"/>
      <c r="Q1049" s="713"/>
      <c r="R1049" s="713"/>
      <c r="S1049" s="713"/>
      <c r="T1049" s="713"/>
      <c r="U1049" s="713"/>
      <c r="V1049" s="713"/>
    </row>
    <row r="1050" spans="2:22" x14ac:dyDescent="0.25">
      <c r="B1050" s="714" t="s">
        <v>4</v>
      </c>
      <c r="C1050" s="714"/>
      <c r="D1050" s="714"/>
      <c r="E1050" s="714"/>
      <c r="F1050" s="714"/>
      <c r="G1050" s="714"/>
      <c r="H1050" s="714"/>
      <c r="I1050" s="714"/>
      <c r="J1050" s="714"/>
      <c r="K1050" s="714"/>
      <c r="L1050" s="714"/>
      <c r="M1050" s="714"/>
      <c r="N1050" s="714"/>
      <c r="O1050" s="714"/>
      <c r="P1050" s="714"/>
      <c r="Q1050" s="714"/>
      <c r="R1050" s="714"/>
      <c r="S1050" s="714"/>
      <c r="T1050" s="714"/>
      <c r="U1050" s="714"/>
      <c r="V1050" s="714"/>
    </row>
    <row r="1051" spans="2:22" x14ac:dyDescent="0.25">
      <c r="B1051" s="737" t="s">
        <v>92</v>
      </c>
      <c r="C1051" s="706"/>
      <c r="D1051" s="706"/>
      <c r="E1051" s="706"/>
      <c r="F1051" s="706"/>
      <c r="G1051" s="706"/>
      <c r="H1051" s="706"/>
      <c r="I1051" s="706"/>
      <c r="J1051" s="706"/>
      <c r="K1051" s="706"/>
      <c r="L1051" s="706"/>
      <c r="M1051" s="706"/>
      <c r="N1051" s="706"/>
      <c r="O1051" s="706"/>
      <c r="P1051" s="706"/>
      <c r="Q1051" s="706"/>
      <c r="R1051" s="706"/>
      <c r="S1051" s="706"/>
      <c r="T1051" s="706"/>
      <c r="U1051" s="706"/>
      <c r="V1051" s="706"/>
    </row>
    <row r="1052" spans="2:22" ht="18.75" thickBot="1" x14ac:dyDescent="0.3">
      <c r="B1052" s="2"/>
      <c r="C1052" s="2"/>
      <c r="D1052" s="3"/>
      <c r="E1052" s="3"/>
      <c r="F1052" s="3"/>
      <c r="G1052" s="3"/>
      <c r="H1052" s="3"/>
      <c r="I1052" s="3"/>
      <c r="J1052" s="3"/>
      <c r="K1052" s="3"/>
      <c r="L1052" s="4"/>
      <c r="M1052" s="3"/>
      <c r="N1052" s="3"/>
      <c r="O1052" s="3"/>
      <c r="P1052" s="3"/>
      <c r="Q1052" s="3"/>
      <c r="R1052" s="3"/>
      <c r="S1052" s="3"/>
      <c r="T1052" s="2"/>
      <c r="U1052" s="2"/>
      <c r="V1052" s="2"/>
    </row>
    <row r="1053" spans="2:22" ht="15.75" customHeight="1" thickTop="1" x14ac:dyDescent="0.25">
      <c r="B1053" s="698" t="s">
        <v>6</v>
      </c>
      <c r="C1053" s="700" t="s">
        <v>7</v>
      </c>
      <c r="D1053" s="702" t="s">
        <v>8</v>
      </c>
      <c r="E1053" s="702" t="s">
        <v>177</v>
      </c>
      <c r="F1053" s="702" t="s">
        <v>178</v>
      </c>
      <c r="G1053" s="702" t="s">
        <v>9</v>
      </c>
      <c r="H1053" s="702" t="s">
        <v>10</v>
      </c>
      <c r="I1053" s="312"/>
      <c r="J1053" s="702" t="s">
        <v>179</v>
      </c>
      <c r="K1053" s="702" t="s">
        <v>191</v>
      </c>
      <c r="L1053" s="700" t="s">
        <v>12</v>
      </c>
      <c r="M1053" s="704" t="s">
        <v>13</v>
      </c>
      <c r="N1053" s="704" t="s">
        <v>14</v>
      </c>
      <c r="O1053" s="704" t="s">
        <v>15</v>
      </c>
      <c r="P1053" s="715" t="s">
        <v>16</v>
      </c>
      <c r="Q1053" s="716"/>
      <c r="R1053" s="716"/>
      <c r="S1053" s="717"/>
      <c r="T1053" s="721" t="s">
        <v>17</v>
      </c>
      <c r="U1053" s="722"/>
      <c r="V1053" s="708" t="s">
        <v>18</v>
      </c>
    </row>
    <row r="1054" spans="2:22" x14ac:dyDescent="0.25">
      <c r="B1054" s="699"/>
      <c r="C1054" s="701"/>
      <c r="D1054" s="703"/>
      <c r="E1054" s="765"/>
      <c r="F1054" s="765"/>
      <c r="G1054" s="703"/>
      <c r="H1054" s="703"/>
      <c r="I1054" s="313"/>
      <c r="J1054" s="765"/>
      <c r="K1054" s="703"/>
      <c r="L1054" s="701"/>
      <c r="M1054" s="705"/>
      <c r="N1054" s="705"/>
      <c r="O1054" s="705"/>
      <c r="P1054" s="718"/>
      <c r="Q1054" s="719"/>
      <c r="R1054" s="719"/>
      <c r="S1054" s="720"/>
      <c r="T1054" s="723"/>
      <c r="U1054" s="724"/>
      <c r="V1054" s="709"/>
    </row>
    <row r="1055" spans="2:22" ht="48" x14ac:dyDescent="0.25">
      <c r="B1055" s="699"/>
      <c r="C1055" s="701"/>
      <c r="D1055" s="703"/>
      <c r="E1055" s="765"/>
      <c r="F1055" s="765"/>
      <c r="G1055" s="703"/>
      <c r="H1055" s="703"/>
      <c r="I1055" s="313" t="s">
        <v>180</v>
      </c>
      <c r="J1055" s="765"/>
      <c r="K1055" s="703"/>
      <c r="L1055" s="701"/>
      <c r="M1055" s="705"/>
      <c r="N1055" s="705"/>
      <c r="O1055" s="705"/>
      <c r="P1055" s="738" t="s">
        <v>19</v>
      </c>
      <c r="Q1055" s="738" t="s">
        <v>20</v>
      </c>
      <c r="R1055" s="738" t="s">
        <v>21</v>
      </c>
      <c r="S1055" s="738" t="s">
        <v>22</v>
      </c>
      <c r="T1055" s="740" t="s">
        <v>23</v>
      </c>
      <c r="U1055" s="740" t="s">
        <v>24</v>
      </c>
      <c r="V1055" s="709"/>
    </row>
    <row r="1056" spans="2:22" ht="15.75" thickBot="1" x14ac:dyDescent="0.3">
      <c r="B1056" s="727"/>
      <c r="C1056" s="725"/>
      <c r="D1056" s="707"/>
      <c r="E1056" s="766"/>
      <c r="F1056" s="766"/>
      <c r="G1056" s="707"/>
      <c r="H1056" s="707"/>
      <c r="I1056" s="314"/>
      <c r="J1056" s="766"/>
      <c r="K1056" s="707"/>
      <c r="L1056" s="725"/>
      <c r="M1056" s="696"/>
      <c r="N1056" s="696"/>
      <c r="O1056" s="696"/>
      <c r="P1056" s="739"/>
      <c r="Q1056" s="739"/>
      <c r="R1056" s="739"/>
      <c r="S1056" s="739"/>
      <c r="T1056" s="741"/>
      <c r="U1056" s="741"/>
      <c r="V1056" s="710"/>
    </row>
    <row r="1057" spans="2:22" ht="211.5" customHeight="1" thickBot="1" x14ac:dyDescent="0.3">
      <c r="B1057" s="55">
        <v>1</v>
      </c>
      <c r="C1057" s="56">
        <v>33101</v>
      </c>
      <c r="D1057" s="174" t="s">
        <v>419</v>
      </c>
      <c r="E1057" s="318" t="s">
        <v>489</v>
      </c>
      <c r="F1057" s="319" t="s">
        <v>182</v>
      </c>
      <c r="G1057" s="5">
        <v>9</v>
      </c>
      <c r="H1057" s="170" t="s">
        <v>181</v>
      </c>
      <c r="I1057" s="170">
        <v>105</v>
      </c>
      <c r="J1057" s="7" t="s">
        <v>556</v>
      </c>
      <c r="K1057" s="405">
        <v>1</v>
      </c>
      <c r="L1057" s="174" t="s">
        <v>75</v>
      </c>
      <c r="M1057" s="407">
        <v>550000</v>
      </c>
      <c r="N1057" s="179">
        <v>275000</v>
      </c>
      <c r="O1057" s="344" t="s">
        <v>189</v>
      </c>
      <c r="P1057" s="58">
        <v>0.25</v>
      </c>
      <c r="Q1057" s="58">
        <v>0.25</v>
      </c>
      <c r="R1057" s="58">
        <v>0.25</v>
      </c>
      <c r="S1057" s="58">
        <v>0.25</v>
      </c>
      <c r="T1057" s="59" t="s">
        <v>29</v>
      </c>
      <c r="U1057" s="60"/>
      <c r="V1057" s="398" t="s">
        <v>557</v>
      </c>
    </row>
    <row r="1058" spans="2:22" ht="15.75" thickTop="1" x14ac:dyDescent="0.25">
      <c r="L1058" s="62"/>
    </row>
    <row r="1059" spans="2:22" x14ac:dyDescent="0.25">
      <c r="L1059" s="62"/>
      <c r="N1059" s="61"/>
    </row>
    <row r="1060" spans="2:22" x14ac:dyDescent="0.25">
      <c r="L1060" s="62"/>
      <c r="N1060" s="112"/>
    </row>
    <row r="1061" spans="2:22" x14ac:dyDescent="0.25">
      <c r="L1061" s="62"/>
      <c r="N1061" s="112"/>
    </row>
    <row r="1062" spans="2:22" x14ac:dyDescent="0.25">
      <c r="L1062" s="62"/>
      <c r="N1062" s="61">
        <f>SUM(N1057:N1061)</f>
        <v>275000</v>
      </c>
    </row>
    <row r="1063" spans="2:22" x14ac:dyDescent="0.25">
      <c r="L1063" s="62"/>
      <c r="N1063" s="63"/>
    </row>
    <row r="1064" spans="2:22" x14ac:dyDescent="0.25">
      <c r="L1064" s="62"/>
    </row>
    <row r="1065" spans="2:22" x14ac:dyDescent="0.25">
      <c r="L1065" s="62"/>
    </row>
    <row r="1066" spans="2:22" x14ac:dyDescent="0.25">
      <c r="L1066" s="62"/>
    </row>
    <row r="1067" spans="2:22" x14ac:dyDescent="0.25">
      <c r="L1067" s="62"/>
    </row>
    <row r="1068" spans="2:22" x14ac:dyDescent="0.25">
      <c r="L1068" s="62"/>
    </row>
    <row r="1069" spans="2:22" x14ac:dyDescent="0.25">
      <c r="L1069" s="62"/>
    </row>
    <row r="1070" spans="2:22" x14ac:dyDescent="0.25">
      <c r="L1070" s="62"/>
    </row>
    <row r="1071" spans="2:22" x14ac:dyDescent="0.25">
      <c r="L1071" s="62"/>
    </row>
    <row r="1072" spans="2:22" x14ac:dyDescent="0.25">
      <c r="L1072" s="62"/>
    </row>
    <row r="1073" spans="2:22" x14ac:dyDescent="0.25">
      <c r="L1073" s="62"/>
    </row>
    <row r="1074" spans="2:22" x14ac:dyDescent="0.25">
      <c r="L1074" s="62"/>
    </row>
    <row r="1075" spans="2:22" x14ac:dyDescent="0.25">
      <c r="L1075" s="62"/>
    </row>
    <row r="1076" spans="2:22" x14ac:dyDescent="0.25">
      <c r="L1076" s="62"/>
    </row>
    <row r="1077" spans="2:22" x14ac:dyDescent="0.25">
      <c r="L1077" s="62"/>
    </row>
    <row r="1078" spans="2:22" x14ac:dyDescent="0.25">
      <c r="L1078" s="62"/>
    </row>
    <row r="1079" spans="2:22" x14ac:dyDescent="0.25">
      <c r="L1079" s="62"/>
    </row>
    <row r="1080" spans="2:22" x14ac:dyDescent="0.25">
      <c r="L1080" s="62"/>
    </row>
    <row r="1081" spans="2:22" x14ac:dyDescent="0.25">
      <c r="L1081" s="62"/>
    </row>
    <row r="1082" spans="2:22" x14ac:dyDescent="0.25">
      <c r="L1082" s="62"/>
    </row>
    <row r="1083" spans="2:22" x14ac:dyDescent="0.25">
      <c r="L1083" s="62"/>
    </row>
    <row r="1084" spans="2:22" x14ac:dyDescent="0.25">
      <c r="L1084" s="62"/>
    </row>
    <row r="1085" spans="2:22" x14ac:dyDescent="0.25">
      <c r="L1085" s="62"/>
    </row>
    <row r="1086" spans="2:22" x14ac:dyDescent="0.25">
      <c r="B1086" s="706" t="s">
        <v>0</v>
      </c>
      <c r="C1086" s="706"/>
      <c r="D1086" s="706"/>
      <c r="E1086" s="706"/>
      <c r="F1086" s="706"/>
      <c r="G1086" s="706"/>
      <c r="H1086" s="706"/>
      <c r="I1086" s="706"/>
      <c r="J1086" s="706"/>
      <c r="K1086" s="706"/>
      <c r="L1086" s="706"/>
      <c r="M1086" s="706"/>
      <c r="N1086" s="706"/>
      <c r="O1086" s="706"/>
      <c r="P1086" s="706"/>
      <c r="Q1086" s="706"/>
      <c r="R1086" s="706"/>
      <c r="S1086" s="706"/>
      <c r="T1086" s="706"/>
      <c r="U1086" s="706"/>
      <c r="V1086" s="706"/>
    </row>
    <row r="1087" spans="2:22" x14ac:dyDescent="0.25">
      <c r="B1087" s="713" t="s">
        <v>1</v>
      </c>
      <c r="C1087" s="713"/>
      <c r="D1087" s="713"/>
      <c r="E1087" s="713"/>
      <c r="F1087" s="713"/>
      <c r="G1087" s="713"/>
      <c r="H1087" s="713"/>
      <c r="I1087" s="713"/>
      <c r="J1087" s="713"/>
      <c r="K1087" s="713"/>
      <c r="L1087" s="713"/>
      <c r="M1087" s="713"/>
      <c r="N1087" s="713"/>
      <c r="O1087" s="713"/>
      <c r="P1087" s="713"/>
      <c r="Q1087" s="713"/>
      <c r="R1087" s="713"/>
      <c r="S1087" s="713"/>
      <c r="T1087" s="713"/>
      <c r="U1087" s="713"/>
      <c r="V1087" s="713"/>
    </row>
    <row r="1088" spans="2:22" x14ac:dyDescent="0.25">
      <c r="B1088" s="713" t="s">
        <v>2</v>
      </c>
      <c r="C1088" s="713"/>
      <c r="D1088" s="713"/>
      <c r="E1088" s="713"/>
      <c r="F1088" s="713"/>
      <c r="G1088" s="713"/>
      <c r="H1088" s="713"/>
      <c r="I1088" s="713"/>
      <c r="J1088" s="713"/>
      <c r="K1088" s="713"/>
      <c r="L1088" s="713"/>
      <c r="M1088" s="713"/>
      <c r="N1088" s="713"/>
      <c r="O1088" s="713"/>
      <c r="P1088" s="713"/>
      <c r="Q1088" s="713"/>
      <c r="R1088" s="713"/>
      <c r="S1088" s="713"/>
      <c r="T1088" s="713"/>
      <c r="U1088" s="713"/>
      <c r="V1088" s="713"/>
    </row>
    <row r="1089" spans="2:22" x14ac:dyDescent="0.25">
      <c r="B1089" s="713" t="s">
        <v>3</v>
      </c>
      <c r="C1089" s="713"/>
      <c r="D1089" s="713"/>
      <c r="E1089" s="713"/>
      <c r="F1089" s="713"/>
      <c r="G1089" s="713"/>
      <c r="H1089" s="713"/>
      <c r="I1089" s="713"/>
      <c r="J1089" s="713"/>
      <c r="K1089" s="713"/>
      <c r="L1089" s="713"/>
      <c r="M1089" s="713"/>
      <c r="N1089" s="713"/>
      <c r="O1089" s="713"/>
      <c r="P1089" s="713"/>
      <c r="Q1089" s="713"/>
      <c r="R1089" s="713"/>
      <c r="S1089" s="713"/>
      <c r="T1089" s="713"/>
      <c r="U1089" s="713"/>
      <c r="V1089" s="713"/>
    </row>
    <row r="1090" spans="2:22" x14ac:dyDescent="0.25">
      <c r="B1090" s="713" t="s">
        <v>455</v>
      </c>
      <c r="C1090" s="713"/>
      <c r="D1090" s="713"/>
      <c r="E1090" s="713"/>
      <c r="F1090" s="713"/>
      <c r="G1090" s="713"/>
      <c r="H1090" s="713"/>
      <c r="I1090" s="713"/>
      <c r="J1090" s="713"/>
      <c r="K1090" s="713"/>
      <c r="L1090" s="713"/>
      <c r="M1090" s="713"/>
      <c r="N1090" s="713"/>
      <c r="O1090" s="713"/>
      <c r="P1090" s="713"/>
      <c r="Q1090" s="713"/>
      <c r="R1090" s="713"/>
      <c r="S1090" s="713"/>
      <c r="T1090" s="713"/>
      <c r="U1090" s="713"/>
      <c r="V1090" s="713"/>
    </row>
    <row r="1091" spans="2:22" x14ac:dyDescent="0.25">
      <c r="B1091" s="726" t="s">
        <v>4</v>
      </c>
      <c r="C1091" s="726"/>
      <c r="D1091" s="726"/>
      <c r="E1091" s="726"/>
      <c r="F1091" s="726"/>
      <c r="G1091" s="726"/>
      <c r="H1091" s="726"/>
      <c r="I1091" s="726"/>
      <c r="J1091" s="726"/>
      <c r="K1091" s="726"/>
      <c r="L1091" s="726"/>
      <c r="M1091" s="726"/>
      <c r="N1091" s="726"/>
      <c r="O1091" s="726"/>
      <c r="P1091" s="726"/>
      <c r="Q1091" s="726"/>
      <c r="R1091" s="726"/>
      <c r="S1091" s="726"/>
      <c r="T1091" s="726"/>
      <c r="U1091" s="726"/>
      <c r="V1091" s="726"/>
    </row>
    <row r="1092" spans="2:22" x14ac:dyDescent="0.25">
      <c r="B1092" s="697" t="s">
        <v>93</v>
      </c>
      <c r="C1092" s="697"/>
      <c r="D1092" s="697"/>
      <c r="E1092" s="697"/>
      <c r="F1092" s="697"/>
      <c r="G1092" s="697"/>
      <c r="H1092" s="697"/>
      <c r="I1092" s="697"/>
      <c r="J1092" s="697"/>
      <c r="K1092" s="697"/>
      <c r="L1092" s="697"/>
      <c r="M1092" s="697"/>
      <c r="N1092" s="697"/>
      <c r="O1092" s="697"/>
      <c r="P1092" s="697"/>
      <c r="Q1092" s="697"/>
      <c r="R1092" s="697"/>
      <c r="S1092" s="697"/>
      <c r="T1092" s="697"/>
      <c r="U1092" s="697"/>
      <c r="V1092" s="697"/>
    </row>
    <row r="1093" spans="2:22" ht="18.75" thickBot="1" x14ac:dyDescent="0.3">
      <c r="B1093" s="2"/>
      <c r="C1093" s="2"/>
      <c r="D1093" s="3"/>
      <c r="E1093" s="3"/>
      <c r="F1093" s="3"/>
      <c r="G1093" s="3"/>
      <c r="H1093" s="3"/>
      <c r="I1093" s="3"/>
      <c r="J1093" s="3"/>
      <c r="K1093" s="3"/>
      <c r="L1093" s="4"/>
      <c r="M1093" s="3"/>
      <c r="N1093" s="3"/>
      <c r="O1093" s="3"/>
      <c r="P1093" s="3"/>
      <c r="Q1093" s="3"/>
      <c r="R1093" s="3"/>
      <c r="S1093" s="3"/>
      <c r="T1093" s="2"/>
      <c r="U1093" s="2"/>
      <c r="V1093" s="2"/>
    </row>
    <row r="1094" spans="2:22" ht="15.75" customHeight="1" thickTop="1" x14ac:dyDescent="0.25">
      <c r="B1094" s="698" t="s">
        <v>6</v>
      </c>
      <c r="C1094" s="700" t="s">
        <v>7</v>
      </c>
      <c r="D1094" s="702" t="s">
        <v>8</v>
      </c>
      <c r="E1094" s="702" t="s">
        <v>177</v>
      </c>
      <c r="F1094" s="702" t="s">
        <v>178</v>
      </c>
      <c r="G1094" s="702" t="s">
        <v>9</v>
      </c>
      <c r="H1094" s="702" t="s">
        <v>10</v>
      </c>
      <c r="I1094" s="312"/>
      <c r="J1094" s="702" t="s">
        <v>179</v>
      </c>
      <c r="K1094" s="702" t="s">
        <v>11</v>
      </c>
      <c r="L1094" s="700" t="s">
        <v>12</v>
      </c>
      <c r="M1094" s="704" t="s">
        <v>13</v>
      </c>
      <c r="N1094" s="704" t="s">
        <v>14</v>
      </c>
      <c r="O1094" s="704" t="s">
        <v>15</v>
      </c>
      <c r="P1094" s="715" t="s">
        <v>16</v>
      </c>
      <c r="Q1094" s="716"/>
      <c r="R1094" s="716"/>
      <c r="S1094" s="717"/>
      <c r="T1094" s="721" t="s">
        <v>17</v>
      </c>
      <c r="U1094" s="722"/>
      <c r="V1094" s="708" t="s">
        <v>18</v>
      </c>
    </row>
    <row r="1095" spans="2:22" x14ac:dyDescent="0.25">
      <c r="B1095" s="699"/>
      <c r="C1095" s="701"/>
      <c r="D1095" s="703"/>
      <c r="E1095" s="765"/>
      <c r="F1095" s="765"/>
      <c r="G1095" s="703"/>
      <c r="H1095" s="703"/>
      <c r="I1095" s="313"/>
      <c r="J1095" s="765"/>
      <c r="K1095" s="703"/>
      <c r="L1095" s="701"/>
      <c r="M1095" s="705"/>
      <c r="N1095" s="705"/>
      <c r="O1095" s="705"/>
      <c r="P1095" s="718"/>
      <c r="Q1095" s="719"/>
      <c r="R1095" s="719"/>
      <c r="S1095" s="720"/>
      <c r="T1095" s="723"/>
      <c r="U1095" s="724"/>
      <c r="V1095" s="709"/>
    </row>
    <row r="1096" spans="2:22" ht="48" x14ac:dyDescent="0.25">
      <c r="B1096" s="699"/>
      <c r="C1096" s="701"/>
      <c r="D1096" s="703"/>
      <c r="E1096" s="765"/>
      <c r="F1096" s="765"/>
      <c r="G1096" s="703"/>
      <c r="H1096" s="703"/>
      <c r="I1096" s="313" t="s">
        <v>180</v>
      </c>
      <c r="J1096" s="765"/>
      <c r="K1096" s="703"/>
      <c r="L1096" s="701"/>
      <c r="M1096" s="705"/>
      <c r="N1096" s="705"/>
      <c r="O1096" s="705"/>
      <c r="P1096" s="738" t="s">
        <v>19</v>
      </c>
      <c r="Q1096" s="738" t="s">
        <v>20</v>
      </c>
      <c r="R1096" s="738" t="s">
        <v>21</v>
      </c>
      <c r="S1096" s="738" t="s">
        <v>22</v>
      </c>
      <c r="T1096" s="740" t="s">
        <v>23</v>
      </c>
      <c r="U1096" s="740" t="s">
        <v>24</v>
      </c>
      <c r="V1096" s="709"/>
    </row>
    <row r="1097" spans="2:22" ht="15.75" thickBot="1" x14ac:dyDescent="0.3">
      <c r="B1097" s="727"/>
      <c r="C1097" s="725"/>
      <c r="D1097" s="707"/>
      <c r="E1097" s="766"/>
      <c r="F1097" s="766"/>
      <c r="G1097" s="707"/>
      <c r="H1097" s="707"/>
      <c r="I1097" s="314"/>
      <c r="J1097" s="766"/>
      <c r="K1097" s="707"/>
      <c r="L1097" s="725"/>
      <c r="M1097" s="696"/>
      <c r="N1097" s="696"/>
      <c r="O1097" s="696"/>
      <c r="P1097" s="739"/>
      <c r="Q1097" s="739"/>
      <c r="R1097" s="739"/>
      <c r="S1097" s="739"/>
      <c r="T1097" s="741"/>
      <c r="U1097" s="741"/>
      <c r="V1097" s="710"/>
    </row>
    <row r="1098" spans="2:22" ht="218.25" customHeight="1" thickBot="1" x14ac:dyDescent="0.3">
      <c r="B1098" s="129">
        <v>1</v>
      </c>
      <c r="C1098" s="286">
        <v>33603</v>
      </c>
      <c r="D1098" s="165" t="s">
        <v>420</v>
      </c>
      <c r="E1098" s="318" t="s">
        <v>489</v>
      </c>
      <c r="F1098" s="319" t="s">
        <v>182</v>
      </c>
      <c r="G1098" s="5">
        <v>9</v>
      </c>
      <c r="H1098" s="170" t="s">
        <v>181</v>
      </c>
      <c r="I1098" s="170">
        <v>105</v>
      </c>
      <c r="J1098" s="7" t="s">
        <v>556</v>
      </c>
      <c r="K1098" s="71">
        <v>300</v>
      </c>
      <c r="L1098" s="164" t="s">
        <v>75</v>
      </c>
      <c r="M1098" s="177">
        <v>41.79</v>
      </c>
      <c r="N1098" s="177">
        <v>12539</v>
      </c>
      <c r="O1098" s="344" t="s">
        <v>189</v>
      </c>
      <c r="P1098" s="288">
        <v>0.1</v>
      </c>
      <c r="Q1098" s="288">
        <v>0.4</v>
      </c>
      <c r="R1098" s="288">
        <v>0.1</v>
      </c>
      <c r="S1098" s="288">
        <v>0.4</v>
      </c>
      <c r="T1098" s="83"/>
      <c r="U1098" s="83" t="s">
        <v>29</v>
      </c>
      <c r="V1098" s="467" t="s">
        <v>557</v>
      </c>
    </row>
    <row r="1099" spans="2:22" ht="15.75" thickTop="1" x14ac:dyDescent="0.25">
      <c r="L1099" s="62"/>
    </row>
    <row r="1100" spans="2:22" x14ac:dyDescent="0.25">
      <c r="L1100" s="62"/>
    </row>
    <row r="1101" spans="2:22" x14ac:dyDescent="0.25">
      <c r="L1101" s="62"/>
    </row>
    <row r="1102" spans="2:22" x14ac:dyDescent="0.25">
      <c r="L1102" s="62"/>
      <c r="N1102" s="112"/>
    </row>
    <row r="1103" spans="2:22" x14ac:dyDescent="0.25">
      <c r="L1103" s="62"/>
      <c r="N1103" s="70">
        <f>SUM(N1098:N1102)</f>
        <v>12539</v>
      </c>
    </row>
    <row r="1104" spans="2:22" x14ac:dyDescent="0.25">
      <c r="L1104" s="62"/>
    </row>
    <row r="1105" spans="12:12" x14ac:dyDescent="0.25">
      <c r="L1105" s="62"/>
    </row>
    <row r="1106" spans="12:12" x14ac:dyDescent="0.25">
      <c r="L1106" s="62"/>
    </row>
    <row r="1107" spans="12:12" x14ac:dyDescent="0.25">
      <c r="L1107" s="62"/>
    </row>
    <row r="1108" spans="12:12" x14ac:dyDescent="0.25">
      <c r="L1108" s="62"/>
    </row>
    <row r="1109" spans="12:12" x14ac:dyDescent="0.25">
      <c r="L1109" s="62"/>
    </row>
    <row r="1110" spans="12:12" x14ac:dyDescent="0.25">
      <c r="L1110" s="62"/>
    </row>
    <row r="1111" spans="12:12" x14ac:dyDescent="0.25">
      <c r="L1111" s="62"/>
    </row>
    <row r="1112" spans="12:12" x14ac:dyDescent="0.25">
      <c r="L1112" s="62"/>
    </row>
    <row r="1113" spans="12:12" x14ac:dyDescent="0.25">
      <c r="L1113" s="62"/>
    </row>
    <row r="1114" spans="12:12" x14ac:dyDescent="0.25">
      <c r="L1114" s="62"/>
    </row>
    <row r="1115" spans="12:12" x14ac:dyDescent="0.25">
      <c r="L1115" s="62"/>
    </row>
    <row r="1116" spans="12:12" x14ac:dyDescent="0.25">
      <c r="L1116" s="62"/>
    </row>
    <row r="1117" spans="12:12" x14ac:dyDescent="0.25">
      <c r="L1117" s="62"/>
    </row>
    <row r="1118" spans="12:12" x14ac:dyDescent="0.25">
      <c r="L1118" s="62"/>
    </row>
    <row r="1119" spans="12:12" x14ac:dyDescent="0.25">
      <c r="L1119" s="62"/>
    </row>
    <row r="1120" spans="12:12" x14ac:dyDescent="0.25">
      <c r="L1120" s="62"/>
    </row>
    <row r="1121" spans="2:22" x14ac:dyDescent="0.25">
      <c r="L1121" s="62"/>
    </row>
    <row r="1122" spans="2:22" x14ac:dyDescent="0.25">
      <c r="L1122" s="62"/>
    </row>
    <row r="1123" spans="2:22" x14ac:dyDescent="0.25">
      <c r="L1123" s="62"/>
    </row>
    <row r="1124" spans="2:22" x14ac:dyDescent="0.25">
      <c r="L1124" s="62"/>
    </row>
    <row r="1125" spans="2:22" x14ac:dyDescent="0.25">
      <c r="L1125" s="62"/>
    </row>
    <row r="1126" spans="2:22" x14ac:dyDescent="0.25">
      <c r="B1126" s="706" t="s">
        <v>0</v>
      </c>
      <c r="C1126" s="706"/>
      <c r="D1126" s="706"/>
      <c r="E1126" s="706"/>
      <c r="F1126" s="706"/>
      <c r="G1126" s="706"/>
      <c r="H1126" s="706"/>
      <c r="I1126" s="706"/>
      <c r="J1126" s="706"/>
      <c r="K1126" s="706"/>
      <c r="L1126" s="706"/>
      <c r="M1126" s="706"/>
      <c r="N1126" s="706"/>
      <c r="O1126" s="706"/>
      <c r="P1126" s="706"/>
      <c r="Q1126" s="706"/>
      <c r="R1126" s="706"/>
      <c r="S1126" s="706"/>
      <c r="T1126" s="706"/>
      <c r="U1126" s="706"/>
      <c r="V1126" s="706"/>
    </row>
    <row r="1127" spans="2:22" x14ac:dyDescent="0.25">
      <c r="B1127" s="713" t="s">
        <v>1</v>
      </c>
      <c r="C1127" s="713"/>
      <c r="D1127" s="713"/>
      <c r="E1127" s="713"/>
      <c r="F1127" s="713"/>
      <c r="G1127" s="713"/>
      <c r="H1127" s="713"/>
      <c r="I1127" s="713"/>
      <c r="J1127" s="713"/>
      <c r="K1127" s="713"/>
      <c r="L1127" s="713"/>
      <c r="M1127" s="713"/>
      <c r="N1127" s="713"/>
      <c r="O1127" s="713"/>
      <c r="P1127" s="713"/>
      <c r="Q1127" s="713"/>
      <c r="R1127" s="713"/>
      <c r="S1127" s="713"/>
      <c r="T1127" s="713"/>
      <c r="U1127" s="713"/>
      <c r="V1127" s="713"/>
    </row>
    <row r="1128" spans="2:22" x14ac:dyDescent="0.25">
      <c r="B1128" s="713" t="s">
        <v>2</v>
      </c>
      <c r="C1128" s="713"/>
      <c r="D1128" s="713"/>
      <c r="E1128" s="713"/>
      <c r="F1128" s="713"/>
      <c r="G1128" s="713"/>
      <c r="H1128" s="713"/>
      <c r="I1128" s="713"/>
      <c r="J1128" s="713"/>
      <c r="K1128" s="713"/>
      <c r="L1128" s="713"/>
      <c r="M1128" s="713"/>
      <c r="N1128" s="713"/>
      <c r="O1128" s="713"/>
      <c r="P1128" s="713"/>
      <c r="Q1128" s="713"/>
      <c r="R1128" s="713"/>
      <c r="S1128" s="713"/>
      <c r="T1128" s="713"/>
      <c r="U1128" s="713"/>
      <c r="V1128" s="713"/>
    </row>
    <row r="1129" spans="2:22" x14ac:dyDescent="0.25">
      <c r="B1129" s="713" t="s">
        <v>3</v>
      </c>
      <c r="C1129" s="713"/>
      <c r="D1129" s="713"/>
      <c r="E1129" s="713"/>
      <c r="F1129" s="713"/>
      <c r="G1129" s="713"/>
      <c r="H1129" s="713"/>
      <c r="I1129" s="713"/>
      <c r="J1129" s="713"/>
      <c r="K1129" s="713"/>
      <c r="L1129" s="713"/>
      <c r="M1129" s="713"/>
      <c r="N1129" s="713"/>
      <c r="O1129" s="713"/>
      <c r="P1129" s="713"/>
      <c r="Q1129" s="713"/>
      <c r="R1129" s="713"/>
      <c r="S1129" s="713"/>
      <c r="T1129" s="713"/>
      <c r="U1129" s="713"/>
      <c r="V1129" s="713"/>
    </row>
    <row r="1130" spans="2:22" x14ac:dyDescent="0.25">
      <c r="B1130" s="713" t="s">
        <v>455</v>
      </c>
      <c r="C1130" s="713"/>
      <c r="D1130" s="713"/>
      <c r="E1130" s="713"/>
      <c r="F1130" s="713"/>
      <c r="G1130" s="713"/>
      <c r="H1130" s="713"/>
      <c r="I1130" s="713"/>
      <c r="J1130" s="713"/>
      <c r="K1130" s="713"/>
      <c r="L1130" s="713"/>
      <c r="M1130" s="713"/>
      <c r="N1130" s="713"/>
      <c r="O1130" s="713"/>
      <c r="P1130" s="713"/>
      <c r="Q1130" s="713"/>
      <c r="R1130" s="713"/>
      <c r="S1130" s="713"/>
      <c r="T1130" s="713"/>
      <c r="U1130" s="713"/>
      <c r="V1130" s="713"/>
    </row>
    <row r="1131" spans="2:22" x14ac:dyDescent="0.25">
      <c r="B1131" s="714" t="s">
        <v>4</v>
      </c>
      <c r="C1131" s="714"/>
      <c r="D1131" s="714"/>
      <c r="E1131" s="714"/>
      <c r="F1131" s="714"/>
      <c r="G1131" s="714"/>
      <c r="H1131" s="714"/>
      <c r="I1131" s="714"/>
      <c r="J1131" s="714"/>
      <c r="K1131" s="714"/>
      <c r="L1131" s="714"/>
      <c r="M1131" s="714"/>
      <c r="N1131" s="714"/>
      <c r="O1131" s="714"/>
      <c r="P1131" s="714"/>
      <c r="Q1131" s="714"/>
      <c r="R1131" s="714"/>
      <c r="S1131" s="714"/>
      <c r="T1131" s="714"/>
      <c r="U1131" s="714"/>
      <c r="V1131" s="714"/>
    </row>
    <row r="1132" spans="2:22" ht="15" customHeight="1" x14ac:dyDescent="0.25">
      <c r="B1132" s="737" t="s">
        <v>94</v>
      </c>
      <c r="C1132" s="706"/>
      <c r="D1132" s="706"/>
      <c r="E1132" s="706"/>
      <c r="F1132" s="706"/>
      <c r="G1132" s="706"/>
      <c r="H1132" s="706"/>
      <c r="I1132" s="706"/>
      <c r="J1132" s="706"/>
      <c r="K1132" s="706"/>
      <c r="L1132" s="706"/>
      <c r="M1132" s="706"/>
      <c r="N1132" s="706"/>
      <c r="O1132" s="706"/>
      <c r="P1132" s="706"/>
      <c r="Q1132" s="706"/>
      <c r="R1132" s="706"/>
      <c r="S1132" s="706"/>
      <c r="T1132" s="706"/>
      <c r="U1132" s="706"/>
      <c r="V1132" s="706"/>
    </row>
    <row r="1133" spans="2:22" ht="18.75" thickBot="1" x14ac:dyDescent="0.3">
      <c r="B1133" s="2"/>
      <c r="C1133" s="2"/>
      <c r="D1133" s="3"/>
      <c r="E1133" s="3"/>
      <c r="F1133" s="3"/>
      <c r="G1133" s="3"/>
      <c r="H1133" s="3"/>
      <c r="I1133" s="3"/>
      <c r="J1133" s="3"/>
      <c r="K1133" s="3"/>
      <c r="L1133" s="4"/>
      <c r="M1133" s="3"/>
      <c r="N1133" s="3"/>
      <c r="O1133" s="3"/>
      <c r="P1133" s="3"/>
      <c r="Q1133" s="3"/>
      <c r="R1133" s="3"/>
      <c r="S1133" s="3"/>
      <c r="T1133" s="2"/>
      <c r="U1133" s="2"/>
      <c r="V1133" s="2"/>
    </row>
    <row r="1134" spans="2:22" ht="15.75" customHeight="1" thickTop="1" x14ac:dyDescent="0.25">
      <c r="B1134" s="698" t="s">
        <v>6</v>
      </c>
      <c r="C1134" s="700" t="s">
        <v>7</v>
      </c>
      <c r="D1134" s="702" t="s">
        <v>8</v>
      </c>
      <c r="E1134" s="702" t="s">
        <v>177</v>
      </c>
      <c r="F1134" s="702" t="s">
        <v>178</v>
      </c>
      <c r="G1134" s="702" t="s">
        <v>9</v>
      </c>
      <c r="H1134" s="702" t="s">
        <v>10</v>
      </c>
      <c r="I1134" s="312"/>
      <c r="J1134" s="702" t="s">
        <v>179</v>
      </c>
      <c r="K1134" s="702" t="s">
        <v>11</v>
      </c>
      <c r="L1134" s="700" t="s">
        <v>12</v>
      </c>
      <c r="M1134" s="704" t="s">
        <v>13</v>
      </c>
      <c r="N1134" s="704" t="s">
        <v>14</v>
      </c>
      <c r="O1134" s="704" t="s">
        <v>15</v>
      </c>
      <c r="P1134" s="715" t="s">
        <v>16</v>
      </c>
      <c r="Q1134" s="716"/>
      <c r="R1134" s="716"/>
      <c r="S1134" s="717"/>
      <c r="T1134" s="721" t="s">
        <v>17</v>
      </c>
      <c r="U1134" s="722"/>
      <c r="V1134" s="708" t="s">
        <v>18</v>
      </c>
    </row>
    <row r="1135" spans="2:22" x14ac:dyDescent="0.25">
      <c r="B1135" s="699"/>
      <c r="C1135" s="701"/>
      <c r="D1135" s="703"/>
      <c r="E1135" s="765"/>
      <c r="F1135" s="765"/>
      <c r="G1135" s="703"/>
      <c r="H1135" s="703"/>
      <c r="I1135" s="313"/>
      <c r="J1135" s="765"/>
      <c r="K1135" s="703"/>
      <c r="L1135" s="701"/>
      <c r="M1135" s="705"/>
      <c r="N1135" s="705"/>
      <c r="O1135" s="705"/>
      <c r="P1135" s="718"/>
      <c r="Q1135" s="719"/>
      <c r="R1135" s="719"/>
      <c r="S1135" s="720"/>
      <c r="T1135" s="723"/>
      <c r="U1135" s="724"/>
      <c r="V1135" s="709"/>
    </row>
    <row r="1136" spans="2:22" ht="48" x14ac:dyDescent="0.25">
      <c r="B1136" s="699"/>
      <c r="C1136" s="701"/>
      <c r="D1136" s="703"/>
      <c r="E1136" s="765"/>
      <c r="F1136" s="765"/>
      <c r="G1136" s="703"/>
      <c r="H1136" s="703"/>
      <c r="I1136" s="313" t="s">
        <v>180</v>
      </c>
      <c r="J1136" s="765"/>
      <c r="K1136" s="703"/>
      <c r="L1136" s="701"/>
      <c r="M1136" s="705"/>
      <c r="N1136" s="705"/>
      <c r="O1136" s="705"/>
      <c r="P1136" s="738" t="s">
        <v>19</v>
      </c>
      <c r="Q1136" s="738" t="s">
        <v>20</v>
      </c>
      <c r="R1136" s="738" t="s">
        <v>21</v>
      </c>
      <c r="S1136" s="738" t="s">
        <v>22</v>
      </c>
      <c r="T1136" s="740" t="s">
        <v>23</v>
      </c>
      <c r="U1136" s="740" t="s">
        <v>24</v>
      </c>
      <c r="V1136" s="709"/>
    </row>
    <row r="1137" spans="2:22" ht="15.75" thickBot="1" x14ac:dyDescent="0.3">
      <c r="B1137" s="727"/>
      <c r="C1137" s="725"/>
      <c r="D1137" s="707"/>
      <c r="E1137" s="766"/>
      <c r="F1137" s="766"/>
      <c r="G1137" s="707"/>
      <c r="H1137" s="707"/>
      <c r="I1137" s="314"/>
      <c r="J1137" s="766"/>
      <c r="K1137" s="707"/>
      <c r="L1137" s="725"/>
      <c r="M1137" s="696"/>
      <c r="N1137" s="696"/>
      <c r="O1137" s="696"/>
      <c r="P1137" s="739"/>
      <c r="Q1137" s="739"/>
      <c r="R1137" s="739"/>
      <c r="S1137" s="739"/>
      <c r="T1137" s="741"/>
      <c r="U1137" s="741"/>
      <c r="V1137" s="710"/>
    </row>
    <row r="1138" spans="2:22" ht="75.75" customHeight="1" x14ac:dyDescent="0.25">
      <c r="B1138" s="244">
        <v>4</v>
      </c>
      <c r="C1138" s="230">
        <v>33801</v>
      </c>
      <c r="D1138" s="176" t="s">
        <v>424</v>
      </c>
      <c r="E1138" s="318" t="s">
        <v>489</v>
      </c>
      <c r="F1138" s="319" t="s">
        <v>182</v>
      </c>
      <c r="G1138" s="5">
        <v>9</v>
      </c>
      <c r="H1138" s="5" t="s">
        <v>181</v>
      </c>
      <c r="I1138" s="5">
        <v>105</v>
      </c>
      <c r="J1138" s="833" t="s">
        <v>556</v>
      </c>
      <c r="K1138" s="230">
        <v>12</v>
      </c>
      <c r="L1138" s="176" t="s">
        <v>75</v>
      </c>
      <c r="M1138" s="240">
        <v>2500</v>
      </c>
      <c r="N1138" s="17">
        <v>15000</v>
      </c>
      <c r="O1138" s="775" t="s">
        <v>183</v>
      </c>
      <c r="P1138" s="86">
        <v>0.25</v>
      </c>
      <c r="Q1138" s="86">
        <v>0.25</v>
      </c>
      <c r="R1138" s="86">
        <v>0.25</v>
      </c>
      <c r="S1138" s="86">
        <v>0.25</v>
      </c>
      <c r="T1138" s="351" t="s">
        <v>29</v>
      </c>
      <c r="U1138" s="351"/>
      <c r="V1138" s="773" t="s">
        <v>557</v>
      </c>
    </row>
    <row r="1139" spans="2:22" ht="78.75" customHeight="1" thickBot="1" x14ac:dyDescent="0.3">
      <c r="B1139" s="245">
        <v>5</v>
      </c>
      <c r="C1139" s="231">
        <v>33801</v>
      </c>
      <c r="D1139" s="200" t="s">
        <v>425</v>
      </c>
      <c r="E1139" s="318" t="s">
        <v>489</v>
      </c>
      <c r="F1139" s="319" t="s">
        <v>182</v>
      </c>
      <c r="G1139" s="5">
        <v>9</v>
      </c>
      <c r="H1139" s="174" t="s">
        <v>181</v>
      </c>
      <c r="I1139" s="174">
        <v>105</v>
      </c>
      <c r="J1139" s="834"/>
      <c r="K1139" s="231">
        <v>12</v>
      </c>
      <c r="L1139" s="200" t="s">
        <v>75</v>
      </c>
      <c r="M1139" s="241">
        <v>7916.66</v>
      </c>
      <c r="N1139" s="149">
        <v>47500</v>
      </c>
      <c r="O1139" s="808"/>
      <c r="P1139" s="58">
        <v>0.25</v>
      </c>
      <c r="Q1139" s="58">
        <v>0.25</v>
      </c>
      <c r="R1139" s="58">
        <v>0.25</v>
      </c>
      <c r="S1139" s="58">
        <v>0.25</v>
      </c>
      <c r="T1139" s="424" t="s">
        <v>29</v>
      </c>
      <c r="U1139" s="424"/>
      <c r="V1139" s="786"/>
    </row>
    <row r="1140" spans="2:22" ht="15.75" thickTop="1" x14ac:dyDescent="0.25">
      <c r="L1140" s="62"/>
    </row>
    <row r="1141" spans="2:22" x14ac:dyDescent="0.25">
      <c r="L1141" s="62"/>
    </row>
    <row r="1142" spans="2:22" x14ac:dyDescent="0.25">
      <c r="L1142" s="62"/>
    </row>
    <row r="1143" spans="2:22" x14ac:dyDescent="0.25">
      <c r="L1143" s="62"/>
      <c r="N1143" s="102">
        <f>SUM(N1138:N1142)</f>
        <v>62500</v>
      </c>
    </row>
    <row r="1144" spans="2:22" x14ac:dyDescent="0.25">
      <c r="L1144" s="62"/>
    </row>
    <row r="1145" spans="2:22" x14ac:dyDescent="0.25">
      <c r="L1145" s="62"/>
    </row>
    <row r="1146" spans="2:22" x14ac:dyDescent="0.25">
      <c r="L1146" s="62"/>
    </row>
    <row r="1147" spans="2:22" x14ac:dyDescent="0.25">
      <c r="L1147" s="62"/>
    </row>
    <row r="1148" spans="2:22" x14ac:dyDescent="0.25">
      <c r="L1148" s="62"/>
    </row>
    <row r="1149" spans="2:22" x14ac:dyDescent="0.25">
      <c r="L1149" s="62"/>
    </row>
    <row r="1150" spans="2:22" x14ac:dyDescent="0.25">
      <c r="L1150" s="62"/>
    </row>
    <row r="1151" spans="2:22" x14ac:dyDescent="0.25">
      <c r="L1151" s="62"/>
    </row>
    <row r="1152" spans="2:22" x14ac:dyDescent="0.25">
      <c r="L1152" s="62"/>
    </row>
    <row r="1153" spans="12:12" x14ac:dyDescent="0.25">
      <c r="L1153" s="62"/>
    </row>
    <row r="1154" spans="12:12" x14ac:dyDescent="0.25">
      <c r="L1154" s="62"/>
    </row>
    <row r="1155" spans="12:12" x14ac:dyDescent="0.25">
      <c r="L1155" s="62"/>
    </row>
    <row r="1156" spans="12:12" x14ac:dyDescent="0.25">
      <c r="L1156" s="62"/>
    </row>
    <row r="1157" spans="12:12" x14ac:dyDescent="0.25">
      <c r="L1157" s="62"/>
    </row>
    <row r="1158" spans="12:12" x14ac:dyDescent="0.25">
      <c r="L1158" s="62"/>
    </row>
    <row r="1159" spans="12:12" x14ac:dyDescent="0.25">
      <c r="L1159" s="62"/>
    </row>
    <row r="1160" spans="12:12" x14ac:dyDescent="0.25">
      <c r="L1160" s="62"/>
    </row>
    <row r="1161" spans="12:12" x14ac:dyDescent="0.25">
      <c r="L1161" s="62"/>
    </row>
    <row r="1162" spans="12:12" x14ac:dyDescent="0.25">
      <c r="L1162" s="62"/>
    </row>
    <row r="1163" spans="12:12" x14ac:dyDescent="0.25">
      <c r="L1163" s="62"/>
    </row>
    <row r="1164" spans="12:12" x14ac:dyDescent="0.25">
      <c r="L1164" s="62"/>
    </row>
    <row r="1165" spans="12:12" x14ac:dyDescent="0.25">
      <c r="L1165" s="62"/>
    </row>
    <row r="1166" spans="12:12" x14ac:dyDescent="0.25">
      <c r="L1166" s="62"/>
    </row>
    <row r="1167" spans="12:12" x14ac:dyDescent="0.25">
      <c r="L1167" s="62"/>
    </row>
    <row r="1168" spans="12:12" x14ac:dyDescent="0.25">
      <c r="L1168" s="62"/>
    </row>
    <row r="1169" spans="2:22" x14ac:dyDescent="0.25">
      <c r="L1169" s="62"/>
    </row>
    <row r="1170" spans="2:22" x14ac:dyDescent="0.25">
      <c r="L1170" s="62"/>
    </row>
    <row r="1171" spans="2:22" x14ac:dyDescent="0.25">
      <c r="B1171" s="706" t="s">
        <v>0</v>
      </c>
      <c r="C1171" s="706"/>
      <c r="D1171" s="706"/>
      <c r="E1171" s="706"/>
      <c r="F1171" s="706"/>
      <c r="G1171" s="706"/>
      <c r="H1171" s="706"/>
      <c r="I1171" s="706"/>
      <c r="J1171" s="706"/>
      <c r="K1171" s="706"/>
      <c r="L1171" s="706"/>
      <c r="M1171" s="706"/>
      <c r="N1171" s="706"/>
      <c r="O1171" s="706"/>
      <c r="P1171" s="706"/>
      <c r="Q1171" s="706"/>
      <c r="R1171" s="706"/>
      <c r="S1171" s="706"/>
      <c r="T1171" s="706"/>
      <c r="U1171" s="706"/>
      <c r="V1171" s="706"/>
    </row>
    <row r="1172" spans="2:22" x14ac:dyDescent="0.25">
      <c r="B1172" s="713" t="s">
        <v>1</v>
      </c>
      <c r="C1172" s="713"/>
      <c r="D1172" s="713"/>
      <c r="E1172" s="713"/>
      <c r="F1172" s="713"/>
      <c r="G1172" s="713"/>
      <c r="H1172" s="713"/>
      <c r="I1172" s="713"/>
      <c r="J1172" s="713"/>
      <c r="K1172" s="713"/>
      <c r="L1172" s="713"/>
      <c r="M1172" s="713"/>
      <c r="N1172" s="713"/>
      <c r="O1172" s="713"/>
      <c r="P1172" s="713"/>
      <c r="Q1172" s="713"/>
      <c r="R1172" s="713"/>
      <c r="S1172" s="713"/>
      <c r="T1172" s="713"/>
      <c r="U1172" s="713"/>
      <c r="V1172" s="713"/>
    </row>
    <row r="1173" spans="2:22" x14ac:dyDescent="0.25">
      <c r="B1173" s="713" t="s">
        <v>2</v>
      </c>
      <c r="C1173" s="713"/>
      <c r="D1173" s="713"/>
      <c r="E1173" s="713"/>
      <c r="F1173" s="713"/>
      <c r="G1173" s="713"/>
      <c r="H1173" s="713"/>
      <c r="I1173" s="713"/>
      <c r="J1173" s="713"/>
      <c r="K1173" s="713"/>
      <c r="L1173" s="713"/>
      <c r="M1173" s="713"/>
      <c r="N1173" s="713"/>
      <c r="O1173" s="713"/>
      <c r="P1173" s="713"/>
      <c r="Q1173" s="713"/>
      <c r="R1173" s="713"/>
      <c r="S1173" s="713"/>
      <c r="T1173" s="713"/>
      <c r="U1173" s="713"/>
      <c r="V1173" s="713"/>
    </row>
    <row r="1174" spans="2:22" x14ac:dyDescent="0.25">
      <c r="B1174" s="713" t="s">
        <v>3</v>
      </c>
      <c r="C1174" s="713"/>
      <c r="D1174" s="713"/>
      <c r="E1174" s="713"/>
      <c r="F1174" s="713"/>
      <c r="G1174" s="713"/>
      <c r="H1174" s="713"/>
      <c r="I1174" s="713"/>
      <c r="J1174" s="713"/>
      <c r="K1174" s="713"/>
      <c r="L1174" s="713"/>
      <c r="M1174" s="713"/>
      <c r="N1174" s="713"/>
      <c r="O1174" s="713"/>
      <c r="P1174" s="713"/>
      <c r="Q1174" s="713"/>
      <c r="R1174" s="713"/>
      <c r="S1174" s="713"/>
      <c r="T1174" s="713"/>
      <c r="U1174" s="713"/>
      <c r="V1174" s="713"/>
    </row>
    <row r="1175" spans="2:22" x14ac:dyDescent="0.25">
      <c r="B1175" s="713" t="s">
        <v>455</v>
      </c>
      <c r="C1175" s="713"/>
      <c r="D1175" s="713"/>
      <c r="E1175" s="713"/>
      <c r="F1175" s="713"/>
      <c r="G1175" s="713"/>
      <c r="H1175" s="713"/>
      <c r="I1175" s="713"/>
      <c r="J1175" s="713"/>
      <c r="K1175" s="713"/>
      <c r="L1175" s="713"/>
      <c r="M1175" s="713"/>
      <c r="N1175" s="713"/>
      <c r="O1175" s="713"/>
      <c r="P1175" s="713"/>
      <c r="Q1175" s="713"/>
      <c r="R1175" s="713"/>
      <c r="S1175" s="713"/>
      <c r="T1175" s="713"/>
      <c r="U1175" s="713"/>
      <c r="V1175" s="713"/>
    </row>
    <row r="1176" spans="2:22" x14ac:dyDescent="0.25">
      <c r="B1176" s="714" t="s">
        <v>4</v>
      </c>
      <c r="C1176" s="714"/>
      <c r="D1176" s="714"/>
      <c r="E1176" s="714"/>
      <c r="F1176" s="714"/>
      <c r="G1176" s="714"/>
      <c r="H1176" s="714"/>
      <c r="I1176" s="714"/>
      <c r="J1176" s="714"/>
      <c r="K1176" s="714"/>
      <c r="L1176" s="714"/>
      <c r="M1176" s="714"/>
      <c r="N1176" s="714"/>
      <c r="O1176" s="714"/>
      <c r="P1176" s="714"/>
      <c r="Q1176" s="714"/>
      <c r="R1176" s="714"/>
      <c r="S1176" s="714"/>
      <c r="T1176" s="714"/>
      <c r="U1176" s="714"/>
      <c r="V1176" s="714"/>
    </row>
    <row r="1177" spans="2:22" x14ac:dyDescent="0.25">
      <c r="B1177" s="737" t="s">
        <v>95</v>
      </c>
      <c r="C1177" s="706"/>
      <c r="D1177" s="706"/>
      <c r="E1177" s="706"/>
      <c r="F1177" s="706"/>
      <c r="G1177" s="706"/>
      <c r="H1177" s="706"/>
      <c r="I1177" s="706"/>
      <c r="J1177" s="706"/>
      <c r="K1177" s="706"/>
      <c r="L1177" s="706"/>
      <c r="M1177" s="706"/>
      <c r="N1177" s="706"/>
      <c r="O1177" s="706"/>
      <c r="P1177" s="706"/>
      <c r="Q1177" s="706"/>
      <c r="R1177" s="706"/>
      <c r="S1177" s="706"/>
      <c r="T1177" s="706"/>
      <c r="U1177" s="706"/>
      <c r="V1177" s="706"/>
    </row>
    <row r="1178" spans="2:22" ht="18.75" thickBot="1" x14ac:dyDescent="0.3">
      <c r="B1178" s="2"/>
      <c r="C1178" s="2"/>
      <c r="D1178" s="3"/>
      <c r="E1178" s="3"/>
      <c r="F1178" s="3"/>
      <c r="G1178" s="3"/>
      <c r="H1178" s="3"/>
      <c r="I1178" s="3"/>
      <c r="J1178" s="3"/>
      <c r="K1178" s="3"/>
      <c r="L1178" s="4"/>
      <c r="M1178" s="3"/>
      <c r="N1178" s="3"/>
      <c r="O1178" s="3"/>
      <c r="P1178" s="3"/>
      <c r="Q1178" s="3"/>
      <c r="R1178" s="3"/>
      <c r="S1178" s="3"/>
      <c r="T1178" s="2"/>
      <c r="U1178" s="2"/>
      <c r="V1178" s="2"/>
    </row>
    <row r="1179" spans="2:22" ht="15.75" customHeight="1" thickTop="1" x14ac:dyDescent="0.25">
      <c r="B1179" s="698" t="s">
        <v>6</v>
      </c>
      <c r="C1179" s="700" t="s">
        <v>7</v>
      </c>
      <c r="D1179" s="702" t="s">
        <v>8</v>
      </c>
      <c r="E1179" s="702" t="s">
        <v>177</v>
      </c>
      <c r="F1179" s="702" t="s">
        <v>178</v>
      </c>
      <c r="G1179" s="702" t="s">
        <v>9</v>
      </c>
      <c r="H1179" s="702" t="s">
        <v>10</v>
      </c>
      <c r="I1179" s="312"/>
      <c r="J1179" s="702" t="s">
        <v>179</v>
      </c>
      <c r="K1179" s="702" t="s">
        <v>191</v>
      </c>
      <c r="L1179" s="700" t="s">
        <v>12</v>
      </c>
      <c r="M1179" s="704" t="s">
        <v>13</v>
      </c>
      <c r="N1179" s="704" t="s">
        <v>14</v>
      </c>
      <c r="O1179" s="704" t="s">
        <v>15</v>
      </c>
      <c r="P1179" s="715" t="s">
        <v>16</v>
      </c>
      <c r="Q1179" s="716"/>
      <c r="R1179" s="716"/>
      <c r="S1179" s="717"/>
      <c r="T1179" s="721" t="s">
        <v>17</v>
      </c>
      <c r="U1179" s="722"/>
      <c r="V1179" s="708" t="s">
        <v>18</v>
      </c>
    </row>
    <row r="1180" spans="2:22" x14ac:dyDescent="0.25">
      <c r="B1180" s="699"/>
      <c r="C1180" s="701"/>
      <c r="D1180" s="703"/>
      <c r="E1180" s="765"/>
      <c r="F1180" s="765"/>
      <c r="G1180" s="703"/>
      <c r="H1180" s="703"/>
      <c r="I1180" s="313"/>
      <c r="J1180" s="765"/>
      <c r="K1180" s="703"/>
      <c r="L1180" s="701"/>
      <c r="M1180" s="705"/>
      <c r="N1180" s="705"/>
      <c r="O1180" s="705"/>
      <c r="P1180" s="718"/>
      <c r="Q1180" s="719"/>
      <c r="R1180" s="719"/>
      <c r="S1180" s="720"/>
      <c r="T1180" s="723"/>
      <c r="U1180" s="724"/>
      <c r="V1180" s="709"/>
    </row>
    <row r="1181" spans="2:22" ht="48" x14ac:dyDescent="0.25">
      <c r="B1181" s="699"/>
      <c r="C1181" s="701"/>
      <c r="D1181" s="703"/>
      <c r="E1181" s="765"/>
      <c r="F1181" s="765"/>
      <c r="G1181" s="703"/>
      <c r="H1181" s="703"/>
      <c r="I1181" s="313" t="s">
        <v>180</v>
      </c>
      <c r="J1181" s="765"/>
      <c r="K1181" s="703"/>
      <c r="L1181" s="701"/>
      <c r="M1181" s="705"/>
      <c r="N1181" s="705"/>
      <c r="O1181" s="705"/>
      <c r="P1181" s="738" t="s">
        <v>19</v>
      </c>
      <c r="Q1181" s="738" t="s">
        <v>20</v>
      </c>
      <c r="R1181" s="738" t="s">
        <v>21</v>
      </c>
      <c r="S1181" s="738" t="s">
        <v>22</v>
      </c>
      <c r="T1181" s="740" t="s">
        <v>23</v>
      </c>
      <c r="U1181" s="740" t="s">
        <v>24</v>
      </c>
      <c r="V1181" s="709"/>
    </row>
    <row r="1182" spans="2:22" ht="15.75" thickBot="1" x14ac:dyDescent="0.3">
      <c r="B1182" s="727"/>
      <c r="C1182" s="725"/>
      <c r="D1182" s="707"/>
      <c r="E1182" s="766"/>
      <c r="F1182" s="766"/>
      <c r="G1182" s="707"/>
      <c r="H1182" s="707"/>
      <c r="I1182" s="314"/>
      <c r="J1182" s="766"/>
      <c r="K1182" s="707"/>
      <c r="L1182" s="725"/>
      <c r="M1182" s="696"/>
      <c r="N1182" s="696"/>
      <c r="O1182" s="696"/>
      <c r="P1182" s="739"/>
      <c r="Q1182" s="739"/>
      <c r="R1182" s="739"/>
      <c r="S1182" s="739"/>
      <c r="T1182" s="741"/>
      <c r="U1182" s="741"/>
      <c r="V1182" s="710"/>
    </row>
    <row r="1183" spans="2:22" ht="209.25" customHeight="1" thickBot="1" x14ac:dyDescent="0.3">
      <c r="B1183" s="285">
        <v>1</v>
      </c>
      <c r="C1183" s="286">
        <v>34101</v>
      </c>
      <c r="D1183" s="164" t="s">
        <v>426</v>
      </c>
      <c r="E1183" s="318" t="s">
        <v>489</v>
      </c>
      <c r="F1183" s="319" t="s">
        <v>182</v>
      </c>
      <c r="G1183" s="5">
        <v>9</v>
      </c>
      <c r="H1183" s="170" t="s">
        <v>181</v>
      </c>
      <c r="I1183" s="170">
        <v>105</v>
      </c>
      <c r="J1183" s="7" t="s">
        <v>556</v>
      </c>
      <c r="K1183" s="71">
        <v>1</v>
      </c>
      <c r="L1183" s="164" t="s">
        <v>75</v>
      </c>
      <c r="M1183" s="343">
        <v>60760</v>
      </c>
      <c r="N1183" s="72">
        <v>60760</v>
      </c>
      <c r="O1183" s="344" t="s">
        <v>189</v>
      </c>
      <c r="P1183" s="74">
        <v>0.25</v>
      </c>
      <c r="Q1183" s="74">
        <v>0.25</v>
      </c>
      <c r="R1183" s="74">
        <v>0.25</v>
      </c>
      <c r="S1183" s="74">
        <v>0.25</v>
      </c>
      <c r="T1183" s="75" t="s">
        <v>29</v>
      </c>
      <c r="U1183" s="75"/>
      <c r="V1183" s="287" t="s">
        <v>557</v>
      </c>
    </row>
    <row r="1184" spans="2:22" ht="15.75" thickTop="1" x14ac:dyDescent="0.25">
      <c r="L1184" s="62"/>
    </row>
    <row r="1185" spans="12:14" x14ac:dyDescent="0.25">
      <c r="L1185" s="62"/>
    </row>
    <row r="1186" spans="12:14" x14ac:dyDescent="0.25">
      <c r="L1186" s="62"/>
      <c r="N1186" s="102"/>
    </row>
    <row r="1187" spans="12:14" x14ac:dyDescent="0.25">
      <c r="L1187" s="62"/>
      <c r="N1187" s="102"/>
    </row>
    <row r="1188" spans="12:14" x14ac:dyDescent="0.25">
      <c r="L1188" s="62"/>
      <c r="N1188" s="102">
        <f>SUM(N1183:N1187)</f>
        <v>60760</v>
      </c>
    </row>
    <row r="1189" spans="12:14" x14ac:dyDescent="0.25">
      <c r="L1189" s="62"/>
      <c r="N1189" s="102"/>
    </row>
    <row r="1190" spans="12:14" x14ac:dyDescent="0.25">
      <c r="L1190" s="62"/>
      <c r="N1190" s="102"/>
    </row>
    <row r="1191" spans="12:14" x14ac:dyDescent="0.25">
      <c r="L1191" s="62"/>
      <c r="N1191" s="102"/>
    </row>
    <row r="1192" spans="12:14" x14ac:dyDescent="0.25">
      <c r="L1192" s="62"/>
      <c r="N1192" s="102"/>
    </row>
    <row r="1193" spans="12:14" x14ac:dyDescent="0.25">
      <c r="L1193" s="62"/>
      <c r="N1193" s="102"/>
    </row>
    <row r="1194" spans="12:14" x14ac:dyDescent="0.25">
      <c r="L1194" s="62"/>
      <c r="N1194" s="102"/>
    </row>
    <row r="1195" spans="12:14" x14ac:dyDescent="0.25">
      <c r="L1195" s="62"/>
      <c r="N1195" s="102"/>
    </row>
    <row r="1196" spans="12:14" x14ac:dyDescent="0.25">
      <c r="L1196" s="62"/>
      <c r="N1196" s="102"/>
    </row>
    <row r="1197" spans="12:14" x14ac:dyDescent="0.25">
      <c r="L1197" s="62"/>
      <c r="N1197" s="102"/>
    </row>
    <row r="1198" spans="12:14" x14ac:dyDescent="0.25">
      <c r="L1198" s="62"/>
      <c r="N1198" s="102"/>
    </row>
    <row r="1199" spans="12:14" x14ac:dyDescent="0.25">
      <c r="L1199" s="62"/>
      <c r="N1199" s="102"/>
    </row>
    <row r="1200" spans="12:14" x14ac:dyDescent="0.25">
      <c r="L1200" s="62"/>
      <c r="N1200" s="102"/>
    </row>
    <row r="1201" spans="2:22" x14ac:dyDescent="0.25">
      <c r="L1201" s="62"/>
      <c r="N1201" s="102"/>
    </row>
    <row r="1202" spans="2:22" x14ac:dyDescent="0.25">
      <c r="L1202" s="62"/>
      <c r="N1202" s="102"/>
    </row>
    <row r="1203" spans="2:22" x14ac:dyDescent="0.25">
      <c r="L1203" s="62"/>
      <c r="N1203" s="102"/>
    </row>
    <row r="1204" spans="2:22" x14ac:dyDescent="0.25">
      <c r="L1204" s="62"/>
      <c r="N1204" s="102"/>
    </row>
    <row r="1205" spans="2:22" x14ac:dyDescent="0.25">
      <c r="L1205" s="62"/>
      <c r="N1205" s="102"/>
    </row>
    <row r="1206" spans="2:22" x14ac:dyDescent="0.25">
      <c r="L1206" s="62"/>
      <c r="N1206" s="102"/>
    </row>
    <row r="1207" spans="2:22" x14ac:dyDescent="0.25">
      <c r="L1207" s="62"/>
    </row>
    <row r="1208" spans="2:22" x14ac:dyDescent="0.25">
      <c r="L1208" s="62"/>
    </row>
    <row r="1209" spans="2:22" x14ac:dyDescent="0.25">
      <c r="L1209" s="62"/>
    </row>
    <row r="1210" spans="2:22" x14ac:dyDescent="0.25">
      <c r="L1210" s="62"/>
    </row>
    <row r="1211" spans="2:22" x14ac:dyDescent="0.25">
      <c r="L1211" s="62"/>
    </row>
    <row r="1212" spans="2:22" x14ac:dyDescent="0.25">
      <c r="B1212" s="706" t="s">
        <v>0</v>
      </c>
      <c r="C1212" s="706"/>
      <c r="D1212" s="706"/>
      <c r="E1212" s="706"/>
      <c r="F1212" s="706"/>
      <c r="G1212" s="706"/>
      <c r="H1212" s="706"/>
      <c r="I1212" s="706"/>
      <c r="J1212" s="706"/>
      <c r="K1212" s="706"/>
      <c r="L1212" s="706"/>
      <c r="M1212" s="706"/>
      <c r="N1212" s="706"/>
      <c r="O1212" s="706"/>
      <c r="P1212" s="706"/>
      <c r="Q1212" s="706"/>
      <c r="R1212" s="706"/>
      <c r="S1212" s="706"/>
      <c r="T1212" s="706"/>
      <c r="U1212" s="706"/>
      <c r="V1212" s="706"/>
    </row>
    <row r="1213" spans="2:22" x14ac:dyDescent="0.25">
      <c r="B1213" s="713" t="s">
        <v>1</v>
      </c>
      <c r="C1213" s="713"/>
      <c r="D1213" s="713"/>
      <c r="E1213" s="713"/>
      <c r="F1213" s="713"/>
      <c r="G1213" s="713"/>
      <c r="H1213" s="713"/>
      <c r="I1213" s="713"/>
      <c r="J1213" s="713"/>
      <c r="K1213" s="713"/>
      <c r="L1213" s="713"/>
      <c r="M1213" s="713"/>
      <c r="N1213" s="713"/>
      <c r="O1213" s="713"/>
      <c r="P1213" s="713"/>
      <c r="Q1213" s="713"/>
      <c r="R1213" s="713"/>
      <c r="S1213" s="713"/>
      <c r="T1213" s="713"/>
      <c r="U1213" s="713"/>
      <c r="V1213" s="713"/>
    </row>
    <row r="1214" spans="2:22" x14ac:dyDescent="0.25">
      <c r="B1214" s="713" t="s">
        <v>2</v>
      </c>
      <c r="C1214" s="713"/>
      <c r="D1214" s="713"/>
      <c r="E1214" s="713"/>
      <c r="F1214" s="713"/>
      <c r="G1214" s="713"/>
      <c r="H1214" s="713"/>
      <c r="I1214" s="713"/>
      <c r="J1214" s="713"/>
      <c r="K1214" s="713"/>
      <c r="L1214" s="713"/>
      <c r="M1214" s="713"/>
      <c r="N1214" s="713"/>
      <c r="O1214" s="713"/>
      <c r="P1214" s="713"/>
      <c r="Q1214" s="713"/>
      <c r="R1214" s="713"/>
      <c r="S1214" s="713"/>
      <c r="T1214" s="713"/>
      <c r="U1214" s="713"/>
      <c r="V1214" s="713"/>
    </row>
    <row r="1215" spans="2:22" x14ac:dyDescent="0.25">
      <c r="B1215" s="713" t="s">
        <v>3</v>
      </c>
      <c r="C1215" s="713"/>
      <c r="D1215" s="713"/>
      <c r="E1215" s="713"/>
      <c r="F1215" s="713"/>
      <c r="G1215" s="713"/>
      <c r="H1215" s="713"/>
      <c r="I1215" s="713"/>
      <c r="J1215" s="713"/>
      <c r="K1215" s="713"/>
      <c r="L1215" s="713"/>
      <c r="M1215" s="713"/>
      <c r="N1215" s="713"/>
      <c r="O1215" s="713"/>
      <c r="P1215" s="713"/>
      <c r="Q1215" s="713"/>
      <c r="R1215" s="713"/>
      <c r="S1215" s="713"/>
      <c r="T1215" s="713"/>
      <c r="U1215" s="713"/>
      <c r="V1215" s="713"/>
    </row>
    <row r="1216" spans="2:22" x14ac:dyDescent="0.25">
      <c r="B1216" s="713" t="s">
        <v>455</v>
      </c>
      <c r="C1216" s="713"/>
      <c r="D1216" s="713"/>
      <c r="E1216" s="713"/>
      <c r="F1216" s="713"/>
      <c r="G1216" s="713"/>
      <c r="H1216" s="713"/>
      <c r="I1216" s="713"/>
      <c r="J1216" s="713"/>
      <c r="K1216" s="713"/>
      <c r="L1216" s="713"/>
      <c r="M1216" s="713"/>
      <c r="N1216" s="713"/>
      <c r="O1216" s="713"/>
      <c r="P1216" s="713"/>
      <c r="Q1216" s="713"/>
      <c r="R1216" s="713"/>
      <c r="S1216" s="713"/>
      <c r="T1216" s="713"/>
      <c r="U1216" s="713"/>
      <c r="V1216" s="713"/>
    </row>
    <row r="1217" spans="2:22" x14ac:dyDescent="0.25">
      <c r="B1217" s="726" t="s">
        <v>4</v>
      </c>
      <c r="C1217" s="726"/>
      <c r="D1217" s="726"/>
      <c r="E1217" s="726"/>
      <c r="F1217" s="726"/>
      <c r="G1217" s="726"/>
      <c r="H1217" s="726"/>
      <c r="I1217" s="726"/>
      <c r="J1217" s="726"/>
      <c r="K1217" s="726"/>
      <c r="L1217" s="726"/>
      <c r="M1217" s="726"/>
      <c r="N1217" s="726"/>
      <c r="O1217" s="726"/>
      <c r="P1217" s="726"/>
      <c r="Q1217" s="726"/>
      <c r="R1217" s="726"/>
      <c r="S1217" s="726"/>
      <c r="T1217" s="726"/>
      <c r="U1217" s="726"/>
      <c r="V1217" s="726"/>
    </row>
    <row r="1218" spans="2:22" x14ac:dyDescent="0.25">
      <c r="B1218" s="697" t="s">
        <v>96</v>
      </c>
      <c r="C1218" s="697"/>
      <c r="D1218" s="697"/>
      <c r="E1218" s="697"/>
      <c r="F1218" s="697"/>
      <c r="G1218" s="697"/>
      <c r="H1218" s="697"/>
      <c r="I1218" s="697"/>
      <c r="J1218" s="697"/>
      <c r="K1218" s="697"/>
      <c r="L1218" s="697"/>
      <c r="M1218" s="697"/>
      <c r="N1218" s="697"/>
      <c r="O1218" s="697"/>
      <c r="P1218" s="697"/>
      <c r="Q1218" s="697"/>
      <c r="R1218" s="697"/>
      <c r="S1218" s="697"/>
      <c r="T1218" s="697"/>
      <c r="U1218" s="697"/>
      <c r="V1218" s="697"/>
    </row>
    <row r="1219" spans="2:22" ht="18.75" thickBot="1" x14ac:dyDescent="0.3">
      <c r="B1219" s="2"/>
      <c r="C1219" s="2"/>
      <c r="D1219" s="3"/>
      <c r="E1219" s="3"/>
      <c r="F1219" s="3"/>
      <c r="G1219" s="3"/>
      <c r="H1219" s="3"/>
      <c r="I1219" s="3"/>
      <c r="J1219" s="3"/>
      <c r="K1219" s="3"/>
      <c r="L1219" s="4"/>
      <c r="M1219" s="3"/>
      <c r="N1219" s="3"/>
      <c r="O1219" s="3"/>
      <c r="P1219" s="3"/>
      <c r="Q1219" s="3"/>
      <c r="R1219" s="3"/>
      <c r="S1219" s="3"/>
      <c r="T1219" s="2"/>
      <c r="U1219" s="2"/>
      <c r="V1219" s="2"/>
    </row>
    <row r="1220" spans="2:22" ht="15.75" customHeight="1" thickTop="1" x14ac:dyDescent="0.25">
      <c r="B1220" s="698" t="s">
        <v>6</v>
      </c>
      <c r="C1220" s="700" t="s">
        <v>7</v>
      </c>
      <c r="D1220" s="702" t="s">
        <v>8</v>
      </c>
      <c r="E1220" s="702" t="s">
        <v>177</v>
      </c>
      <c r="F1220" s="702" t="s">
        <v>178</v>
      </c>
      <c r="G1220" s="702" t="s">
        <v>9</v>
      </c>
      <c r="H1220" s="702" t="s">
        <v>10</v>
      </c>
      <c r="I1220" s="312"/>
      <c r="J1220" s="702" t="s">
        <v>179</v>
      </c>
      <c r="K1220" s="702" t="s">
        <v>191</v>
      </c>
      <c r="L1220" s="700" t="s">
        <v>12</v>
      </c>
      <c r="M1220" s="704" t="s">
        <v>13</v>
      </c>
      <c r="N1220" s="704" t="s">
        <v>14</v>
      </c>
      <c r="O1220" s="704" t="s">
        <v>15</v>
      </c>
      <c r="P1220" s="715" t="s">
        <v>16</v>
      </c>
      <c r="Q1220" s="716"/>
      <c r="R1220" s="716"/>
      <c r="S1220" s="717"/>
      <c r="T1220" s="721" t="s">
        <v>17</v>
      </c>
      <c r="U1220" s="722"/>
      <c r="V1220" s="708" t="s">
        <v>18</v>
      </c>
    </row>
    <row r="1221" spans="2:22" x14ac:dyDescent="0.25">
      <c r="B1221" s="699"/>
      <c r="C1221" s="701"/>
      <c r="D1221" s="703"/>
      <c r="E1221" s="765"/>
      <c r="F1221" s="765"/>
      <c r="G1221" s="703"/>
      <c r="H1221" s="703"/>
      <c r="I1221" s="313"/>
      <c r="J1221" s="765"/>
      <c r="K1221" s="703"/>
      <c r="L1221" s="701"/>
      <c r="M1221" s="705"/>
      <c r="N1221" s="705"/>
      <c r="O1221" s="705"/>
      <c r="P1221" s="718"/>
      <c r="Q1221" s="719"/>
      <c r="R1221" s="719"/>
      <c r="S1221" s="720"/>
      <c r="T1221" s="723"/>
      <c r="U1221" s="724"/>
      <c r="V1221" s="709"/>
    </row>
    <row r="1222" spans="2:22" ht="48" x14ac:dyDescent="0.25">
      <c r="B1222" s="699"/>
      <c r="C1222" s="701"/>
      <c r="D1222" s="703"/>
      <c r="E1222" s="765"/>
      <c r="F1222" s="765"/>
      <c r="G1222" s="703"/>
      <c r="H1222" s="703"/>
      <c r="I1222" s="313" t="s">
        <v>180</v>
      </c>
      <c r="J1222" s="765"/>
      <c r="K1222" s="703"/>
      <c r="L1222" s="701"/>
      <c r="M1222" s="705"/>
      <c r="N1222" s="705"/>
      <c r="O1222" s="705"/>
      <c r="P1222" s="738" t="s">
        <v>19</v>
      </c>
      <c r="Q1222" s="738" t="s">
        <v>20</v>
      </c>
      <c r="R1222" s="738" t="s">
        <v>21</v>
      </c>
      <c r="S1222" s="738" t="s">
        <v>22</v>
      </c>
      <c r="T1222" s="740" t="s">
        <v>23</v>
      </c>
      <c r="U1222" s="740" t="s">
        <v>24</v>
      </c>
      <c r="V1222" s="709"/>
    </row>
    <row r="1223" spans="2:22" ht="15.75" thickBot="1" x14ac:dyDescent="0.3">
      <c r="B1223" s="727"/>
      <c r="C1223" s="725"/>
      <c r="D1223" s="707"/>
      <c r="E1223" s="766"/>
      <c r="F1223" s="766"/>
      <c r="G1223" s="707"/>
      <c r="H1223" s="707"/>
      <c r="I1223" s="314"/>
      <c r="J1223" s="766"/>
      <c r="K1223" s="707"/>
      <c r="L1223" s="725"/>
      <c r="M1223" s="696"/>
      <c r="N1223" s="696"/>
      <c r="O1223" s="696"/>
      <c r="P1223" s="739"/>
      <c r="Q1223" s="739"/>
      <c r="R1223" s="739"/>
      <c r="S1223" s="739"/>
      <c r="T1223" s="741"/>
      <c r="U1223" s="741"/>
      <c r="V1223" s="710"/>
    </row>
    <row r="1224" spans="2:22" ht="136.5" customHeight="1" thickBot="1" x14ac:dyDescent="0.3">
      <c r="B1224" s="22">
        <v>2</v>
      </c>
      <c r="C1224" s="23">
        <v>34501</v>
      </c>
      <c r="D1224" s="173" t="s">
        <v>428</v>
      </c>
      <c r="E1224" s="318" t="s">
        <v>489</v>
      </c>
      <c r="F1224" s="319" t="s">
        <v>182</v>
      </c>
      <c r="G1224" s="5">
        <v>9</v>
      </c>
      <c r="H1224" s="174" t="s">
        <v>181</v>
      </c>
      <c r="I1224" s="174">
        <v>105</v>
      </c>
      <c r="J1224" s="7" t="s">
        <v>556</v>
      </c>
      <c r="K1224" s="23">
        <v>1</v>
      </c>
      <c r="L1224" s="174" t="s">
        <v>97</v>
      </c>
      <c r="M1224" s="222">
        <v>10000</v>
      </c>
      <c r="N1224" s="352">
        <v>10000</v>
      </c>
      <c r="O1224" s="665"/>
      <c r="P1224" s="353">
        <v>1</v>
      </c>
      <c r="Q1224" s="25">
        <v>0</v>
      </c>
      <c r="R1224" s="25">
        <v>0</v>
      </c>
      <c r="S1224" s="25">
        <v>0</v>
      </c>
      <c r="T1224" s="23"/>
      <c r="U1224" s="26" t="s">
        <v>29</v>
      </c>
      <c r="V1224" s="287"/>
    </row>
    <row r="1225" spans="2:22" ht="15.75" thickTop="1" x14ac:dyDescent="0.25">
      <c r="L1225" s="62"/>
      <c r="N1225" s="61"/>
    </row>
    <row r="1226" spans="2:22" x14ac:dyDescent="0.25">
      <c r="L1226" s="62"/>
    </row>
    <row r="1227" spans="2:22" x14ac:dyDescent="0.25">
      <c r="L1227" s="408"/>
      <c r="M1227" s="103"/>
      <c r="N1227" s="102"/>
    </row>
    <row r="1228" spans="2:22" x14ac:dyDescent="0.25">
      <c r="L1228" s="408"/>
      <c r="M1228" s="103"/>
      <c r="N1228" s="102"/>
    </row>
    <row r="1229" spans="2:22" x14ac:dyDescent="0.25">
      <c r="L1229" s="408"/>
      <c r="M1229" s="103"/>
      <c r="N1229" s="108">
        <f>SUM(N1224:N1228)</f>
        <v>10000</v>
      </c>
    </row>
    <row r="1230" spans="2:22" x14ac:dyDescent="0.25">
      <c r="L1230" s="408"/>
      <c r="M1230" s="103"/>
      <c r="N1230" s="104"/>
    </row>
    <row r="1231" spans="2:22" x14ac:dyDescent="0.25">
      <c r="L1231" s="408"/>
      <c r="M1231" s="103"/>
      <c r="N1231" s="103"/>
    </row>
    <row r="1232" spans="2:22" x14ac:dyDescent="0.25">
      <c r="L1232" s="408"/>
      <c r="M1232" s="103"/>
      <c r="N1232" s="103"/>
    </row>
    <row r="1233" spans="2:22" x14ac:dyDescent="0.25">
      <c r="L1233" s="62"/>
    </row>
    <row r="1234" spans="2:22" x14ac:dyDescent="0.25">
      <c r="L1234" s="62"/>
    </row>
    <row r="1235" spans="2:22" x14ac:dyDescent="0.25">
      <c r="L1235" s="62"/>
    </row>
    <row r="1236" spans="2:22" x14ac:dyDescent="0.25">
      <c r="L1236" s="62"/>
    </row>
    <row r="1237" spans="2:22" x14ac:dyDescent="0.25">
      <c r="L1237" s="62"/>
    </row>
    <row r="1238" spans="2:22" x14ac:dyDescent="0.25">
      <c r="L1238" s="62"/>
    </row>
    <row r="1239" spans="2:22" x14ac:dyDescent="0.25">
      <c r="L1239" s="62"/>
    </row>
    <row r="1240" spans="2:22" x14ac:dyDescent="0.25">
      <c r="L1240" s="62"/>
    </row>
    <row r="1241" spans="2:22" x14ac:dyDescent="0.25">
      <c r="L1241" s="62"/>
    </row>
    <row r="1242" spans="2:22" x14ac:dyDescent="0.25">
      <c r="L1242" s="62"/>
    </row>
    <row r="1243" spans="2:22" x14ac:dyDescent="0.25">
      <c r="L1243" s="62"/>
    </row>
    <row r="1244" spans="2:22" x14ac:dyDescent="0.25">
      <c r="L1244" s="62"/>
    </row>
    <row r="1245" spans="2:22" x14ac:dyDescent="0.25">
      <c r="L1245" s="62"/>
    </row>
    <row r="1246" spans="2:22" x14ac:dyDescent="0.25">
      <c r="L1246" s="62"/>
    </row>
    <row r="1247" spans="2:22" x14ac:dyDescent="0.25">
      <c r="L1247" s="62"/>
    </row>
    <row r="1248" spans="2:22" x14ac:dyDescent="0.25">
      <c r="B1248" s="706" t="s">
        <v>0</v>
      </c>
      <c r="C1248" s="706"/>
      <c r="D1248" s="706"/>
      <c r="E1248" s="706"/>
      <c r="F1248" s="706"/>
      <c r="G1248" s="706"/>
      <c r="H1248" s="706"/>
      <c r="I1248" s="706"/>
      <c r="J1248" s="706"/>
      <c r="K1248" s="706"/>
      <c r="L1248" s="706"/>
      <c r="M1248" s="706"/>
      <c r="N1248" s="706"/>
      <c r="O1248" s="706"/>
      <c r="P1248" s="706"/>
      <c r="Q1248" s="706"/>
      <c r="R1248" s="706"/>
      <c r="S1248" s="706"/>
      <c r="T1248" s="706"/>
      <c r="U1248" s="706"/>
      <c r="V1248" s="706"/>
    </row>
    <row r="1249" spans="2:22" x14ac:dyDescent="0.25">
      <c r="B1249" s="713" t="s">
        <v>1</v>
      </c>
      <c r="C1249" s="713"/>
      <c r="D1249" s="713"/>
      <c r="E1249" s="713"/>
      <c r="F1249" s="713"/>
      <c r="G1249" s="713"/>
      <c r="H1249" s="713"/>
      <c r="I1249" s="713"/>
      <c r="J1249" s="713"/>
      <c r="K1249" s="713"/>
      <c r="L1249" s="713"/>
      <c r="M1249" s="713"/>
      <c r="N1249" s="713"/>
      <c r="O1249" s="713"/>
      <c r="P1249" s="713"/>
      <c r="Q1249" s="713"/>
      <c r="R1249" s="713"/>
      <c r="S1249" s="713"/>
      <c r="T1249" s="713"/>
      <c r="U1249" s="713"/>
      <c r="V1249" s="713"/>
    </row>
    <row r="1250" spans="2:22" x14ac:dyDescent="0.25">
      <c r="B1250" s="713" t="s">
        <v>2</v>
      </c>
      <c r="C1250" s="713"/>
      <c r="D1250" s="713"/>
      <c r="E1250" s="713"/>
      <c r="F1250" s="713"/>
      <c r="G1250" s="713"/>
      <c r="H1250" s="713"/>
      <c r="I1250" s="713"/>
      <c r="J1250" s="713"/>
      <c r="K1250" s="713"/>
      <c r="L1250" s="713"/>
      <c r="M1250" s="713"/>
      <c r="N1250" s="713"/>
      <c r="O1250" s="713"/>
      <c r="P1250" s="713"/>
      <c r="Q1250" s="713"/>
      <c r="R1250" s="713"/>
      <c r="S1250" s="713"/>
      <c r="T1250" s="713"/>
      <c r="U1250" s="713"/>
      <c r="V1250" s="713"/>
    </row>
    <row r="1251" spans="2:22" x14ac:dyDescent="0.25">
      <c r="B1251" s="713" t="s">
        <v>3</v>
      </c>
      <c r="C1251" s="713"/>
      <c r="D1251" s="713"/>
      <c r="E1251" s="713"/>
      <c r="F1251" s="713"/>
      <c r="G1251" s="713"/>
      <c r="H1251" s="713"/>
      <c r="I1251" s="713"/>
      <c r="J1251" s="713"/>
      <c r="K1251" s="713"/>
      <c r="L1251" s="713"/>
      <c r="M1251" s="713"/>
      <c r="N1251" s="713"/>
      <c r="O1251" s="713"/>
      <c r="P1251" s="713"/>
      <c r="Q1251" s="713"/>
      <c r="R1251" s="713"/>
      <c r="S1251" s="713"/>
      <c r="T1251" s="713"/>
      <c r="U1251" s="713"/>
      <c r="V1251" s="713"/>
    </row>
    <row r="1252" spans="2:22" x14ac:dyDescent="0.25">
      <c r="B1252" s="713" t="s">
        <v>455</v>
      </c>
      <c r="C1252" s="713"/>
      <c r="D1252" s="713"/>
      <c r="E1252" s="713"/>
      <c r="F1252" s="713"/>
      <c r="G1252" s="713"/>
      <c r="H1252" s="713"/>
      <c r="I1252" s="713"/>
      <c r="J1252" s="713"/>
      <c r="K1252" s="713"/>
      <c r="L1252" s="713"/>
      <c r="M1252" s="713"/>
      <c r="N1252" s="713"/>
      <c r="O1252" s="713"/>
      <c r="P1252" s="713"/>
      <c r="Q1252" s="713"/>
      <c r="R1252" s="713"/>
      <c r="S1252" s="713"/>
      <c r="T1252" s="713"/>
      <c r="U1252" s="713"/>
      <c r="V1252" s="713"/>
    </row>
    <row r="1253" spans="2:22" x14ac:dyDescent="0.25">
      <c r="B1253" s="714" t="s">
        <v>4</v>
      </c>
      <c r="C1253" s="714"/>
      <c r="D1253" s="714"/>
      <c r="E1253" s="714"/>
      <c r="F1253" s="714"/>
      <c r="G1253" s="714"/>
      <c r="H1253" s="714"/>
      <c r="I1253" s="714"/>
      <c r="J1253" s="714"/>
      <c r="K1253" s="714"/>
      <c r="L1253" s="714"/>
      <c r="M1253" s="714"/>
      <c r="N1253" s="714"/>
      <c r="O1253" s="714"/>
      <c r="P1253" s="714"/>
      <c r="Q1253" s="714"/>
      <c r="R1253" s="714"/>
      <c r="S1253" s="714"/>
      <c r="T1253" s="714"/>
      <c r="U1253" s="714"/>
      <c r="V1253" s="714"/>
    </row>
    <row r="1254" spans="2:22" x14ac:dyDescent="0.25">
      <c r="B1254" s="737" t="s">
        <v>100</v>
      </c>
      <c r="C1254" s="706"/>
      <c r="D1254" s="706"/>
      <c r="E1254" s="706"/>
      <c r="F1254" s="706"/>
      <c r="G1254" s="706"/>
      <c r="H1254" s="706"/>
      <c r="I1254" s="706"/>
      <c r="J1254" s="706"/>
      <c r="K1254" s="706"/>
      <c r="L1254" s="706"/>
      <c r="M1254" s="706"/>
      <c r="N1254" s="706"/>
      <c r="O1254" s="706"/>
      <c r="P1254" s="706"/>
      <c r="Q1254" s="706"/>
      <c r="R1254" s="706"/>
      <c r="S1254" s="706"/>
      <c r="T1254" s="706"/>
      <c r="U1254" s="706"/>
      <c r="V1254" s="706"/>
    </row>
    <row r="1255" spans="2:22" ht="18.75" thickBot="1" x14ac:dyDescent="0.3">
      <c r="B1255" s="2"/>
      <c r="C1255" s="2"/>
      <c r="D1255" s="3"/>
      <c r="E1255" s="3"/>
      <c r="F1255" s="3"/>
      <c r="G1255" s="3"/>
      <c r="H1255" s="3"/>
      <c r="I1255" s="3"/>
      <c r="J1255" s="3"/>
      <c r="K1255" s="3"/>
      <c r="L1255" s="4"/>
      <c r="M1255" s="3"/>
      <c r="N1255" s="3"/>
      <c r="O1255" s="3"/>
      <c r="P1255" s="3"/>
      <c r="Q1255" s="3"/>
      <c r="R1255" s="3"/>
      <c r="S1255" s="3"/>
      <c r="T1255" s="2"/>
      <c r="U1255" s="2"/>
      <c r="V1255" s="2"/>
    </row>
    <row r="1256" spans="2:22" ht="15.75" customHeight="1" thickTop="1" x14ac:dyDescent="0.25">
      <c r="B1256" s="698" t="s">
        <v>6</v>
      </c>
      <c r="C1256" s="700" t="s">
        <v>7</v>
      </c>
      <c r="D1256" s="702" t="s">
        <v>8</v>
      </c>
      <c r="E1256" s="702" t="s">
        <v>177</v>
      </c>
      <c r="F1256" s="702" t="s">
        <v>178</v>
      </c>
      <c r="G1256" s="702" t="s">
        <v>9</v>
      </c>
      <c r="H1256" s="702" t="s">
        <v>10</v>
      </c>
      <c r="I1256" s="312"/>
      <c r="J1256" s="702" t="s">
        <v>179</v>
      </c>
      <c r="K1256" s="702" t="s">
        <v>11</v>
      </c>
      <c r="L1256" s="700" t="s">
        <v>12</v>
      </c>
      <c r="M1256" s="704" t="s">
        <v>13</v>
      </c>
      <c r="N1256" s="704" t="s">
        <v>14</v>
      </c>
      <c r="O1256" s="704" t="s">
        <v>15</v>
      </c>
      <c r="P1256" s="715" t="s">
        <v>16</v>
      </c>
      <c r="Q1256" s="716"/>
      <c r="R1256" s="716"/>
      <c r="S1256" s="717"/>
      <c r="T1256" s="721" t="s">
        <v>17</v>
      </c>
      <c r="U1256" s="722"/>
      <c r="V1256" s="708" t="s">
        <v>18</v>
      </c>
    </row>
    <row r="1257" spans="2:22" x14ac:dyDescent="0.25">
      <c r="B1257" s="699"/>
      <c r="C1257" s="701"/>
      <c r="D1257" s="703"/>
      <c r="E1257" s="765"/>
      <c r="F1257" s="765"/>
      <c r="G1257" s="703"/>
      <c r="H1257" s="703"/>
      <c r="I1257" s="313"/>
      <c r="J1257" s="765"/>
      <c r="K1257" s="703"/>
      <c r="L1257" s="701"/>
      <c r="M1257" s="705"/>
      <c r="N1257" s="705"/>
      <c r="O1257" s="705"/>
      <c r="P1257" s="718"/>
      <c r="Q1257" s="719"/>
      <c r="R1257" s="719"/>
      <c r="S1257" s="720"/>
      <c r="T1257" s="723"/>
      <c r="U1257" s="724"/>
      <c r="V1257" s="709"/>
    </row>
    <row r="1258" spans="2:22" ht="48" x14ac:dyDescent="0.25">
      <c r="B1258" s="699"/>
      <c r="C1258" s="701"/>
      <c r="D1258" s="703"/>
      <c r="E1258" s="765"/>
      <c r="F1258" s="765"/>
      <c r="G1258" s="703"/>
      <c r="H1258" s="703"/>
      <c r="I1258" s="313" t="s">
        <v>180</v>
      </c>
      <c r="J1258" s="765"/>
      <c r="K1258" s="703"/>
      <c r="L1258" s="701"/>
      <c r="M1258" s="705"/>
      <c r="N1258" s="705"/>
      <c r="O1258" s="705"/>
      <c r="P1258" s="738" t="s">
        <v>19</v>
      </c>
      <c r="Q1258" s="738" t="s">
        <v>20</v>
      </c>
      <c r="R1258" s="738" t="s">
        <v>21</v>
      </c>
      <c r="S1258" s="738" t="s">
        <v>22</v>
      </c>
      <c r="T1258" s="740" t="s">
        <v>23</v>
      </c>
      <c r="U1258" s="740" t="s">
        <v>24</v>
      </c>
      <c r="V1258" s="709"/>
    </row>
    <row r="1259" spans="2:22" ht="15.75" thickBot="1" x14ac:dyDescent="0.3">
      <c r="B1259" s="727"/>
      <c r="C1259" s="725"/>
      <c r="D1259" s="707"/>
      <c r="E1259" s="766"/>
      <c r="F1259" s="766"/>
      <c r="G1259" s="707"/>
      <c r="H1259" s="707"/>
      <c r="I1259" s="314"/>
      <c r="J1259" s="766"/>
      <c r="K1259" s="707"/>
      <c r="L1259" s="725"/>
      <c r="M1259" s="696"/>
      <c r="N1259" s="696"/>
      <c r="O1259" s="696"/>
      <c r="P1259" s="739"/>
      <c r="Q1259" s="739"/>
      <c r="R1259" s="739"/>
      <c r="S1259" s="739"/>
      <c r="T1259" s="741"/>
      <c r="U1259" s="741"/>
      <c r="V1259" s="710"/>
    </row>
    <row r="1260" spans="2:22" ht="54.75" customHeight="1" x14ac:dyDescent="0.25">
      <c r="B1260" s="52">
        <v>1</v>
      </c>
      <c r="C1260" s="53">
        <v>34701</v>
      </c>
      <c r="D1260" s="5" t="s">
        <v>429</v>
      </c>
      <c r="E1260" s="318" t="s">
        <v>489</v>
      </c>
      <c r="F1260" s="319" t="s">
        <v>182</v>
      </c>
      <c r="G1260" s="5">
        <v>9</v>
      </c>
      <c r="H1260" s="166" t="s">
        <v>181</v>
      </c>
      <c r="I1260" s="5">
        <v>105</v>
      </c>
      <c r="J1260" s="731" t="s">
        <v>556</v>
      </c>
      <c r="K1260" s="538">
        <v>647</v>
      </c>
      <c r="L1260" s="5" t="s">
        <v>31</v>
      </c>
      <c r="M1260" s="159">
        <v>65</v>
      </c>
      <c r="N1260" s="159">
        <f>SUM(K1260*M1260)</f>
        <v>42055</v>
      </c>
      <c r="O1260" s="802" t="s">
        <v>189</v>
      </c>
      <c r="P1260" s="123">
        <v>0.1</v>
      </c>
      <c r="Q1260" s="123">
        <v>0.4</v>
      </c>
      <c r="R1260" s="123">
        <v>0.1</v>
      </c>
      <c r="S1260" s="123">
        <v>0.4</v>
      </c>
      <c r="T1260" s="272" t="s">
        <v>29</v>
      </c>
      <c r="U1260" s="272"/>
      <c r="V1260" s="773" t="s">
        <v>557</v>
      </c>
    </row>
    <row r="1261" spans="2:22" ht="54.75" customHeight="1" x14ac:dyDescent="0.25">
      <c r="B1261" s="244">
        <v>2</v>
      </c>
      <c r="C1261" s="16">
        <v>34701</v>
      </c>
      <c r="D1261" s="176" t="s">
        <v>430</v>
      </c>
      <c r="E1261" s="318" t="s">
        <v>489</v>
      </c>
      <c r="F1261" s="319" t="s">
        <v>182</v>
      </c>
      <c r="G1261" s="5">
        <v>9</v>
      </c>
      <c r="H1261" s="7" t="s">
        <v>181</v>
      </c>
      <c r="I1261" s="7">
        <v>105</v>
      </c>
      <c r="J1261" s="732"/>
      <c r="K1261" s="586">
        <v>40</v>
      </c>
      <c r="L1261" s="7" t="s">
        <v>75</v>
      </c>
      <c r="M1261" s="240">
        <v>138</v>
      </c>
      <c r="N1261" s="159">
        <f t="shared" ref="N1261:N1262" si="9">SUM(K1261*M1261)</f>
        <v>5520</v>
      </c>
      <c r="O1261" s="798"/>
      <c r="P1261" s="101">
        <v>0.1</v>
      </c>
      <c r="Q1261" s="425">
        <v>0.4</v>
      </c>
      <c r="R1261" s="425">
        <v>0.1</v>
      </c>
      <c r="S1261" s="425">
        <v>0.4</v>
      </c>
      <c r="T1261" s="426" t="s">
        <v>29</v>
      </c>
      <c r="U1261" s="269"/>
      <c r="V1261" s="774"/>
    </row>
    <row r="1262" spans="2:22" ht="54.75" customHeight="1" x14ac:dyDescent="0.25">
      <c r="B1262" s="244">
        <v>3</v>
      </c>
      <c r="C1262" s="16">
        <v>34701</v>
      </c>
      <c r="D1262" s="176" t="s">
        <v>431</v>
      </c>
      <c r="E1262" s="318" t="s">
        <v>489</v>
      </c>
      <c r="F1262" s="319" t="s">
        <v>182</v>
      </c>
      <c r="G1262" s="5">
        <v>9</v>
      </c>
      <c r="H1262" s="5" t="s">
        <v>181</v>
      </c>
      <c r="I1262" s="5">
        <v>105</v>
      </c>
      <c r="J1262" s="732"/>
      <c r="K1262" s="586">
        <v>50</v>
      </c>
      <c r="L1262" s="7" t="s">
        <v>31</v>
      </c>
      <c r="M1262" s="240">
        <v>150</v>
      </c>
      <c r="N1262" s="159">
        <f t="shared" si="9"/>
        <v>7500</v>
      </c>
      <c r="O1262" s="798"/>
      <c r="P1262" s="123">
        <v>0.1</v>
      </c>
      <c r="Q1262" s="123">
        <v>0.4</v>
      </c>
      <c r="R1262" s="123">
        <v>0.1</v>
      </c>
      <c r="S1262" s="123">
        <v>0.4</v>
      </c>
      <c r="T1262" s="272" t="s">
        <v>29</v>
      </c>
      <c r="U1262" s="272"/>
      <c r="V1262" s="774"/>
    </row>
    <row r="1263" spans="2:22" ht="54.75" customHeight="1" thickBot="1" x14ac:dyDescent="0.3">
      <c r="B1263" s="245">
        <v>4</v>
      </c>
      <c r="C1263" s="23">
        <v>34701</v>
      </c>
      <c r="D1263" s="200" t="s">
        <v>432</v>
      </c>
      <c r="E1263" s="318" t="s">
        <v>489</v>
      </c>
      <c r="F1263" s="319" t="s">
        <v>182</v>
      </c>
      <c r="G1263" s="5">
        <v>9</v>
      </c>
      <c r="H1263" s="174" t="s">
        <v>181</v>
      </c>
      <c r="I1263" s="174">
        <v>105</v>
      </c>
      <c r="J1263" s="751"/>
      <c r="K1263" s="587">
        <v>34</v>
      </c>
      <c r="L1263" s="174" t="s">
        <v>31</v>
      </c>
      <c r="M1263" s="241">
        <v>145</v>
      </c>
      <c r="N1263" s="159">
        <v>4925</v>
      </c>
      <c r="O1263" s="799"/>
      <c r="P1263" s="409">
        <v>0.1</v>
      </c>
      <c r="Q1263" s="410">
        <v>0.4</v>
      </c>
      <c r="R1263" s="410">
        <v>0.1</v>
      </c>
      <c r="S1263" s="410">
        <v>0.4</v>
      </c>
      <c r="T1263" s="411" t="s">
        <v>29</v>
      </c>
      <c r="U1263" s="59"/>
      <c r="V1263" s="786"/>
    </row>
    <row r="1264" spans="2:22" ht="15.75" thickTop="1" x14ac:dyDescent="0.25">
      <c r="L1264" s="62"/>
      <c r="N1264" s="102"/>
    </row>
    <row r="1265" spans="12:14" x14ac:dyDescent="0.25">
      <c r="L1265" s="62"/>
    </row>
    <row r="1266" spans="12:14" x14ac:dyDescent="0.25">
      <c r="L1266" s="62"/>
    </row>
    <row r="1267" spans="12:14" x14ac:dyDescent="0.25">
      <c r="L1267" s="62"/>
    </row>
    <row r="1268" spans="12:14" x14ac:dyDescent="0.25">
      <c r="L1268" s="62"/>
      <c r="N1268" s="61">
        <f>SUM(N1260:N1267)</f>
        <v>60000</v>
      </c>
    </row>
    <row r="1269" spans="12:14" x14ac:dyDescent="0.25">
      <c r="L1269" s="62"/>
    </row>
    <row r="1270" spans="12:14" x14ac:dyDescent="0.25">
      <c r="L1270" s="62"/>
    </row>
    <row r="1271" spans="12:14" x14ac:dyDescent="0.25">
      <c r="L1271" s="62"/>
    </row>
    <row r="1272" spans="12:14" x14ac:dyDescent="0.25">
      <c r="L1272" s="62"/>
    </row>
    <row r="1273" spans="12:14" x14ac:dyDescent="0.25">
      <c r="L1273" s="62"/>
    </row>
    <row r="1274" spans="12:14" x14ac:dyDescent="0.25">
      <c r="L1274" s="62"/>
    </row>
    <row r="1275" spans="12:14" x14ac:dyDescent="0.25">
      <c r="L1275" s="62"/>
    </row>
    <row r="1276" spans="12:14" x14ac:dyDescent="0.25">
      <c r="L1276" s="62"/>
    </row>
    <row r="1277" spans="12:14" x14ac:dyDescent="0.25">
      <c r="L1277" s="62"/>
    </row>
    <row r="1278" spans="12:14" x14ac:dyDescent="0.25">
      <c r="L1278" s="62"/>
    </row>
    <row r="1279" spans="12:14" x14ac:dyDescent="0.25">
      <c r="L1279" s="62"/>
    </row>
    <row r="1280" spans="12:14" x14ac:dyDescent="0.25">
      <c r="L1280" s="62"/>
    </row>
    <row r="1281" spans="2:22" x14ac:dyDescent="0.25">
      <c r="L1281" s="62"/>
      <c r="N1281" s="63"/>
    </row>
    <row r="1282" spans="2:22" x14ac:dyDescent="0.25">
      <c r="L1282" s="62"/>
    </row>
    <row r="1283" spans="2:22" x14ac:dyDescent="0.25">
      <c r="L1283" s="62"/>
    </row>
    <row r="1284" spans="2:22" x14ac:dyDescent="0.25">
      <c r="L1284" s="62"/>
    </row>
    <row r="1285" spans="2:22" x14ac:dyDescent="0.25">
      <c r="L1285" s="62"/>
    </row>
    <row r="1286" spans="2:22" x14ac:dyDescent="0.25">
      <c r="L1286" s="62"/>
    </row>
    <row r="1287" spans="2:22" x14ac:dyDescent="0.25">
      <c r="L1287" s="62"/>
    </row>
    <row r="1288" spans="2:22" x14ac:dyDescent="0.25">
      <c r="L1288" s="62"/>
    </row>
    <row r="1289" spans="2:22" x14ac:dyDescent="0.25">
      <c r="L1289" s="62"/>
    </row>
    <row r="1290" spans="2:22" x14ac:dyDescent="0.25">
      <c r="L1290" s="62"/>
    </row>
    <row r="1291" spans="2:22" x14ac:dyDescent="0.25">
      <c r="B1291" s="706" t="s">
        <v>0</v>
      </c>
      <c r="C1291" s="706"/>
      <c r="D1291" s="706"/>
      <c r="E1291" s="706"/>
      <c r="F1291" s="706"/>
      <c r="G1291" s="706"/>
      <c r="H1291" s="706"/>
      <c r="I1291" s="706"/>
      <c r="J1291" s="706"/>
      <c r="K1291" s="706"/>
      <c r="L1291" s="706"/>
      <c r="M1291" s="706"/>
      <c r="N1291" s="706"/>
      <c r="O1291" s="706"/>
      <c r="P1291" s="706"/>
      <c r="Q1291" s="706"/>
      <c r="R1291" s="706"/>
      <c r="S1291" s="706"/>
      <c r="T1291" s="706"/>
      <c r="U1291" s="706"/>
      <c r="V1291" s="706"/>
    </row>
    <row r="1292" spans="2:22" x14ac:dyDescent="0.25">
      <c r="B1292" s="713" t="s">
        <v>1</v>
      </c>
      <c r="C1292" s="713"/>
      <c r="D1292" s="713"/>
      <c r="E1292" s="713"/>
      <c r="F1292" s="713"/>
      <c r="G1292" s="713"/>
      <c r="H1292" s="713"/>
      <c r="I1292" s="713"/>
      <c r="J1292" s="713"/>
      <c r="K1292" s="713"/>
      <c r="L1292" s="713"/>
      <c r="M1292" s="713"/>
      <c r="N1292" s="713"/>
      <c r="O1292" s="713"/>
      <c r="P1292" s="713"/>
      <c r="Q1292" s="713"/>
      <c r="R1292" s="713"/>
      <c r="S1292" s="713"/>
      <c r="T1292" s="713"/>
      <c r="U1292" s="713"/>
      <c r="V1292" s="713"/>
    </row>
    <row r="1293" spans="2:22" x14ac:dyDescent="0.25">
      <c r="B1293" s="713" t="s">
        <v>2</v>
      </c>
      <c r="C1293" s="713"/>
      <c r="D1293" s="713"/>
      <c r="E1293" s="713"/>
      <c r="F1293" s="713"/>
      <c r="G1293" s="713"/>
      <c r="H1293" s="713"/>
      <c r="I1293" s="713"/>
      <c r="J1293" s="713"/>
      <c r="K1293" s="713"/>
      <c r="L1293" s="713"/>
      <c r="M1293" s="713"/>
      <c r="N1293" s="713"/>
      <c r="O1293" s="713"/>
      <c r="P1293" s="713"/>
      <c r="Q1293" s="713"/>
      <c r="R1293" s="713"/>
      <c r="S1293" s="713"/>
      <c r="T1293" s="713"/>
      <c r="U1293" s="713"/>
      <c r="V1293" s="713"/>
    </row>
    <row r="1294" spans="2:22" x14ac:dyDescent="0.25">
      <c r="B1294" s="713" t="s">
        <v>3</v>
      </c>
      <c r="C1294" s="713"/>
      <c r="D1294" s="713"/>
      <c r="E1294" s="713"/>
      <c r="F1294" s="713"/>
      <c r="G1294" s="713"/>
      <c r="H1294" s="713"/>
      <c r="I1294" s="713"/>
      <c r="J1294" s="713"/>
      <c r="K1294" s="713"/>
      <c r="L1294" s="713"/>
      <c r="M1294" s="713"/>
      <c r="N1294" s="713"/>
      <c r="O1294" s="713"/>
      <c r="P1294" s="713"/>
      <c r="Q1294" s="713"/>
      <c r="R1294" s="713"/>
      <c r="S1294" s="713"/>
      <c r="T1294" s="713"/>
      <c r="U1294" s="713"/>
      <c r="V1294" s="713"/>
    </row>
    <row r="1295" spans="2:22" x14ac:dyDescent="0.25">
      <c r="B1295" s="713" t="s">
        <v>455</v>
      </c>
      <c r="C1295" s="713"/>
      <c r="D1295" s="713"/>
      <c r="E1295" s="713"/>
      <c r="F1295" s="713"/>
      <c r="G1295" s="713"/>
      <c r="H1295" s="713"/>
      <c r="I1295" s="713"/>
      <c r="J1295" s="713"/>
      <c r="K1295" s="713"/>
      <c r="L1295" s="713"/>
      <c r="M1295" s="713"/>
      <c r="N1295" s="713"/>
      <c r="O1295" s="713"/>
      <c r="P1295" s="713"/>
      <c r="Q1295" s="713"/>
      <c r="R1295" s="713"/>
      <c r="S1295" s="713"/>
      <c r="T1295" s="713"/>
      <c r="U1295" s="713"/>
      <c r="V1295" s="713"/>
    </row>
    <row r="1296" spans="2:22" x14ac:dyDescent="0.25">
      <c r="B1296" s="726" t="s">
        <v>4</v>
      </c>
      <c r="C1296" s="726"/>
      <c r="D1296" s="726"/>
      <c r="E1296" s="726"/>
      <c r="F1296" s="726"/>
      <c r="G1296" s="726"/>
      <c r="H1296" s="726"/>
      <c r="I1296" s="726"/>
      <c r="J1296" s="726"/>
      <c r="K1296" s="726"/>
      <c r="L1296" s="726"/>
      <c r="M1296" s="726"/>
      <c r="N1296" s="726"/>
      <c r="O1296" s="726"/>
      <c r="P1296" s="726"/>
      <c r="Q1296" s="726"/>
      <c r="R1296" s="726"/>
      <c r="S1296" s="726"/>
      <c r="T1296" s="726"/>
      <c r="U1296" s="726"/>
      <c r="V1296" s="726"/>
    </row>
    <row r="1297" spans="2:22" x14ac:dyDescent="0.25">
      <c r="B1297" s="697" t="s">
        <v>101</v>
      </c>
      <c r="C1297" s="697"/>
      <c r="D1297" s="697"/>
      <c r="E1297" s="697"/>
      <c r="F1297" s="697"/>
      <c r="G1297" s="697"/>
      <c r="H1297" s="697"/>
      <c r="I1297" s="697"/>
      <c r="J1297" s="697"/>
      <c r="K1297" s="697"/>
      <c r="L1297" s="697"/>
      <c r="M1297" s="697"/>
      <c r="N1297" s="697"/>
      <c r="O1297" s="697"/>
      <c r="P1297" s="697"/>
      <c r="Q1297" s="697"/>
      <c r="R1297" s="697"/>
      <c r="S1297" s="697"/>
      <c r="T1297" s="697"/>
      <c r="U1297" s="697"/>
      <c r="V1297" s="697"/>
    </row>
    <row r="1298" spans="2:22" ht="18.75" thickBot="1" x14ac:dyDescent="0.3">
      <c r="B1298" s="2"/>
      <c r="C1298" s="2"/>
      <c r="D1298" s="3"/>
      <c r="E1298" s="3"/>
      <c r="F1298" s="3"/>
      <c r="G1298" s="3"/>
      <c r="H1298" s="3"/>
      <c r="I1298" s="3"/>
      <c r="J1298" s="3"/>
      <c r="K1298" s="3"/>
      <c r="L1298" s="4"/>
      <c r="M1298" s="3"/>
      <c r="N1298" s="3"/>
      <c r="O1298" s="3"/>
      <c r="P1298" s="3"/>
      <c r="Q1298" s="3"/>
      <c r="R1298" s="3"/>
      <c r="S1298" s="3"/>
      <c r="T1298" s="2"/>
      <c r="U1298" s="2"/>
      <c r="V1298" s="2"/>
    </row>
    <row r="1299" spans="2:22" ht="15.75" customHeight="1" thickTop="1" x14ac:dyDescent="0.25">
      <c r="B1299" s="698" t="s">
        <v>6</v>
      </c>
      <c r="C1299" s="700" t="s">
        <v>7</v>
      </c>
      <c r="D1299" s="702" t="s">
        <v>8</v>
      </c>
      <c r="E1299" s="702" t="s">
        <v>177</v>
      </c>
      <c r="F1299" s="702" t="s">
        <v>178</v>
      </c>
      <c r="G1299" s="702" t="s">
        <v>9</v>
      </c>
      <c r="H1299" s="702" t="s">
        <v>10</v>
      </c>
      <c r="I1299" s="312"/>
      <c r="J1299" s="702" t="s">
        <v>179</v>
      </c>
      <c r="K1299" s="702" t="s">
        <v>192</v>
      </c>
      <c r="L1299" s="700" t="s">
        <v>12</v>
      </c>
      <c r="M1299" s="704" t="s">
        <v>13</v>
      </c>
      <c r="N1299" s="704" t="s">
        <v>14</v>
      </c>
      <c r="O1299" s="704" t="s">
        <v>15</v>
      </c>
      <c r="P1299" s="715" t="s">
        <v>16</v>
      </c>
      <c r="Q1299" s="716"/>
      <c r="R1299" s="716"/>
      <c r="S1299" s="717"/>
      <c r="T1299" s="721" t="s">
        <v>17</v>
      </c>
      <c r="U1299" s="722"/>
      <c r="V1299" s="708" t="s">
        <v>18</v>
      </c>
    </row>
    <row r="1300" spans="2:22" x14ac:dyDescent="0.25">
      <c r="B1300" s="699"/>
      <c r="C1300" s="701"/>
      <c r="D1300" s="703"/>
      <c r="E1300" s="765"/>
      <c r="F1300" s="765"/>
      <c r="G1300" s="703"/>
      <c r="H1300" s="703"/>
      <c r="I1300" s="313"/>
      <c r="J1300" s="765"/>
      <c r="K1300" s="703"/>
      <c r="L1300" s="701"/>
      <c r="M1300" s="705"/>
      <c r="N1300" s="705"/>
      <c r="O1300" s="705"/>
      <c r="P1300" s="718"/>
      <c r="Q1300" s="719"/>
      <c r="R1300" s="719"/>
      <c r="S1300" s="720"/>
      <c r="T1300" s="723"/>
      <c r="U1300" s="724"/>
      <c r="V1300" s="709"/>
    </row>
    <row r="1301" spans="2:22" ht="48" x14ac:dyDescent="0.25">
      <c r="B1301" s="699"/>
      <c r="C1301" s="701"/>
      <c r="D1301" s="703"/>
      <c r="E1301" s="765"/>
      <c r="F1301" s="765"/>
      <c r="G1301" s="703"/>
      <c r="H1301" s="703"/>
      <c r="I1301" s="313" t="s">
        <v>180</v>
      </c>
      <c r="J1301" s="765"/>
      <c r="K1301" s="703"/>
      <c r="L1301" s="701"/>
      <c r="M1301" s="705"/>
      <c r="N1301" s="705"/>
      <c r="O1301" s="705"/>
      <c r="P1301" s="711" t="s">
        <v>19</v>
      </c>
      <c r="Q1301" s="711" t="s">
        <v>20</v>
      </c>
      <c r="R1301" s="711" t="s">
        <v>21</v>
      </c>
      <c r="S1301" s="711" t="s">
        <v>22</v>
      </c>
      <c r="T1301" s="695" t="s">
        <v>23</v>
      </c>
      <c r="U1301" s="695" t="s">
        <v>24</v>
      </c>
      <c r="V1301" s="709"/>
    </row>
    <row r="1302" spans="2:22" ht="15.75" thickBot="1" x14ac:dyDescent="0.3">
      <c r="B1302" s="727"/>
      <c r="C1302" s="725"/>
      <c r="D1302" s="707"/>
      <c r="E1302" s="766"/>
      <c r="F1302" s="766"/>
      <c r="G1302" s="707"/>
      <c r="H1302" s="707"/>
      <c r="I1302" s="314"/>
      <c r="J1302" s="766"/>
      <c r="K1302" s="707"/>
      <c r="L1302" s="725"/>
      <c r="M1302" s="696"/>
      <c r="N1302" s="696"/>
      <c r="O1302" s="696"/>
      <c r="P1302" s="712"/>
      <c r="Q1302" s="712"/>
      <c r="R1302" s="712"/>
      <c r="S1302" s="712"/>
      <c r="T1302" s="696"/>
      <c r="U1302" s="696"/>
      <c r="V1302" s="710"/>
    </row>
    <row r="1303" spans="2:22" ht="189" customHeight="1" thickBot="1" x14ac:dyDescent="0.3">
      <c r="B1303" s="427">
        <v>1</v>
      </c>
      <c r="C1303" s="428">
        <v>35101</v>
      </c>
      <c r="D1303" s="170" t="s">
        <v>433</v>
      </c>
      <c r="E1303" s="318" t="s">
        <v>489</v>
      </c>
      <c r="F1303" s="319" t="s">
        <v>182</v>
      </c>
      <c r="G1303" s="5">
        <v>9</v>
      </c>
      <c r="H1303" s="170" t="s">
        <v>181</v>
      </c>
      <c r="I1303" s="170">
        <v>105</v>
      </c>
      <c r="J1303" s="404" t="s">
        <v>556</v>
      </c>
      <c r="K1303" s="7">
        <v>6</v>
      </c>
      <c r="L1303" s="170" t="s">
        <v>97</v>
      </c>
      <c r="M1303" s="406">
        <v>5000</v>
      </c>
      <c r="N1303" s="406">
        <v>30000</v>
      </c>
      <c r="O1303" s="170" t="s">
        <v>189</v>
      </c>
      <c r="P1303" s="429">
        <v>0.25</v>
      </c>
      <c r="Q1303" s="429">
        <v>0.25</v>
      </c>
      <c r="R1303" s="429">
        <v>0.25</v>
      </c>
      <c r="S1303" s="429">
        <v>0.25</v>
      </c>
      <c r="T1303" s="381" t="s">
        <v>29</v>
      </c>
      <c r="U1303" s="382"/>
      <c r="V1303" s="356" t="s">
        <v>557</v>
      </c>
    </row>
    <row r="1304" spans="2:22" ht="15.75" thickTop="1" x14ac:dyDescent="0.25">
      <c r="L1304" s="62"/>
      <c r="N1304" s="61"/>
    </row>
    <row r="1305" spans="2:22" x14ac:dyDescent="0.25">
      <c r="L1305" s="62"/>
    </row>
    <row r="1306" spans="2:22" x14ac:dyDescent="0.25">
      <c r="L1306" s="62"/>
      <c r="N1306" s="102"/>
    </row>
    <row r="1307" spans="2:22" x14ac:dyDescent="0.25">
      <c r="L1307" s="62"/>
      <c r="N1307" s="102"/>
    </row>
    <row r="1308" spans="2:22" x14ac:dyDescent="0.25">
      <c r="L1308" s="62"/>
      <c r="N1308" s="61">
        <f>SUM(N1303:N1307)</f>
        <v>30000</v>
      </c>
    </row>
    <row r="1309" spans="2:22" x14ac:dyDescent="0.25">
      <c r="L1309" s="62"/>
      <c r="N1309" s="63"/>
    </row>
    <row r="1310" spans="2:22" x14ac:dyDescent="0.25">
      <c r="L1310" s="62"/>
    </row>
    <row r="1311" spans="2:22" x14ac:dyDescent="0.25">
      <c r="L1311" s="62"/>
    </row>
    <row r="1312" spans="2:22" x14ac:dyDescent="0.25">
      <c r="L1312" s="62"/>
    </row>
    <row r="1313" spans="12:12" x14ac:dyDescent="0.25">
      <c r="L1313" s="62"/>
    </row>
    <row r="1314" spans="12:12" x14ac:dyDescent="0.25">
      <c r="L1314" s="62"/>
    </row>
    <row r="1315" spans="12:12" x14ac:dyDescent="0.25">
      <c r="L1315" s="62"/>
    </row>
    <row r="1316" spans="12:12" x14ac:dyDescent="0.25">
      <c r="L1316" s="62"/>
    </row>
    <row r="1317" spans="12:12" x14ac:dyDescent="0.25">
      <c r="L1317" s="62"/>
    </row>
    <row r="1318" spans="12:12" x14ac:dyDescent="0.25">
      <c r="L1318" s="62"/>
    </row>
    <row r="1319" spans="12:12" x14ac:dyDescent="0.25">
      <c r="L1319" s="62"/>
    </row>
    <row r="1320" spans="12:12" x14ac:dyDescent="0.25">
      <c r="L1320" s="62"/>
    </row>
    <row r="1321" spans="12:12" x14ac:dyDescent="0.25">
      <c r="L1321" s="62"/>
    </row>
    <row r="1322" spans="12:12" x14ac:dyDescent="0.25">
      <c r="L1322" s="62"/>
    </row>
    <row r="1323" spans="12:12" x14ac:dyDescent="0.25">
      <c r="L1323" s="62"/>
    </row>
    <row r="1324" spans="12:12" x14ac:dyDescent="0.25">
      <c r="L1324" s="62"/>
    </row>
    <row r="1325" spans="12:12" x14ac:dyDescent="0.25">
      <c r="L1325" s="62"/>
    </row>
    <row r="1326" spans="12:12" x14ac:dyDescent="0.25">
      <c r="L1326" s="62"/>
    </row>
    <row r="1327" spans="12:12" x14ac:dyDescent="0.25">
      <c r="L1327" s="62"/>
    </row>
    <row r="1328" spans="12:12" x14ac:dyDescent="0.25">
      <c r="L1328" s="62"/>
    </row>
    <row r="1329" spans="2:22" x14ac:dyDescent="0.25">
      <c r="L1329" s="62"/>
    </row>
    <row r="1330" spans="2:22" x14ac:dyDescent="0.25">
      <c r="L1330" s="62"/>
    </row>
    <row r="1331" spans="2:22" x14ac:dyDescent="0.25">
      <c r="L1331" s="62"/>
    </row>
    <row r="1332" spans="2:22" x14ac:dyDescent="0.25">
      <c r="L1332" s="62"/>
    </row>
    <row r="1333" spans="2:22" x14ac:dyDescent="0.25">
      <c r="B1333" s="706" t="s">
        <v>0</v>
      </c>
      <c r="C1333" s="706"/>
      <c r="D1333" s="706"/>
      <c r="E1333" s="706"/>
      <c r="F1333" s="706"/>
      <c r="G1333" s="706"/>
      <c r="H1333" s="706"/>
      <c r="I1333" s="706"/>
      <c r="J1333" s="706"/>
      <c r="K1333" s="706"/>
      <c r="L1333" s="706"/>
      <c r="M1333" s="706"/>
      <c r="N1333" s="706"/>
      <c r="O1333" s="706"/>
      <c r="P1333" s="706"/>
      <c r="Q1333" s="706"/>
      <c r="R1333" s="706"/>
      <c r="S1333" s="706"/>
      <c r="T1333" s="706"/>
      <c r="U1333" s="706"/>
      <c r="V1333" s="706"/>
    </row>
    <row r="1334" spans="2:22" x14ac:dyDescent="0.25">
      <c r="B1334" s="713" t="s">
        <v>1</v>
      </c>
      <c r="C1334" s="713"/>
      <c r="D1334" s="713"/>
      <c r="E1334" s="713"/>
      <c r="F1334" s="713"/>
      <c r="G1334" s="713"/>
      <c r="H1334" s="713"/>
      <c r="I1334" s="713"/>
      <c r="J1334" s="713"/>
      <c r="K1334" s="713"/>
      <c r="L1334" s="713"/>
      <c r="M1334" s="713"/>
      <c r="N1334" s="713"/>
      <c r="O1334" s="713"/>
      <c r="P1334" s="713"/>
      <c r="Q1334" s="713"/>
      <c r="R1334" s="713"/>
      <c r="S1334" s="713"/>
      <c r="T1334" s="713"/>
      <c r="U1334" s="713"/>
      <c r="V1334" s="713"/>
    </row>
    <row r="1335" spans="2:22" x14ac:dyDescent="0.25">
      <c r="B1335" s="713" t="s">
        <v>2</v>
      </c>
      <c r="C1335" s="713"/>
      <c r="D1335" s="713"/>
      <c r="E1335" s="713"/>
      <c r="F1335" s="713"/>
      <c r="G1335" s="713"/>
      <c r="H1335" s="713"/>
      <c r="I1335" s="713"/>
      <c r="J1335" s="713"/>
      <c r="K1335" s="713"/>
      <c r="L1335" s="713"/>
      <c r="M1335" s="713"/>
      <c r="N1335" s="713"/>
      <c r="O1335" s="713"/>
      <c r="P1335" s="713"/>
      <c r="Q1335" s="713"/>
      <c r="R1335" s="713"/>
      <c r="S1335" s="713"/>
      <c r="T1335" s="713"/>
      <c r="U1335" s="713"/>
      <c r="V1335" s="713"/>
    </row>
    <row r="1336" spans="2:22" x14ac:dyDescent="0.25">
      <c r="B1336" s="713" t="s">
        <v>3</v>
      </c>
      <c r="C1336" s="713"/>
      <c r="D1336" s="713"/>
      <c r="E1336" s="713"/>
      <c r="F1336" s="713"/>
      <c r="G1336" s="713"/>
      <c r="H1336" s="713"/>
      <c r="I1336" s="713"/>
      <c r="J1336" s="713"/>
      <c r="K1336" s="713"/>
      <c r="L1336" s="713"/>
      <c r="M1336" s="713"/>
      <c r="N1336" s="713"/>
      <c r="O1336" s="713"/>
      <c r="P1336" s="713"/>
      <c r="Q1336" s="713"/>
      <c r="R1336" s="713"/>
      <c r="S1336" s="713"/>
      <c r="T1336" s="713"/>
      <c r="U1336" s="713"/>
      <c r="V1336" s="713"/>
    </row>
    <row r="1337" spans="2:22" x14ac:dyDescent="0.25">
      <c r="B1337" s="713" t="s">
        <v>455</v>
      </c>
      <c r="C1337" s="713"/>
      <c r="D1337" s="713"/>
      <c r="E1337" s="713"/>
      <c r="F1337" s="713"/>
      <c r="G1337" s="713"/>
      <c r="H1337" s="713"/>
      <c r="I1337" s="713"/>
      <c r="J1337" s="713"/>
      <c r="K1337" s="713"/>
      <c r="L1337" s="713"/>
      <c r="M1337" s="713"/>
      <c r="N1337" s="713"/>
      <c r="O1337" s="713"/>
      <c r="P1337" s="713"/>
      <c r="Q1337" s="713"/>
      <c r="R1337" s="713"/>
      <c r="S1337" s="713"/>
      <c r="T1337" s="713"/>
      <c r="U1337" s="713"/>
      <c r="V1337" s="713"/>
    </row>
    <row r="1338" spans="2:22" x14ac:dyDescent="0.25">
      <c r="B1338" s="714" t="s">
        <v>4</v>
      </c>
      <c r="C1338" s="714"/>
      <c r="D1338" s="714"/>
      <c r="E1338" s="714"/>
      <c r="F1338" s="714"/>
      <c r="G1338" s="714"/>
      <c r="H1338" s="714"/>
      <c r="I1338" s="714"/>
      <c r="J1338" s="714"/>
      <c r="K1338" s="714"/>
      <c r="L1338" s="714"/>
      <c r="M1338" s="714"/>
      <c r="N1338" s="714"/>
      <c r="O1338" s="714"/>
      <c r="P1338" s="714"/>
      <c r="Q1338" s="714"/>
      <c r="R1338" s="714"/>
      <c r="S1338" s="714"/>
      <c r="T1338" s="714"/>
      <c r="U1338" s="714"/>
      <c r="V1338" s="714"/>
    </row>
    <row r="1339" spans="2:22" x14ac:dyDescent="0.25">
      <c r="B1339" s="737" t="s">
        <v>102</v>
      </c>
      <c r="C1339" s="737"/>
      <c r="D1339" s="737"/>
      <c r="E1339" s="737"/>
      <c r="F1339" s="737"/>
      <c r="G1339" s="737"/>
      <c r="H1339" s="737"/>
      <c r="I1339" s="737"/>
      <c r="J1339" s="737"/>
      <c r="K1339" s="737"/>
      <c r="L1339" s="737"/>
      <c r="M1339" s="737"/>
      <c r="N1339" s="737"/>
      <c r="O1339" s="737"/>
      <c r="P1339" s="737"/>
      <c r="Q1339" s="737"/>
      <c r="R1339" s="737"/>
      <c r="S1339" s="737"/>
      <c r="T1339" s="737"/>
      <c r="U1339" s="737"/>
      <c r="V1339" s="737"/>
    </row>
    <row r="1340" spans="2:22" ht="18.75" thickBot="1" x14ac:dyDescent="0.3">
      <c r="B1340" s="87"/>
      <c r="C1340" s="87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87"/>
      <c r="U1340" s="87"/>
      <c r="V1340" s="87"/>
    </row>
    <row r="1341" spans="2:22" ht="15.75" customHeight="1" thickTop="1" x14ac:dyDescent="0.25">
      <c r="B1341" s="698" t="s">
        <v>6</v>
      </c>
      <c r="C1341" s="700" t="s">
        <v>7</v>
      </c>
      <c r="D1341" s="702" t="s">
        <v>8</v>
      </c>
      <c r="E1341" s="702" t="s">
        <v>177</v>
      </c>
      <c r="F1341" s="702" t="s">
        <v>178</v>
      </c>
      <c r="G1341" s="702" t="s">
        <v>9</v>
      </c>
      <c r="H1341" s="702" t="s">
        <v>10</v>
      </c>
      <c r="I1341" s="312"/>
      <c r="J1341" s="702" t="s">
        <v>179</v>
      </c>
      <c r="K1341" s="702" t="s">
        <v>191</v>
      </c>
      <c r="L1341" s="700" t="s">
        <v>12</v>
      </c>
      <c r="M1341" s="704" t="s">
        <v>13</v>
      </c>
      <c r="N1341" s="704" t="s">
        <v>14</v>
      </c>
      <c r="O1341" s="704" t="s">
        <v>15</v>
      </c>
      <c r="P1341" s="715" t="s">
        <v>16</v>
      </c>
      <c r="Q1341" s="716"/>
      <c r="R1341" s="716"/>
      <c r="S1341" s="717"/>
      <c r="T1341" s="721" t="s">
        <v>17</v>
      </c>
      <c r="U1341" s="722"/>
      <c r="V1341" s="708" t="s">
        <v>18</v>
      </c>
    </row>
    <row r="1342" spans="2:22" x14ac:dyDescent="0.25">
      <c r="B1342" s="699"/>
      <c r="C1342" s="701"/>
      <c r="D1342" s="703"/>
      <c r="E1342" s="765"/>
      <c r="F1342" s="765"/>
      <c r="G1342" s="703"/>
      <c r="H1342" s="703"/>
      <c r="I1342" s="313"/>
      <c r="J1342" s="765"/>
      <c r="K1342" s="703"/>
      <c r="L1342" s="701"/>
      <c r="M1342" s="705"/>
      <c r="N1342" s="705"/>
      <c r="O1342" s="705"/>
      <c r="P1342" s="718"/>
      <c r="Q1342" s="719"/>
      <c r="R1342" s="719"/>
      <c r="S1342" s="720"/>
      <c r="T1342" s="723"/>
      <c r="U1342" s="724"/>
      <c r="V1342" s="709"/>
    </row>
    <row r="1343" spans="2:22" ht="48" x14ac:dyDescent="0.25">
      <c r="B1343" s="699"/>
      <c r="C1343" s="701"/>
      <c r="D1343" s="703"/>
      <c r="E1343" s="765"/>
      <c r="F1343" s="765"/>
      <c r="G1343" s="703"/>
      <c r="H1343" s="703"/>
      <c r="I1343" s="313" t="s">
        <v>180</v>
      </c>
      <c r="J1343" s="765"/>
      <c r="K1343" s="703"/>
      <c r="L1343" s="701"/>
      <c r="M1343" s="705"/>
      <c r="N1343" s="705"/>
      <c r="O1343" s="705"/>
      <c r="P1343" s="711" t="s">
        <v>19</v>
      </c>
      <c r="Q1343" s="711" t="s">
        <v>20</v>
      </c>
      <c r="R1343" s="711" t="s">
        <v>21</v>
      </c>
      <c r="S1343" s="711" t="s">
        <v>22</v>
      </c>
      <c r="T1343" s="695" t="s">
        <v>23</v>
      </c>
      <c r="U1343" s="695" t="s">
        <v>24</v>
      </c>
      <c r="V1343" s="709"/>
    </row>
    <row r="1344" spans="2:22" ht="15.75" thickBot="1" x14ac:dyDescent="0.3">
      <c r="B1344" s="727"/>
      <c r="C1344" s="725"/>
      <c r="D1344" s="707"/>
      <c r="E1344" s="766"/>
      <c r="F1344" s="766"/>
      <c r="G1344" s="707"/>
      <c r="H1344" s="707"/>
      <c r="I1344" s="314"/>
      <c r="J1344" s="766"/>
      <c r="K1344" s="707"/>
      <c r="L1344" s="725"/>
      <c r="M1344" s="696"/>
      <c r="N1344" s="696"/>
      <c r="O1344" s="696"/>
      <c r="P1344" s="712"/>
      <c r="Q1344" s="712"/>
      <c r="R1344" s="712"/>
      <c r="S1344" s="712"/>
      <c r="T1344" s="696"/>
      <c r="U1344" s="696"/>
      <c r="V1344" s="710"/>
    </row>
    <row r="1345" spans="2:22" ht="221.25" customHeight="1" thickBot="1" x14ac:dyDescent="0.3">
      <c r="B1345" s="129">
        <v>1</v>
      </c>
      <c r="C1345" s="71">
        <v>35201</v>
      </c>
      <c r="D1345" s="164" t="s">
        <v>434</v>
      </c>
      <c r="E1345" s="318" t="s">
        <v>489</v>
      </c>
      <c r="F1345" s="319" t="s">
        <v>182</v>
      </c>
      <c r="G1345" s="5">
        <v>9</v>
      </c>
      <c r="H1345" s="170" t="s">
        <v>181</v>
      </c>
      <c r="I1345" s="170">
        <v>105</v>
      </c>
      <c r="J1345" s="7" t="s">
        <v>556</v>
      </c>
      <c r="K1345" s="405">
        <v>1</v>
      </c>
      <c r="L1345" s="164" t="s">
        <v>75</v>
      </c>
      <c r="M1345" s="72">
        <v>2676.5</v>
      </c>
      <c r="N1345" s="72">
        <v>2676.5</v>
      </c>
      <c r="O1345" s="344" t="s">
        <v>189</v>
      </c>
      <c r="P1345" s="74">
        <v>0.25</v>
      </c>
      <c r="Q1345" s="74">
        <v>0.25</v>
      </c>
      <c r="R1345" s="74">
        <v>0.25</v>
      </c>
      <c r="S1345" s="74">
        <v>0.25</v>
      </c>
      <c r="T1345" s="75" t="s">
        <v>29</v>
      </c>
      <c r="U1345" s="75"/>
      <c r="V1345" s="287" t="s">
        <v>557</v>
      </c>
    </row>
    <row r="1346" spans="2:22" ht="15.75" thickTop="1" x14ac:dyDescent="0.25">
      <c r="L1346" s="62"/>
    </row>
    <row r="1347" spans="2:22" x14ac:dyDescent="0.25">
      <c r="L1347" s="62"/>
    </row>
    <row r="1348" spans="2:22" x14ac:dyDescent="0.25">
      <c r="L1348" s="62"/>
      <c r="N1348" s="61">
        <f>SUM(N1345:N1347)</f>
        <v>2676.5</v>
      </c>
    </row>
    <row r="1349" spans="2:22" x14ac:dyDescent="0.25">
      <c r="L1349" s="62"/>
      <c r="N1349" s="102"/>
    </row>
    <row r="1350" spans="2:22" x14ac:dyDescent="0.25">
      <c r="L1350" s="62"/>
      <c r="N1350" s="102"/>
    </row>
    <row r="1351" spans="2:22" x14ac:dyDescent="0.25">
      <c r="L1351" s="62"/>
    </row>
    <row r="1352" spans="2:22" x14ac:dyDescent="0.25">
      <c r="L1352" s="62"/>
      <c r="N1352" s="63"/>
    </row>
    <row r="1353" spans="2:22" x14ac:dyDescent="0.25">
      <c r="L1353" s="62"/>
      <c r="N1353" s="63"/>
    </row>
    <row r="1354" spans="2:22" x14ac:dyDescent="0.25">
      <c r="L1354" s="62"/>
      <c r="N1354" s="63"/>
    </row>
    <row r="1355" spans="2:22" x14ac:dyDescent="0.25">
      <c r="L1355" s="62"/>
      <c r="N1355" s="63"/>
    </row>
    <row r="1356" spans="2:22" x14ac:dyDescent="0.25">
      <c r="L1356" s="62"/>
      <c r="N1356" s="63"/>
    </row>
    <row r="1357" spans="2:22" x14ac:dyDescent="0.25">
      <c r="L1357" s="62"/>
      <c r="N1357" s="63"/>
    </row>
    <row r="1358" spans="2:22" x14ac:dyDescent="0.25">
      <c r="L1358" s="62"/>
      <c r="N1358" s="63"/>
    </row>
    <row r="1359" spans="2:22" x14ac:dyDescent="0.25">
      <c r="L1359" s="62"/>
      <c r="N1359" s="63"/>
    </row>
    <row r="1360" spans="2:22" x14ac:dyDescent="0.25">
      <c r="L1360" s="62"/>
      <c r="N1360" s="63"/>
    </row>
    <row r="1361" spans="2:22" x14ac:dyDescent="0.25">
      <c r="L1361" s="62"/>
      <c r="N1361" s="63"/>
    </row>
    <row r="1362" spans="2:22" x14ac:dyDescent="0.25">
      <c r="L1362" s="62"/>
      <c r="N1362" s="63"/>
    </row>
    <row r="1363" spans="2:22" x14ac:dyDescent="0.25">
      <c r="L1363" s="62"/>
      <c r="N1363" s="63"/>
    </row>
    <row r="1364" spans="2:22" x14ac:dyDescent="0.25">
      <c r="L1364" s="62"/>
      <c r="N1364" s="63"/>
    </row>
    <row r="1365" spans="2:22" x14ac:dyDescent="0.25">
      <c r="L1365" s="62"/>
      <c r="N1365" s="63"/>
    </row>
    <row r="1366" spans="2:22" x14ac:dyDescent="0.25">
      <c r="L1366" s="62"/>
      <c r="N1366" s="63"/>
    </row>
    <row r="1367" spans="2:22" x14ac:dyDescent="0.25">
      <c r="L1367" s="62"/>
      <c r="N1367" s="63"/>
    </row>
    <row r="1368" spans="2:22" x14ac:dyDescent="0.25">
      <c r="L1368" s="62"/>
    </row>
    <row r="1369" spans="2:22" x14ac:dyDescent="0.25">
      <c r="L1369" s="62"/>
    </row>
    <row r="1370" spans="2:22" x14ac:dyDescent="0.25">
      <c r="L1370" s="62"/>
    </row>
    <row r="1371" spans="2:22" x14ac:dyDescent="0.25">
      <c r="L1371" s="62"/>
    </row>
    <row r="1372" spans="2:22" x14ac:dyDescent="0.25">
      <c r="L1372" s="62"/>
    </row>
    <row r="1373" spans="2:22" x14ac:dyDescent="0.25">
      <c r="B1373" s="706" t="s">
        <v>0</v>
      </c>
      <c r="C1373" s="706"/>
      <c r="D1373" s="706"/>
      <c r="E1373" s="706"/>
      <c r="F1373" s="706"/>
      <c r="G1373" s="706"/>
      <c r="H1373" s="706"/>
      <c r="I1373" s="706"/>
      <c r="J1373" s="706"/>
      <c r="K1373" s="706"/>
      <c r="L1373" s="706"/>
      <c r="M1373" s="706"/>
      <c r="N1373" s="706"/>
      <c r="O1373" s="706"/>
      <c r="P1373" s="706"/>
      <c r="Q1373" s="706"/>
      <c r="R1373" s="706"/>
      <c r="S1373" s="706"/>
      <c r="T1373" s="706"/>
      <c r="U1373" s="706"/>
      <c r="V1373" s="706"/>
    </row>
    <row r="1374" spans="2:22" x14ac:dyDescent="0.25">
      <c r="B1374" s="713" t="s">
        <v>1</v>
      </c>
      <c r="C1374" s="713"/>
      <c r="D1374" s="713"/>
      <c r="E1374" s="713"/>
      <c r="F1374" s="713"/>
      <c r="G1374" s="713"/>
      <c r="H1374" s="713"/>
      <c r="I1374" s="713"/>
      <c r="J1374" s="713"/>
      <c r="K1374" s="713"/>
      <c r="L1374" s="713"/>
      <c r="M1374" s="713"/>
      <c r="N1374" s="713"/>
      <c r="O1374" s="713"/>
      <c r="P1374" s="713"/>
      <c r="Q1374" s="713"/>
      <c r="R1374" s="713"/>
      <c r="S1374" s="713"/>
      <c r="T1374" s="713"/>
      <c r="U1374" s="713"/>
      <c r="V1374" s="713"/>
    </row>
    <row r="1375" spans="2:22" x14ac:dyDescent="0.25">
      <c r="B1375" s="713" t="s">
        <v>2</v>
      </c>
      <c r="C1375" s="713"/>
      <c r="D1375" s="713"/>
      <c r="E1375" s="713"/>
      <c r="F1375" s="713"/>
      <c r="G1375" s="713"/>
      <c r="H1375" s="713"/>
      <c r="I1375" s="713"/>
      <c r="J1375" s="713"/>
      <c r="K1375" s="713"/>
      <c r="L1375" s="713"/>
      <c r="M1375" s="713"/>
      <c r="N1375" s="713"/>
      <c r="O1375" s="713"/>
      <c r="P1375" s="713"/>
      <c r="Q1375" s="713"/>
      <c r="R1375" s="713"/>
      <c r="S1375" s="713"/>
      <c r="T1375" s="713"/>
      <c r="U1375" s="713"/>
      <c r="V1375" s="713"/>
    </row>
    <row r="1376" spans="2:22" x14ac:dyDescent="0.25">
      <c r="B1376" s="713" t="s">
        <v>3</v>
      </c>
      <c r="C1376" s="713"/>
      <c r="D1376" s="713"/>
      <c r="E1376" s="713"/>
      <c r="F1376" s="713"/>
      <c r="G1376" s="713"/>
      <c r="H1376" s="713"/>
      <c r="I1376" s="713"/>
      <c r="J1376" s="713"/>
      <c r="K1376" s="713"/>
      <c r="L1376" s="713"/>
      <c r="M1376" s="713"/>
      <c r="N1376" s="713"/>
      <c r="O1376" s="713"/>
      <c r="P1376" s="713"/>
      <c r="Q1376" s="713"/>
      <c r="R1376" s="713"/>
      <c r="S1376" s="713"/>
      <c r="T1376" s="713"/>
      <c r="U1376" s="713"/>
      <c r="V1376" s="713"/>
    </row>
    <row r="1377" spans="2:22" x14ac:dyDescent="0.25">
      <c r="B1377" s="713" t="s">
        <v>455</v>
      </c>
      <c r="C1377" s="713"/>
      <c r="D1377" s="713"/>
      <c r="E1377" s="713"/>
      <c r="F1377" s="713"/>
      <c r="G1377" s="713"/>
      <c r="H1377" s="713"/>
      <c r="I1377" s="713"/>
      <c r="J1377" s="713"/>
      <c r="K1377" s="713"/>
      <c r="L1377" s="713"/>
      <c r="M1377" s="713"/>
      <c r="N1377" s="713"/>
      <c r="O1377" s="713"/>
      <c r="P1377" s="713"/>
      <c r="Q1377" s="713"/>
      <c r="R1377" s="713"/>
      <c r="S1377" s="713"/>
      <c r="T1377" s="713"/>
      <c r="U1377" s="713"/>
      <c r="V1377" s="713"/>
    </row>
    <row r="1378" spans="2:22" x14ac:dyDescent="0.25">
      <c r="B1378" s="726" t="s">
        <v>4</v>
      </c>
      <c r="C1378" s="726"/>
      <c r="D1378" s="726"/>
      <c r="E1378" s="726"/>
      <c r="F1378" s="726"/>
      <c r="G1378" s="726"/>
      <c r="H1378" s="726"/>
      <c r="I1378" s="726"/>
      <c r="J1378" s="726"/>
      <c r="K1378" s="726"/>
      <c r="L1378" s="726"/>
      <c r="M1378" s="726"/>
      <c r="N1378" s="726"/>
      <c r="O1378" s="726"/>
      <c r="P1378" s="726"/>
      <c r="Q1378" s="726"/>
      <c r="R1378" s="726"/>
      <c r="S1378" s="726"/>
      <c r="T1378" s="726"/>
      <c r="U1378" s="726"/>
      <c r="V1378" s="726"/>
    </row>
    <row r="1379" spans="2:22" x14ac:dyDescent="0.25">
      <c r="B1379" s="697" t="s">
        <v>103</v>
      </c>
      <c r="C1379" s="697"/>
      <c r="D1379" s="697"/>
      <c r="E1379" s="697"/>
      <c r="F1379" s="697"/>
      <c r="G1379" s="697"/>
      <c r="H1379" s="697"/>
      <c r="I1379" s="697"/>
      <c r="J1379" s="697"/>
      <c r="K1379" s="697"/>
      <c r="L1379" s="697"/>
      <c r="M1379" s="697"/>
      <c r="N1379" s="697"/>
      <c r="O1379" s="697"/>
      <c r="P1379" s="697"/>
      <c r="Q1379" s="697"/>
      <c r="R1379" s="697"/>
      <c r="S1379" s="697"/>
      <c r="T1379" s="697"/>
      <c r="U1379" s="697"/>
      <c r="V1379" s="697"/>
    </row>
    <row r="1380" spans="2:22" ht="18.75" thickBot="1" x14ac:dyDescent="0.3">
      <c r="B1380" s="2"/>
      <c r="C1380" s="2"/>
      <c r="D1380" s="3"/>
      <c r="E1380" s="3"/>
      <c r="F1380" s="3"/>
      <c r="G1380" s="3"/>
      <c r="H1380" s="3"/>
      <c r="I1380" s="3"/>
      <c r="J1380" s="3"/>
      <c r="K1380" s="3"/>
      <c r="L1380" s="4"/>
      <c r="M1380" s="3"/>
      <c r="N1380" s="3"/>
      <c r="O1380" s="3"/>
      <c r="P1380" s="3"/>
      <c r="Q1380" s="3"/>
      <c r="R1380" s="3"/>
      <c r="S1380" s="3"/>
      <c r="T1380" s="2"/>
      <c r="U1380" s="2"/>
      <c r="V1380" s="2"/>
    </row>
    <row r="1381" spans="2:22" ht="15.75" customHeight="1" thickTop="1" x14ac:dyDescent="0.25">
      <c r="B1381" s="698" t="s">
        <v>6</v>
      </c>
      <c r="C1381" s="700" t="s">
        <v>7</v>
      </c>
      <c r="D1381" s="702" t="s">
        <v>8</v>
      </c>
      <c r="E1381" s="702" t="s">
        <v>177</v>
      </c>
      <c r="F1381" s="702" t="s">
        <v>178</v>
      </c>
      <c r="G1381" s="702" t="s">
        <v>9</v>
      </c>
      <c r="H1381" s="702" t="s">
        <v>10</v>
      </c>
      <c r="I1381" s="312"/>
      <c r="J1381" s="702" t="s">
        <v>179</v>
      </c>
      <c r="K1381" s="702" t="s">
        <v>11</v>
      </c>
      <c r="L1381" s="700" t="s">
        <v>12</v>
      </c>
      <c r="M1381" s="704" t="s">
        <v>13</v>
      </c>
      <c r="N1381" s="704" t="s">
        <v>14</v>
      </c>
      <c r="O1381" s="704" t="s">
        <v>15</v>
      </c>
      <c r="P1381" s="715" t="s">
        <v>16</v>
      </c>
      <c r="Q1381" s="716"/>
      <c r="R1381" s="716"/>
      <c r="S1381" s="717"/>
      <c r="T1381" s="721" t="s">
        <v>17</v>
      </c>
      <c r="U1381" s="722"/>
      <c r="V1381" s="708" t="s">
        <v>18</v>
      </c>
    </row>
    <row r="1382" spans="2:22" x14ac:dyDescent="0.25">
      <c r="B1382" s="699"/>
      <c r="C1382" s="701"/>
      <c r="D1382" s="703"/>
      <c r="E1382" s="765"/>
      <c r="F1382" s="765"/>
      <c r="G1382" s="703"/>
      <c r="H1382" s="703"/>
      <c r="I1382" s="313"/>
      <c r="J1382" s="765"/>
      <c r="K1382" s="703"/>
      <c r="L1382" s="701"/>
      <c r="M1382" s="705"/>
      <c r="N1382" s="705"/>
      <c r="O1382" s="705"/>
      <c r="P1382" s="718"/>
      <c r="Q1382" s="719"/>
      <c r="R1382" s="719"/>
      <c r="S1382" s="720"/>
      <c r="T1382" s="723"/>
      <c r="U1382" s="724"/>
      <c r="V1382" s="709"/>
    </row>
    <row r="1383" spans="2:22" ht="48" x14ac:dyDescent="0.25">
      <c r="B1383" s="699"/>
      <c r="C1383" s="701"/>
      <c r="D1383" s="703"/>
      <c r="E1383" s="765"/>
      <c r="F1383" s="765"/>
      <c r="G1383" s="703"/>
      <c r="H1383" s="703"/>
      <c r="I1383" s="313" t="s">
        <v>180</v>
      </c>
      <c r="J1383" s="765"/>
      <c r="K1383" s="703"/>
      <c r="L1383" s="701"/>
      <c r="M1383" s="705"/>
      <c r="N1383" s="705"/>
      <c r="O1383" s="705"/>
      <c r="P1383" s="711" t="s">
        <v>19</v>
      </c>
      <c r="Q1383" s="711" t="s">
        <v>20</v>
      </c>
      <c r="R1383" s="711" t="s">
        <v>21</v>
      </c>
      <c r="S1383" s="711" t="s">
        <v>22</v>
      </c>
      <c r="T1383" s="695" t="s">
        <v>23</v>
      </c>
      <c r="U1383" s="695" t="s">
        <v>24</v>
      </c>
      <c r="V1383" s="709"/>
    </row>
    <row r="1384" spans="2:22" ht="15.75" thickBot="1" x14ac:dyDescent="0.3">
      <c r="B1384" s="727"/>
      <c r="C1384" s="725"/>
      <c r="D1384" s="707"/>
      <c r="E1384" s="766"/>
      <c r="F1384" s="766"/>
      <c r="G1384" s="707"/>
      <c r="H1384" s="707"/>
      <c r="I1384" s="314"/>
      <c r="J1384" s="766"/>
      <c r="K1384" s="707"/>
      <c r="L1384" s="725"/>
      <c r="M1384" s="696"/>
      <c r="N1384" s="696"/>
      <c r="O1384" s="696"/>
      <c r="P1384" s="712"/>
      <c r="Q1384" s="712"/>
      <c r="R1384" s="712"/>
      <c r="S1384" s="712"/>
      <c r="T1384" s="696"/>
      <c r="U1384" s="696"/>
      <c r="V1384" s="710"/>
    </row>
    <row r="1385" spans="2:22" ht="226.5" customHeight="1" thickBot="1" x14ac:dyDescent="0.3">
      <c r="B1385" s="412">
        <v>1</v>
      </c>
      <c r="C1385" s="413">
        <v>35302</v>
      </c>
      <c r="D1385" s="169" t="s">
        <v>435</v>
      </c>
      <c r="E1385" s="318" t="s">
        <v>489</v>
      </c>
      <c r="F1385" s="319" t="s">
        <v>182</v>
      </c>
      <c r="G1385" s="5">
        <v>9</v>
      </c>
      <c r="H1385" s="174" t="s">
        <v>181</v>
      </c>
      <c r="I1385" s="164">
        <v>105</v>
      </c>
      <c r="J1385" s="7" t="s">
        <v>556</v>
      </c>
      <c r="K1385" s="71">
        <v>1</v>
      </c>
      <c r="L1385" s="164" t="s">
        <v>97</v>
      </c>
      <c r="M1385" s="171">
        <v>500</v>
      </c>
      <c r="N1385" s="171">
        <v>500</v>
      </c>
      <c r="O1385" s="344" t="s">
        <v>189</v>
      </c>
      <c r="P1385" s="89">
        <v>0</v>
      </c>
      <c r="Q1385" s="89">
        <v>0.5</v>
      </c>
      <c r="R1385" s="89">
        <v>0.5</v>
      </c>
      <c r="S1385" s="89">
        <v>0</v>
      </c>
      <c r="T1385" s="90" t="s">
        <v>29</v>
      </c>
      <c r="U1385" s="88"/>
      <c r="V1385" s="356" t="s">
        <v>557</v>
      </c>
    </row>
    <row r="1386" spans="2:22" ht="15.75" thickTop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51"/>
      <c r="M1386" s="1"/>
      <c r="N1386" s="1"/>
      <c r="O1386" s="1"/>
      <c r="P1386" s="1"/>
      <c r="Q1386" s="1"/>
      <c r="R1386" s="1"/>
      <c r="S1386" s="1"/>
      <c r="T1386" s="1"/>
      <c r="U1386" s="1"/>
      <c r="V1386" s="1"/>
    </row>
    <row r="1387" spans="2:22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51"/>
      <c r="M1387" s="1"/>
      <c r="N1387" s="1"/>
      <c r="O1387" s="1"/>
      <c r="P1387" s="1"/>
      <c r="Q1387" s="1"/>
      <c r="R1387" s="1"/>
      <c r="S1387" s="1"/>
      <c r="T1387" s="1"/>
      <c r="U1387" s="1"/>
      <c r="V1387" s="1"/>
    </row>
    <row r="1388" spans="2:22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51"/>
      <c r="M1388" s="1"/>
      <c r="N1388" s="1"/>
      <c r="O1388" s="1"/>
      <c r="P1388" s="1"/>
      <c r="Q1388" s="1"/>
      <c r="R1388" s="1"/>
      <c r="S1388" s="1"/>
      <c r="T1388" s="1"/>
      <c r="U1388" s="1"/>
      <c r="V1388" s="1"/>
    </row>
    <row r="1389" spans="2:22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51"/>
      <c r="M1389" s="1"/>
      <c r="N1389" s="44"/>
      <c r="O1389" s="1"/>
      <c r="P1389" s="1"/>
      <c r="Q1389" s="1"/>
      <c r="R1389" s="1"/>
      <c r="S1389" s="1"/>
      <c r="T1389" s="1"/>
      <c r="U1389" s="1"/>
      <c r="V1389" s="1"/>
    </row>
    <row r="1390" spans="2:22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51"/>
      <c r="M1390" s="1"/>
      <c r="N1390" s="44">
        <f>SUM(N1385:N1389)</f>
        <v>500</v>
      </c>
      <c r="O1390" s="1"/>
      <c r="P1390" s="1"/>
      <c r="Q1390" s="1"/>
      <c r="R1390" s="1"/>
      <c r="S1390" s="1"/>
      <c r="T1390" s="1"/>
      <c r="U1390" s="1"/>
      <c r="V1390" s="1"/>
    </row>
    <row r="1391" spans="2:22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51"/>
      <c r="M1391" s="1"/>
      <c r="N1391" s="1"/>
      <c r="O1391" s="1"/>
      <c r="P1391" s="1"/>
      <c r="Q1391" s="1"/>
      <c r="R1391" s="1"/>
      <c r="S1391" s="1"/>
      <c r="T1391" s="1"/>
      <c r="U1391" s="1"/>
      <c r="V1391" s="1"/>
    </row>
    <row r="1392" spans="2:22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51"/>
      <c r="M1392" s="1"/>
      <c r="N1392" s="1"/>
      <c r="O1392" s="1"/>
      <c r="P1392" s="1"/>
      <c r="Q1392" s="1"/>
      <c r="R1392" s="1"/>
      <c r="S1392" s="1"/>
      <c r="T1392" s="1"/>
      <c r="U1392" s="1"/>
      <c r="V1392" s="1"/>
    </row>
    <row r="1393" spans="2:22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51"/>
      <c r="M1393" s="1"/>
      <c r="N1393" s="1"/>
      <c r="O1393" s="1"/>
      <c r="P1393" s="1"/>
      <c r="Q1393" s="1"/>
      <c r="R1393" s="1"/>
      <c r="S1393" s="1"/>
      <c r="T1393" s="1"/>
      <c r="U1393" s="1"/>
      <c r="V1393" s="1"/>
    </row>
    <row r="1394" spans="2:22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51"/>
      <c r="M1394" s="1"/>
      <c r="N1394" s="1"/>
      <c r="O1394" s="1"/>
      <c r="P1394" s="1"/>
      <c r="Q1394" s="1"/>
      <c r="R1394" s="1"/>
      <c r="S1394" s="1"/>
      <c r="T1394" s="1"/>
      <c r="U1394" s="1"/>
      <c r="V1394" s="1"/>
    </row>
    <row r="1395" spans="2:22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51"/>
      <c r="M1395" s="1"/>
      <c r="N1395" s="1"/>
      <c r="O1395" s="1"/>
      <c r="P1395" s="1"/>
      <c r="Q1395" s="1"/>
      <c r="R1395" s="1"/>
      <c r="S1395" s="1"/>
      <c r="T1395" s="1"/>
      <c r="U1395" s="1"/>
      <c r="V1395" s="1"/>
    </row>
    <row r="1396" spans="2:22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51"/>
      <c r="M1396" s="1"/>
      <c r="N1396" s="1"/>
      <c r="O1396" s="1"/>
      <c r="P1396" s="1"/>
      <c r="Q1396" s="1"/>
      <c r="R1396" s="1"/>
      <c r="S1396" s="1"/>
      <c r="T1396" s="1"/>
      <c r="U1396" s="1"/>
      <c r="V1396" s="1"/>
    </row>
    <row r="1397" spans="2:22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51"/>
      <c r="M1397" s="1"/>
      <c r="N1397" s="1"/>
      <c r="O1397" s="1"/>
      <c r="P1397" s="1"/>
      <c r="Q1397" s="1"/>
      <c r="R1397" s="1"/>
      <c r="S1397" s="1"/>
      <c r="T1397" s="1"/>
      <c r="U1397" s="1"/>
      <c r="V1397" s="1"/>
    </row>
    <row r="1398" spans="2:22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51"/>
      <c r="M1398" s="1"/>
      <c r="N1398" s="1"/>
      <c r="O1398" s="1"/>
      <c r="P1398" s="1"/>
      <c r="Q1398" s="1"/>
      <c r="R1398" s="1"/>
      <c r="S1398" s="1"/>
      <c r="T1398" s="1"/>
      <c r="U1398" s="1"/>
      <c r="V1398" s="1"/>
    </row>
    <row r="1399" spans="2:22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51"/>
      <c r="M1399" s="1"/>
      <c r="N1399" s="1"/>
      <c r="O1399" s="1"/>
      <c r="P1399" s="1"/>
      <c r="Q1399" s="1"/>
      <c r="R1399" s="1"/>
      <c r="S1399" s="1"/>
      <c r="T1399" s="1"/>
      <c r="U1399" s="1"/>
      <c r="V1399" s="1"/>
    </row>
    <row r="1400" spans="2:22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51"/>
      <c r="M1400" s="1"/>
      <c r="N1400" s="1"/>
      <c r="O1400" s="1"/>
      <c r="P1400" s="1"/>
      <c r="Q1400" s="1"/>
      <c r="R1400" s="1"/>
      <c r="S1400" s="1"/>
      <c r="T1400" s="1"/>
      <c r="U1400" s="1"/>
      <c r="V1400" s="1"/>
    </row>
    <row r="1401" spans="2:22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51"/>
      <c r="M1401" s="1"/>
      <c r="N1401" s="1"/>
      <c r="O1401" s="1"/>
      <c r="P1401" s="1"/>
      <c r="Q1401" s="1"/>
      <c r="R1401" s="1"/>
      <c r="S1401" s="1"/>
      <c r="T1401" s="1"/>
      <c r="U1401" s="1"/>
      <c r="V1401" s="1"/>
    </row>
    <row r="1402" spans="2:22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51"/>
      <c r="M1402" s="1"/>
      <c r="N1402" s="1"/>
      <c r="O1402" s="1"/>
      <c r="P1402" s="1"/>
      <c r="Q1402" s="1"/>
      <c r="R1402" s="1"/>
      <c r="S1402" s="1"/>
      <c r="T1402" s="1"/>
      <c r="U1402" s="1"/>
      <c r="V1402" s="1"/>
    </row>
    <row r="1403" spans="2:22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51"/>
      <c r="M1403" s="1"/>
      <c r="N1403" s="1"/>
      <c r="O1403" s="1"/>
      <c r="P1403" s="1"/>
      <c r="Q1403" s="1"/>
      <c r="R1403" s="1"/>
      <c r="S1403" s="1"/>
      <c r="T1403" s="1"/>
      <c r="U1403" s="1"/>
      <c r="V1403" s="1"/>
    </row>
    <row r="1404" spans="2:22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51"/>
      <c r="M1404" s="1"/>
      <c r="N1404" s="1"/>
      <c r="O1404" s="1"/>
      <c r="P1404" s="1"/>
      <c r="Q1404" s="1"/>
      <c r="R1404" s="1"/>
      <c r="S1404" s="1"/>
      <c r="T1404" s="1"/>
      <c r="U1404" s="1"/>
      <c r="V1404" s="1"/>
    </row>
    <row r="1405" spans="2:22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51"/>
      <c r="M1405" s="1"/>
      <c r="N1405" s="1"/>
      <c r="O1405" s="1"/>
      <c r="P1405" s="1"/>
      <c r="Q1405" s="1"/>
      <c r="R1405" s="1"/>
      <c r="S1405" s="1"/>
      <c r="T1405" s="1"/>
      <c r="U1405" s="1"/>
      <c r="V1405" s="1"/>
    </row>
    <row r="1406" spans="2:22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51"/>
      <c r="M1406" s="1"/>
      <c r="N1406" s="1"/>
      <c r="O1406" s="1"/>
      <c r="P1406" s="1"/>
      <c r="Q1406" s="1"/>
      <c r="R1406" s="1"/>
      <c r="S1406" s="1"/>
      <c r="T1406" s="1"/>
      <c r="U1406" s="1"/>
      <c r="V1406" s="1"/>
    </row>
    <row r="1407" spans="2:22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51"/>
      <c r="M1407" s="1"/>
      <c r="N1407" s="1"/>
      <c r="O1407" s="1"/>
      <c r="P1407" s="1"/>
      <c r="Q1407" s="1"/>
      <c r="R1407" s="1"/>
      <c r="S1407" s="1"/>
      <c r="T1407" s="1"/>
      <c r="U1407" s="1"/>
      <c r="V1407" s="1"/>
    </row>
    <row r="1408" spans="2:22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51"/>
      <c r="M1408" s="1"/>
      <c r="N1408" s="1"/>
      <c r="O1408" s="1"/>
      <c r="P1408" s="1"/>
      <c r="Q1408" s="1"/>
      <c r="R1408" s="1"/>
      <c r="S1408" s="1"/>
      <c r="T1408" s="1"/>
      <c r="U1408" s="1"/>
      <c r="V1408" s="1"/>
    </row>
    <row r="1409" spans="2:22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51"/>
      <c r="M1409" s="1"/>
      <c r="N1409" s="1"/>
      <c r="O1409" s="1"/>
      <c r="P1409" s="1"/>
      <c r="Q1409" s="1"/>
      <c r="R1409" s="1"/>
      <c r="S1409" s="1"/>
      <c r="T1409" s="1"/>
      <c r="U1409" s="1"/>
      <c r="V1409" s="1"/>
    </row>
    <row r="1410" spans="2:22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51"/>
      <c r="M1410" s="1"/>
      <c r="N1410" s="1"/>
      <c r="O1410" s="1"/>
      <c r="P1410" s="1"/>
      <c r="Q1410" s="1"/>
      <c r="R1410" s="1"/>
      <c r="S1410" s="1"/>
      <c r="T1410" s="1"/>
      <c r="U1410" s="1"/>
      <c r="V1410" s="1"/>
    </row>
    <row r="1411" spans="2:22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51"/>
      <c r="M1411" s="1"/>
      <c r="N1411" s="1"/>
      <c r="O1411" s="1"/>
      <c r="P1411" s="1"/>
      <c r="Q1411" s="1"/>
      <c r="R1411" s="1"/>
      <c r="S1411" s="1"/>
      <c r="T1411" s="1"/>
      <c r="U1411" s="1"/>
      <c r="V1411" s="1"/>
    </row>
    <row r="1412" spans="2:22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51"/>
      <c r="M1412" s="1"/>
      <c r="N1412" s="1"/>
      <c r="O1412" s="1"/>
      <c r="P1412" s="1"/>
      <c r="Q1412" s="1"/>
      <c r="R1412" s="1"/>
      <c r="S1412" s="1"/>
      <c r="T1412" s="1"/>
      <c r="U1412" s="1"/>
      <c r="V1412" s="1"/>
    </row>
    <row r="1413" spans="2:22" x14ac:dyDescent="0.25">
      <c r="B1413" s="706" t="s">
        <v>0</v>
      </c>
      <c r="C1413" s="706"/>
      <c r="D1413" s="706"/>
      <c r="E1413" s="706"/>
      <c r="F1413" s="706"/>
      <c r="G1413" s="706"/>
      <c r="H1413" s="706"/>
      <c r="I1413" s="706"/>
      <c r="J1413" s="706"/>
      <c r="K1413" s="706"/>
      <c r="L1413" s="706"/>
      <c r="M1413" s="706"/>
      <c r="N1413" s="706"/>
      <c r="O1413" s="706"/>
      <c r="P1413" s="706"/>
      <c r="Q1413" s="706"/>
      <c r="R1413" s="706"/>
      <c r="S1413" s="706"/>
      <c r="T1413" s="706"/>
      <c r="U1413" s="706"/>
      <c r="V1413" s="706"/>
    </row>
    <row r="1414" spans="2:22" x14ac:dyDescent="0.25">
      <c r="B1414" s="713" t="s">
        <v>1</v>
      </c>
      <c r="C1414" s="713"/>
      <c r="D1414" s="713"/>
      <c r="E1414" s="713"/>
      <c r="F1414" s="713"/>
      <c r="G1414" s="713"/>
      <c r="H1414" s="713"/>
      <c r="I1414" s="713"/>
      <c r="J1414" s="713"/>
      <c r="K1414" s="713"/>
      <c r="L1414" s="713"/>
      <c r="M1414" s="713"/>
      <c r="N1414" s="713"/>
      <c r="O1414" s="713"/>
      <c r="P1414" s="713"/>
      <c r="Q1414" s="713"/>
      <c r="R1414" s="713"/>
      <c r="S1414" s="713"/>
      <c r="T1414" s="713"/>
      <c r="U1414" s="713"/>
      <c r="V1414" s="713"/>
    </row>
    <row r="1415" spans="2:22" x14ac:dyDescent="0.25">
      <c r="B1415" s="713" t="s">
        <v>2</v>
      </c>
      <c r="C1415" s="713"/>
      <c r="D1415" s="713"/>
      <c r="E1415" s="713"/>
      <c r="F1415" s="713"/>
      <c r="G1415" s="713"/>
      <c r="H1415" s="713"/>
      <c r="I1415" s="713"/>
      <c r="J1415" s="713"/>
      <c r="K1415" s="713"/>
      <c r="L1415" s="713"/>
      <c r="M1415" s="713"/>
      <c r="N1415" s="713"/>
      <c r="O1415" s="713"/>
      <c r="P1415" s="713"/>
      <c r="Q1415" s="713"/>
      <c r="R1415" s="713"/>
      <c r="S1415" s="713"/>
      <c r="T1415" s="713"/>
      <c r="U1415" s="713"/>
      <c r="V1415" s="713"/>
    </row>
    <row r="1416" spans="2:22" x14ac:dyDescent="0.25">
      <c r="B1416" s="713" t="s">
        <v>3</v>
      </c>
      <c r="C1416" s="713"/>
      <c r="D1416" s="713"/>
      <c r="E1416" s="713"/>
      <c r="F1416" s="713"/>
      <c r="G1416" s="713"/>
      <c r="H1416" s="713"/>
      <c r="I1416" s="713"/>
      <c r="J1416" s="713"/>
      <c r="K1416" s="713"/>
      <c r="L1416" s="713"/>
      <c r="M1416" s="713"/>
      <c r="N1416" s="713"/>
      <c r="O1416" s="713"/>
      <c r="P1416" s="713"/>
      <c r="Q1416" s="713"/>
      <c r="R1416" s="713"/>
      <c r="S1416" s="713"/>
      <c r="T1416" s="713"/>
      <c r="U1416" s="713"/>
      <c r="V1416" s="713"/>
    </row>
    <row r="1417" spans="2:22" x14ac:dyDescent="0.25">
      <c r="B1417" s="713" t="s">
        <v>455</v>
      </c>
      <c r="C1417" s="713"/>
      <c r="D1417" s="713"/>
      <c r="E1417" s="713"/>
      <c r="F1417" s="713"/>
      <c r="G1417" s="713"/>
      <c r="H1417" s="713"/>
      <c r="I1417" s="713"/>
      <c r="J1417" s="713"/>
      <c r="K1417" s="713"/>
      <c r="L1417" s="713"/>
      <c r="M1417" s="713"/>
      <c r="N1417" s="713"/>
      <c r="O1417" s="713"/>
      <c r="P1417" s="713"/>
      <c r="Q1417" s="713"/>
      <c r="R1417" s="713"/>
      <c r="S1417" s="713"/>
      <c r="T1417" s="713"/>
      <c r="U1417" s="713"/>
      <c r="V1417" s="713"/>
    </row>
    <row r="1418" spans="2:22" x14ac:dyDescent="0.25">
      <c r="B1418" s="726" t="s">
        <v>4</v>
      </c>
      <c r="C1418" s="726"/>
      <c r="D1418" s="726"/>
      <c r="E1418" s="726"/>
      <c r="F1418" s="726"/>
      <c r="G1418" s="726"/>
      <c r="H1418" s="726"/>
      <c r="I1418" s="726"/>
      <c r="J1418" s="726"/>
      <c r="K1418" s="726"/>
      <c r="L1418" s="726"/>
      <c r="M1418" s="726"/>
      <c r="N1418" s="726"/>
      <c r="O1418" s="726"/>
      <c r="P1418" s="726"/>
      <c r="Q1418" s="726"/>
      <c r="R1418" s="726"/>
      <c r="S1418" s="726"/>
      <c r="T1418" s="726"/>
      <c r="U1418" s="726"/>
      <c r="V1418" s="726"/>
    </row>
    <row r="1419" spans="2:22" x14ac:dyDescent="0.25">
      <c r="B1419" s="697" t="s">
        <v>104</v>
      </c>
      <c r="C1419" s="697"/>
      <c r="D1419" s="697"/>
      <c r="E1419" s="697"/>
      <c r="F1419" s="697"/>
      <c r="G1419" s="697"/>
      <c r="H1419" s="697"/>
      <c r="I1419" s="697"/>
      <c r="J1419" s="697"/>
      <c r="K1419" s="697"/>
      <c r="L1419" s="697"/>
      <c r="M1419" s="697"/>
      <c r="N1419" s="697"/>
      <c r="O1419" s="697"/>
      <c r="P1419" s="697"/>
      <c r="Q1419" s="697"/>
      <c r="R1419" s="697"/>
      <c r="S1419" s="697"/>
      <c r="T1419" s="697"/>
      <c r="U1419" s="697"/>
      <c r="V1419" s="697"/>
    </row>
    <row r="1420" spans="2:22" ht="18.75" thickBot="1" x14ac:dyDescent="0.3">
      <c r="B1420" s="2"/>
      <c r="C1420" s="2"/>
      <c r="D1420" s="3"/>
      <c r="E1420" s="3"/>
      <c r="F1420" s="3"/>
      <c r="G1420" s="3"/>
      <c r="H1420" s="3"/>
      <c r="I1420" s="3"/>
      <c r="J1420" s="3"/>
      <c r="K1420" s="3"/>
      <c r="L1420" s="4"/>
      <c r="M1420" s="3"/>
      <c r="N1420" s="3"/>
      <c r="O1420" s="3"/>
      <c r="P1420" s="3"/>
      <c r="Q1420" s="3"/>
      <c r="R1420" s="3"/>
      <c r="S1420" s="3"/>
      <c r="T1420" s="2"/>
      <c r="U1420" s="2"/>
      <c r="V1420" s="2"/>
    </row>
    <row r="1421" spans="2:22" ht="15.75" customHeight="1" thickTop="1" x14ac:dyDescent="0.25">
      <c r="B1421" s="698" t="s">
        <v>6</v>
      </c>
      <c r="C1421" s="700" t="s">
        <v>7</v>
      </c>
      <c r="D1421" s="702" t="s">
        <v>8</v>
      </c>
      <c r="E1421" s="702" t="s">
        <v>177</v>
      </c>
      <c r="F1421" s="702" t="s">
        <v>178</v>
      </c>
      <c r="G1421" s="702" t="s">
        <v>9</v>
      </c>
      <c r="H1421" s="702" t="s">
        <v>10</v>
      </c>
      <c r="I1421" s="312"/>
      <c r="J1421" s="702" t="s">
        <v>179</v>
      </c>
      <c r="K1421" s="702" t="s">
        <v>191</v>
      </c>
      <c r="L1421" s="700" t="s">
        <v>12</v>
      </c>
      <c r="M1421" s="704" t="s">
        <v>13</v>
      </c>
      <c r="N1421" s="704" t="s">
        <v>14</v>
      </c>
      <c r="O1421" s="704" t="s">
        <v>15</v>
      </c>
      <c r="P1421" s="715" t="s">
        <v>16</v>
      </c>
      <c r="Q1421" s="716"/>
      <c r="R1421" s="716"/>
      <c r="S1421" s="717"/>
      <c r="T1421" s="721" t="s">
        <v>17</v>
      </c>
      <c r="U1421" s="722"/>
      <c r="V1421" s="708" t="s">
        <v>18</v>
      </c>
    </row>
    <row r="1422" spans="2:22" x14ac:dyDescent="0.25">
      <c r="B1422" s="699"/>
      <c r="C1422" s="701"/>
      <c r="D1422" s="703"/>
      <c r="E1422" s="765"/>
      <c r="F1422" s="765"/>
      <c r="G1422" s="703"/>
      <c r="H1422" s="703"/>
      <c r="I1422" s="313"/>
      <c r="J1422" s="765"/>
      <c r="K1422" s="703"/>
      <c r="L1422" s="701"/>
      <c r="M1422" s="705"/>
      <c r="N1422" s="705"/>
      <c r="O1422" s="705"/>
      <c r="P1422" s="718"/>
      <c r="Q1422" s="719"/>
      <c r="R1422" s="719"/>
      <c r="S1422" s="720"/>
      <c r="T1422" s="723"/>
      <c r="U1422" s="724"/>
      <c r="V1422" s="709"/>
    </row>
    <row r="1423" spans="2:22" ht="48" x14ac:dyDescent="0.25">
      <c r="B1423" s="699"/>
      <c r="C1423" s="701"/>
      <c r="D1423" s="703"/>
      <c r="E1423" s="765"/>
      <c r="F1423" s="765"/>
      <c r="G1423" s="703"/>
      <c r="H1423" s="703"/>
      <c r="I1423" s="313" t="s">
        <v>180</v>
      </c>
      <c r="J1423" s="765"/>
      <c r="K1423" s="703"/>
      <c r="L1423" s="701"/>
      <c r="M1423" s="705"/>
      <c r="N1423" s="705"/>
      <c r="O1423" s="705"/>
      <c r="P1423" s="738" t="s">
        <v>19</v>
      </c>
      <c r="Q1423" s="738" t="s">
        <v>20</v>
      </c>
      <c r="R1423" s="738" t="s">
        <v>21</v>
      </c>
      <c r="S1423" s="738" t="s">
        <v>22</v>
      </c>
      <c r="T1423" s="740" t="s">
        <v>23</v>
      </c>
      <c r="U1423" s="740" t="s">
        <v>24</v>
      </c>
      <c r="V1423" s="709"/>
    </row>
    <row r="1424" spans="2:22" ht="15.75" thickBot="1" x14ac:dyDescent="0.3">
      <c r="B1424" s="727"/>
      <c r="C1424" s="725"/>
      <c r="D1424" s="707"/>
      <c r="E1424" s="766"/>
      <c r="F1424" s="766"/>
      <c r="G1424" s="707"/>
      <c r="H1424" s="707"/>
      <c r="I1424" s="314"/>
      <c r="J1424" s="766"/>
      <c r="K1424" s="707"/>
      <c r="L1424" s="725"/>
      <c r="M1424" s="696"/>
      <c r="N1424" s="696"/>
      <c r="O1424" s="696"/>
      <c r="P1424" s="739"/>
      <c r="Q1424" s="739"/>
      <c r="R1424" s="739"/>
      <c r="S1424" s="739"/>
      <c r="T1424" s="741"/>
      <c r="U1424" s="741"/>
      <c r="V1424" s="710"/>
    </row>
    <row r="1425" spans="2:22" ht="220.5" customHeight="1" thickBot="1" x14ac:dyDescent="0.3">
      <c r="B1425" s="91">
        <v>1</v>
      </c>
      <c r="C1425" s="92">
        <v>35501</v>
      </c>
      <c r="D1425" s="169" t="s">
        <v>437</v>
      </c>
      <c r="E1425" s="318" t="s">
        <v>489</v>
      </c>
      <c r="F1425" s="319" t="s">
        <v>182</v>
      </c>
      <c r="G1425" s="5">
        <v>9</v>
      </c>
      <c r="H1425" s="174" t="s">
        <v>181</v>
      </c>
      <c r="I1425" s="164">
        <v>105</v>
      </c>
      <c r="J1425" s="438" t="s">
        <v>556</v>
      </c>
      <c r="K1425" s="300">
        <v>1</v>
      </c>
      <c r="L1425" s="483" t="s">
        <v>75</v>
      </c>
      <c r="M1425" s="301">
        <v>24705.5</v>
      </c>
      <c r="N1425" s="302">
        <v>24705.5</v>
      </c>
      <c r="O1425" s="344" t="s">
        <v>189</v>
      </c>
      <c r="P1425" s="89">
        <v>0.25</v>
      </c>
      <c r="Q1425" s="89">
        <v>0.25</v>
      </c>
      <c r="R1425" s="89">
        <v>0.25</v>
      </c>
      <c r="S1425" s="89">
        <v>0.25</v>
      </c>
      <c r="T1425" s="83" t="s">
        <v>29</v>
      </c>
      <c r="U1425" s="93"/>
      <c r="V1425" s="467" t="s">
        <v>557</v>
      </c>
    </row>
    <row r="1426" spans="2:22" ht="15.75" thickTop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51"/>
      <c r="M1426" s="1"/>
      <c r="N1426" s="1"/>
      <c r="O1426" s="1"/>
      <c r="P1426" s="1"/>
      <c r="Q1426" s="1"/>
      <c r="R1426" s="1"/>
      <c r="S1426" s="1"/>
      <c r="T1426" s="1"/>
      <c r="U1426" s="1"/>
      <c r="V1426" s="1"/>
    </row>
    <row r="1427" spans="2:22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51"/>
      <c r="M1427" s="1"/>
      <c r="N1427" s="1"/>
      <c r="O1427" s="1"/>
      <c r="P1427" s="1"/>
      <c r="Q1427" s="1"/>
      <c r="R1427" s="1"/>
      <c r="S1427" s="1"/>
      <c r="T1427" s="1"/>
      <c r="U1427" s="1"/>
      <c r="V1427" s="1"/>
    </row>
    <row r="1428" spans="2:22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51"/>
      <c r="M1428" s="1"/>
      <c r="N1428" s="105"/>
      <c r="O1428" s="1"/>
      <c r="P1428" s="1"/>
      <c r="Q1428" s="1"/>
      <c r="R1428" s="1"/>
      <c r="S1428" s="1"/>
      <c r="T1428" s="1"/>
      <c r="U1428" s="1"/>
      <c r="V1428" s="1"/>
    </row>
    <row r="1429" spans="2:22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51"/>
      <c r="M1429" s="1"/>
      <c r="N1429" s="102">
        <f>SUM(N1425:N1428)</f>
        <v>24705.5</v>
      </c>
      <c r="O1429" s="1"/>
      <c r="P1429" s="1"/>
      <c r="Q1429" s="1"/>
      <c r="R1429" s="1"/>
      <c r="S1429" s="1"/>
      <c r="T1429" s="1"/>
      <c r="U1429" s="1"/>
      <c r="V1429" s="1"/>
    </row>
    <row r="1430" spans="2:22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51"/>
      <c r="M1430" s="1"/>
      <c r="N1430" s="102"/>
      <c r="O1430" s="1"/>
      <c r="P1430" s="1"/>
      <c r="Q1430" s="1"/>
      <c r="R1430" s="1"/>
      <c r="S1430" s="1"/>
      <c r="T1430" s="1"/>
      <c r="U1430" s="1"/>
      <c r="V1430" s="1"/>
    </row>
    <row r="1431" spans="2:22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51"/>
      <c r="M1431" s="1"/>
      <c r="N1431" s="105"/>
      <c r="O1431" s="1"/>
      <c r="P1431" s="1"/>
      <c r="Q1431" s="1"/>
      <c r="R1431" s="1"/>
      <c r="S1431" s="1"/>
      <c r="T1431" s="1"/>
      <c r="U1431" s="1"/>
      <c r="V1431" s="1"/>
    </row>
    <row r="1432" spans="2:22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51"/>
      <c r="M1432" s="1"/>
      <c r="N1432" s="105"/>
      <c r="O1432" s="1"/>
      <c r="P1432" s="1"/>
      <c r="Q1432" s="1"/>
      <c r="R1432" s="1"/>
      <c r="S1432" s="1"/>
      <c r="T1432" s="1"/>
      <c r="U1432" s="1"/>
      <c r="V1432" s="1"/>
    </row>
    <row r="1433" spans="2:22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51"/>
      <c r="M1433" s="1"/>
      <c r="N1433" s="106"/>
      <c r="O1433" s="1"/>
      <c r="P1433" s="1"/>
      <c r="Q1433" s="1"/>
      <c r="R1433" s="1"/>
      <c r="S1433" s="1"/>
      <c r="T1433" s="1"/>
      <c r="U1433" s="1"/>
      <c r="V1433" s="1"/>
    </row>
    <row r="1434" spans="2:22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51"/>
      <c r="M1434" s="1"/>
      <c r="N1434" s="1"/>
      <c r="O1434" s="1"/>
      <c r="P1434" s="1"/>
      <c r="Q1434" s="1"/>
      <c r="R1434" s="1"/>
      <c r="S1434" s="1"/>
      <c r="T1434" s="1"/>
      <c r="U1434" s="1"/>
      <c r="V1434" s="1"/>
    </row>
    <row r="1435" spans="2:22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51"/>
      <c r="M1435" s="1"/>
      <c r="N1435" s="1"/>
      <c r="O1435" s="1"/>
      <c r="P1435" s="1"/>
      <c r="Q1435" s="1"/>
      <c r="R1435" s="1"/>
      <c r="S1435" s="1"/>
      <c r="T1435" s="1"/>
      <c r="U1435" s="1"/>
      <c r="V1435" s="1"/>
    </row>
    <row r="1436" spans="2:22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51"/>
      <c r="M1436" s="1"/>
      <c r="N1436" s="1"/>
      <c r="O1436" s="1"/>
      <c r="P1436" s="1"/>
      <c r="Q1436" s="1"/>
      <c r="R1436" s="1"/>
      <c r="S1436" s="1"/>
      <c r="T1436" s="1"/>
      <c r="U1436" s="1"/>
      <c r="V1436" s="1"/>
    </row>
    <row r="1437" spans="2:22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51"/>
      <c r="M1437" s="1"/>
      <c r="N1437" s="1"/>
      <c r="O1437" s="1"/>
      <c r="P1437" s="1"/>
      <c r="Q1437" s="1"/>
      <c r="R1437" s="1"/>
      <c r="S1437" s="1"/>
      <c r="T1437" s="1"/>
      <c r="U1437" s="1"/>
      <c r="V1437" s="1"/>
    </row>
    <row r="1438" spans="2:22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51"/>
      <c r="M1438" s="1"/>
      <c r="N1438" s="1"/>
      <c r="O1438" s="1"/>
      <c r="P1438" s="1"/>
      <c r="Q1438" s="1"/>
      <c r="R1438" s="1"/>
      <c r="S1438" s="1"/>
      <c r="T1438" s="1"/>
      <c r="U1438" s="1"/>
      <c r="V1438" s="1"/>
    </row>
    <row r="1439" spans="2:22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51"/>
      <c r="M1439" s="1"/>
      <c r="N1439" s="1"/>
      <c r="O1439" s="1"/>
      <c r="P1439" s="1"/>
      <c r="Q1439" s="1"/>
      <c r="R1439" s="1"/>
      <c r="S1439" s="1"/>
      <c r="T1439" s="1"/>
      <c r="U1439" s="1"/>
      <c r="V1439" s="1"/>
    </row>
    <row r="1440" spans="2:22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51"/>
      <c r="M1440" s="1"/>
      <c r="N1440" s="1"/>
      <c r="O1440" s="1"/>
      <c r="P1440" s="1"/>
      <c r="Q1440" s="1"/>
      <c r="R1440" s="1"/>
      <c r="S1440" s="1"/>
      <c r="T1440" s="1"/>
      <c r="U1440" s="1"/>
      <c r="V1440" s="1"/>
    </row>
    <row r="1441" spans="2:22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51"/>
      <c r="M1441" s="1"/>
      <c r="N1441" s="1"/>
      <c r="O1441" s="1"/>
      <c r="P1441" s="1"/>
      <c r="Q1441" s="1"/>
      <c r="R1441" s="1"/>
      <c r="S1441" s="1"/>
      <c r="T1441" s="1"/>
      <c r="U1441" s="1"/>
      <c r="V1441" s="1"/>
    </row>
    <row r="1442" spans="2:22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51"/>
      <c r="M1442" s="1"/>
      <c r="N1442" s="1"/>
      <c r="O1442" s="1"/>
      <c r="P1442" s="1"/>
      <c r="Q1442" s="1"/>
      <c r="R1442" s="1"/>
      <c r="S1442" s="1"/>
      <c r="T1442" s="1"/>
      <c r="U1442" s="1"/>
      <c r="V1442" s="1"/>
    </row>
    <row r="1443" spans="2:22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51"/>
      <c r="M1443" s="1"/>
      <c r="N1443" s="1"/>
      <c r="O1443" s="1"/>
      <c r="P1443" s="1"/>
      <c r="Q1443" s="1"/>
      <c r="R1443" s="1"/>
      <c r="S1443" s="1"/>
      <c r="T1443" s="1"/>
      <c r="U1443" s="1"/>
      <c r="V1443" s="1"/>
    </row>
    <row r="1444" spans="2:22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51"/>
      <c r="M1444" s="1"/>
      <c r="N1444" s="1"/>
      <c r="O1444" s="1"/>
      <c r="P1444" s="1"/>
      <c r="Q1444" s="1"/>
      <c r="R1444" s="1"/>
      <c r="S1444" s="1"/>
      <c r="T1444" s="1"/>
      <c r="U1444" s="1"/>
      <c r="V1444" s="1"/>
    </row>
    <row r="1445" spans="2:22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51"/>
      <c r="M1445" s="1"/>
      <c r="N1445" s="1"/>
      <c r="O1445" s="1"/>
      <c r="P1445" s="1"/>
      <c r="Q1445" s="1"/>
      <c r="R1445" s="1"/>
      <c r="S1445" s="1"/>
      <c r="T1445" s="1"/>
      <c r="U1445" s="1"/>
      <c r="V1445" s="1"/>
    </row>
    <row r="1446" spans="2:22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51"/>
      <c r="M1446" s="1"/>
      <c r="N1446" s="1"/>
      <c r="O1446" s="1"/>
      <c r="P1446" s="1"/>
      <c r="Q1446" s="1"/>
      <c r="R1446" s="1"/>
      <c r="S1446" s="1"/>
      <c r="T1446" s="1"/>
      <c r="U1446" s="1"/>
      <c r="V1446" s="1"/>
    </row>
    <row r="1447" spans="2:22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51"/>
      <c r="M1447" s="1"/>
      <c r="N1447" s="1"/>
      <c r="O1447" s="1"/>
      <c r="P1447" s="1"/>
      <c r="Q1447" s="1"/>
      <c r="R1447" s="1"/>
      <c r="S1447" s="1"/>
      <c r="T1447" s="1"/>
      <c r="U1447" s="1"/>
      <c r="V1447" s="1"/>
    </row>
    <row r="1448" spans="2:22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51"/>
      <c r="M1448" s="1"/>
      <c r="N1448" s="1"/>
      <c r="O1448" s="1"/>
      <c r="P1448" s="1"/>
      <c r="Q1448" s="1"/>
      <c r="R1448" s="1"/>
      <c r="S1448" s="1"/>
      <c r="T1448" s="1"/>
      <c r="U1448" s="1"/>
      <c r="V1448" s="1"/>
    </row>
    <row r="1449" spans="2:22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51"/>
      <c r="M1449" s="1"/>
      <c r="N1449" s="1"/>
      <c r="O1449" s="1"/>
      <c r="P1449" s="1"/>
      <c r="Q1449" s="1"/>
      <c r="R1449" s="1"/>
      <c r="S1449" s="1"/>
      <c r="T1449" s="1"/>
      <c r="U1449" s="1"/>
      <c r="V1449" s="1"/>
    </row>
    <row r="1450" spans="2:22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51"/>
      <c r="M1450" s="1"/>
      <c r="N1450" s="1"/>
      <c r="O1450" s="1"/>
      <c r="P1450" s="1"/>
      <c r="Q1450" s="1"/>
      <c r="R1450" s="1"/>
      <c r="S1450" s="1"/>
      <c r="T1450" s="1"/>
      <c r="U1450" s="1"/>
      <c r="V1450" s="1"/>
    </row>
    <row r="1451" spans="2:22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51"/>
      <c r="M1451" s="1"/>
      <c r="N1451" s="1"/>
      <c r="O1451" s="1"/>
      <c r="P1451" s="1"/>
      <c r="Q1451" s="1"/>
      <c r="R1451" s="1"/>
      <c r="S1451" s="1"/>
      <c r="T1451" s="1"/>
      <c r="U1451" s="1"/>
      <c r="V1451" s="1"/>
    </row>
    <row r="1452" spans="2:22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51"/>
      <c r="M1452" s="1"/>
      <c r="N1452" s="1"/>
      <c r="O1452" s="1"/>
      <c r="P1452" s="1"/>
      <c r="Q1452" s="1"/>
      <c r="R1452" s="1"/>
      <c r="S1452" s="1"/>
      <c r="T1452" s="1"/>
      <c r="U1452" s="1"/>
      <c r="V1452" s="1"/>
    </row>
    <row r="1453" spans="2:22" x14ac:dyDescent="0.25">
      <c r="B1453" s="706" t="s">
        <v>0</v>
      </c>
      <c r="C1453" s="706"/>
      <c r="D1453" s="706"/>
      <c r="E1453" s="706"/>
      <c r="F1453" s="706"/>
      <c r="G1453" s="706"/>
      <c r="H1453" s="706"/>
      <c r="I1453" s="706"/>
      <c r="J1453" s="706"/>
      <c r="K1453" s="706"/>
      <c r="L1453" s="706"/>
      <c r="M1453" s="706"/>
      <c r="N1453" s="706"/>
      <c r="O1453" s="706"/>
      <c r="P1453" s="706"/>
      <c r="Q1453" s="706"/>
      <c r="R1453" s="706"/>
      <c r="S1453" s="706"/>
      <c r="T1453" s="706"/>
      <c r="U1453" s="706"/>
      <c r="V1453" s="706"/>
    </row>
    <row r="1454" spans="2:22" x14ac:dyDescent="0.25">
      <c r="B1454" s="713" t="s">
        <v>1</v>
      </c>
      <c r="C1454" s="713"/>
      <c r="D1454" s="713"/>
      <c r="E1454" s="713"/>
      <c r="F1454" s="713"/>
      <c r="G1454" s="713"/>
      <c r="H1454" s="713"/>
      <c r="I1454" s="713"/>
      <c r="J1454" s="713"/>
      <c r="K1454" s="713"/>
      <c r="L1454" s="713"/>
      <c r="M1454" s="713"/>
      <c r="N1454" s="713"/>
      <c r="O1454" s="713"/>
      <c r="P1454" s="713"/>
      <c r="Q1454" s="713"/>
      <c r="R1454" s="713"/>
      <c r="S1454" s="713"/>
      <c r="T1454" s="713"/>
      <c r="U1454" s="713"/>
      <c r="V1454" s="713"/>
    </row>
    <row r="1455" spans="2:22" x14ac:dyDescent="0.25">
      <c r="B1455" s="713" t="s">
        <v>2</v>
      </c>
      <c r="C1455" s="713"/>
      <c r="D1455" s="713"/>
      <c r="E1455" s="713"/>
      <c r="F1455" s="713"/>
      <c r="G1455" s="713"/>
      <c r="H1455" s="713"/>
      <c r="I1455" s="713"/>
      <c r="J1455" s="713"/>
      <c r="K1455" s="713"/>
      <c r="L1455" s="713"/>
      <c r="M1455" s="713"/>
      <c r="N1455" s="713"/>
      <c r="O1455" s="713"/>
      <c r="P1455" s="713"/>
      <c r="Q1455" s="713"/>
      <c r="R1455" s="713"/>
      <c r="S1455" s="713"/>
      <c r="T1455" s="713"/>
      <c r="U1455" s="713"/>
      <c r="V1455" s="713"/>
    </row>
    <row r="1456" spans="2:22" x14ac:dyDescent="0.25">
      <c r="B1456" s="713" t="s">
        <v>3</v>
      </c>
      <c r="C1456" s="713"/>
      <c r="D1456" s="713"/>
      <c r="E1456" s="713"/>
      <c r="F1456" s="713"/>
      <c r="G1456" s="713"/>
      <c r="H1456" s="713"/>
      <c r="I1456" s="713"/>
      <c r="J1456" s="713"/>
      <c r="K1456" s="713"/>
      <c r="L1456" s="713"/>
      <c r="M1456" s="713"/>
      <c r="N1456" s="713"/>
      <c r="O1456" s="713"/>
      <c r="P1456" s="713"/>
      <c r="Q1456" s="713"/>
      <c r="R1456" s="713"/>
      <c r="S1456" s="713"/>
      <c r="T1456" s="713"/>
      <c r="U1456" s="713"/>
      <c r="V1456" s="713"/>
    </row>
    <row r="1457" spans="2:22" x14ac:dyDescent="0.25">
      <c r="B1457" s="713" t="s">
        <v>455</v>
      </c>
      <c r="C1457" s="713"/>
      <c r="D1457" s="713"/>
      <c r="E1457" s="713"/>
      <c r="F1457" s="713"/>
      <c r="G1457" s="713"/>
      <c r="H1457" s="713"/>
      <c r="I1457" s="713"/>
      <c r="J1457" s="713"/>
      <c r="K1457" s="713"/>
      <c r="L1457" s="713"/>
      <c r="M1457" s="713"/>
      <c r="N1457" s="713"/>
      <c r="O1457" s="713"/>
      <c r="P1457" s="713"/>
      <c r="Q1457" s="713"/>
      <c r="R1457" s="713"/>
      <c r="S1457" s="713"/>
      <c r="T1457" s="713"/>
      <c r="U1457" s="713"/>
      <c r="V1457" s="713"/>
    </row>
    <row r="1458" spans="2:22" x14ac:dyDescent="0.25">
      <c r="B1458" s="726" t="s">
        <v>4</v>
      </c>
      <c r="C1458" s="726"/>
      <c r="D1458" s="726"/>
      <c r="E1458" s="726"/>
      <c r="F1458" s="726"/>
      <c r="G1458" s="726"/>
      <c r="H1458" s="726"/>
      <c r="I1458" s="726"/>
      <c r="J1458" s="726"/>
      <c r="K1458" s="726"/>
      <c r="L1458" s="726"/>
      <c r="M1458" s="726"/>
      <c r="N1458" s="726"/>
      <c r="O1458" s="726"/>
      <c r="P1458" s="726"/>
      <c r="Q1458" s="726"/>
      <c r="R1458" s="726"/>
      <c r="S1458" s="726"/>
      <c r="T1458" s="726"/>
      <c r="U1458" s="726"/>
      <c r="V1458" s="726"/>
    </row>
    <row r="1459" spans="2:22" x14ac:dyDescent="0.25">
      <c r="B1459" s="697" t="s">
        <v>105</v>
      </c>
      <c r="C1459" s="697"/>
      <c r="D1459" s="697"/>
      <c r="E1459" s="697"/>
      <c r="F1459" s="697"/>
      <c r="G1459" s="697"/>
      <c r="H1459" s="697"/>
      <c r="I1459" s="697"/>
      <c r="J1459" s="697"/>
      <c r="K1459" s="697"/>
      <c r="L1459" s="697"/>
      <c r="M1459" s="697"/>
      <c r="N1459" s="697"/>
      <c r="O1459" s="697"/>
      <c r="P1459" s="697"/>
      <c r="Q1459" s="697"/>
      <c r="R1459" s="697"/>
      <c r="S1459" s="697"/>
      <c r="T1459" s="697"/>
      <c r="U1459" s="697"/>
      <c r="V1459" s="697"/>
    </row>
    <row r="1460" spans="2:22" ht="18.75" thickBot="1" x14ac:dyDescent="0.3">
      <c r="B1460" s="2"/>
      <c r="C1460" s="2"/>
      <c r="D1460" s="3"/>
      <c r="E1460" s="3"/>
      <c r="F1460" s="3"/>
      <c r="G1460" s="3"/>
      <c r="H1460" s="3"/>
      <c r="I1460" s="3"/>
      <c r="J1460" s="3"/>
      <c r="K1460" s="3"/>
      <c r="L1460" s="4"/>
      <c r="M1460" s="3"/>
      <c r="N1460" s="3"/>
      <c r="O1460" s="3"/>
      <c r="P1460" s="3"/>
      <c r="Q1460" s="3"/>
      <c r="R1460" s="3"/>
      <c r="S1460" s="3"/>
      <c r="T1460" s="2"/>
      <c r="U1460" s="2"/>
      <c r="V1460" s="2"/>
    </row>
    <row r="1461" spans="2:22" ht="15.75" customHeight="1" thickTop="1" x14ac:dyDescent="0.25">
      <c r="B1461" s="698" t="s">
        <v>6</v>
      </c>
      <c r="C1461" s="700" t="s">
        <v>7</v>
      </c>
      <c r="D1461" s="702" t="s">
        <v>8</v>
      </c>
      <c r="E1461" s="702" t="s">
        <v>177</v>
      </c>
      <c r="F1461" s="702" t="s">
        <v>178</v>
      </c>
      <c r="G1461" s="702" t="s">
        <v>9</v>
      </c>
      <c r="H1461" s="702" t="s">
        <v>10</v>
      </c>
      <c r="I1461" s="312"/>
      <c r="J1461" s="702" t="s">
        <v>179</v>
      </c>
      <c r="K1461" s="702" t="s">
        <v>11</v>
      </c>
      <c r="L1461" s="700" t="s">
        <v>12</v>
      </c>
      <c r="M1461" s="704" t="s">
        <v>13</v>
      </c>
      <c r="N1461" s="704" t="s">
        <v>14</v>
      </c>
      <c r="O1461" s="704" t="s">
        <v>15</v>
      </c>
      <c r="P1461" s="715" t="s">
        <v>16</v>
      </c>
      <c r="Q1461" s="716"/>
      <c r="R1461" s="716"/>
      <c r="S1461" s="717"/>
      <c r="T1461" s="721" t="s">
        <v>17</v>
      </c>
      <c r="U1461" s="722"/>
      <c r="V1461" s="708" t="s">
        <v>18</v>
      </c>
    </row>
    <row r="1462" spans="2:22" x14ac:dyDescent="0.25">
      <c r="B1462" s="699"/>
      <c r="C1462" s="701"/>
      <c r="D1462" s="703"/>
      <c r="E1462" s="765"/>
      <c r="F1462" s="765"/>
      <c r="G1462" s="703"/>
      <c r="H1462" s="703"/>
      <c r="I1462" s="313"/>
      <c r="J1462" s="765"/>
      <c r="K1462" s="703"/>
      <c r="L1462" s="701"/>
      <c r="M1462" s="705"/>
      <c r="N1462" s="705"/>
      <c r="O1462" s="705"/>
      <c r="P1462" s="718"/>
      <c r="Q1462" s="719"/>
      <c r="R1462" s="719"/>
      <c r="S1462" s="720"/>
      <c r="T1462" s="723"/>
      <c r="U1462" s="724"/>
      <c r="V1462" s="709"/>
    </row>
    <row r="1463" spans="2:22" ht="48" x14ac:dyDescent="0.25">
      <c r="B1463" s="699"/>
      <c r="C1463" s="701"/>
      <c r="D1463" s="703"/>
      <c r="E1463" s="765"/>
      <c r="F1463" s="765"/>
      <c r="G1463" s="703"/>
      <c r="H1463" s="703"/>
      <c r="I1463" s="313" t="s">
        <v>180</v>
      </c>
      <c r="J1463" s="765"/>
      <c r="K1463" s="703"/>
      <c r="L1463" s="701"/>
      <c r="M1463" s="705"/>
      <c r="N1463" s="705"/>
      <c r="O1463" s="705"/>
      <c r="P1463" s="738" t="s">
        <v>19</v>
      </c>
      <c r="Q1463" s="738" t="s">
        <v>20</v>
      </c>
      <c r="R1463" s="738" t="s">
        <v>21</v>
      </c>
      <c r="S1463" s="738" t="s">
        <v>22</v>
      </c>
      <c r="T1463" s="740" t="s">
        <v>23</v>
      </c>
      <c r="U1463" s="740" t="s">
        <v>24</v>
      </c>
      <c r="V1463" s="709"/>
    </row>
    <row r="1464" spans="2:22" ht="15.75" thickBot="1" x14ac:dyDescent="0.3">
      <c r="B1464" s="727"/>
      <c r="C1464" s="725"/>
      <c r="D1464" s="707"/>
      <c r="E1464" s="766"/>
      <c r="F1464" s="766"/>
      <c r="G1464" s="707"/>
      <c r="H1464" s="707"/>
      <c r="I1464" s="314"/>
      <c r="J1464" s="766"/>
      <c r="K1464" s="707"/>
      <c r="L1464" s="725"/>
      <c r="M1464" s="696"/>
      <c r="N1464" s="696"/>
      <c r="O1464" s="696"/>
      <c r="P1464" s="739"/>
      <c r="Q1464" s="739"/>
      <c r="R1464" s="739"/>
      <c r="S1464" s="739"/>
      <c r="T1464" s="741"/>
      <c r="U1464" s="741"/>
      <c r="V1464" s="710"/>
    </row>
    <row r="1465" spans="2:22" ht="221.25" customHeight="1" thickBot="1" x14ac:dyDescent="0.3">
      <c r="B1465" s="412">
        <v>3</v>
      </c>
      <c r="C1465" s="413">
        <v>35701</v>
      </c>
      <c r="D1465" s="414" t="s">
        <v>440</v>
      </c>
      <c r="E1465" s="318" t="s">
        <v>489</v>
      </c>
      <c r="F1465" s="319" t="s">
        <v>182</v>
      </c>
      <c r="G1465" s="5">
        <v>9</v>
      </c>
      <c r="H1465" s="170" t="s">
        <v>181</v>
      </c>
      <c r="I1465" s="170">
        <v>105</v>
      </c>
      <c r="J1465" s="438" t="s">
        <v>556</v>
      </c>
      <c r="K1465" s="142">
        <v>11</v>
      </c>
      <c r="L1465" s="174" t="s">
        <v>106</v>
      </c>
      <c r="M1465" s="641">
        <v>521.90909090909088</v>
      </c>
      <c r="N1465" s="202">
        <v>15370.5</v>
      </c>
      <c r="O1465" s="417" t="s">
        <v>189</v>
      </c>
      <c r="P1465" s="418">
        <v>0.1</v>
      </c>
      <c r="Q1465" s="418">
        <v>0.4</v>
      </c>
      <c r="R1465" s="418">
        <v>0.4</v>
      </c>
      <c r="S1465" s="418">
        <v>0.1</v>
      </c>
      <c r="T1465" s="381" t="s">
        <v>29</v>
      </c>
      <c r="U1465" s="419"/>
      <c r="V1465" s="356" t="s">
        <v>557</v>
      </c>
    </row>
    <row r="1466" spans="2:22" ht="15.75" thickTop="1" x14ac:dyDescent="0.25">
      <c r="B1466" s="94"/>
      <c r="C1466" s="37"/>
      <c r="D1466" s="95"/>
      <c r="E1466" s="95"/>
      <c r="F1466" s="95"/>
      <c r="G1466" s="12"/>
      <c r="H1466" s="12"/>
      <c r="I1466" s="12"/>
      <c r="J1466" s="12"/>
      <c r="K1466" s="96"/>
      <c r="L1466" s="12"/>
      <c r="M1466" s="97"/>
      <c r="N1466" s="98"/>
      <c r="O1466" s="27"/>
      <c r="P1466" s="99"/>
      <c r="Q1466" s="99"/>
      <c r="R1466" s="99"/>
      <c r="S1466" s="99"/>
      <c r="T1466" s="34"/>
      <c r="U1466" s="47"/>
      <c r="V1466" s="14"/>
    </row>
    <row r="1467" spans="2:22" x14ac:dyDescent="0.25">
      <c r="B1467" s="94"/>
      <c r="C1467" s="37"/>
      <c r="D1467" s="95"/>
      <c r="E1467" s="95"/>
      <c r="F1467" s="95"/>
      <c r="G1467" s="12"/>
      <c r="H1467" s="12"/>
      <c r="I1467" s="12"/>
      <c r="J1467" s="12"/>
      <c r="K1467" s="96"/>
      <c r="L1467" s="12"/>
      <c r="M1467" s="97"/>
      <c r="N1467" s="98"/>
      <c r="O1467" s="27"/>
      <c r="P1467" s="99"/>
      <c r="Q1467" s="99"/>
      <c r="R1467" s="99"/>
      <c r="S1467" s="99"/>
      <c r="T1467" s="34"/>
      <c r="U1467" s="47"/>
      <c r="V1467" s="14"/>
    </row>
    <row r="1468" spans="2:22" x14ac:dyDescent="0.25">
      <c r="B1468" s="94"/>
      <c r="C1468" s="37"/>
      <c r="D1468" s="95"/>
      <c r="E1468" s="95"/>
      <c r="F1468" s="95"/>
      <c r="G1468" s="12"/>
      <c r="H1468" s="12"/>
      <c r="I1468" s="12"/>
      <c r="J1468" s="12"/>
      <c r="K1468" s="96"/>
      <c r="L1468" s="12"/>
      <c r="M1468" s="97"/>
      <c r="N1468" s="98"/>
      <c r="O1468" s="27"/>
      <c r="P1468" s="99"/>
      <c r="Q1468" s="99"/>
      <c r="R1468" s="99"/>
      <c r="S1468" s="99"/>
      <c r="T1468" s="34"/>
      <c r="U1468" s="47"/>
      <c r="V1468" s="14"/>
    </row>
    <row r="1469" spans="2:22" x14ac:dyDescent="0.25">
      <c r="B1469" s="94"/>
      <c r="C1469" s="37"/>
      <c r="D1469" s="95"/>
      <c r="E1469" s="95"/>
      <c r="F1469" s="95"/>
      <c r="G1469" s="12"/>
      <c r="H1469" s="12"/>
      <c r="I1469" s="12"/>
      <c r="J1469" s="12"/>
      <c r="K1469" s="96"/>
      <c r="L1469" s="12"/>
      <c r="M1469" s="97"/>
      <c r="N1469" s="112">
        <f>SUM(N1465:N1468)</f>
        <v>15370.5</v>
      </c>
      <c r="O1469" s="27"/>
      <c r="P1469" s="99"/>
      <c r="Q1469" s="99"/>
      <c r="R1469" s="99"/>
      <c r="S1469" s="99"/>
      <c r="T1469" s="34"/>
      <c r="U1469" s="47"/>
      <c r="V1469" s="14"/>
    </row>
    <row r="1470" spans="2:22" x14ac:dyDescent="0.25">
      <c r="B1470" s="94"/>
      <c r="C1470" s="37"/>
      <c r="D1470" s="95"/>
      <c r="E1470" s="95"/>
      <c r="F1470" s="95"/>
      <c r="G1470" s="12"/>
      <c r="H1470" s="12"/>
      <c r="I1470" s="12"/>
      <c r="J1470" s="12"/>
      <c r="K1470" s="96"/>
      <c r="L1470" s="12"/>
      <c r="M1470" s="97"/>
      <c r="N1470" s="112"/>
      <c r="O1470" s="27"/>
      <c r="P1470" s="99"/>
      <c r="Q1470" s="99"/>
      <c r="R1470" s="99"/>
      <c r="S1470" s="99"/>
      <c r="T1470" s="34"/>
      <c r="U1470" s="47"/>
      <c r="V1470" s="14"/>
    </row>
    <row r="1471" spans="2:22" x14ac:dyDescent="0.25">
      <c r="B1471" s="94"/>
      <c r="C1471" s="37"/>
      <c r="D1471" s="95"/>
      <c r="E1471" s="95"/>
      <c r="F1471" s="95"/>
      <c r="G1471" s="12"/>
      <c r="H1471" s="12"/>
      <c r="I1471" s="12"/>
      <c r="J1471" s="12"/>
      <c r="K1471" s="96"/>
      <c r="L1471" s="12"/>
      <c r="M1471" s="97"/>
      <c r="N1471" s="98"/>
      <c r="O1471" s="27"/>
      <c r="P1471" s="99"/>
      <c r="Q1471" s="99"/>
      <c r="R1471" s="99"/>
      <c r="S1471" s="99"/>
      <c r="T1471" s="34"/>
      <c r="U1471" s="47"/>
      <c r="V1471" s="14"/>
    </row>
    <row r="1472" spans="2:22" x14ac:dyDescent="0.25">
      <c r="B1472" s="94"/>
      <c r="C1472" s="37"/>
      <c r="D1472" s="95"/>
      <c r="E1472" s="95"/>
      <c r="F1472" s="95"/>
      <c r="G1472" s="12"/>
      <c r="H1472" s="12"/>
      <c r="I1472" s="12"/>
      <c r="J1472" s="12"/>
      <c r="K1472" s="96"/>
      <c r="L1472" s="12"/>
      <c r="M1472" s="97"/>
      <c r="N1472" s="98"/>
      <c r="O1472" s="27"/>
      <c r="P1472" s="99"/>
      <c r="Q1472" s="99"/>
      <c r="R1472" s="99"/>
      <c r="S1472" s="99"/>
      <c r="T1472" s="34"/>
      <c r="U1472" s="47"/>
      <c r="V1472" s="14"/>
    </row>
    <row r="1473" spans="2:22" x14ac:dyDescent="0.25">
      <c r="B1473" s="94"/>
      <c r="C1473" s="37"/>
      <c r="D1473" s="95"/>
      <c r="E1473" s="95"/>
      <c r="F1473" s="95"/>
      <c r="G1473" s="12"/>
      <c r="H1473" s="12"/>
      <c r="I1473" s="12"/>
      <c r="J1473" s="12"/>
      <c r="K1473" s="96"/>
      <c r="L1473" s="12"/>
      <c r="M1473" s="97"/>
      <c r="N1473" s="98"/>
      <c r="O1473" s="27"/>
      <c r="P1473" s="99"/>
      <c r="Q1473" s="99"/>
      <c r="R1473" s="99"/>
      <c r="S1473" s="99"/>
      <c r="T1473" s="34"/>
      <c r="U1473" s="47"/>
      <c r="V1473" s="14"/>
    </row>
    <row r="1474" spans="2:22" x14ac:dyDescent="0.25">
      <c r="B1474" s="94"/>
      <c r="C1474" s="37"/>
      <c r="D1474" s="95"/>
      <c r="E1474" s="95"/>
      <c r="F1474" s="95"/>
      <c r="G1474" s="12"/>
      <c r="H1474" s="12"/>
      <c r="I1474" s="12"/>
      <c r="J1474" s="12"/>
      <c r="K1474" s="96"/>
      <c r="L1474" s="12"/>
      <c r="M1474" s="97"/>
      <c r="N1474" s="98"/>
      <c r="O1474" s="27"/>
      <c r="P1474" s="99"/>
      <c r="Q1474" s="99"/>
      <c r="R1474" s="99"/>
      <c r="S1474" s="99"/>
      <c r="T1474" s="34"/>
      <c r="U1474" s="47"/>
      <c r="V1474" s="14"/>
    </row>
    <row r="1475" spans="2:22" x14ac:dyDescent="0.25">
      <c r="B1475" s="94"/>
      <c r="C1475" s="37"/>
      <c r="D1475" s="95"/>
      <c r="E1475" s="95"/>
      <c r="F1475" s="95"/>
      <c r="G1475" s="12"/>
      <c r="H1475" s="12"/>
      <c r="I1475" s="12"/>
      <c r="J1475" s="12"/>
      <c r="K1475" s="96"/>
      <c r="L1475" s="12"/>
      <c r="M1475" s="97"/>
      <c r="N1475" s="98"/>
      <c r="O1475" s="27"/>
      <c r="P1475" s="99"/>
      <c r="Q1475" s="99"/>
      <c r="R1475" s="99"/>
      <c r="S1475" s="99"/>
      <c r="T1475" s="34"/>
      <c r="U1475" s="47"/>
      <c r="V1475" s="14"/>
    </row>
    <row r="1476" spans="2:22" x14ac:dyDescent="0.25">
      <c r="B1476" s="94"/>
      <c r="C1476" s="37"/>
      <c r="D1476" s="95"/>
      <c r="E1476" s="95"/>
      <c r="F1476" s="95"/>
      <c r="G1476" s="12"/>
      <c r="H1476" s="12"/>
      <c r="I1476" s="12"/>
      <c r="J1476" s="12"/>
      <c r="K1476" s="96"/>
      <c r="L1476" s="12"/>
      <c r="M1476" s="97"/>
      <c r="N1476" s="98"/>
      <c r="O1476" s="27"/>
      <c r="P1476" s="99"/>
      <c r="Q1476" s="99"/>
      <c r="R1476" s="99"/>
      <c r="S1476" s="99"/>
      <c r="T1476" s="34"/>
      <c r="U1476" s="47"/>
      <c r="V1476" s="14"/>
    </row>
    <row r="1477" spans="2:22" x14ac:dyDescent="0.25">
      <c r="B1477" s="94"/>
      <c r="C1477" s="37"/>
      <c r="D1477" s="95"/>
      <c r="E1477" s="95"/>
      <c r="F1477" s="95"/>
      <c r="G1477" s="12"/>
      <c r="H1477" s="12"/>
      <c r="I1477" s="12"/>
      <c r="J1477" s="12"/>
      <c r="K1477" s="96"/>
      <c r="L1477" s="12"/>
      <c r="M1477" s="97"/>
      <c r="N1477" s="98"/>
      <c r="O1477" s="27"/>
      <c r="P1477" s="99"/>
      <c r="Q1477" s="99"/>
      <c r="R1477" s="99"/>
      <c r="S1477" s="99"/>
      <c r="T1477" s="34"/>
      <c r="U1477" s="47"/>
      <c r="V1477" s="14"/>
    </row>
    <row r="1478" spans="2:22" x14ac:dyDescent="0.25">
      <c r="B1478" s="94"/>
      <c r="C1478" s="37"/>
      <c r="D1478" s="95"/>
      <c r="E1478" s="95"/>
      <c r="F1478" s="95"/>
      <c r="G1478" s="12"/>
      <c r="H1478" s="12"/>
      <c r="I1478" s="12"/>
      <c r="J1478" s="12"/>
      <c r="K1478" s="96"/>
      <c r="L1478" s="12"/>
      <c r="M1478" s="97"/>
      <c r="N1478" s="98"/>
      <c r="O1478" s="27"/>
      <c r="P1478" s="99"/>
      <c r="Q1478" s="99"/>
      <c r="R1478" s="99"/>
      <c r="S1478" s="99"/>
      <c r="T1478" s="34"/>
      <c r="U1478" s="47"/>
      <c r="V1478" s="14"/>
    </row>
    <row r="1479" spans="2:22" x14ac:dyDescent="0.25">
      <c r="B1479" s="94"/>
      <c r="C1479" s="37"/>
      <c r="D1479" s="95"/>
      <c r="E1479" s="95"/>
      <c r="F1479" s="95"/>
      <c r="G1479" s="12"/>
      <c r="H1479" s="12"/>
      <c r="I1479" s="12"/>
      <c r="J1479" s="12"/>
      <c r="K1479" s="96"/>
      <c r="L1479" s="12"/>
      <c r="M1479" s="97"/>
      <c r="N1479" s="98"/>
      <c r="O1479" s="27"/>
      <c r="P1479" s="99"/>
      <c r="Q1479" s="99"/>
      <c r="R1479" s="99"/>
      <c r="S1479" s="99"/>
      <c r="T1479" s="34"/>
      <c r="U1479" s="47"/>
      <c r="V1479" s="14"/>
    </row>
    <row r="1480" spans="2:22" x14ac:dyDescent="0.25">
      <c r="B1480" s="94"/>
      <c r="C1480" s="37"/>
      <c r="D1480" s="95"/>
      <c r="E1480" s="95"/>
      <c r="F1480" s="95"/>
      <c r="G1480" s="12"/>
      <c r="H1480" s="12"/>
      <c r="I1480" s="12"/>
      <c r="J1480" s="12"/>
      <c r="K1480" s="96"/>
      <c r="L1480" s="12"/>
      <c r="M1480" s="97"/>
      <c r="N1480" s="98"/>
      <c r="O1480" s="27"/>
      <c r="P1480" s="99"/>
      <c r="Q1480" s="99"/>
      <c r="R1480" s="99"/>
      <c r="S1480" s="99"/>
      <c r="T1480" s="34"/>
      <c r="U1480" s="47"/>
      <c r="V1480" s="14"/>
    </row>
    <row r="1481" spans="2:22" x14ac:dyDescent="0.25">
      <c r="B1481" s="94"/>
      <c r="C1481" s="37"/>
      <c r="D1481" s="95"/>
      <c r="E1481" s="95"/>
      <c r="F1481" s="95"/>
      <c r="G1481" s="12"/>
      <c r="H1481" s="12"/>
      <c r="I1481" s="12"/>
      <c r="J1481" s="12"/>
      <c r="K1481" s="96"/>
      <c r="L1481" s="12"/>
      <c r="M1481" s="97"/>
      <c r="N1481" s="98"/>
      <c r="O1481" s="27"/>
      <c r="P1481" s="99"/>
      <c r="Q1481" s="99"/>
      <c r="R1481" s="99"/>
      <c r="S1481" s="99"/>
      <c r="T1481" s="34"/>
      <c r="U1481" s="47"/>
      <c r="V1481" s="14"/>
    </row>
    <row r="1482" spans="2:22" x14ac:dyDescent="0.25">
      <c r="B1482" s="94"/>
      <c r="C1482" s="37"/>
      <c r="D1482" s="95"/>
      <c r="E1482" s="95"/>
      <c r="F1482" s="95"/>
      <c r="G1482" s="12"/>
      <c r="H1482" s="12"/>
      <c r="I1482" s="12"/>
      <c r="J1482" s="12"/>
      <c r="K1482" s="96"/>
      <c r="L1482" s="12"/>
      <c r="M1482" s="97"/>
      <c r="N1482" s="98"/>
      <c r="O1482" s="27"/>
      <c r="P1482" s="99"/>
      <c r="Q1482" s="99"/>
      <c r="R1482" s="99"/>
      <c r="S1482" s="99"/>
      <c r="T1482" s="34"/>
      <c r="U1482" s="47"/>
      <c r="V1482" s="14"/>
    </row>
    <row r="1483" spans="2:22" x14ac:dyDescent="0.25">
      <c r="B1483" s="94"/>
      <c r="C1483" s="37"/>
      <c r="D1483" s="95"/>
      <c r="E1483" s="95"/>
      <c r="F1483" s="95"/>
      <c r="G1483" s="12"/>
      <c r="H1483" s="12"/>
      <c r="I1483" s="12"/>
      <c r="J1483" s="12"/>
      <c r="K1483" s="96"/>
      <c r="L1483" s="12"/>
      <c r="M1483" s="97"/>
      <c r="N1483" s="98"/>
      <c r="O1483" s="27"/>
      <c r="P1483" s="99"/>
      <c r="Q1483" s="99"/>
      <c r="R1483" s="99"/>
      <c r="S1483" s="99"/>
      <c r="T1483" s="34"/>
      <c r="U1483" s="47"/>
      <c r="V1483" s="14"/>
    </row>
    <row r="1484" spans="2:22" x14ac:dyDescent="0.25">
      <c r="B1484" s="94"/>
      <c r="C1484" s="37"/>
      <c r="D1484" s="95"/>
      <c r="E1484" s="95"/>
      <c r="F1484" s="95"/>
      <c r="G1484" s="12"/>
      <c r="H1484" s="12"/>
      <c r="I1484" s="12"/>
      <c r="J1484" s="12"/>
      <c r="K1484" s="96"/>
      <c r="L1484" s="12"/>
      <c r="M1484" s="97"/>
      <c r="N1484" s="98"/>
      <c r="O1484" s="27"/>
      <c r="P1484" s="99"/>
      <c r="Q1484" s="99"/>
      <c r="R1484" s="99"/>
      <c r="S1484" s="99"/>
      <c r="T1484" s="34"/>
      <c r="U1484" s="47"/>
      <c r="V1484" s="14"/>
    </row>
    <row r="1485" spans="2:22" x14ac:dyDescent="0.25">
      <c r="B1485" s="94"/>
      <c r="C1485" s="37"/>
      <c r="D1485" s="95"/>
      <c r="E1485" s="95"/>
      <c r="F1485" s="95"/>
      <c r="G1485" s="12"/>
      <c r="H1485" s="12"/>
      <c r="I1485" s="12"/>
      <c r="J1485" s="12"/>
      <c r="K1485" s="96"/>
      <c r="L1485" s="12"/>
      <c r="M1485" s="97"/>
      <c r="N1485" s="98"/>
      <c r="O1485" s="27"/>
      <c r="P1485" s="99"/>
      <c r="Q1485" s="99"/>
      <c r="R1485" s="99"/>
      <c r="S1485" s="99"/>
      <c r="T1485" s="34"/>
      <c r="U1485" s="47"/>
      <c r="V1485" s="14"/>
    </row>
    <row r="1486" spans="2:22" x14ac:dyDescent="0.25">
      <c r="B1486" s="94"/>
      <c r="C1486" s="37"/>
      <c r="D1486" s="95"/>
      <c r="E1486" s="95"/>
      <c r="F1486" s="95"/>
      <c r="G1486" s="12"/>
      <c r="H1486" s="12"/>
      <c r="I1486" s="12"/>
      <c r="J1486" s="12"/>
      <c r="K1486" s="96"/>
      <c r="L1486" s="12"/>
      <c r="M1486" s="97"/>
      <c r="N1486" s="98"/>
      <c r="O1486" s="27"/>
      <c r="P1486" s="99"/>
      <c r="Q1486" s="99"/>
      <c r="R1486" s="99"/>
      <c r="S1486" s="99"/>
      <c r="T1486" s="34"/>
      <c r="U1486" s="47"/>
      <c r="V1486" s="14"/>
    </row>
    <row r="1487" spans="2:22" x14ac:dyDescent="0.25">
      <c r="B1487" s="94"/>
      <c r="C1487" s="37"/>
      <c r="D1487" s="95"/>
      <c r="E1487" s="95"/>
      <c r="F1487" s="95"/>
      <c r="G1487" s="12"/>
      <c r="H1487" s="12"/>
      <c r="I1487" s="12"/>
      <c r="J1487" s="12"/>
      <c r="K1487" s="96"/>
      <c r="L1487" s="12"/>
      <c r="M1487" s="97"/>
      <c r="N1487" s="98"/>
      <c r="O1487" s="27"/>
      <c r="P1487" s="99"/>
      <c r="Q1487" s="99"/>
      <c r="R1487" s="99"/>
      <c r="S1487" s="99"/>
      <c r="T1487" s="34"/>
      <c r="U1487" s="47"/>
      <c r="V1487" s="14"/>
    </row>
    <row r="1488" spans="2:22" x14ac:dyDescent="0.25">
      <c r="B1488" s="94"/>
      <c r="C1488" s="37"/>
      <c r="D1488" s="95"/>
      <c r="E1488" s="95"/>
      <c r="F1488" s="95"/>
      <c r="G1488" s="12"/>
      <c r="H1488" s="12"/>
      <c r="I1488" s="12"/>
      <c r="J1488" s="12"/>
      <c r="K1488" s="96"/>
      <c r="L1488" s="12"/>
      <c r="M1488" s="97"/>
      <c r="N1488" s="98"/>
      <c r="O1488" s="27"/>
      <c r="P1488" s="99"/>
      <c r="Q1488" s="99"/>
      <c r="R1488" s="99"/>
      <c r="S1488" s="99"/>
      <c r="T1488" s="34"/>
      <c r="U1488" s="47"/>
      <c r="V1488" s="14"/>
    </row>
    <row r="1489" spans="2:22" x14ac:dyDescent="0.25">
      <c r="B1489" s="94"/>
      <c r="C1489" s="37"/>
      <c r="D1489" s="95"/>
      <c r="E1489" s="95"/>
      <c r="F1489" s="95"/>
      <c r="G1489" s="12"/>
      <c r="H1489" s="12"/>
      <c r="I1489" s="12"/>
      <c r="J1489" s="12"/>
      <c r="K1489" s="96"/>
      <c r="L1489" s="12"/>
      <c r="M1489" s="97"/>
      <c r="N1489" s="98"/>
      <c r="O1489" s="27"/>
      <c r="P1489" s="99"/>
      <c r="Q1489" s="99"/>
      <c r="R1489" s="99"/>
      <c r="S1489" s="99"/>
      <c r="T1489" s="34"/>
      <c r="U1489" s="47"/>
      <c r="V1489" s="14"/>
    </row>
    <row r="1490" spans="2:22" x14ac:dyDescent="0.25">
      <c r="B1490" s="94"/>
      <c r="C1490" s="37"/>
      <c r="D1490" s="95"/>
      <c r="E1490" s="95"/>
      <c r="F1490" s="95"/>
      <c r="G1490" s="12"/>
      <c r="H1490" s="12"/>
      <c r="I1490" s="12"/>
      <c r="J1490" s="12"/>
      <c r="K1490" s="96"/>
      <c r="L1490" s="12"/>
      <c r="M1490" s="97"/>
      <c r="N1490" s="98"/>
      <c r="O1490" s="27"/>
      <c r="P1490" s="99"/>
      <c r="Q1490" s="99"/>
      <c r="R1490" s="99"/>
      <c r="S1490" s="99"/>
      <c r="T1490" s="34"/>
      <c r="U1490" s="47"/>
      <c r="V1490" s="14"/>
    </row>
    <row r="1491" spans="2:22" x14ac:dyDescent="0.25">
      <c r="B1491" s="94"/>
      <c r="C1491" s="37"/>
      <c r="D1491" s="95"/>
      <c r="E1491" s="95"/>
      <c r="F1491" s="95"/>
      <c r="G1491" s="12"/>
      <c r="H1491" s="12"/>
      <c r="I1491" s="12"/>
      <c r="J1491" s="12"/>
      <c r="K1491" s="96"/>
      <c r="L1491" s="12"/>
      <c r="M1491" s="97"/>
      <c r="N1491" s="98"/>
      <c r="O1491" s="27"/>
      <c r="P1491" s="99"/>
      <c r="Q1491" s="99"/>
      <c r="R1491" s="99"/>
      <c r="S1491" s="99"/>
      <c r="T1491" s="34"/>
      <c r="U1491" s="47"/>
      <c r="V1491" s="14"/>
    </row>
    <row r="1492" spans="2:22" x14ac:dyDescent="0.25">
      <c r="B1492" s="94"/>
      <c r="C1492" s="37"/>
      <c r="D1492" s="95"/>
      <c r="E1492" s="95"/>
      <c r="F1492" s="95"/>
      <c r="G1492" s="12"/>
      <c r="H1492" s="12"/>
      <c r="I1492" s="12"/>
      <c r="J1492" s="12"/>
      <c r="K1492" s="96"/>
      <c r="L1492" s="12"/>
      <c r="M1492" s="97"/>
      <c r="N1492" s="98"/>
      <c r="O1492" s="27"/>
      <c r="P1492" s="99"/>
      <c r="Q1492" s="99"/>
      <c r="R1492" s="99"/>
      <c r="S1492" s="99"/>
      <c r="T1492" s="34"/>
      <c r="U1492" s="47"/>
      <c r="V1492" s="14"/>
    </row>
    <row r="1493" spans="2:22" x14ac:dyDescent="0.25">
      <c r="B1493" s="706" t="s">
        <v>0</v>
      </c>
      <c r="C1493" s="706"/>
      <c r="D1493" s="706"/>
      <c r="E1493" s="706"/>
      <c r="F1493" s="706"/>
      <c r="G1493" s="706"/>
      <c r="H1493" s="706"/>
      <c r="I1493" s="706"/>
      <c r="J1493" s="706"/>
      <c r="K1493" s="706"/>
      <c r="L1493" s="706"/>
      <c r="M1493" s="706"/>
      <c r="N1493" s="706"/>
      <c r="O1493" s="706"/>
      <c r="P1493" s="706"/>
      <c r="Q1493" s="706"/>
      <c r="R1493" s="706"/>
      <c r="S1493" s="706"/>
      <c r="T1493" s="706"/>
      <c r="U1493" s="706"/>
      <c r="V1493" s="706"/>
    </row>
    <row r="1494" spans="2:22" x14ac:dyDescent="0.25">
      <c r="B1494" s="713" t="s">
        <v>1</v>
      </c>
      <c r="C1494" s="713"/>
      <c r="D1494" s="713"/>
      <c r="E1494" s="713"/>
      <c r="F1494" s="713"/>
      <c r="G1494" s="713"/>
      <c r="H1494" s="713"/>
      <c r="I1494" s="713"/>
      <c r="J1494" s="713"/>
      <c r="K1494" s="713"/>
      <c r="L1494" s="713"/>
      <c r="M1494" s="713"/>
      <c r="N1494" s="713"/>
      <c r="O1494" s="713"/>
      <c r="P1494" s="713"/>
      <c r="Q1494" s="713"/>
      <c r="R1494" s="713"/>
      <c r="S1494" s="713"/>
      <c r="T1494" s="713"/>
      <c r="U1494" s="713"/>
      <c r="V1494" s="713"/>
    </row>
    <row r="1495" spans="2:22" x14ac:dyDescent="0.25">
      <c r="B1495" s="713" t="s">
        <v>2</v>
      </c>
      <c r="C1495" s="713"/>
      <c r="D1495" s="713"/>
      <c r="E1495" s="713"/>
      <c r="F1495" s="713"/>
      <c r="G1495" s="713"/>
      <c r="H1495" s="713"/>
      <c r="I1495" s="713"/>
      <c r="J1495" s="713"/>
      <c r="K1495" s="713"/>
      <c r="L1495" s="713"/>
      <c r="M1495" s="713"/>
      <c r="N1495" s="713"/>
      <c r="O1495" s="713"/>
      <c r="P1495" s="713"/>
      <c r="Q1495" s="713"/>
      <c r="R1495" s="713"/>
      <c r="S1495" s="713"/>
      <c r="T1495" s="713"/>
      <c r="U1495" s="713"/>
      <c r="V1495" s="713"/>
    </row>
    <row r="1496" spans="2:22" x14ac:dyDescent="0.25">
      <c r="B1496" s="713" t="s">
        <v>3</v>
      </c>
      <c r="C1496" s="713"/>
      <c r="D1496" s="713"/>
      <c r="E1496" s="713"/>
      <c r="F1496" s="713"/>
      <c r="G1496" s="713"/>
      <c r="H1496" s="713"/>
      <c r="I1496" s="713"/>
      <c r="J1496" s="713"/>
      <c r="K1496" s="713"/>
      <c r="L1496" s="713"/>
      <c r="M1496" s="713"/>
      <c r="N1496" s="713"/>
      <c r="O1496" s="713"/>
      <c r="P1496" s="713"/>
      <c r="Q1496" s="713"/>
      <c r="R1496" s="713"/>
      <c r="S1496" s="713"/>
      <c r="T1496" s="713"/>
      <c r="U1496" s="713"/>
      <c r="V1496" s="713"/>
    </row>
    <row r="1497" spans="2:22" x14ac:dyDescent="0.25">
      <c r="B1497" s="713" t="s">
        <v>455</v>
      </c>
      <c r="C1497" s="713"/>
      <c r="D1497" s="713"/>
      <c r="E1497" s="713"/>
      <c r="F1497" s="713"/>
      <c r="G1497" s="713"/>
      <c r="H1497" s="713"/>
      <c r="I1497" s="713"/>
      <c r="J1497" s="713"/>
      <c r="K1497" s="713"/>
      <c r="L1497" s="713"/>
      <c r="M1497" s="713"/>
      <c r="N1497" s="713"/>
      <c r="O1497" s="713"/>
      <c r="P1497" s="713"/>
      <c r="Q1497" s="713"/>
      <c r="R1497" s="713"/>
      <c r="S1497" s="713"/>
      <c r="T1497" s="713"/>
      <c r="U1497" s="713"/>
      <c r="V1497" s="713"/>
    </row>
    <row r="1498" spans="2:22" x14ac:dyDescent="0.25">
      <c r="B1498" s="726" t="s">
        <v>4</v>
      </c>
      <c r="C1498" s="726"/>
      <c r="D1498" s="726"/>
      <c r="E1498" s="726"/>
      <c r="F1498" s="726"/>
      <c r="G1498" s="726"/>
      <c r="H1498" s="726"/>
      <c r="I1498" s="726"/>
      <c r="J1498" s="726"/>
      <c r="K1498" s="726"/>
      <c r="L1498" s="726"/>
      <c r="M1498" s="726"/>
      <c r="N1498" s="726"/>
      <c r="O1498" s="726"/>
      <c r="P1498" s="726"/>
      <c r="Q1498" s="726"/>
      <c r="R1498" s="726"/>
      <c r="S1498" s="726"/>
      <c r="T1498" s="726"/>
      <c r="U1498" s="726"/>
      <c r="V1498" s="726"/>
    </row>
    <row r="1499" spans="2:22" x14ac:dyDescent="0.25">
      <c r="B1499" s="697" t="s">
        <v>186</v>
      </c>
      <c r="C1499" s="697"/>
      <c r="D1499" s="697"/>
      <c r="E1499" s="697"/>
      <c r="F1499" s="697"/>
      <c r="G1499" s="697"/>
      <c r="H1499" s="697"/>
      <c r="I1499" s="697"/>
      <c r="J1499" s="697"/>
      <c r="K1499" s="697"/>
      <c r="L1499" s="697"/>
      <c r="M1499" s="697"/>
      <c r="N1499" s="697"/>
      <c r="O1499" s="697"/>
      <c r="P1499" s="697"/>
      <c r="Q1499" s="697"/>
      <c r="R1499" s="697"/>
      <c r="S1499" s="697"/>
      <c r="T1499" s="697"/>
      <c r="U1499" s="697"/>
      <c r="V1499" s="697"/>
    </row>
    <row r="1500" spans="2:22" ht="18.75" thickBot="1" x14ac:dyDescent="0.3">
      <c r="B1500" s="2"/>
      <c r="C1500" s="2"/>
      <c r="D1500" s="3"/>
      <c r="E1500" s="3"/>
      <c r="F1500" s="3"/>
      <c r="G1500" s="3"/>
      <c r="H1500" s="3"/>
      <c r="I1500" s="3"/>
      <c r="J1500" s="3"/>
      <c r="K1500" s="3"/>
      <c r="L1500" s="4"/>
      <c r="M1500" s="3"/>
      <c r="N1500" s="3"/>
      <c r="O1500" s="3"/>
      <c r="P1500" s="3"/>
      <c r="Q1500" s="3"/>
      <c r="R1500" s="3"/>
      <c r="S1500" s="3"/>
      <c r="T1500" s="2"/>
      <c r="U1500" s="2"/>
      <c r="V1500" s="2"/>
    </row>
    <row r="1501" spans="2:22" ht="15.75" thickTop="1" x14ac:dyDescent="0.25">
      <c r="B1501" s="698" t="s">
        <v>6</v>
      </c>
      <c r="C1501" s="700" t="s">
        <v>7</v>
      </c>
      <c r="D1501" s="702" t="s">
        <v>8</v>
      </c>
      <c r="E1501" s="702" t="s">
        <v>177</v>
      </c>
      <c r="F1501" s="702" t="s">
        <v>178</v>
      </c>
      <c r="G1501" s="702" t="s">
        <v>9</v>
      </c>
      <c r="H1501" s="702" t="s">
        <v>10</v>
      </c>
      <c r="I1501" s="312"/>
      <c r="J1501" s="702" t="s">
        <v>179</v>
      </c>
      <c r="K1501" s="702" t="s">
        <v>11</v>
      </c>
      <c r="L1501" s="700" t="s">
        <v>12</v>
      </c>
      <c r="M1501" s="704" t="s">
        <v>13</v>
      </c>
      <c r="N1501" s="704" t="s">
        <v>14</v>
      </c>
      <c r="O1501" s="704" t="s">
        <v>15</v>
      </c>
      <c r="P1501" s="715" t="s">
        <v>16</v>
      </c>
      <c r="Q1501" s="716"/>
      <c r="R1501" s="716"/>
      <c r="S1501" s="717"/>
      <c r="T1501" s="721" t="s">
        <v>17</v>
      </c>
      <c r="U1501" s="722"/>
      <c r="V1501" s="708" t="s">
        <v>18</v>
      </c>
    </row>
    <row r="1502" spans="2:22" x14ac:dyDescent="0.25">
      <c r="B1502" s="699"/>
      <c r="C1502" s="701"/>
      <c r="D1502" s="703"/>
      <c r="E1502" s="703"/>
      <c r="F1502" s="703"/>
      <c r="G1502" s="703"/>
      <c r="H1502" s="703"/>
      <c r="I1502" s="313"/>
      <c r="J1502" s="703"/>
      <c r="K1502" s="703"/>
      <c r="L1502" s="701"/>
      <c r="M1502" s="705"/>
      <c r="N1502" s="705"/>
      <c r="O1502" s="705"/>
      <c r="P1502" s="718"/>
      <c r="Q1502" s="719"/>
      <c r="R1502" s="719"/>
      <c r="S1502" s="720"/>
      <c r="T1502" s="723"/>
      <c r="U1502" s="724"/>
      <c r="V1502" s="709"/>
    </row>
    <row r="1503" spans="2:22" ht="48" x14ac:dyDescent="0.25">
      <c r="B1503" s="699"/>
      <c r="C1503" s="701"/>
      <c r="D1503" s="703"/>
      <c r="E1503" s="703"/>
      <c r="F1503" s="703"/>
      <c r="G1503" s="703"/>
      <c r="H1503" s="703"/>
      <c r="I1503" s="313" t="s">
        <v>180</v>
      </c>
      <c r="J1503" s="703"/>
      <c r="K1503" s="703"/>
      <c r="L1503" s="701"/>
      <c r="M1503" s="705"/>
      <c r="N1503" s="705"/>
      <c r="O1503" s="705"/>
      <c r="P1503" s="711" t="s">
        <v>19</v>
      </c>
      <c r="Q1503" s="711" t="s">
        <v>20</v>
      </c>
      <c r="R1503" s="711" t="s">
        <v>21</v>
      </c>
      <c r="S1503" s="711" t="s">
        <v>22</v>
      </c>
      <c r="T1503" s="695" t="s">
        <v>23</v>
      </c>
      <c r="U1503" s="695" t="s">
        <v>24</v>
      </c>
      <c r="V1503" s="709"/>
    </row>
    <row r="1504" spans="2:22" ht="15.75" thickBot="1" x14ac:dyDescent="0.3">
      <c r="B1504" s="727"/>
      <c r="C1504" s="725"/>
      <c r="D1504" s="707"/>
      <c r="E1504" s="707"/>
      <c r="F1504" s="707"/>
      <c r="G1504" s="707"/>
      <c r="H1504" s="707"/>
      <c r="I1504" s="314"/>
      <c r="J1504" s="707"/>
      <c r="K1504" s="707"/>
      <c r="L1504" s="725"/>
      <c r="M1504" s="696"/>
      <c r="N1504" s="696"/>
      <c r="O1504" s="696"/>
      <c r="P1504" s="712"/>
      <c r="Q1504" s="712"/>
      <c r="R1504" s="712"/>
      <c r="S1504" s="712"/>
      <c r="T1504" s="696"/>
      <c r="U1504" s="696"/>
      <c r="V1504" s="710"/>
    </row>
    <row r="1505" spans="2:22" ht="210" customHeight="1" thickBot="1" x14ac:dyDescent="0.3">
      <c r="B1505" s="431">
        <v>1</v>
      </c>
      <c r="C1505" s="405">
        <v>35801</v>
      </c>
      <c r="D1505" s="170" t="s">
        <v>442</v>
      </c>
      <c r="E1505" s="318" t="s">
        <v>489</v>
      </c>
      <c r="F1505" s="319" t="s">
        <v>182</v>
      </c>
      <c r="G1505" s="5">
        <v>9</v>
      </c>
      <c r="H1505" s="170" t="s">
        <v>181</v>
      </c>
      <c r="I1505" s="170">
        <v>105</v>
      </c>
      <c r="J1505" s="438" t="s">
        <v>556</v>
      </c>
      <c r="K1505" s="430">
        <v>12</v>
      </c>
      <c r="L1505" s="170" t="s">
        <v>97</v>
      </c>
      <c r="M1505" s="415">
        <f>N1505/K1505</f>
        <v>1231.9166666666667</v>
      </c>
      <c r="N1505" s="416">
        <v>14783</v>
      </c>
      <c r="O1505" s="170" t="s">
        <v>183</v>
      </c>
      <c r="P1505" s="418">
        <v>0.25</v>
      </c>
      <c r="Q1505" s="418">
        <v>0.25</v>
      </c>
      <c r="R1505" s="418">
        <v>0.25</v>
      </c>
      <c r="S1505" s="418">
        <v>0.25</v>
      </c>
      <c r="T1505" s="381"/>
      <c r="U1505" s="381" t="s">
        <v>29</v>
      </c>
      <c r="V1505" s="356" t="s">
        <v>557</v>
      </c>
    </row>
    <row r="1506" spans="2:22" ht="15.75" thickTop="1" x14ac:dyDescent="0.25">
      <c r="B1506" s="94"/>
      <c r="C1506" s="37"/>
      <c r="D1506" s="95"/>
      <c r="E1506" s="95"/>
      <c r="F1506" s="95"/>
      <c r="G1506" s="12"/>
      <c r="H1506" s="12"/>
      <c r="I1506" s="12"/>
      <c r="J1506" s="12"/>
      <c r="K1506" s="96"/>
      <c r="L1506" s="12"/>
      <c r="M1506" s="97"/>
      <c r="N1506" s="98"/>
      <c r="O1506" s="27"/>
      <c r="P1506" s="99"/>
      <c r="Q1506" s="99"/>
      <c r="R1506" s="99"/>
      <c r="S1506" s="99"/>
      <c r="T1506" s="34"/>
      <c r="U1506" s="47"/>
      <c r="V1506" s="14"/>
    </row>
    <row r="1507" spans="2:22" x14ac:dyDescent="0.25">
      <c r="B1507" s="94"/>
      <c r="C1507" s="37"/>
      <c r="D1507" s="95"/>
      <c r="E1507" s="95"/>
      <c r="F1507" s="95"/>
      <c r="G1507" s="12"/>
      <c r="H1507" s="12"/>
      <c r="I1507" s="12"/>
      <c r="J1507" s="12"/>
      <c r="K1507" s="96"/>
      <c r="L1507" s="12"/>
      <c r="M1507" s="97"/>
      <c r="N1507" s="98"/>
      <c r="O1507" s="27"/>
      <c r="P1507" s="99"/>
      <c r="Q1507" s="99"/>
      <c r="R1507" s="99"/>
      <c r="S1507" s="99"/>
      <c r="T1507" s="34"/>
      <c r="U1507" s="47"/>
      <c r="V1507" s="14"/>
    </row>
    <row r="1508" spans="2:22" x14ac:dyDescent="0.25">
      <c r="B1508" s="94"/>
      <c r="C1508" s="37"/>
      <c r="D1508" s="95"/>
      <c r="E1508" s="95"/>
      <c r="F1508" s="95"/>
      <c r="G1508" s="12"/>
      <c r="H1508" s="12"/>
      <c r="I1508" s="12"/>
      <c r="J1508" s="12"/>
      <c r="K1508" s="96"/>
      <c r="L1508" s="12"/>
      <c r="M1508" s="97"/>
      <c r="N1508" s="98"/>
      <c r="O1508" s="27"/>
      <c r="P1508" s="99"/>
      <c r="Q1508" s="99"/>
      <c r="R1508" s="99"/>
      <c r="S1508" s="99"/>
      <c r="T1508" s="34"/>
      <c r="U1508" s="47"/>
      <c r="V1508" s="14"/>
    </row>
    <row r="1509" spans="2:22" x14ac:dyDescent="0.25">
      <c r="B1509" s="94"/>
      <c r="C1509" s="37"/>
      <c r="D1509" s="95"/>
      <c r="E1509" s="95"/>
      <c r="F1509" s="95"/>
      <c r="G1509" s="12"/>
      <c r="H1509" s="12"/>
      <c r="I1509" s="12"/>
      <c r="J1509" s="12"/>
      <c r="K1509" s="96"/>
      <c r="L1509" s="12"/>
      <c r="M1509" s="97"/>
      <c r="N1509" s="98">
        <f>SUM(N1505:N1508)</f>
        <v>14783</v>
      </c>
      <c r="O1509" s="27"/>
      <c r="P1509" s="99"/>
      <c r="Q1509" s="99"/>
      <c r="R1509" s="99"/>
      <c r="S1509" s="99"/>
      <c r="T1509" s="34"/>
      <c r="U1509" s="47"/>
      <c r="V1509" s="14"/>
    </row>
    <row r="1510" spans="2:22" x14ac:dyDescent="0.25">
      <c r="B1510" s="94"/>
      <c r="C1510" s="37"/>
      <c r="D1510" s="95"/>
      <c r="E1510" s="95"/>
      <c r="F1510" s="95"/>
      <c r="G1510" s="12"/>
      <c r="H1510" s="12"/>
      <c r="I1510" s="12"/>
      <c r="J1510" s="12"/>
      <c r="K1510" s="96"/>
      <c r="L1510" s="12"/>
      <c r="M1510" s="97"/>
      <c r="N1510" s="98"/>
      <c r="O1510" s="27"/>
      <c r="P1510" s="99"/>
      <c r="Q1510" s="99"/>
      <c r="R1510" s="99"/>
      <c r="S1510" s="99"/>
      <c r="T1510" s="34"/>
      <c r="U1510" s="47"/>
      <c r="V1510" s="14"/>
    </row>
    <row r="1511" spans="2:22" x14ac:dyDescent="0.25">
      <c r="B1511" s="94"/>
      <c r="C1511" s="37"/>
      <c r="D1511" s="95"/>
      <c r="E1511" s="95"/>
      <c r="F1511" s="95"/>
      <c r="G1511" s="12"/>
      <c r="H1511" s="12"/>
      <c r="I1511" s="12"/>
      <c r="J1511" s="12"/>
      <c r="K1511" s="96"/>
      <c r="L1511" s="12"/>
      <c r="M1511" s="97"/>
      <c r="N1511" s="98"/>
      <c r="O1511" s="27"/>
      <c r="P1511" s="99"/>
      <c r="Q1511" s="99"/>
      <c r="R1511" s="99"/>
      <c r="S1511" s="99"/>
      <c r="T1511" s="34"/>
      <c r="U1511" s="47"/>
      <c r="V1511" s="14"/>
    </row>
    <row r="1512" spans="2:22" x14ac:dyDescent="0.25">
      <c r="B1512" s="94"/>
      <c r="C1512" s="37"/>
      <c r="D1512" s="95"/>
      <c r="E1512" s="95"/>
      <c r="F1512" s="95"/>
      <c r="G1512" s="12"/>
      <c r="H1512" s="12"/>
      <c r="I1512" s="12"/>
      <c r="J1512" s="12"/>
      <c r="K1512" s="96"/>
      <c r="L1512" s="12"/>
      <c r="M1512" s="97"/>
      <c r="N1512" s="98"/>
      <c r="O1512" s="27"/>
      <c r="P1512" s="99"/>
      <c r="Q1512" s="99"/>
      <c r="R1512" s="99"/>
      <c r="S1512" s="99"/>
      <c r="T1512" s="34"/>
      <c r="U1512" s="47"/>
      <c r="V1512" s="14"/>
    </row>
    <row r="1513" spans="2:22" x14ac:dyDescent="0.25">
      <c r="B1513" s="94"/>
      <c r="C1513" s="37"/>
      <c r="D1513" s="95"/>
      <c r="E1513" s="95"/>
      <c r="F1513" s="95"/>
      <c r="G1513" s="12"/>
      <c r="H1513" s="12"/>
      <c r="I1513" s="12"/>
      <c r="J1513" s="12"/>
      <c r="K1513" s="96"/>
      <c r="L1513" s="12"/>
      <c r="M1513" s="97"/>
      <c r="N1513" s="98"/>
      <c r="O1513" s="27"/>
      <c r="P1513" s="99"/>
      <c r="Q1513" s="99"/>
      <c r="R1513" s="99"/>
      <c r="S1513" s="99"/>
      <c r="T1513" s="34"/>
      <c r="U1513" s="47"/>
      <c r="V1513" s="14"/>
    </row>
    <row r="1514" spans="2:22" x14ac:dyDescent="0.25">
      <c r="B1514" s="94"/>
      <c r="C1514" s="37"/>
      <c r="D1514" s="95"/>
      <c r="E1514" s="95"/>
      <c r="F1514" s="95"/>
      <c r="G1514" s="12"/>
      <c r="H1514" s="12"/>
      <c r="I1514" s="12"/>
      <c r="J1514" s="12"/>
      <c r="K1514" s="96"/>
      <c r="L1514" s="12"/>
      <c r="M1514" s="97"/>
      <c r="N1514" s="98"/>
      <c r="O1514" s="27"/>
      <c r="P1514" s="99"/>
      <c r="Q1514" s="99"/>
      <c r="R1514" s="99"/>
      <c r="S1514" s="99"/>
      <c r="T1514" s="34"/>
      <c r="U1514" s="47"/>
      <c r="V1514" s="14"/>
    </row>
    <row r="1515" spans="2:22" x14ac:dyDescent="0.25">
      <c r="B1515" s="94"/>
      <c r="C1515" s="37"/>
      <c r="D1515" s="95"/>
      <c r="E1515" s="95"/>
      <c r="F1515" s="95"/>
      <c r="G1515" s="12"/>
      <c r="H1515" s="12"/>
      <c r="I1515" s="12"/>
      <c r="J1515" s="12"/>
      <c r="K1515" s="96"/>
      <c r="L1515" s="12"/>
      <c r="M1515" s="97"/>
      <c r="N1515" s="98"/>
      <c r="O1515" s="27"/>
      <c r="P1515" s="99"/>
      <c r="Q1515" s="99"/>
      <c r="R1515" s="99"/>
      <c r="S1515" s="99"/>
      <c r="T1515" s="34"/>
      <c r="U1515" s="47"/>
      <c r="V1515" s="14"/>
    </row>
    <row r="1516" spans="2:22" x14ac:dyDescent="0.25">
      <c r="B1516" s="94"/>
      <c r="C1516" s="37"/>
      <c r="D1516" s="95"/>
      <c r="E1516" s="95"/>
      <c r="F1516" s="95"/>
      <c r="G1516" s="12"/>
      <c r="H1516" s="12"/>
      <c r="I1516" s="12"/>
      <c r="J1516" s="12"/>
      <c r="K1516" s="96"/>
      <c r="L1516" s="12"/>
      <c r="M1516" s="97"/>
      <c r="N1516" s="98"/>
      <c r="O1516" s="27"/>
      <c r="P1516" s="99"/>
      <c r="Q1516" s="99"/>
      <c r="R1516" s="99"/>
      <c r="S1516" s="99"/>
      <c r="T1516" s="34"/>
      <c r="U1516" s="47"/>
      <c r="V1516" s="14"/>
    </row>
    <row r="1517" spans="2:22" x14ac:dyDescent="0.25">
      <c r="B1517" s="94"/>
      <c r="C1517" s="37"/>
      <c r="D1517" s="95"/>
      <c r="E1517" s="95"/>
      <c r="F1517" s="95"/>
      <c r="G1517" s="12"/>
      <c r="H1517" s="12"/>
      <c r="I1517" s="12"/>
      <c r="J1517" s="12"/>
      <c r="K1517" s="96"/>
      <c r="L1517" s="12"/>
      <c r="M1517" s="97"/>
      <c r="N1517" s="98"/>
      <c r="O1517" s="27"/>
      <c r="P1517" s="99"/>
      <c r="Q1517" s="99"/>
      <c r="R1517" s="99"/>
      <c r="S1517" s="99"/>
      <c r="T1517" s="34"/>
      <c r="U1517" s="47"/>
      <c r="V1517" s="14"/>
    </row>
    <row r="1518" spans="2:22" x14ac:dyDescent="0.25">
      <c r="B1518" s="94"/>
      <c r="C1518" s="37"/>
      <c r="D1518" s="95"/>
      <c r="E1518" s="95"/>
      <c r="F1518" s="95"/>
      <c r="G1518" s="12"/>
      <c r="H1518" s="12"/>
      <c r="I1518" s="12"/>
      <c r="J1518" s="12"/>
      <c r="K1518" s="96"/>
      <c r="L1518" s="12"/>
      <c r="M1518" s="97"/>
      <c r="N1518" s="98"/>
      <c r="O1518" s="27"/>
      <c r="P1518" s="99"/>
      <c r="Q1518" s="99"/>
      <c r="R1518" s="99"/>
      <c r="S1518" s="99"/>
      <c r="T1518" s="34"/>
      <c r="U1518" s="47"/>
      <c r="V1518" s="14"/>
    </row>
    <row r="1519" spans="2:22" x14ac:dyDescent="0.25">
      <c r="B1519" s="94"/>
      <c r="C1519" s="37"/>
      <c r="D1519" s="95"/>
      <c r="E1519" s="95"/>
      <c r="F1519" s="95"/>
      <c r="G1519" s="12"/>
      <c r="H1519" s="12"/>
      <c r="I1519" s="12"/>
      <c r="J1519" s="12"/>
      <c r="K1519" s="96"/>
      <c r="L1519" s="12"/>
      <c r="M1519" s="97"/>
      <c r="N1519" s="98"/>
      <c r="O1519" s="27"/>
      <c r="P1519" s="99"/>
      <c r="Q1519" s="99"/>
      <c r="R1519" s="99"/>
      <c r="S1519" s="99"/>
      <c r="T1519" s="34"/>
      <c r="U1519" s="47"/>
      <c r="V1519" s="14"/>
    </row>
    <row r="1520" spans="2:22" x14ac:dyDescent="0.25">
      <c r="B1520" s="94"/>
      <c r="C1520" s="37"/>
      <c r="D1520" s="95"/>
      <c r="E1520" s="95"/>
      <c r="F1520" s="95"/>
      <c r="G1520" s="12"/>
      <c r="H1520" s="12"/>
      <c r="I1520" s="12"/>
      <c r="J1520" s="12"/>
      <c r="K1520" s="96"/>
      <c r="L1520" s="12"/>
      <c r="M1520" s="97"/>
      <c r="N1520" s="98"/>
      <c r="O1520" s="27"/>
      <c r="P1520" s="99"/>
      <c r="Q1520" s="99"/>
      <c r="R1520" s="99"/>
      <c r="S1520" s="99"/>
      <c r="T1520" s="34"/>
      <c r="U1520" s="47"/>
      <c r="V1520" s="14"/>
    </row>
    <row r="1521" spans="2:22" x14ac:dyDescent="0.25">
      <c r="B1521" s="94"/>
      <c r="C1521" s="37"/>
      <c r="D1521" s="95"/>
      <c r="E1521" s="95"/>
      <c r="F1521" s="95"/>
      <c r="G1521" s="12"/>
      <c r="H1521" s="12"/>
      <c r="I1521" s="12"/>
      <c r="J1521" s="12"/>
      <c r="K1521" s="96"/>
      <c r="L1521" s="12"/>
      <c r="M1521" s="97"/>
      <c r="N1521" s="98"/>
      <c r="O1521" s="27"/>
      <c r="P1521" s="99"/>
      <c r="Q1521" s="99"/>
      <c r="R1521" s="99"/>
      <c r="S1521" s="99"/>
      <c r="T1521" s="34"/>
      <c r="U1521" s="47"/>
      <c r="V1521" s="14"/>
    </row>
    <row r="1522" spans="2:22" x14ac:dyDescent="0.25">
      <c r="B1522" s="94"/>
      <c r="C1522" s="37"/>
      <c r="D1522" s="95"/>
      <c r="E1522" s="95"/>
      <c r="F1522" s="95"/>
      <c r="G1522" s="12"/>
      <c r="H1522" s="12"/>
      <c r="I1522" s="12"/>
      <c r="J1522" s="12"/>
      <c r="K1522" s="96"/>
      <c r="L1522" s="12"/>
      <c r="M1522" s="97"/>
      <c r="N1522" s="107"/>
      <c r="O1522" s="27"/>
      <c r="P1522" s="99"/>
      <c r="Q1522" s="99"/>
      <c r="R1522" s="99"/>
      <c r="S1522" s="99"/>
      <c r="T1522" s="34"/>
      <c r="U1522" s="47"/>
      <c r="V1522" s="14"/>
    </row>
    <row r="1523" spans="2:22" x14ac:dyDescent="0.25">
      <c r="B1523" s="94"/>
      <c r="C1523" s="37"/>
      <c r="D1523" s="95"/>
      <c r="E1523" s="95"/>
      <c r="F1523" s="95"/>
      <c r="G1523" s="12"/>
      <c r="H1523" s="12"/>
      <c r="I1523" s="12"/>
      <c r="J1523" s="12"/>
      <c r="K1523" s="96"/>
      <c r="L1523" s="12"/>
      <c r="M1523" s="97"/>
      <c r="N1523" s="107"/>
      <c r="O1523" s="27"/>
      <c r="P1523" s="99"/>
      <c r="Q1523" s="99"/>
      <c r="R1523" s="99"/>
      <c r="S1523" s="99"/>
      <c r="T1523" s="34"/>
      <c r="U1523" s="47"/>
      <c r="V1523" s="14"/>
    </row>
    <row r="1524" spans="2:22" x14ac:dyDescent="0.25">
      <c r="B1524" s="94"/>
      <c r="C1524" s="37"/>
      <c r="D1524" s="95"/>
      <c r="E1524" s="95"/>
      <c r="F1524" s="95"/>
      <c r="G1524" s="12"/>
      <c r="H1524" s="12"/>
      <c r="I1524" s="12"/>
      <c r="J1524" s="12"/>
      <c r="K1524" s="96"/>
      <c r="L1524" s="12"/>
      <c r="M1524" s="97"/>
      <c r="N1524" s="107"/>
      <c r="O1524" s="27"/>
      <c r="P1524" s="99"/>
      <c r="Q1524" s="99"/>
      <c r="R1524" s="99"/>
      <c r="S1524" s="99"/>
      <c r="T1524" s="34"/>
      <c r="U1524" s="47"/>
      <c r="V1524" s="14"/>
    </row>
    <row r="1525" spans="2:22" x14ac:dyDescent="0.25">
      <c r="B1525" s="94"/>
      <c r="C1525" s="37"/>
      <c r="D1525" s="95"/>
      <c r="E1525" s="95"/>
      <c r="F1525" s="95"/>
      <c r="G1525" s="12"/>
      <c r="H1525" s="12"/>
      <c r="I1525" s="12"/>
      <c r="J1525" s="12"/>
      <c r="K1525" s="96"/>
      <c r="L1525" s="12"/>
      <c r="M1525" s="97"/>
      <c r="N1525" s="107"/>
      <c r="O1525" s="27"/>
      <c r="P1525" s="99"/>
      <c r="Q1525" s="99"/>
      <c r="R1525" s="99"/>
      <c r="S1525" s="99"/>
      <c r="T1525" s="34"/>
      <c r="U1525" s="47"/>
      <c r="V1525" s="14"/>
    </row>
    <row r="1526" spans="2:22" x14ac:dyDescent="0.25">
      <c r="B1526" s="94"/>
      <c r="C1526" s="37"/>
      <c r="D1526" s="95"/>
      <c r="E1526" s="95"/>
      <c r="F1526" s="95"/>
      <c r="G1526" s="12"/>
      <c r="H1526" s="12"/>
      <c r="I1526" s="12"/>
      <c r="J1526" s="12"/>
      <c r="K1526" s="96"/>
      <c r="L1526" s="12"/>
      <c r="M1526" s="97"/>
      <c r="N1526" s="107"/>
      <c r="O1526" s="27"/>
      <c r="P1526" s="99"/>
      <c r="Q1526" s="99"/>
      <c r="R1526" s="99"/>
      <c r="S1526" s="99"/>
      <c r="T1526" s="34"/>
      <c r="U1526" s="47"/>
      <c r="V1526" s="14"/>
    </row>
    <row r="1527" spans="2:22" x14ac:dyDescent="0.25">
      <c r="B1527" s="94"/>
      <c r="C1527" s="37"/>
      <c r="D1527" s="95"/>
      <c r="E1527" s="95"/>
      <c r="F1527" s="95"/>
      <c r="G1527" s="12"/>
      <c r="H1527" s="12"/>
      <c r="I1527" s="12"/>
      <c r="J1527" s="12"/>
      <c r="K1527" s="96"/>
      <c r="L1527" s="12"/>
      <c r="M1527" s="97"/>
      <c r="N1527" s="107"/>
      <c r="O1527" s="27"/>
      <c r="P1527" s="99"/>
      <c r="Q1527" s="99"/>
      <c r="R1527" s="99"/>
      <c r="S1527" s="99"/>
      <c r="T1527" s="34"/>
      <c r="U1527" s="47"/>
      <c r="V1527" s="14"/>
    </row>
    <row r="1528" spans="2:22" x14ac:dyDescent="0.25">
      <c r="B1528" s="94"/>
      <c r="C1528" s="37"/>
      <c r="D1528" s="95"/>
      <c r="E1528" s="95"/>
      <c r="F1528" s="95"/>
      <c r="G1528" s="12"/>
      <c r="H1528" s="12"/>
      <c r="I1528" s="12"/>
      <c r="J1528" s="12"/>
      <c r="K1528" s="96"/>
      <c r="L1528" s="12"/>
      <c r="M1528" s="97"/>
      <c r="N1528" s="107"/>
      <c r="O1528" s="27"/>
      <c r="P1528" s="99"/>
      <c r="Q1528" s="99"/>
      <c r="R1528" s="99"/>
      <c r="S1528" s="99"/>
      <c r="T1528" s="34"/>
      <c r="U1528" s="47"/>
      <c r="V1528" s="14"/>
    </row>
    <row r="1529" spans="2:22" x14ac:dyDescent="0.25">
      <c r="B1529" s="94"/>
      <c r="C1529" s="37"/>
      <c r="D1529" s="95"/>
      <c r="E1529" s="95"/>
      <c r="F1529" s="95"/>
      <c r="G1529" s="12"/>
      <c r="H1529" s="12"/>
      <c r="I1529" s="12"/>
      <c r="J1529" s="12"/>
      <c r="K1529" s="96"/>
      <c r="L1529" s="12"/>
      <c r="M1529" s="97"/>
      <c r="N1529" s="107"/>
      <c r="O1529" s="27"/>
      <c r="P1529" s="99"/>
      <c r="Q1529" s="99"/>
      <c r="R1529" s="99"/>
      <c r="S1529" s="99"/>
      <c r="T1529" s="34"/>
      <c r="U1529" s="47"/>
      <c r="V1529" s="14"/>
    </row>
    <row r="1530" spans="2:22" x14ac:dyDescent="0.25">
      <c r="B1530" s="94"/>
      <c r="C1530" s="37"/>
      <c r="D1530" s="95"/>
      <c r="E1530" s="95"/>
      <c r="F1530" s="95"/>
      <c r="G1530" s="12"/>
      <c r="H1530" s="12"/>
      <c r="I1530" s="12"/>
      <c r="J1530" s="12"/>
      <c r="K1530" s="96"/>
      <c r="L1530" s="12"/>
      <c r="M1530" s="97"/>
      <c r="N1530" s="107"/>
      <c r="O1530" s="27"/>
      <c r="P1530" s="99"/>
      <c r="Q1530" s="99"/>
      <c r="R1530" s="99"/>
      <c r="S1530" s="99"/>
      <c r="T1530" s="34"/>
      <c r="U1530" s="47"/>
      <c r="V1530" s="14"/>
    </row>
    <row r="1531" spans="2:22" x14ac:dyDescent="0.25">
      <c r="B1531" s="94"/>
      <c r="C1531" s="37"/>
      <c r="D1531" s="95"/>
      <c r="E1531" s="95"/>
      <c r="F1531" s="95"/>
      <c r="G1531" s="12"/>
      <c r="H1531" s="12"/>
      <c r="I1531" s="12"/>
      <c r="J1531" s="12"/>
      <c r="K1531" s="96"/>
      <c r="L1531" s="12"/>
      <c r="M1531" s="97"/>
      <c r="N1531" s="107"/>
      <c r="O1531" s="27"/>
      <c r="P1531" s="99"/>
      <c r="Q1531" s="99"/>
      <c r="R1531" s="99"/>
      <c r="S1531" s="99"/>
      <c r="T1531" s="34"/>
      <c r="U1531" s="47"/>
      <c r="V1531" s="14"/>
    </row>
    <row r="1532" spans="2:22" x14ac:dyDescent="0.25">
      <c r="B1532" s="94"/>
      <c r="C1532" s="37"/>
      <c r="D1532" s="95"/>
      <c r="E1532" s="95"/>
      <c r="F1532" s="95"/>
      <c r="G1532" s="12"/>
      <c r="H1532" s="12"/>
      <c r="I1532" s="12"/>
      <c r="J1532" s="12"/>
      <c r="K1532" s="96"/>
      <c r="L1532" s="12"/>
      <c r="M1532" s="97"/>
      <c r="N1532" s="107"/>
      <c r="O1532" s="27"/>
      <c r="P1532" s="99"/>
      <c r="Q1532" s="99"/>
      <c r="R1532" s="99"/>
      <c r="S1532" s="99"/>
      <c r="T1532" s="34"/>
      <c r="U1532" s="47"/>
      <c r="V1532" s="14"/>
    </row>
    <row r="1533" spans="2:22" x14ac:dyDescent="0.25">
      <c r="B1533" s="94"/>
      <c r="C1533" s="37"/>
      <c r="D1533" s="95"/>
      <c r="E1533" s="95"/>
      <c r="F1533" s="95"/>
      <c r="G1533" s="12"/>
      <c r="H1533" s="12"/>
      <c r="I1533" s="12"/>
      <c r="J1533" s="12"/>
      <c r="K1533" s="96"/>
      <c r="L1533" s="12"/>
      <c r="M1533" s="97"/>
      <c r="N1533" s="107"/>
      <c r="O1533" s="27"/>
      <c r="P1533" s="99"/>
      <c r="Q1533" s="99"/>
      <c r="R1533" s="99"/>
      <c r="S1533" s="99"/>
      <c r="T1533" s="34"/>
      <c r="U1533" s="47"/>
      <c r="V1533" s="14"/>
    </row>
    <row r="1534" spans="2:22" x14ac:dyDescent="0.25">
      <c r="B1534" s="706" t="s">
        <v>0</v>
      </c>
      <c r="C1534" s="706"/>
      <c r="D1534" s="706"/>
      <c r="E1534" s="706"/>
      <c r="F1534" s="706"/>
      <c r="G1534" s="706"/>
      <c r="H1534" s="706"/>
      <c r="I1534" s="706"/>
      <c r="J1534" s="706"/>
      <c r="K1534" s="706"/>
      <c r="L1534" s="706"/>
      <c r="M1534" s="706"/>
      <c r="N1534" s="706"/>
      <c r="O1534" s="706"/>
      <c r="P1534" s="706"/>
      <c r="Q1534" s="706"/>
      <c r="R1534" s="706"/>
      <c r="S1534" s="706"/>
      <c r="T1534" s="706"/>
      <c r="U1534" s="706"/>
      <c r="V1534" s="706"/>
    </row>
    <row r="1535" spans="2:22" x14ac:dyDescent="0.25">
      <c r="B1535" s="713" t="s">
        <v>1</v>
      </c>
      <c r="C1535" s="713"/>
      <c r="D1535" s="713"/>
      <c r="E1535" s="713"/>
      <c r="F1535" s="713"/>
      <c r="G1535" s="713"/>
      <c r="H1535" s="713"/>
      <c r="I1535" s="713"/>
      <c r="J1535" s="713"/>
      <c r="K1535" s="713"/>
      <c r="L1535" s="713"/>
      <c r="M1535" s="713"/>
      <c r="N1535" s="713"/>
      <c r="O1535" s="713"/>
      <c r="P1535" s="713"/>
      <c r="Q1535" s="713"/>
      <c r="R1535" s="713"/>
      <c r="S1535" s="713"/>
      <c r="T1535" s="713"/>
      <c r="U1535" s="713"/>
      <c r="V1535" s="713"/>
    </row>
    <row r="1536" spans="2:22" x14ac:dyDescent="0.25">
      <c r="B1536" s="713" t="s">
        <v>2</v>
      </c>
      <c r="C1536" s="713"/>
      <c r="D1536" s="713"/>
      <c r="E1536" s="713"/>
      <c r="F1536" s="713"/>
      <c r="G1536" s="713"/>
      <c r="H1536" s="713"/>
      <c r="I1536" s="713"/>
      <c r="J1536" s="713"/>
      <c r="K1536" s="713"/>
      <c r="L1536" s="713"/>
      <c r="M1536" s="713"/>
      <c r="N1536" s="713"/>
      <c r="O1536" s="713"/>
      <c r="P1536" s="713"/>
      <c r="Q1536" s="713"/>
      <c r="R1536" s="713"/>
      <c r="S1536" s="713"/>
      <c r="T1536" s="713"/>
      <c r="U1536" s="713"/>
      <c r="V1536" s="713"/>
    </row>
    <row r="1537" spans="2:22" x14ac:dyDescent="0.25">
      <c r="B1537" s="713" t="s">
        <v>3</v>
      </c>
      <c r="C1537" s="713"/>
      <c r="D1537" s="713"/>
      <c r="E1537" s="713"/>
      <c r="F1537" s="713"/>
      <c r="G1537" s="713"/>
      <c r="H1537" s="713"/>
      <c r="I1537" s="713"/>
      <c r="J1537" s="713"/>
      <c r="K1537" s="713"/>
      <c r="L1537" s="713"/>
      <c r="M1537" s="713"/>
      <c r="N1537" s="713"/>
      <c r="O1537" s="713"/>
      <c r="P1537" s="713"/>
      <c r="Q1537" s="713"/>
      <c r="R1537" s="713"/>
      <c r="S1537" s="713"/>
      <c r="T1537" s="713"/>
      <c r="U1537" s="713"/>
      <c r="V1537" s="713"/>
    </row>
    <row r="1538" spans="2:22" x14ac:dyDescent="0.25">
      <c r="B1538" s="713" t="s">
        <v>455</v>
      </c>
      <c r="C1538" s="713"/>
      <c r="D1538" s="713"/>
      <c r="E1538" s="713"/>
      <c r="F1538" s="713"/>
      <c r="G1538" s="713"/>
      <c r="H1538" s="713"/>
      <c r="I1538" s="713"/>
      <c r="J1538" s="713"/>
      <c r="K1538" s="713"/>
      <c r="L1538" s="713"/>
      <c r="M1538" s="713"/>
      <c r="N1538" s="713"/>
      <c r="O1538" s="713"/>
      <c r="P1538" s="713"/>
      <c r="Q1538" s="713"/>
      <c r="R1538" s="713"/>
      <c r="S1538" s="713"/>
      <c r="T1538" s="713"/>
      <c r="U1538" s="713"/>
      <c r="V1538" s="713"/>
    </row>
    <row r="1539" spans="2:22" x14ac:dyDescent="0.25">
      <c r="B1539" s="726" t="s">
        <v>4</v>
      </c>
      <c r="C1539" s="726"/>
      <c r="D1539" s="726"/>
      <c r="E1539" s="726"/>
      <c r="F1539" s="726"/>
      <c r="G1539" s="726"/>
      <c r="H1539" s="726"/>
      <c r="I1539" s="726"/>
      <c r="J1539" s="726"/>
      <c r="K1539" s="726"/>
      <c r="L1539" s="726"/>
      <c r="M1539" s="726"/>
      <c r="N1539" s="726"/>
      <c r="O1539" s="726"/>
      <c r="P1539" s="726"/>
      <c r="Q1539" s="726"/>
      <c r="R1539" s="726"/>
      <c r="S1539" s="726"/>
      <c r="T1539" s="726"/>
      <c r="U1539" s="726"/>
      <c r="V1539" s="726"/>
    </row>
    <row r="1540" spans="2:22" x14ac:dyDescent="0.25">
      <c r="B1540" s="737" t="s">
        <v>108</v>
      </c>
      <c r="C1540" s="737"/>
      <c r="D1540" s="737"/>
      <c r="E1540" s="737"/>
      <c r="F1540" s="737"/>
      <c r="G1540" s="737"/>
      <c r="H1540" s="737"/>
      <c r="I1540" s="737"/>
      <c r="J1540" s="737"/>
      <c r="K1540" s="737"/>
      <c r="L1540" s="737"/>
      <c r="M1540" s="737"/>
      <c r="N1540" s="737"/>
      <c r="O1540" s="737"/>
      <c r="P1540" s="737"/>
      <c r="Q1540" s="737"/>
      <c r="R1540" s="737"/>
      <c r="S1540" s="737"/>
      <c r="T1540" s="737"/>
      <c r="U1540" s="737"/>
      <c r="V1540" s="737"/>
    </row>
    <row r="1541" spans="2:22" ht="18.75" thickBot="1" x14ac:dyDescent="0.3">
      <c r="B1541" s="2"/>
      <c r="C1541" s="2"/>
      <c r="D1541" s="3"/>
      <c r="E1541" s="3"/>
      <c r="F1541" s="3"/>
      <c r="G1541" s="3"/>
      <c r="H1541" s="3"/>
      <c r="I1541" s="3"/>
      <c r="J1541" s="3"/>
      <c r="K1541" s="3"/>
      <c r="L1541" s="4"/>
      <c r="M1541" s="3"/>
      <c r="N1541" s="3"/>
      <c r="O1541" s="3"/>
      <c r="P1541" s="3"/>
      <c r="Q1541" s="3"/>
      <c r="R1541" s="3"/>
      <c r="S1541" s="3"/>
      <c r="T1541" s="2"/>
      <c r="U1541" s="2"/>
      <c r="V1541" s="2"/>
    </row>
    <row r="1542" spans="2:22" ht="15.75" customHeight="1" thickTop="1" x14ac:dyDescent="0.25">
      <c r="B1542" s="698" t="s">
        <v>6</v>
      </c>
      <c r="C1542" s="700" t="s">
        <v>7</v>
      </c>
      <c r="D1542" s="702" t="s">
        <v>8</v>
      </c>
      <c r="E1542" s="702" t="s">
        <v>177</v>
      </c>
      <c r="F1542" s="702" t="s">
        <v>178</v>
      </c>
      <c r="G1542" s="702" t="s">
        <v>9</v>
      </c>
      <c r="H1542" s="702" t="s">
        <v>10</v>
      </c>
      <c r="I1542" s="312"/>
      <c r="J1542" s="702" t="s">
        <v>179</v>
      </c>
      <c r="K1542" s="702" t="s">
        <v>11</v>
      </c>
      <c r="L1542" s="700" t="s">
        <v>12</v>
      </c>
      <c r="M1542" s="704" t="s">
        <v>13</v>
      </c>
      <c r="N1542" s="704" t="s">
        <v>14</v>
      </c>
      <c r="O1542" s="704" t="s">
        <v>15</v>
      </c>
      <c r="P1542" s="715" t="s">
        <v>16</v>
      </c>
      <c r="Q1542" s="716"/>
      <c r="R1542" s="716"/>
      <c r="S1542" s="717"/>
      <c r="T1542" s="721" t="s">
        <v>17</v>
      </c>
      <c r="U1542" s="722"/>
      <c r="V1542" s="708" t="s">
        <v>18</v>
      </c>
    </row>
    <row r="1543" spans="2:22" x14ac:dyDescent="0.25">
      <c r="B1543" s="699"/>
      <c r="C1543" s="701"/>
      <c r="D1543" s="703"/>
      <c r="E1543" s="765"/>
      <c r="F1543" s="765"/>
      <c r="G1543" s="703"/>
      <c r="H1543" s="703"/>
      <c r="I1543" s="313"/>
      <c r="J1543" s="765"/>
      <c r="K1543" s="703"/>
      <c r="L1543" s="701"/>
      <c r="M1543" s="705"/>
      <c r="N1543" s="705"/>
      <c r="O1543" s="705"/>
      <c r="P1543" s="718"/>
      <c r="Q1543" s="719"/>
      <c r="R1543" s="719"/>
      <c r="S1543" s="720"/>
      <c r="T1543" s="723"/>
      <c r="U1543" s="724"/>
      <c r="V1543" s="709"/>
    </row>
    <row r="1544" spans="2:22" ht="48" x14ac:dyDescent="0.25">
      <c r="B1544" s="699"/>
      <c r="C1544" s="701"/>
      <c r="D1544" s="703"/>
      <c r="E1544" s="765"/>
      <c r="F1544" s="765"/>
      <c r="G1544" s="703"/>
      <c r="H1544" s="703"/>
      <c r="I1544" s="313" t="s">
        <v>180</v>
      </c>
      <c r="J1544" s="765"/>
      <c r="K1544" s="703"/>
      <c r="L1544" s="701"/>
      <c r="M1544" s="705"/>
      <c r="N1544" s="705"/>
      <c r="O1544" s="705"/>
      <c r="P1544" s="738" t="s">
        <v>19</v>
      </c>
      <c r="Q1544" s="738" t="s">
        <v>20</v>
      </c>
      <c r="R1544" s="738" t="s">
        <v>21</v>
      </c>
      <c r="S1544" s="738" t="s">
        <v>22</v>
      </c>
      <c r="T1544" s="740" t="s">
        <v>23</v>
      </c>
      <c r="U1544" s="740" t="s">
        <v>24</v>
      </c>
      <c r="V1544" s="709"/>
    </row>
    <row r="1545" spans="2:22" ht="15.75" thickBot="1" x14ac:dyDescent="0.3">
      <c r="B1545" s="727"/>
      <c r="C1545" s="725"/>
      <c r="D1545" s="707"/>
      <c r="E1545" s="766"/>
      <c r="F1545" s="766"/>
      <c r="G1545" s="707"/>
      <c r="H1545" s="707"/>
      <c r="I1545" s="314"/>
      <c r="J1545" s="766"/>
      <c r="K1545" s="707"/>
      <c r="L1545" s="725"/>
      <c r="M1545" s="696"/>
      <c r="N1545" s="696"/>
      <c r="O1545" s="696"/>
      <c r="P1545" s="739"/>
      <c r="Q1545" s="739"/>
      <c r="R1545" s="739"/>
      <c r="S1545" s="739"/>
      <c r="T1545" s="741"/>
      <c r="U1545" s="741"/>
      <c r="V1545" s="710"/>
    </row>
    <row r="1546" spans="2:22" ht="220.5" customHeight="1" thickBot="1" x14ac:dyDescent="0.3">
      <c r="B1546" s="285">
        <v>1</v>
      </c>
      <c r="C1546" s="286">
        <v>35901</v>
      </c>
      <c r="D1546" s="164" t="s">
        <v>445</v>
      </c>
      <c r="E1546" s="318" t="s">
        <v>489</v>
      </c>
      <c r="F1546" s="319" t="s">
        <v>182</v>
      </c>
      <c r="G1546" s="5">
        <v>9</v>
      </c>
      <c r="H1546" s="174" t="s">
        <v>181</v>
      </c>
      <c r="I1546" s="164">
        <v>105</v>
      </c>
      <c r="J1546" s="438" t="s">
        <v>556</v>
      </c>
      <c r="K1546" s="71">
        <v>12</v>
      </c>
      <c r="L1546" s="164" t="s">
        <v>75</v>
      </c>
      <c r="M1546" s="72">
        <f>SUM(N1546/K1546)</f>
        <v>416.66666666666669</v>
      </c>
      <c r="N1546" s="72">
        <v>5000</v>
      </c>
      <c r="O1546" s="344" t="s">
        <v>189</v>
      </c>
      <c r="P1546" s="74">
        <v>0.25</v>
      </c>
      <c r="Q1546" s="74">
        <v>0.25</v>
      </c>
      <c r="R1546" s="74">
        <v>0.25</v>
      </c>
      <c r="S1546" s="74">
        <v>0.25</v>
      </c>
      <c r="T1546" s="75" t="s">
        <v>29</v>
      </c>
      <c r="U1546" s="75"/>
      <c r="V1546" s="287" t="s">
        <v>557</v>
      </c>
    </row>
    <row r="1547" spans="2:22" ht="15.75" thickTop="1" x14ac:dyDescent="0.25">
      <c r="L1547" s="62"/>
      <c r="N1547" s="61"/>
    </row>
    <row r="1548" spans="2:22" x14ac:dyDescent="0.25">
      <c r="L1548" s="62"/>
    </row>
    <row r="1549" spans="2:22" x14ac:dyDescent="0.25">
      <c r="L1549" s="62"/>
      <c r="N1549" s="112"/>
    </row>
    <row r="1550" spans="2:22" x14ac:dyDescent="0.25">
      <c r="L1550" s="62"/>
      <c r="N1550" s="112"/>
    </row>
    <row r="1551" spans="2:22" x14ac:dyDescent="0.25">
      <c r="L1551" s="62"/>
      <c r="N1551" s="61">
        <f>SUM(N1546:N1550)</f>
        <v>5000</v>
      </c>
    </row>
    <row r="1552" spans="2:22" x14ac:dyDescent="0.25">
      <c r="L1552" s="62"/>
      <c r="N1552" s="63"/>
    </row>
    <row r="1553" spans="12:14" x14ac:dyDescent="0.25">
      <c r="L1553" s="62"/>
      <c r="N1553" s="63"/>
    </row>
    <row r="1554" spans="12:14" x14ac:dyDescent="0.25">
      <c r="L1554" s="62"/>
      <c r="N1554" s="63"/>
    </row>
    <row r="1555" spans="12:14" x14ac:dyDescent="0.25">
      <c r="L1555" s="62"/>
      <c r="N1555" s="63"/>
    </row>
    <row r="1556" spans="12:14" x14ac:dyDescent="0.25">
      <c r="L1556" s="62"/>
      <c r="N1556" s="63"/>
    </row>
    <row r="1557" spans="12:14" x14ac:dyDescent="0.25">
      <c r="L1557" s="62"/>
      <c r="N1557" s="63"/>
    </row>
    <row r="1558" spans="12:14" x14ac:dyDescent="0.25">
      <c r="L1558" s="62"/>
      <c r="N1558" s="63"/>
    </row>
    <row r="1559" spans="12:14" x14ac:dyDescent="0.25">
      <c r="L1559" s="62"/>
      <c r="N1559" s="63"/>
    </row>
    <row r="1560" spans="12:14" x14ac:dyDescent="0.25">
      <c r="L1560" s="62"/>
      <c r="N1560" s="63"/>
    </row>
    <row r="1561" spans="12:14" x14ac:dyDescent="0.25">
      <c r="L1561" s="62"/>
      <c r="N1561" s="63"/>
    </row>
    <row r="1562" spans="12:14" x14ac:dyDescent="0.25">
      <c r="L1562" s="62"/>
      <c r="N1562" s="63"/>
    </row>
    <row r="1563" spans="12:14" x14ac:dyDescent="0.25">
      <c r="L1563" s="62"/>
      <c r="N1563" s="63"/>
    </row>
    <row r="1564" spans="12:14" x14ac:dyDescent="0.25">
      <c r="L1564" s="62"/>
      <c r="N1564" s="63"/>
    </row>
    <row r="1565" spans="12:14" x14ac:dyDescent="0.25">
      <c r="L1565" s="62"/>
      <c r="N1565" s="63"/>
    </row>
    <row r="1566" spans="12:14" x14ac:dyDescent="0.25">
      <c r="L1566" s="62"/>
      <c r="N1566" s="63"/>
    </row>
    <row r="1567" spans="12:14" x14ac:dyDescent="0.25">
      <c r="L1567" s="62"/>
      <c r="N1567" s="63"/>
    </row>
    <row r="1568" spans="12:14" x14ac:dyDescent="0.25">
      <c r="L1568" s="62"/>
    </row>
    <row r="1569" spans="2:22" x14ac:dyDescent="0.25">
      <c r="L1569" s="62"/>
    </row>
    <row r="1570" spans="2:22" x14ac:dyDescent="0.25">
      <c r="L1570" s="62"/>
    </row>
    <row r="1571" spans="2:22" x14ac:dyDescent="0.25">
      <c r="L1571" s="62"/>
    </row>
    <row r="1572" spans="2:22" x14ac:dyDescent="0.25">
      <c r="L1572" s="62"/>
    </row>
    <row r="1573" spans="2:22" x14ac:dyDescent="0.25">
      <c r="L1573" s="62"/>
    </row>
    <row r="1574" spans="2:22" x14ac:dyDescent="0.25">
      <c r="B1574" s="706" t="s">
        <v>0</v>
      </c>
      <c r="C1574" s="706"/>
      <c r="D1574" s="706"/>
      <c r="E1574" s="706"/>
      <c r="F1574" s="706"/>
      <c r="G1574" s="706"/>
      <c r="H1574" s="706"/>
      <c r="I1574" s="706"/>
      <c r="J1574" s="706"/>
      <c r="K1574" s="706"/>
      <c r="L1574" s="706"/>
      <c r="M1574" s="706"/>
      <c r="N1574" s="706"/>
      <c r="O1574" s="706"/>
      <c r="P1574" s="706"/>
      <c r="Q1574" s="706"/>
      <c r="R1574" s="706"/>
      <c r="S1574" s="706"/>
      <c r="T1574" s="706"/>
      <c r="U1574" s="706"/>
      <c r="V1574" s="706"/>
    </row>
    <row r="1575" spans="2:22" x14ac:dyDescent="0.25">
      <c r="B1575" s="713" t="s">
        <v>1</v>
      </c>
      <c r="C1575" s="713"/>
      <c r="D1575" s="713"/>
      <c r="E1575" s="713"/>
      <c r="F1575" s="713"/>
      <c r="G1575" s="713"/>
      <c r="H1575" s="713"/>
      <c r="I1575" s="713"/>
      <c r="J1575" s="713"/>
      <c r="K1575" s="713"/>
      <c r="L1575" s="713"/>
      <c r="M1575" s="713"/>
      <c r="N1575" s="713"/>
      <c r="O1575" s="713"/>
      <c r="P1575" s="713"/>
      <c r="Q1575" s="713"/>
      <c r="R1575" s="713"/>
      <c r="S1575" s="713"/>
      <c r="T1575" s="713"/>
      <c r="U1575" s="713"/>
      <c r="V1575" s="713"/>
    </row>
    <row r="1576" spans="2:22" x14ac:dyDescent="0.25">
      <c r="B1576" s="713" t="s">
        <v>2</v>
      </c>
      <c r="C1576" s="713"/>
      <c r="D1576" s="713"/>
      <c r="E1576" s="713"/>
      <c r="F1576" s="713"/>
      <c r="G1576" s="713"/>
      <c r="H1576" s="713"/>
      <c r="I1576" s="713"/>
      <c r="J1576" s="713"/>
      <c r="K1576" s="713"/>
      <c r="L1576" s="713"/>
      <c r="M1576" s="713"/>
      <c r="N1576" s="713"/>
      <c r="O1576" s="713"/>
      <c r="P1576" s="713"/>
      <c r="Q1576" s="713"/>
      <c r="R1576" s="713"/>
      <c r="S1576" s="713"/>
      <c r="T1576" s="713"/>
      <c r="U1576" s="713"/>
      <c r="V1576" s="713"/>
    </row>
    <row r="1577" spans="2:22" x14ac:dyDescent="0.25">
      <c r="B1577" s="713" t="s">
        <v>3</v>
      </c>
      <c r="C1577" s="713"/>
      <c r="D1577" s="713"/>
      <c r="E1577" s="713"/>
      <c r="F1577" s="713"/>
      <c r="G1577" s="713"/>
      <c r="H1577" s="713"/>
      <c r="I1577" s="713"/>
      <c r="J1577" s="713"/>
      <c r="K1577" s="713"/>
      <c r="L1577" s="713"/>
      <c r="M1577" s="713"/>
      <c r="N1577" s="713"/>
      <c r="O1577" s="713"/>
      <c r="P1577" s="713"/>
      <c r="Q1577" s="713"/>
      <c r="R1577" s="713"/>
      <c r="S1577" s="713"/>
      <c r="T1577" s="713"/>
      <c r="U1577" s="713"/>
      <c r="V1577" s="713"/>
    </row>
    <row r="1578" spans="2:22" x14ac:dyDescent="0.25">
      <c r="B1578" s="713" t="s">
        <v>455</v>
      </c>
      <c r="C1578" s="713"/>
      <c r="D1578" s="713"/>
      <c r="E1578" s="713"/>
      <c r="F1578" s="713"/>
      <c r="G1578" s="713"/>
      <c r="H1578" s="713"/>
      <c r="I1578" s="713"/>
      <c r="J1578" s="713"/>
      <c r="K1578" s="713"/>
      <c r="L1578" s="713"/>
      <c r="M1578" s="713"/>
      <c r="N1578" s="713"/>
      <c r="O1578" s="713"/>
      <c r="P1578" s="713"/>
      <c r="Q1578" s="713"/>
      <c r="R1578" s="713"/>
      <c r="S1578" s="713"/>
      <c r="T1578" s="713"/>
      <c r="U1578" s="713"/>
      <c r="V1578" s="713"/>
    </row>
    <row r="1579" spans="2:22" x14ac:dyDescent="0.25">
      <c r="B1579" s="726" t="s">
        <v>4</v>
      </c>
      <c r="C1579" s="726"/>
      <c r="D1579" s="726"/>
      <c r="E1579" s="726"/>
      <c r="F1579" s="726"/>
      <c r="G1579" s="726"/>
      <c r="H1579" s="726"/>
      <c r="I1579" s="726"/>
      <c r="J1579" s="726"/>
      <c r="K1579" s="726"/>
      <c r="L1579" s="726"/>
      <c r="M1579" s="726"/>
      <c r="N1579" s="726"/>
      <c r="O1579" s="726"/>
      <c r="P1579" s="726"/>
      <c r="Q1579" s="726"/>
      <c r="R1579" s="726"/>
      <c r="S1579" s="726"/>
      <c r="T1579" s="726"/>
      <c r="U1579" s="726"/>
      <c r="V1579" s="726"/>
    </row>
    <row r="1580" spans="2:22" x14ac:dyDescent="0.25">
      <c r="B1580" s="714" t="s">
        <v>109</v>
      </c>
      <c r="C1580" s="714"/>
      <c r="D1580" s="714"/>
      <c r="E1580" s="714"/>
      <c r="F1580" s="714"/>
      <c r="G1580" s="714"/>
      <c r="H1580" s="714"/>
      <c r="I1580" s="714"/>
      <c r="J1580" s="714"/>
      <c r="K1580" s="714"/>
      <c r="L1580" s="714"/>
      <c r="M1580" s="714"/>
      <c r="N1580" s="714"/>
      <c r="O1580" s="714"/>
      <c r="P1580" s="714"/>
      <c r="Q1580" s="714"/>
      <c r="R1580" s="714"/>
      <c r="S1580" s="714"/>
      <c r="T1580" s="714"/>
      <c r="U1580" s="714"/>
      <c r="V1580" s="714"/>
    </row>
    <row r="1581" spans="2:22" ht="18.75" thickBot="1" x14ac:dyDescent="0.3">
      <c r="B1581" s="2"/>
      <c r="C1581" s="2"/>
      <c r="D1581" s="3"/>
      <c r="E1581" s="3"/>
      <c r="F1581" s="3"/>
      <c r="G1581" s="3"/>
      <c r="H1581" s="3"/>
      <c r="I1581" s="3"/>
      <c r="J1581" s="3"/>
      <c r="K1581" s="3"/>
      <c r="L1581" s="4"/>
      <c r="M1581" s="3"/>
      <c r="N1581" s="3"/>
      <c r="O1581" s="3"/>
      <c r="P1581" s="3"/>
      <c r="Q1581" s="3"/>
      <c r="R1581" s="3"/>
      <c r="S1581" s="3"/>
      <c r="T1581" s="2"/>
      <c r="U1581" s="2"/>
      <c r="V1581" s="2"/>
    </row>
    <row r="1582" spans="2:22" ht="15.75" customHeight="1" thickTop="1" x14ac:dyDescent="0.25">
      <c r="B1582" s="698" t="s">
        <v>6</v>
      </c>
      <c r="C1582" s="700" t="s">
        <v>7</v>
      </c>
      <c r="D1582" s="702" t="s">
        <v>8</v>
      </c>
      <c r="E1582" s="702" t="s">
        <v>177</v>
      </c>
      <c r="F1582" s="702" t="s">
        <v>178</v>
      </c>
      <c r="G1582" s="702" t="s">
        <v>9</v>
      </c>
      <c r="H1582" s="702" t="s">
        <v>10</v>
      </c>
      <c r="I1582" s="312"/>
      <c r="J1582" s="702" t="s">
        <v>179</v>
      </c>
      <c r="K1582" s="702" t="s">
        <v>11</v>
      </c>
      <c r="L1582" s="700" t="s">
        <v>12</v>
      </c>
      <c r="M1582" s="704" t="s">
        <v>13</v>
      </c>
      <c r="N1582" s="704" t="s">
        <v>14</v>
      </c>
      <c r="O1582" s="704" t="s">
        <v>15</v>
      </c>
      <c r="P1582" s="715" t="s">
        <v>16</v>
      </c>
      <c r="Q1582" s="716"/>
      <c r="R1582" s="716"/>
      <c r="S1582" s="717"/>
      <c r="T1582" s="721" t="s">
        <v>17</v>
      </c>
      <c r="U1582" s="722"/>
      <c r="V1582" s="708" t="s">
        <v>18</v>
      </c>
    </row>
    <row r="1583" spans="2:22" x14ac:dyDescent="0.25">
      <c r="B1583" s="699"/>
      <c r="C1583" s="701"/>
      <c r="D1583" s="703"/>
      <c r="E1583" s="765"/>
      <c r="F1583" s="765"/>
      <c r="G1583" s="703"/>
      <c r="H1583" s="703"/>
      <c r="I1583" s="313"/>
      <c r="J1583" s="765"/>
      <c r="K1583" s="703"/>
      <c r="L1583" s="701"/>
      <c r="M1583" s="705"/>
      <c r="N1583" s="705"/>
      <c r="O1583" s="705"/>
      <c r="P1583" s="718"/>
      <c r="Q1583" s="719"/>
      <c r="R1583" s="719"/>
      <c r="S1583" s="720"/>
      <c r="T1583" s="723"/>
      <c r="U1583" s="724"/>
      <c r="V1583" s="709"/>
    </row>
    <row r="1584" spans="2:22" ht="48" x14ac:dyDescent="0.25">
      <c r="B1584" s="699"/>
      <c r="C1584" s="701"/>
      <c r="D1584" s="703"/>
      <c r="E1584" s="765"/>
      <c r="F1584" s="765"/>
      <c r="G1584" s="703"/>
      <c r="H1584" s="703"/>
      <c r="I1584" s="313" t="s">
        <v>180</v>
      </c>
      <c r="J1584" s="765"/>
      <c r="K1584" s="703"/>
      <c r="L1584" s="701"/>
      <c r="M1584" s="705"/>
      <c r="N1584" s="705"/>
      <c r="O1584" s="705"/>
      <c r="P1584" s="738" t="s">
        <v>19</v>
      </c>
      <c r="Q1584" s="738" t="s">
        <v>20</v>
      </c>
      <c r="R1584" s="738" t="s">
        <v>21</v>
      </c>
      <c r="S1584" s="738" t="s">
        <v>22</v>
      </c>
      <c r="T1584" s="740" t="s">
        <v>23</v>
      </c>
      <c r="U1584" s="740" t="s">
        <v>24</v>
      </c>
      <c r="V1584" s="709"/>
    </row>
    <row r="1585" spans="2:22" ht="15.75" thickBot="1" x14ac:dyDescent="0.3">
      <c r="B1585" s="727"/>
      <c r="C1585" s="725"/>
      <c r="D1585" s="707"/>
      <c r="E1585" s="766"/>
      <c r="F1585" s="766"/>
      <c r="G1585" s="707"/>
      <c r="H1585" s="707"/>
      <c r="I1585" s="314"/>
      <c r="J1585" s="766"/>
      <c r="K1585" s="707"/>
      <c r="L1585" s="725"/>
      <c r="M1585" s="696"/>
      <c r="N1585" s="696"/>
      <c r="O1585" s="696"/>
      <c r="P1585" s="739"/>
      <c r="Q1585" s="739"/>
      <c r="R1585" s="739"/>
      <c r="S1585" s="739"/>
      <c r="T1585" s="741"/>
      <c r="U1585" s="741"/>
      <c r="V1585" s="710"/>
    </row>
    <row r="1586" spans="2:22" ht="84" customHeight="1" thickBot="1" x14ac:dyDescent="0.3">
      <c r="B1586" s="84">
        <v>1</v>
      </c>
      <c r="C1586" s="365">
        <v>36201</v>
      </c>
      <c r="D1586" s="365" t="s">
        <v>446</v>
      </c>
      <c r="E1586" s="318" t="s">
        <v>489</v>
      </c>
      <c r="F1586" s="319" t="s">
        <v>182</v>
      </c>
      <c r="G1586" s="5">
        <v>9</v>
      </c>
      <c r="H1586" s="346" t="s">
        <v>181</v>
      </c>
      <c r="I1586" s="315">
        <v>105</v>
      </c>
      <c r="J1586" s="790" t="s">
        <v>556</v>
      </c>
      <c r="K1586" s="680">
        <v>13</v>
      </c>
      <c r="L1586" s="166" t="s">
        <v>73</v>
      </c>
      <c r="M1586" s="647">
        <v>1770.28125</v>
      </c>
      <c r="N1586" s="623">
        <f>SUM(K1586*M1586)</f>
        <v>23013.65625</v>
      </c>
      <c r="O1586" s="731" t="s">
        <v>189</v>
      </c>
      <c r="P1586" s="85">
        <v>0.1</v>
      </c>
      <c r="Q1586" s="85">
        <v>0.4</v>
      </c>
      <c r="R1586" s="86">
        <v>0.4</v>
      </c>
      <c r="S1586" s="86">
        <v>0.1</v>
      </c>
      <c r="T1586" s="298"/>
      <c r="U1586" s="298" t="s">
        <v>29</v>
      </c>
      <c r="V1586" s="773" t="s">
        <v>557</v>
      </c>
    </row>
    <row r="1587" spans="2:22" ht="84" customHeight="1" thickBot="1" x14ac:dyDescent="0.3">
      <c r="B1587" s="15">
        <v>2</v>
      </c>
      <c r="C1587" s="280">
        <v>36201</v>
      </c>
      <c r="D1587" s="358" t="s">
        <v>447</v>
      </c>
      <c r="E1587" s="318" t="s">
        <v>489</v>
      </c>
      <c r="F1587" s="319" t="s">
        <v>182</v>
      </c>
      <c r="G1587" s="5">
        <v>9</v>
      </c>
      <c r="H1587" s="7" t="s">
        <v>181</v>
      </c>
      <c r="I1587" s="7">
        <v>105</v>
      </c>
      <c r="J1587" s="791"/>
      <c r="K1587" s="680">
        <v>4</v>
      </c>
      <c r="L1587" s="7" t="s">
        <v>73</v>
      </c>
      <c r="M1587" s="167">
        <v>6200</v>
      </c>
      <c r="N1587" s="623">
        <f>SUM(K1587*M1587)</f>
        <v>24800</v>
      </c>
      <c r="O1587" s="825"/>
      <c r="P1587" s="100">
        <v>0.1</v>
      </c>
      <c r="Q1587" s="100">
        <v>0.4</v>
      </c>
      <c r="R1587" s="100">
        <v>0.4</v>
      </c>
      <c r="S1587" s="101">
        <v>0.1</v>
      </c>
      <c r="T1587" s="21"/>
      <c r="U1587" s="21" t="s">
        <v>29</v>
      </c>
      <c r="V1587" s="774"/>
    </row>
    <row r="1588" spans="2:22" ht="84" customHeight="1" thickBot="1" x14ac:dyDescent="0.3">
      <c r="B1588" s="359">
        <v>3</v>
      </c>
      <c r="C1588" s="360">
        <v>36201</v>
      </c>
      <c r="D1588" s="56" t="s">
        <v>448</v>
      </c>
      <c r="E1588" s="318" t="s">
        <v>489</v>
      </c>
      <c r="F1588" s="319" t="s">
        <v>182</v>
      </c>
      <c r="G1588" s="5">
        <v>9</v>
      </c>
      <c r="H1588" s="164" t="s">
        <v>181</v>
      </c>
      <c r="I1588" s="164">
        <v>105</v>
      </c>
      <c r="J1588" s="793"/>
      <c r="K1588" s="680">
        <v>17</v>
      </c>
      <c r="L1588" s="174" t="s">
        <v>73</v>
      </c>
      <c r="M1588" s="204">
        <v>997.55140100000006</v>
      </c>
      <c r="N1588" s="623">
        <v>16828.84</v>
      </c>
      <c r="O1588" s="826"/>
      <c r="P1588" s="361">
        <v>0.1</v>
      </c>
      <c r="Q1588" s="362">
        <v>0.4</v>
      </c>
      <c r="R1588" s="362">
        <v>0.4</v>
      </c>
      <c r="S1588" s="362">
        <v>0.1</v>
      </c>
      <c r="T1588" s="363"/>
      <c r="U1588" s="364" t="s">
        <v>29</v>
      </c>
      <c r="V1588" s="786"/>
    </row>
    <row r="1589" spans="2:22" ht="15.75" thickTop="1" x14ac:dyDescent="0.25">
      <c r="K1589" s="372"/>
      <c r="L1589" s="62"/>
      <c r="N1589" s="70"/>
    </row>
    <row r="1590" spans="2:22" x14ac:dyDescent="0.25">
      <c r="L1590" s="62"/>
    </row>
    <row r="1591" spans="2:22" x14ac:dyDescent="0.25">
      <c r="L1591" s="62"/>
      <c r="N1591" s="112"/>
    </row>
    <row r="1592" spans="2:22" x14ac:dyDescent="0.25">
      <c r="L1592" s="62"/>
      <c r="N1592" s="112"/>
    </row>
    <row r="1593" spans="2:22" x14ac:dyDescent="0.25">
      <c r="L1593" s="62"/>
    </row>
    <row r="1594" spans="2:22" x14ac:dyDescent="0.25">
      <c r="L1594" s="62"/>
      <c r="N1594" s="63">
        <f>SUM(N1586:N1593)</f>
        <v>64642.496249999997</v>
      </c>
    </row>
    <row r="1595" spans="2:22" x14ac:dyDescent="0.25">
      <c r="L1595" s="62"/>
    </row>
    <row r="1596" spans="2:22" x14ac:dyDescent="0.25">
      <c r="L1596" s="62"/>
    </row>
    <row r="1597" spans="2:22" x14ac:dyDescent="0.25">
      <c r="L1597" s="62"/>
    </row>
    <row r="1598" spans="2:22" x14ac:dyDescent="0.25">
      <c r="L1598" s="62"/>
    </row>
    <row r="1599" spans="2:22" x14ac:dyDescent="0.25">
      <c r="L1599" s="62"/>
    </row>
    <row r="1600" spans="2:22" x14ac:dyDescent="0.25">
      <c r="L1600" s="62"/>
    </row>
    <row r="1601" spans="2:22" x14ac:dyDescent="0.25">
      <c r="L1601" s="62"/>
    </row>
    <row r="1602" spans="2:22" x14ac:dyDescent="0.25">
      <c r="L1602" s="62"/>
    </row>
    <row r="1603" spans="2:22" x14ac:dyDescent="0.25">
      <c r="L1603" s="62"/>
    </row>
    <row r="1604" spans="2:22" x14ac:dyDescent="0.25">
      <c r="L1604" s="62"/>
    </row>
    <row r="1605" spans="2:22" x14ac:dyDescent="0.25">
      <c r="L1605" s="62"/>
    </row>
    <row r="1606" spans="2:22" x14ac:dyDescent="0.25">
      <c r="L1606" s="62"/>
    </row>
    <row r="1607" spans="2:22" x14ac:dyDescent="0.25">
      <c r="L1607" s="62"/>
    </row>
    <row r="1608" spans="2:22" x14ac:dyDescent="0.25">
      <c r="L1608" s="62"/>
    </row>
    <row r="1609" spans="2:22" x14ac:dyDescent="0.25">
      <c r="L1609" s="62"/>
    </row>
    <row r="1610" spans="2:22" x14ac:dyDescent="0.25">
      <c r="L1610" s="62"/>
    </row>
    <row r="1611" spans="2:22" x14ac:dyDescent="0.25">
      <c r="L1611" s="62"/>
    </row>
    <row r="1612" spans="2:22" x14ac:dyDescent="0.25">
      <c r="L1612" s="62"/>
    </row>
    <row r="1613" spans="2:22" x14ac:dyDescent="0.25">
      <c r="L1613" s="62"/>
    </row>
    <row r="1614" spans="2:22" x14ac:dyDescent="0.25">
      <c r="B1614" s="706" t="s">
        <v>0</v>
      </c>
      <c r="C1614" s="706"/>
      <c r="D1614" s="706"/>
      <c r="E1614" s="706"/>
      <c r="F1614" s="706"/>
      <c r="G1614" s="706"/>
      <c r="H1614" s="706"/>
      <c r="I1614" s="706"/>
      <c r="J1614" s="706"/>
      <c r="K1614" s="706"/>
      <c r="L1614" s="706"/>
      <c r="M1614" s="706"/>
      <c r="N1614" s="706"/>
      <c r="O1614" s="706"/>
      <c r="P1614" s="706"/>
      <c r="Q1614" s="706"/>
      <c r="R1614" s="706"/>
      <c r="S1614" s="706"/>
      <c r="T1614" s="706"/>
      <c r="U1614" s="706"/>
      <c r="V1614" s="706"/>
    </row>
    <row r="1615" spans="2:22" x14ac:dyDescent="0.25">
      <c r="B1615" s="713" t="s">
        <v>1</v>
      </c>
      <c r="C1615" s="713"/>
      <c r="D1615" s="713"/>
      <c r="E1615" s="713"/>
      <c r="F1615" s="713"/>
      <c r="G1615" s="713"/>
      <c r="H1615" s="713"/>
      <c r="I1615" s="713"/>
      <c r="J1615" s="713"/>
      <c r="K1615" s="713"/>
      <c r="L1615" s="713"/>
      <c r="M1615" s="713"/>
      <c r="N1615" s="713"/>
      <c r="O1615" s="713"/>
      <c r="P1615" s="713"/>
      <c r="Q1615" s="713"/>
      <c r="R1615" s="713"/>
      <c r="S1615" s="713"/>
      <c r="T1615" s="713"/>
      <c r="U1615" s="713"/>
      <c r="V1615" s="713"/>
    </row>
    <row r="1616" spans="2:22" x14ac:dyDescent="0.25">
      <c r="B1616" s="713" t="s">
        <v>2</v>
      </c>
      <c r="C1616" s="713"/>
      <c r="D1616" s="713"/>
      <c r="E1616" s="713"/>
      <c r="F1616" s="713"/>
      <c r="G1616" s="713"/>
      <c r="H1616" s="713"/>
      <c r="I1616" s="713"/>
      <c r="J1616" s="713"/>
      <c r="K1616" s="713"/>
      <c r="L1616" s="713"/>
      <c r="M1616" s="713"/>
      <c r="N1616" s="713"/>
      <c r="O1616" s="713"/>
      <c r="P1616" s="713"/>
      <c r="Q1616" s="713"/>
      <c r="R1616" s="713"/>
      <c r="S1616" s="713"/>
      <c r="T1616" s="713"/>
      <c r="U1616" s="713"/>
      <c r="V1616" s="713"/>
    </row>
    <row r="1617" spans="2:22" x14ac:dyDescent="0.25">
      <c r="B1617" s="713" t="s">
        <v>3</v>
      </c>
      <c r="C1617" s="713"/>
      <c r="D1617" s="713"/>
      <c r="E1617" s="713"/>
      <c r="F1617" s="713"/>
      <c r="G1617" s="713"/>
      <c r="H1617" s="713"/>
      <c r="I1617" s="713"/>
      <c r="J1617" s="713"/>
      <c r="K1617" s="713"/>
      <c r="L1617" s="713"/>
      <c r="M1617" s="713"/>
      <c r="N1617" s="713"/>
      <c r="O1617" s="713"/>
      <c r="P1617" s="713"/>
      <c r="Q1617" s="713"/>
      <c r="R1617" s="713"/>
      <c r="S1617" s="713"/>
      <c r="T1617" s="713"/>
      <c r="U1617" s="713"/>
      <c r="V1617" s="713"/>
    </row>
    <row r="1618" spans="2:22" x14ac:dyDescent="0.25">
      <c r="B1618" s="713" t="s">
        <v>455</v>
      </c>
      <c r="C1618" s="713"/>
      <c r="D1618" s="713"/>
      <c r="E1618" s="713"/>
      <c r="F1618" s="713"/>
      <c r="G1618" s="713"/>
      <c r="H1618" s="713"/>
      <c r="I1618" s="713"/>
      <c r="J1618" s="713"/>
      <c r="K1618" s="713"/>
      <c r="L1618" s="713"/>
      <c r="M1618" s="713"/>
      <c r="N1618" s="713"/>
      <c r="O1618" s="713"/>
      <c r="P1618" s="713"/>
      <c r="Q1618" s="713"/>
      <c r="R1618" s="713"/>
      <c r="S1618" s="713"/>
      <c r="T1618" s="713"/>
      <c r="U1618" s="713"/>
      <c r="V1618" s="713"/>
    </row>
    <row r="1619" spans="2:22" x14ac:dyDescent="0.25">
      <c r="B1619" s="714" t="s">
        <v>4</v>
      </c>
      <c r="C1619" s="714"/>
      <c r="D1619" s="714"/>
      <c r="E1619" s="714"/>
      <c r="F1619" s="714"/>
      <c r="G1619" s="714"/>
      <c r="H1619" s="714"/>
      <c r="I1619" s="714"/>
      <c r="J1619" s="714"/>
      <c r="K1619" s="714"/>
      <c r="L1619" s="714"/>
      <c r="M1619" s="714"/>
      <c r="N1619" s="714"/>
      <c r="O1619" s="714"/>
      <c r="P1619" s="714"/>
      <c r="Q1619" s="714"/>
      <c r="R1619" s="714"/>
      <c r="S1619" s="714"/>
      <c r="T1619" s="714"/>
      <c r="U1619" s="714"/>
      <c r="V1619" s="714"/>
    </row>
    <row r="1620" spans="2:22" x14ac:dyDescent="0.25">
      <c r="B1620" s="737" t="s">
        <v>110</v>
      </c>
      <c r="C1620" s="737"/>
      <c r="D1620" s="737"/>
      <c r="E1620" s="737"/>
      <c r="F1620" s="737"/>
      <c r="G1620" s="737"/>
      <c r="H1620" s="737"/>
      <c r="I1620" s="737"/>
      <c r="J1620" s="737"/>
      <c r="K1620" s="737"/>
      <c r="L1620" s="737"/>
      <c r="M1620" s="737"/>
      <c r="N1620" s="737"/>
      <c r="O1620" s="737"/>
      <c r="P1620" s="737"/>
      <c r="Q1620" s="737"/>
      <c r="R1620" s="737"/>
      <c r="S1620" s="737"/>
      <c r="T1620" s="737"/>
      <c r="U1620" s="737"/>
      <c r="V1620" s="737"/>
    </row>
    <row r="1621" spans="2:22" ht="18.75" thickBot="1" x14ac:dyDescent="0.3">
      <c r="B1621" s="2"/>
      <c r="C1621" s="2"/>
      <c r="D1621" s="3"/>
      <c r="E1621" s="3"/>
      <c r="F1621" s="3"/>
      <c r="G1621" s="3"/>
      <c r="H1621" s="3"/>
      <c r="I1621" s="3"/>
      <c r="J1621" s="3"/>
      <c r="K1621" s="3"/>
      <c r="L1621" s="4"/>
      <c r="M1621" s="3"/>
      <c r="N1621" s="3"/>
      <c r="O1621" s="3"/>
      <c r="P1621" s="3"/>
      <c r="Q1621" s="3"/>
      <c r="R1621" s="3"/>
      <c r="S1621" s="3"/>
      <c r="T1621" s="2"/>
      <c r="U1621" s="2"/>
      <c r="V1621" s="2"/>
    </row>
    <row r="1622" spans="2:22" ht="15.75" customHeight="1" thickTop="1" x14ac:dyDescent="0.25">
      <c r="B1622" s="698" t="s">
        <v>6</v>
      </c>
      <c r="C1622" s="700" t="s">
        <v>7</v>
      </c>
      <c r="D1622" s="702" t="s">
        <v>8</v>
      </c>
      <c r="E1622" s="702" t="s">
        <v>177</v>
      </c>
      <c r="F1622" s="702" t="s">
        <v>178</v>
      </c>
      <c r="G1622" s="702" t="s">
        <v>9</v>
      </c>
      <c r="H1622" s="702" t="s">
        <v>10</v>
      </c>
      <c r="I1622" s="312"/>
      <c r="J1622" s="702" t="s">
        <v>179</v>
      </c>
      <c r="K1622" s="702" t="s">
        <v>11</v>
      </c>
      <c r="L1622" s="700" t="s">
        <v>12</v>
      </c>
      <c r="M1622" s="704" t="s">
        <v>13</v>
      </c>
      <c r="N1622" s="704" t="s">
        <v>14</v>
      </c>
      <c r="O1622" s="704" t="s">
        <v>15</v>
      </c>
      <c r="P1622" s="715" t="s">
        <v>16</v>
      </c>
      <c r="Q1622" s="716"/>
      <c r="R1622" s="716"/>
      <c r="S1622" s="717"/>
      <c r="T1622" s="721" t="s">
        <v>17</v>
      </c>
      <c r="U1622" s="722"/>
      <c r="V1622" s="708" t="s">
        <v>18</v>
      </c>
    </row>
    <row r="1623" spans="2:22" x14ac:dyDescent="0.25">
      <c r="B1623" s="699"/>
      <c r="C1623" s="701"/>
      <c r="D1623" s="703"/>
      <c r="E1623" s="765"/>
      <c r="F1623" s="765"/>
      <c r="G1623" s="703"/>
      <c r="H1623" s="703"/>
      <c r="I1623" s="313"/>
      <c r="J1623" s="765"/>
      <c r="K1623" s="703"/>
      <c r="L1623" s="701"/>
      <c r="M1623" s="705"/>
      <c r="N1623" s="705"/>
      <c r="O1623" s="705"/>
      <c r="P1623" s="718"/>
      <c r="Q1623" s="719"/>
      <c r="R1623" s="719"/>
      <c r="S1623" s="720"/>
      <c r="T1623" s="723"/>
      <c r="U1623" s="724"/>
      <c r="V1623" s="709"/>
    </row>
    <row r="1624" spans="2:22" ht="48" x14ac:dyDescent="0.25">
      <c r="B1624" s="699"/>
      <c r="C1624" s="701"/>
      <c r="D1624" s="703"/>
      <c r="E1624" s="765"/>
      <c r="F1624" s="765"/>
      <c r="G1624" s="703"/>
      <c r="H1624" s="703"/>
      <c r="I1624" s="313" t="s">
        <v>180</v>
      </c>
      <c r="J1624" s="765"/>
      <c r="K1624" s="703"/>
      <c r="L1624" s="701"/>
      <c r="M1624" s="705"/>
      <c r="N1624" s="705"/>
      <c r="O1624" s="705"/>
      <c r="P1624" s="738" t="s">
        <v>19</v>
      </c>
      <c r="Q1624" s="738" t="s">
        <v>20</v>
      </c>
      <c r="R1624" s="738" t="s">
        <v>21</v>
      </c>
      <c r="S1624" s="738" t="s">
        <v>22</v>
      </c>
      <c r="T1624" s="740" t="s">
        <v>23</v>
      </c>
      <c r="U1624" s="740" t="s">
        <v>24</v>
      </c>
      <c r="V1624" s="709"/>
    </row>
    <row r="1625" spans="2:22" ht="15.75" thickBot="1" x14ac:dyDescent="0.3">
      <c r="B1625" s="727"/>
      <c r="C1625" s="725"/>
      <c r="D1625" s="707"/>
      <c r="E1625" s="766"/>
      <c r="F1625" s="766"/>
      <c r="G1625" s="707"/>
      <c r="H1625" s="707"/>
      <c r="I1625" s="314"/>
      <c r="J1625" s="766"/>
      <c r="K1625" s="707"/>
      <c r="L1625" s="725"/>
      <c r="M1625" s="696"/>
      <c r="N1625" s="696"/>
      <c r="O1625" s="696"/>
      <c r="P1625" s="739"/>
      <c r="Q1625" s="739"/>
      <c r="R1625" s="739"/>
      <c r="S1625" s="739"/>
      <c r="T1625" s="741"/>
      <c r="U1625" s="741"/>
      <c r="V1625" s="710"/>
    </row>
    <row r="1626" spans="2:22" ht="219" customHeight="1" thickBot="1" x14ac:dyDescent="0.3">
      <c r="B1626" s="285">
        <v>1</v>
      </c>
      <c r="C1626" s="71">
        <v>37101</v>
      </c>
      <c r="D1626" s="164" t="s">
        <v>166</v>
      </c>
      <c r="E1626" s="318" t="s">
        <v>489</v>
      </c>
      <c r="F1626" s="319" t="s">
        <v>182</v>
      </c>
      <c r="G1626" s="5">
        <v>9</v>
      </c>
      <c r="H1626" s="174" t="s">
        <v>181</v>
      </c>
      <c r="I1626" s="164">
        <v>105</v>
      </c>
      <c r="J1626" s="438" t="s">
        <v>556</v>
      </c>
      <c r="K1626" s="71">
        <v>10</v>
      </c>
      <c r="L1626" s="164" t="s">
        <v>75</v>
      </c>
      <c r="M1626" s="72">
        <v>6033.69</v>
      </c>
      <c r="N1626" s="72">
        <v>30571.5</v>
      </c>
      <c r="O1626" s="344" t="s">
        <v>189</v>
      </c>
      <c r="P1626" s="74">
        <v>0.25</v>
      </c>
      <c r="Q1626" s="74">
        <v>0.25</v>
      </c>
      <c r="R1626" s="74">
        <v>0.25</v>
      </c>
      <c r="S1626" s="74">
        <v>0.25</v>
      </c>
      <c r="T1626" s="75" t="s">
        <v>29</v>
      </c>
      <c r="U1626" s="75"/>
      <c r="V1626" s="287" t="s">
        <v>557</v>
      </c>
    </row>
    <row r="1627" spans="2:22" ht="15.75" thickTop="1" x14ac:dyDescent="0.25">
      <c r="L1627" s="62"/>
      <c r="N1627" s="61"/>
    </row>
    <row r="1628" spans="2:22" x14ac:dyDescent="0.25">
      <c r="L1628" s="62"/>
    </row>
    <row r="1629" spans="2:22" x14ac:dyDescent="0.25">
      <c r="L1629" s="62"/>
      <c r="N1629" s="112"/>
    </row>
    <row r="1630" spans="2:22" x14ac:dyDescent="0.25">
      <c r="L1630" s="62"/>
      <c r="N1630" s="112"/>
    </row>
    <row r="1631" spans="2:22" x14ac:dyDescent="0.25">
      <c r="L1631" s="62"/>
      <c r="N1631" s="61">
        <f>SUM(N1626:N1630)</f>
        <v>30571.5</v>
      </c>
    </row>
    <row r="1632" spans="2:22" x14ac:dyDescent="0.25">
      <c r="L1632" s="62"/>
      <c r="N1632" s="63"/>
    </row>
    <row r="1633" spans="12:12" x14ac:dyDescent="0.25">
      <c r="L1633" s="62"/>
    </row>
    <row r="1634" spans="12:12" x14ac:dyDescent="0.25">
      <c r="L1634" s="62"/>
    </row>
    <row r="1635" spans="12:12" x14ac:dyDescent="0.25">
      <c r="L1635" s="62"/>
    </row>
    <row r="1636" spans="12:12" x14ac:dyDescent="0.25">
      <c r="L1636" s="62"/>
    </row>
    <row r="1637" spans="12:12" x14ac:dyDescent="0.25">
      <c r="L1637" s="62"/>
    </row>
    <row r="1638" spans="12:12" x14ac:dyDescent="0.25">
      <c r="L1638" s="62"/>
    </row>
    <row r="1639" spans="12:12" x14ac:dyDescent="0.25">
      <c r="L1639" s="62"/>
    </row>
    <row r="1640" spans="12:12" x14ac:dyDescent="0.25">
      <c r="L1640" s="62"/>
    </row>
    <row r="1641" spans="12:12" x14ac:dyDescent="0.25">
      <c r="L1641" s="62"/>
    </row>
    <row r="1642" spans="12:12" x14ac:dyDescent="0.25">
      <c r="L1642" s="62"/>
    </row>
    <row r="1643" spans="12:12" x14ac:dyDescent="0.25">
      <c r="L1643" s="62"/>
    </row>
    <row r="1644" spans="12:12" x14ac:dyDescent="0.25">
      <c r="L1644" s="62"/>
    </row>
    <row r="1645" spans="12:12" x14ac:dyDescent="0.25">
      <c r="L1645" s="62"/>
    </row>
    <row r="1646" spans="12:12" x14ac:dyDescent="0.25">
      <c r="L1646" s="62"/>
    </row>
    <row r="1647" spans="12:12" x14ac:dyDescent="0.25">
      <c r="L1647" s="62"/>
    </row>
    <row r="1648" spans="12:12" x14ac:dyDescent="0.25">
      <c r="L1648" s="62"/>
    </row>
    <row r="1649" spans="2:22" x14ac:dyDescent="0.25">
      <c r="L1649" s="62"/>
    </row>
    <row r="1650" spans="2:22" x14ac:dyDescent="0.25">
      <c r="L1650" s="62"/>
    </row>
    <row r="1651" spans="2:22" x14ac:dyDescent="0.25">
      <c r="L1651" s="62"/>
    </row>
    <row r="1652" spans="2:22" x14ac:dyDescent="0.25">
      <c r="L1652" s="62"/>
    </row>
    <row r="1654" spans="2:22" x14ac:dyDescent="0.25">
      <c r="B1654" s="706" t="s">
        <v>0</v>
      </c>
      <c r="C1654" s="706"/>
      <c r="D1654" s="706"/>
      <c r="E1654" s="706"/>
      <c r="F1654" s="706"/>
      <c r="G1654" s="706"/>
      <c r="H1654" s="706"/>
      <c r="I1654" s="706"/>
      <c r="J1654" s="706"/>
      <c r="K1654" s="706"/>
      <c r="L1654" s="706"/>
      <c r="M1654" s="706"/>
      <c r="N1654" s="706"/>
      <c r="O1654" s="706"/>
      <c r="P1654" s="706"/>
      <c r="Q1654" s="706"/>
      <c r="R1654" s="706"/>
      <c r="S1654" s="706"/>
      <c r="T1654" s="706"/>
      <c r="U1654" s="706"/>
      <c r="V1654" s="706"/>
    </row>
    <row r="1655" spans="2:22" x14ac:dyDescent="0.25">
      <c r="B1655" s="713" t="s">
        <v>1</v>
      </c>
      <c r="C1655" s="713"/>
      <c r="D1655" s="713"/>
      <c r="E1655" s="713"/>
      <c r="F1655" s="713"/>
      <c r="G1655" s="713"/>
      <c r="H1655" s="713"/>
      <c r="I1655" s="713"/>
      <c r="J1655" s="713"/>
      <c r="K1655" s="713"/>
      <c r="L1655" s="713"/>
      <c r="M1655" s="713"/>
      <c r="N1655" s="713"/>
      <c r="O1655" s="713"/>
      <c r="P1655" s="713"/>
      <c r="Q1655" s="713"/>
      <c r="R1655" s="713"/>
      <c r="S1655" s="713"/>
      <c r="T1655" s="713"/>
      <c r="U1655" s="713"/>
      <c r="V1655" s="713"/>
    </row>
    <row r="1656" spans="2:22" x14ac:dyDescent="0.25">
      <c r="B1656" s="713" t="s">
        <v>2</v>
      </c>
      <c r="C1656" s="713"/>
      <c r="D1656" s="713"/>
      <c r="E1656" s="713"/>
      <c r="F1656" s="713"/>
      <c r="G1656" s="713"/>
      <c r="H1656" s="713"/>
      <c r="I1656" s="713"/>
      <c r="J1656" s="713"/>
      <c r="K1656" s="713"/>
      <c r="L1656" s="713"/>
      <c r="M1656" s="713"/>
      <c r="N1656" s="713"/>
      <c r="O1656" s="713"/>
      <c r="P1656" s="713"/>
      <c r="Q1656" s="713"/>
      <c r="R1656" s="713"/>
      <c r="S1656" s="713"/>
      <c r="T1656" s="713"/>
      <c r="U1656" s="713"/>
      <c r="V1656" s="713"/>
    </row>
    <row r="1657" spans="2:22" x14ac:dyDescent="0.25">
      <c r="B1657" s="713" t="s">
        <v>3</v>
      </c>
      <c r="C1657" s="713"/>
      <c r="D1657" s="713"/>
      <c r="E1657" s="713"/>
      <c r="F1657" s="713"/>
      <c r="G1657" s="713"/>
      <c r="H1657" s="713"/>
      <c r="I1657" s="713"/>
      <c r="J1657" s="713"/>
      <c r="K1657" s="713"/>
      <c r="L1657" s="713"/>
      <c r="M1657" s="713"/>
      <c r="N1657" s="713"/>
      <c r="O1657" s="713"/>
      <c r="P1657" s="713"/>
      <c r="Q1657" s="713"/>
      <c r="R1657" s="713"/>
      <c r="S1657" s="713"/>
      <c r="T1657" s="713"/>
      <c r="U1657" s="713"/>
      <c r="V1657" s="713"/>
    </row>
    <row r="1658" spans="2:22" x14ac:dyDescent="0.25">
      <c r="B1658" s="713" t="s">
        <v>455</v>
      </c>
      <c r="C1658" s="713"/>
      <c r="D1658" s="713"/>
      <c r="E1658" s="713"/>
      <c r="F1658" s="713"/>
      <c r="G1658" s="713"/>
      <c r="H1658" s="713"/>
      <c r="I1658" s="713"/>
      <c r="J1658" s="713"/>
      <c r="K1658" s="713"/>
      <c r="L1658" s="713"/>
      <c r="M1658" s="713"/>
      <c r="N1658" s="713"/>
      <c r="O1658" s="713"/>
      <c r="P1658" s="713"/>
      <c r="Q1658" s="713"/>
      <c r="R1658" s="713"/>
      <c r="S1658" s="713"/>
      <c r="T1658" s="713"/>
      <c r="U1658" s="713"/>
      <c r="V1658" s="713"/>
    </row>
    <row r="1659" spans="2:22" x14ac:dyDescent="0.25">
      <c r="B1659" s="714" t="s">
        <v>4</v>
      </c>
      <c r="C1659" s="714"/>
      <c r="D1659" s="714"/>
      <c r="E1659" s="714"/>
      <c r="F1659" s="714"/>
      <c r="G1659" s="714"/>
      <c r="H1659" s="714"/>
      <c r="I1659" s="714"/>
      <c r="J1659" s="714"/>
      <c r="K1659" s="714"/>
      <c r="L1659" s="714"/>
      <c r="M1659" s="714"/>
      <c r="N1659" s="714"/>
      <c r="O1659" s="714"/>
      <c r="P1659" s="714"/>
      <c r="Q1659" s="714"/>
      <c r="R1659" s="714"/>
      <c r="S1659" s="714"/>
      <c r="T1659" s="714"/>
      <c r="U1659" s="714"/>
      <c r="V1659" s="714"/>
    </row>
    <row r="1660" spans="2:22" x14ac:dyDescent="0.25">
      <c r="B1660" s="737" t="s">
        <v>111</v>
      </c>
      <c r="C1660" s="737"/>
      <c r="D1660" s="737"/>
      <c r="E1660" s="737"/>
      <c r="F1660" s="737"/>
      <c r="G1660" s="737"/>
      <c r="H1660" s="737"/>
      <c r="I1660" s="737"/>
      <c r="J1660" s="737"/>
      <c r="K1660" s="737"/>
      <c r="L1660" s="737"/>
      <c r="M1660" s="737"/>
      <c r="N1660" s="737"/>
      <c r="O1660" s="737"/>
      <c r="P1660" s="737"/>
      <c r="Q1660" s="737"/>
      <c r="R1660" s="737"/>
      <c r="S1660" s="737"/>
      <c r="T1660" s="737"/>
      <c r="U1660" s="737"/>
      <c r="V1660" s="737"/>
    </row>
    <row r="1661" spans="2:22" ht="18.75" thickBot="1" x14ac:dyDescent="0.3">
      <c r="B1661" s="2"/>
      <c r="C1661" s="2"/>
      <c r="D1661" s="3"/>
      <c r="E1661" s="3"/>
      <c r="F1661" s="3"/>
      <c r="G1661" s="3"/>
      <c r="H1661" s="3"/>
      <c r="I1661" s="3"/>
      <c r="J1661" s="3"/>
      <c r="K1661" s="3"/>
      <c r="L1661" s="4"/>
      <c r="M1661" s="3"/>
      <c r="N1661" s="3"/>
      <c r="O1661" s="3"/>
      <c r="P1661" s="3"/>
      <c r="Q1661" s="3"/>
      <c r="R1661" s="3"/>
      <c r="S1661" s="3"/>
      <c r="T1661" s="2"/>
      <c r="U1661" s="2"/>
      <c r="V1661" s="2"/>
    </row>
    <row r="1662" spans="2:22" ht="15.75" customHeight="1" thickTop="1" x14ac:dyDescent="0.25">
      <c r="B1662" s="698" t="s">
        <v>6</v>
      </c>
      <c r="C1662" s="700" t="s">
        <v>7</v>
      </c>
      <c r="D1662" s="702" t="s">
        <v>8</v>
      </c>
      <c r="E1662" s="702" t="s">
        <v>177</v>
      </c>
      <c r="F1662" s="702" t="s">
        <v>178</v>
      </c>
      <c r="G1662" s="702" t="s">
        <v>9</v>
      </c>
      <c r="H1662" s="702" t="s">
        <v>10</v>
      </c>
      <c r="I1662" s="312"/>
      <c r="J1662" s="702" t="s">
        <v>179</v>
      </c>
      <c r="K1662" s="702" t="s">
        <v>11</v>
      </c>
      <c r="L1662" s="700" t="s">
        <v>12</v>
      </c>
      <c r="M1662" s="704" t="s">
        <v>13</v>
      </c>
      <c r="N1662" s="704" t="s">
        <v>14</v>
      </c>
      <c r="O1662" s="704" t="s">
        <v>15</v>
      </c>
      <c r="P1662" s="715" t="s">
        <v>16</v>
      </c>
      <c r="Q1662" s="716"/>
      <c r="R1662" s="716"/>
      <c r="S1662" s="717"/>
      <c r="T1662" s="721" t="s">
        <v>17</v>
      </c>
      <c r="U1662" s="722"/>
      <c r="V1662" s="708" t="s">
        <v>18</v>
      </c>
    </row>
    <row r="1663" spans="2:22" x14ac:dyDescent="0.25">
      <c r="B1663" s="699"/>
      <c r="C1663" s="701"/>
      <c r="D1663" s="703"/>
      <c r="E1663" s="765"/>
      <c r="F1663" s="765"/>
      <c r="G1663" s="703"/>
      <c r="H1663" s="703"/>
      <c r="I1663" s="313"/>
      <c r="J1663" s="765"/>
      <c r="K1663" s="703"/>
      <c r="L1663" s="701"/>
      <c r="M1663" s="705"/>
      <c r="N1663" s="705"/>
      <c r="O1663" s="705"/>
      <c r="P1663" s="718"/>
      <c r="Q1663" s="719"/>
      <c r="R1663" s="719"/>
      <c r="S1663" s="720"/>
      <c r="T1663" s="723"/>
      <c r="U1663" s="724"/>
      <c r="V1663" s="709"/>
    </row>
    <row r="1664" spans="2:22" ht="48" x14ac:dyDescent="0.25">
      <c r="B1664" s="699"/>
      <c r="C1664" s="701"/>
      <c r="D1664" s="703"/>
      <c r="E1664" s="765"/>
      <c r="F1664" s="765"/>
      <c r="G1664" s="703"/>
      <c r="H1664" s="703"/>
      <c r="I1664" s="313" t="s">
        <v>180</v>
      </c>
      <c r="J1664" s="765"/>
      <c r="K1664" s="703"/>
      <c r="L1664" s="701"/>
      <c r="M1664" s="705"/>
      <c r="N1664" s="705"/>
      <c r="O1664" s="705"/>
      <c r="P1664" s="738" t="s">
        <v>19</v>
      </c>
      <c r="Q1664" s="738" t="s">
        <v>20</v>
      </c>
      <c r="R1664" s="738" t="s">
        <v>21</v>
      </c>
      <c r="S1664" s="738" t="s">
        <v>22</v>
      </c>
      <c r="T1664" s="740" t="s">
        <v>23</v>
      </c>
      <c r="U1664" s="740" t="s">
        <v>24</v>
      </c>
      <c r="V1664" s="709"/>
    </row>
    <row r="1665" spans="2:22" ht="15.75" thickBot="1" x14ac:dyDescent="0.3">
      <c r="B1665" s="727"/>
      <c r="C1665" s="725"/>
      <c r="D1665" s="707"/>
      <c r="E1665" s="766"/>
      <c r="F1665" s="766"/>
      <c r="G1665" s="707"/>
      <c r="H1665" s="707"/>
      <c r="I1665" s="314"/>
      <c r="J1665" s="766"/>
      <c r="K1665" s="707"/>
      <c r="L1665" s="725"/>
      <c r="M1665" s="696"/>
      <c r="N1665" s="696"/>
      <c r="O1665" s="696"/>
      <c r="P1665" s="739"/>
      <c r="Q1665" s="739"/>
      <c r="R1665" s="739"/>
      <c r="S1665" s="739"/>
      <c r="T1665" s="741"/>
      <c r="U1665" s="741"/>
      <c r="V1665" s="710"/>
    </row>
    <row r="1666" spans="2:22" ht="211.5" customHeight="1" thickBot="1" x14ac:dyDescent="0.3">
      <c r="B1666" s="285">
        <v>1</v>
      </c>
      <c r="C1666" s="286">
        <v>37201</v>
      </c>
      <c r="D1666" s="164" t="s">
        <v>145</v>
      </c>
      <c r="E1666" s="318" t="s">
        <v>489</v>
      </c>
      <c r="F1666" s="319" t="s">
        <v>182</v>
      </c>
      <c r="G1666" s="5">
        <v>9</v>
      </c>
      <c r="H1666" s="174" t="s">
        <v>181</v>
      </c>
      <c r="I1666" s="164">
        <v>105</v>
      </c>
      <c r="J1666" s="438" t="s">
        <v>556</v>
      </c>
      <c r="K1666" s="71">
        <v>3</v>
      </c>
      <c r="L1666" s="164" t="s">
        <v>75</v>
      </c>
      <c r="M1666" s="72">
        <v>1023.67</v>
      </c>
      <c r="N1666" s="72">
        <v>3769.5</v>
      </c>
      <c r="O1666" s="344" t="s">
        <v>189</v>
      </c>
      <c r="P1666" s="74">
        <v>0.25</v>
      </c>
      <c r="Q1666" s="74">
        <v>0.25</v>
      </c>
      <c r="R1666" s="74">
        <v>0.25</v>
      </c>
      <c r="S1666" s="74">
        <v>0.25</v>
      </c>
      <c r="T1666" s="75" t="s">
        <v>29</v>
      </c>
      <c r="U1666" s="75"/>
      <c r="V1666" s="287" t="s">
        <v>557</v>
      </c>
    </row>
    <row r="1667" spans="2:22" ht="15.75" thickTop="1" x14ac:dyDescent="0.25">
      <c r="L1667" s="62"/>
    </row>
    <row r="1668" spans="2:22" x14ac:dyDescent="0.25">
      <c r="L1668" s="62"/>
    </row>
    <row r="1669" spans="2:22" x14ac:dyDescent="0.25">
      <c r="L1669" s="62"/>
      <c r="N1669" s="61"/>
    </row>
    <row r="1670" spans="2:22" x14ac:dyDescent="0.25">
      <c r="L1670" s="62"/>
      <c r="N1670" s="112"/>
    </row>
    <row r="1671" spans="2:22" x14ac:dyDescent="0.25">
      <c r="L1671" s="62"/>
      <c r="N1671" s="112">
        <f>SUM(N1666:N1670)</f>
        <v>3769.5</v>
      </c>
    </row>
    <row r="1672" spans="2:22" x14ac:dyDescent="0.25">
      <c r="L1672" s="62"/>
    </row>
    <row r="1673" spans="2:22" x14ac:dyDescent="0.25">
      <c r="L1673" s="62"/>
      <c r="N1673" s="63"/>
    </row>
    <row r="1674" spans="2:22" x14ac:dyDescent="0.25">
      <c r="L1674" s="62"/>
    </row>
    <row r="1675" spans="2:22" x14ac:dyDescent="0.25">
      <c r="L1675" s="62"/>
    </row>
    <row r="1676" spans="2:22" x14ac:dyDescent="0.25">
      <c r="L1676" s="62"/>
    </row>
    <row r="1677" spans="2:22" x14ac:dyDescent="0.25">
      <c r="L1677" s="62"/>
    </row>
    <row r="1678" spans="2:22" x14ac:dyDescent="0.25">
      <c r="L1678" s="62"/>
    </row>
    <row r="1679" spans="2:22" x14ac:dyDescent="0.25">
      <c r="L1679" s="62"/>
    </row>
    <row r="1680" spans="2:22" x14ac:dyDescent="0.25">
      <c r="L1680" s="62"/>
    </row>
    <row r="1681" spans="2:22" x14ac:dyDescent="0.25">
      <c r="L1681" s="62"/>
    </row>
    <row r="1682" spans="2:22" x14ac:dyDescent="0.25">
      <c r="L1682" s="62"/>
    </row>
    <row r="1683" spans="2:22" x14ac:dyDescent="0.25">
      <c r="L1683" s="62"/>
    </row>
    <row r="1684" spans="2:22" x14ac:dyDescent="0.25">
      <c r="L1684" s="62"/>
    </row>
    <row r="1685" spans="2:22" x14ac:dyDescent="0.25">
      <c r="L1685" s="62"/>
    </row>
    <row r="1686" spans="2:22" x14ac:dyDescent="0.25">
      <c r="L1686" s="62"/>
    </row>
    <row r="1687" spans="2:22" x14ac:dyDescent="0.25">
      <c r="L1687" s="62"/>
    </row>
    <row r="1688" spans="2:22" x14ac:dyDescent="0.25">
      <c r="L1688" s="62"/>
    </row>
    <row r="1689" spans="2:22" x14ac:dyDescent="0.25">
      <c r="L1689" s="62"/>
    </row>
    <row r="1690" spans="2:22" x14ac:dyDescent="0.25">
      <c r="L1690" s="62"/>
    </row>
    <row r="1691" spans="2:22" x14ac:dyDescent="0.25">
      <c r="L1691" s="62"/>
    </row>
    <row r="1692" spans="2:22" x14ac:dyDescent="0.25">
      <c r="L1692" s="62"/>
    </row>
    <row r="1693" spans="2:22" x14ac:dyDescent="0.25">
      <c r="L1693" s="62"/>
    </row>
    <row r="1694" spans="2:22" x14ac:dyDescent="0.25">
      <c r="L1694" s="62"/>
    </row>
    <row r="1695" spans="2:22" x14ac:dyDescent="0.25">
      <c r="B1695" s="706" t="s">
        <v>0</v>
      </c>
      <c r="C1695" s="706"/>
      <c r="D1695" s="706"/>
      <c r="E1695" s="706"/>
      <c r="F1695" s="706"/>
      <c r="G1695" s="706"/>
      <c r="H1695" s="706"/>
      <c r="I1695" s="706"/>
      <c r="J1695" s="706"/>
      <c r="K1695" s="706"/>
      <c r="L1695" s="706"/>
      <c r="M1695" s="706"/>
      <c r="N1695" s="706"/>
      <c r="O1695" s="706"/>
      <c r="P1695" s="706"/>
      <c r="Q1695" s="706"/>
      <c r="R1695" s="706"/>
      <c r="S1695" s="706"/>
      <c r="T1695" s="706"/>
      <c r="U1695" s="706"/>
      <c r="V1695" s="706"/>
    </row>
    <row r="1696" spans="2:22" x14ac:dyDescent="0.25">
      <c r="B1696" s="713" t="s">
        <v>1</v>
      </c>
      <c r="C1696" s="713"/>
      <c r="D1696" s="713"/>
      <c r="E1696" s="713"/>
      <c r="F1696" s="713"/>
      <c r="G1696" s="713"/>
      <c r="H1696" s="713"/>
      <c r="I1696" s="713"/>
      <c r="J1696" s="713"/>
      <c r="K1696" s="713"/>
      <c r="L1696" s="713"/>
      <c r="M1696" s="713"/>
      <c r="N1696" s="713"/>
      <c r="O1696" s="713"/>
      <c r="P1696" s="713"/>
      <c r="Q1696" s="713"/>
      <c r="R1696" s="713"/>
      <c r="S1696" s="713"/>
      <c r="T1696" s="713"/>
      <c r="U1696" s="713"/>
      <c r="V1696" s="713"/>
    </row>
    <row r="1697" spans="2:22" x14ac:dyDescent="0.25">
      <c r="B1697" s="713" t="s">
        <v>2</v>
      </c>
      <c r="C1697" s="713"/>
      <c r="D1697" s="713"/>
      <c r="E1697" s="713"/>
      <c r="F1697" s="713"/>
      <c r="G1697" s="713"/>
      <c r="H1697" s="713"/>
      <c r="I1697" s="713"/>
      <c r="J1697" s="713"/>
      <c r="K1697" s="713"/>
      <c r="L1697" s="713"/>
      <c r="M1697" s="713"/>
      <c r="N1697" s="713"/>
      <c r="O1697" s="713"/>
      <c r="P1697" s="713"/>
      <c r="Q1697" s="713"/>
      <c r="R1697" s="713"/>
      <c r="S1697" s="713"/>
      <c r="T1697" s="713"/>
      <c r="U1697" s="713"/>
      <c r="V1697" s="713"/>
    </row>
    <row r="1698" spans="2:22" x14ac:dyDescent="0.25">
      <c r="B1698" s="713" t="s">
        <v>3</v>
      </c>
      <c r="C1698" s="713"/>
      <c r="D1698" s="713"/>
      <c r="E1698" s="713"/>
      <c r="F1698" s="713"/>
      <c r="G1698" s="713"/>
      <c r="H1698" s="713"/>
      <c r="I1698" s="713"/>
      <c r="J1698" s="713"/>
      <c r="K1698" s="713"/>
      <c r="L1698" s="713"/>
      <c r="M1698" s="713"/>
      <c r="N1698" s="713"/>
      <c r="O1698" s="713"/>
      <c r="P1698" s="713"/>
      <c r="Q1698" s="713"/>
      <c r="R1698" s="713"/>
      <c r="S1698" s="713"/>
      <c r="T1698" s="713"/>
      <c r="U1698" s="713"/>
      <c r="V1698" s="713"/>
    </row>
    <row r="1699" spans="2:22" x14ac:dyDescent="0.25">
      <c r="B1699" s="713" t="s">
        <v>455</v>
      </c>
      <c r="C1699" s="713"/>
      <c r="D1699" s="713"/>
      <c r="E1699" s="713"/>
      <c r="F1699" s="713"/>
      <c r="G1699" s="713"/>
      <c r="H1699" s="713"/>
      <c r="I1699" s="713"/>
      <c r="J1699" s="713"/>
      <c r="K1699" s="713"/>
      <c r="L1699" s="713"/>
      <c r="M1699" s="713"/>
      <c r="N1699" s="713"/>
      <c r="O1699" s="713"/>
      <c r="P1699" s="713"/>
      <c r="Q1699" s="713"/>
      <c r="R1699" s="713"/>
      <c r="S1699" s="713"/>
      <c r="T1699" s="713"/>
      <c r="U1699" s="713"/>
      <c r="V1699" s="713"/>
    </row>
    <row r="1700" spans="2:22" x14ac:dyDescent="0.25">
      <c r="B1700" s="714" t="s">
        <v>4</v>
      </c>
      <c r="C1700" s="714"/>
      <c r="D1700" s="714"/>
      <c r="E1700" s="714"/>
      <c r="F1700" s="714"/>
      <c r="G1700" s="714"/>
      <c r="H1700" s="714"/>
      <c r="I1700" s="714"/>
      <c r="J1700" s="714"/>
      <c r="K1700" s="714"/>
      <c r="L1700" s="714"/>
      <c r="M1700" s="714"/>
      <c r="N1700" s="714"/>
      <c r="O1700" s="714"/>
      <c r="P1700" s="714"/>
      <c r="Q1700" s="714"/>
      <c r="R1700" s="714"/>
      <c r="S1700" s="714"/>
      <c r="T1700" s="714"/>
      <c r="U1700" s="714"/>
      <c r="V1700" s="714"/>
    </row>
    <row r="1701" spans="2:22" x14ac:dyDescent="0.25">
      <c r="B1701" s="737" t="s">
        <v>112</v>
      </c>
      <c r="C1701" s="737"/>
      <c r="D1701" s="737"/>
      <c r="E1701" s="737"/>
      <c r="F1701" s="737"/>
      <c r="G1701" s="737"/>
      <c r="H1701" s="737"/>
      <c r="I1701" s="737"/>
      <c r="J1701" s="737"/>
      <c r="K1701" s="737"/>
      <c r="L1701" s="737"/>
      <c r="M1701" s="737"/>
      <c r="N1701" s="737"/>
      <c r="O1701" s="737"/>
      <c r="P1701" s="737"/>
      <c r="Q1701" s="737"/>
      <c r="R1701" s="737"/>
      <c r="S1701" s="737"/>
      <c r="T1701" s="737"/>
      <c r="U1701" s="737"/>
      <c r="V1701" s="737"/>
    </row>
    <row r="1702" spans="2:22" ht="18.75" thickBot="1" x14ac:dyDescent="0.3">
      <c r="B1702" s="2"/>
      <c r="C1702" s="2"/>
      <c r="D1702" s="3"/>
      <c r="E1702" s="3"/>
      <c r="F1702" s="3"/>
      <c r="G1702" s="3"/>
      <c r="H1702" s="3"/>
      <c r="I1702" s="3"/>
      <c r="J1702" s="3"/>
      <c r="K1702" s="3"/>
      <c r="L1702" s="4"/>
      <c r="M1702" s="3"/>
      <c r="N1702" s="3"/>
      <c r="O1702" s="3"/>
      <c r="P1702" s="3"/>
      <c r="Q1702" s="3"/>
      <c r="R1702" s="3"/>
      <c r="S1702" s="3"/>
      <c r="T1702" s="2"/>
      <c r="U1702" s="2"/>
      <c r="V1702" s="2"/>
    </row>
    <row r="1703" spans="2:22" ht="15.75" customHeight="1" thickTop="1" x14ac:dyDescent="0.25">
      <c r="B1703" s="698" t="s">
        <v>6</v>
      </c>
      <c r="C1703" s="700" t="s">
        <v>7</v>
      </c>
      <c r="D1703" s="702" t="s">
        <v>8</v>
      </c>
      <c r="E1703" s="702" t="s">
        <v>177</v>
      </c>
      <c r="F1703" s="702" t="s">
        <v>178</v>
      </c>
      <c r="G1703" s="702" t="s">
        <v>9</v>
      </c>
      <c r="H1703" s="702" t="s">
        <v>10</v>
      </c>
      <c r="I1703" s="312"/>
      <c r="J1703" s="702" t="s">
        <v>179</v>
      </c>
      <c r="K1703" s="702" t="s">
        <v>11</v>
      </c>
      <c r="L1703" s="700" t="s">
        <v>12</v>
      </c>
      <c r="M1703" s="704" t="s">
        <v>13</v>
      </c>
      <c r="N1703" s="704" t="s">
        <v>14</v>
      </c>
      <c r="O1703" s="704" t="s">
        <v>15</v>
      </c>
      <c r="P1703" s="715" t="s">
        <v>16</v>
      </c>
      <c r="Q1703" s="716"/>
      <c r="R1703" s="716"/>
      <c r="S1703" s="717"/>
      <c r="T1703" s="721" t="s">
        <v>17</v>
      </c>
      <c r="U1703" s="722"/>
      <c r="V1703" s="708" t="s">
        <v>18</v>
      </c>
    </row>
    <row r="1704" spans="2:22" x14ac:dyDescent="0.25">
      <c r="B1704" s="699"/>
      <c r="C1704" s="701"/>
      <c r="D1704" s="703"/>
      <c r="E1704" s="765"/>
      <c r="F1704" s="765"/>
      <c r="G1704" s="703"/>
      <c r="H1704" s="703"/>
      <c r="I1704" s="313"/>
      <c r="J1704" s="765"/>
      <c r="K1704" s="703"/>
      <c r="L1704" s="701"/>
      <c r="M1704" s="705"/>
      <c r="N1704" s="705"/>
      <c r="O1704" s="705"/>
      <c r="P1704" s="718"/>
      <c r="Q1704" s="719"/>
      <c r="R1704" s="719"/>
      <c r="S1704" s="720"/>
      <c r="T1704" s="723"/>
      <c r="U1704" s="724"/>
      <c r="V1704" s="709"/>
    </row>
    <row r="1705" spans="2:22" ht="48" x14ac:dyDescent="0.25">
      <c r="B1705" s="699"/>
      <c r="C1705" s="701"/>
      <c r="D1705" s="703"/>
      <c r="E1705" s="765"/>
      <c r="F1705" s="765"/>
      <c r="G1705" s="703"/>
      <c r="H1705" s="703"/>
      <c r="I1705" s="313" t="s">
        <v>180</v>
      </c>
      <c r="J1705" s="765"/>
      <c r="K1705" s="703"/>
      <c r="L1705" s="701"/>
      <c r="M1705" s="705"/>
      <c r="N1705" s="705"/>
      <c r="O1705" s="705"/>
      <c r="P1705" s="738" t="s">
        <v>19</v>
      </c>
      <c r="Q1705" s="738" t="s">
        <v>20</v>
      </c>
      <c r="R1705" s="738" t="s">
        <v>21</v>
      </c>
      <c r="S1705" s="738" t="s">
        <v>22</v>
      </c>
      <c r="T1705" s="740" t="s">
        <v>23</v>
      </c>
      <c r="U1705" s="740" t="s">
        <v>24</v>
      </c>
      <c r="V1705" s="709"/>
    </row>
    <row r="1706" spans="2:22" ht="15.75" thickBot="1" x14ac:dyDescent="0.3">
      <c r="B1706" s="727"/>
      <c r="C1706" s="725"/>
      <c r="D1706" s="707"/>
      <c r="E1706" s="766"/>
      <c r="F1706" s="766"/>
      <c r="G1706" s="707"/>
      <c r="H1706" s="707"/>
      <c r="I1706" s="314"/>
      <c r="J1706" s="766"/>
      <c r="K1706" s="707"/>
      <c r="L1706" s="725"/>
      <c r="M1706" s="696"/>
      <c r="N1706" s="696"/>
      <c r="O1706" s="696"/>
      <c r="P1706" s="739"/>
      <c r="Q1706" s="739"/>
      <c r="R1706" s="739"/>
      <c r="S1706" s="739"/>
      <c r="T1706" s="741"/>
      <c r="U1706" s="741"/>
      <c r="V1706" s="710"/>
    </row>
    <row r="1707" spans="2:22" ht="218.25" customHeight="1" thickBot="1" x14ac:dyDescent="0.3">
      <c r="B1707" s="285">
        <v>1</v>
      </c>
      <c r="C1707" s="286">
        <v>37501</v>
      </c>
      <c r="D1707" s="164" t="s">
        <v>449</v>
      </c>
      <c r="E1707" s="318" t="s">
        <v>489</v>
      </c>
      <c r="F1707" s="319" t="s">
        <v>182</v>
      </c>
      <c r="G1707" s="5">
        <v>9</v>
      </c>
      <c r="H1707" s="174" t="s">
        <v>181</v>
      </c>
      <c r="I1707" s="164">
        <v>105</v>
      </c>
      <c r="J1707" s="438" t="s">
        <v>556</v>
      </c>
      <c r="K1707" s="71">
        <v>89</v>
      </c>
      <c r="L1707" s="164" t="s">
        <v>75</v>
      </c>
      <c r="M1707" s="72">
        <v>1000</v>
      </c>
      <c r="N1707" s="343">
        <v>89094</v>
      </c>
      <c r="O1707" s="344" t="s">
        <v>189</v>
      </c>
      <c r="P1707" s="74">
        <v>0.25</v>
      </c>
      <c r="Q1707" s="74">
        <v>0.25</v>
      </c>
      <c r="R1707" s="74">
        <v>0.25</v>
      </c>
      <c r="S1707" s="74">
        <v>0.25</v>
      </c>
      <c r="T1707" s="75" t="s">
        <v>29</v>
      </c>
      <c r="U1707" s="75"/>
      <c r="V1707" s="287" t="s">
        <v>557</v>
      </c>
    </row>
    <row r="1708" spans="2:22" ht="15.75" thickTop="1" x14ac:dyDescent="0.25">
      <c r="L1708" s="62"/>
      <c r="N1708" s="61"/>
    </row>
    <row r="1709" spans="2:22" x14ac:dyDescent="0.25">
      <c r="L1709" s="62"/>
    </row>
    <row r="1710" spans="2:22" x14ac:dyDescent="0.25">
      <c r="L1710" s="62"/>
      <c r="N1710" s="112"/>
    </row>
    <row r="1711" spans="2:22" x14ac:dyDescent="0.25">
      <c r="L1711" s="62"/>
      <c r="N1711" s="112">
        <f>SUM(N1707:N1710)</f>
        <v>89094</v>
      </c>
    </row>
    <row r="1712" spans="2:22" x14ac:dyDescent="0.25">
      <c r="L1712" s="62"/>
    </row>
    <row r="1713" spans="12:14" x14ac:dyDescent="0.25">
      <c r="L1713" s="62"/>
    </row>
    <row r="1714" spans="12:14" x14ac:dyDescent="0.25">
      <c r="L1714" s="62"/>
      <c r="N1714" s="63"/>
    </row>
    <row r="1715" spans="12:14" x14ac:dyDescent="0.25">
      <c r="L1715" s="62"/>
    </row>
    <row r="1716" spans="12:14" x14ac:dyDescent="0.25">
      <c r="L1716" s="62"/>
    </row>
    <row r="1717" spans="12:14" x14ac:dyDescent="0.25">
      <c r="L1717" s="62"/>
    </row>
    <row r="1718" spans="12:14" x14ac:dyDescent="0.25">
      <c r="L1718" s="62"/>
    </row>
    <row r="1719" spans="12:14" x14ac:dyDescent="0.25">
      <c r="L1719" s="62"/>
      <c r="N1719" s="61"/>
    </row>
    <row r="1720" spans="12:14" x14ac:dyDescent="0.25">
      <c r="L1720" s="62"/>
      <c r="N1720" s="61"/>
    </row>
    <row r="1721" spans="12:14" x14ac:dyDescent="0.25">
      <c r="L1721" s="62"/>
      <c r="N1721" s="61"/>
    </row>
    <row r="1722" spans="12:14" x14ac:dyDescent="0.25">
      <c r="L1722" s="62"/>
      <c r="N1722" s="61"/>
    </row>
    <row r="1723" spans="12:14" x14ac:dyDescent="0.25">
      <c r="L1723" s="62"/>
      <c r="N1723" s="61"/>
    </row>
    <row r="1724" spans="12:14" x14ac:dyDescent="0.25">
      <c r="L1724" s="62"/>
      <c r="N1724" s="61"/>
    </row>
    <row r="1725" spans="12:14" x14ac:dyDescent="0.25">
      <c r="L1725" s="62"/>
      <c r="N1725" s="61"/>
    </row>
    <row r="1726" spans="12:14" x14ac:dyDescent="0.25">
      <c r="L1726" s="62"/>
      <c r="N1726" s="61"/>
    </row>
    <row r="1727" spans="12:14" x14ac:dyDescent="0.25">
      <c r="L1727" s="62"/>
      <c r="N1727" s="61"/>
    </row>
    <row r="1728" spans="12:14" x14ac:dyDescent="0.25">
      <c r="L1728" s="62"/>
      <c r="N1728" s="61"/>
    </row>
    <row r="1729" spans="2:22" x14ac:dyDescent="0.25">
      <c r="L1729" s="62"/>
      <c r="N1729" s="61"/>
    </row>
    <row r="1730" spans="2:22" x14ac:dyDescent="0.25">
      <c r="L1730" s="62"/>
      <c r="N1730" s="61"/>
    </row>
    <row r="1731" spans="2:22" x14ac:dyDescent="0.25">
      <c r="L1731" s="62"/>
      <c r="N1731" s="61"/>
    </row>
    <row r="1732" spans="2:22" x14ac:dyDescent="0.25">
      <c r="L1732" s="62"/>
      <c r="N1732" s="61"/>
    </row>
    <row r="1733" spans="2:22" x14ac:dyDescent="0.25">
      <c r="L1733" s="62"/>
      <c r="N1733" s="61"/>
    </row>
    <row r="1734" spans="2:22" x14ac:dyDescent="0.25">
      <c r="L1734" s="62"/>
    </row>
    <row r="1735" spans="2:22" x14ac:dyDescent="0.25">
      <c r="B1735" s="706" t="s">
        <v>0</v>
      </c>
      <c r="C1735" s="706"/>
      <c r="D1735" s="706"/>
      <c r="E1735" s="706"/>
      <c r="F1735" s="706"/>
      <c r="G1735" s="706"/>
      <c r="H1735" s="706"/>
      <c r="I1735" s="706"/>
      <c r="J1735" s="706"/>
      <c r="K1735" s="706"/>
      <c r="L1735" s="706"/>
      <c r="M1735" s="706"/>
      <c r="N1735" s="706"/>
      <c r="O1735" s="706"/>
      <c r="P1735" s="706"/>
      <c r="Q1735" s="706"/>
      <c r="R1735" s="706"/>
      <c r="S1735" s="706"/>
      <c r="T1735" s="706"/>
      <c r="U1735" s="706"/>
      <c r="V1735" s="706"/>
    </row>
    <row r="1736" spans="2:22" x14ac:dyDescent="0.25">
      <c r="B1736" s="713" t="s">
        <v>1</v>
      </c>
      <c r="C1736" s="713"/>
      <c r="D1736" s="713"/>
      <c r="E1736" s="713"/>
      <c r="F1736" s="713"/>
      <c r="G1736" s="713"/>
      <c r="H1736" s="713"/>
      <c r="I1736" s="713"/>
      <c r="J1736" s="713"/>
      <c r="K1736" s="713"/>
      <c r="L1736" s="713"/>
      <c r="M1736" s="713"/>
      <c r="N1736" s="713"/>
      <c r="O1736" s="713"/>
      <c r="P1736" s="713"/>
      <c r="Q1736" s="713"/>
      <c r="R1736" s="713"/>
      <c r="S1736" s="713"/>
      <c r="T1736" s="713"/>
      <c r="U1736" s="713"/>
      <c r="V1736" s="713"/>
    </row>
    <row r="1737" spans="2:22" x14ac:dyDescent="0.25">
      <c r="B1737" s="713" t="s">
        <v>2</v>
      </c>
      <c r="C1737" s="713"/>
      <c r="D1737" s="713"/>
      <c r="E1737" s="713"/>
      <c r="F1737" s="713"/>
      <c r="G1737" s="713"/>
      <c r="H1737" s="713"/>
      <c r="I1737" s="713"/>
      <c r="J1737" s="713"/>
      <c r="K1737" s="713"/>
      <c r="L1737" s="713"/>
      <c r="M1737" s="713"/>
      <c r="N1737" s="713"/>
      <c r="O1737" s="713"/>
      <c r="P1737" s="713"/>
      <c r="Q1737" s="713"/>
      <c r="R1737" s="713"/>
      <c r="S1737" s="713"/>
      <c r="T1737" s="713"/>
      <c r="U1737" s="713"/>
      <c r="V1737" s="713"/>
    </row>
    <row r="1738" spans="2:22" x14ac:dyDescent="0.25">
      <c r="B1738" s="713" t="s">
        <v>3</v>
      </c>
      <c r="C1738" s="713"/>
      <c r="D1738" s="713"/>
      <c r="E1738" s="713"/>
      <c r="F1738" s="713"/>
      <c r="G1738" s="713"/>
      <c r="H1738" s="713"/>
      <c r="I1738" s="713"/>
      <c r="J1738" s="713"/>
      <c r="K1738" s="713"/>
      <c r="L1738" s="713"/>
      <c r="M1738" s="713"/>
      <c r="N1738" s="713"/>
      <c r="O1738" s="713"/>
      <c r="P1738" s="713"/>
      <c r="Q1738" s="713"/>
      <c r="R1738" s="713"/>
      <c r="S1738" s="713"/>
      <c r="T1738" s="713"/>
      <c r="U1738" s="713"/>
      <c r="V1738" s="713"/>
    </row>
    <row r="1739" spans="2:22" x14ac:dyDescent="0.25">
      <c r="B1739" s="713" t="s">
        <v>455</v>
      </c>
      <c r="C1739" s="713"/>
      <c r="D1739" s="713"/>
      <c r="E1739" s="713"/>
      <c r="F1739" s="713"/>
      <c r="G1739" s="713"/>
      <c r="H1739" s="713"/>
      <c r="I1739" s="713"/>
      <c r="J1739" s="713"/>
      <c r="K1739" s="713"/>
      <c r="L1739" s="713"/>
      <c r="M1739" s="713"/>
      <c r="N1739" s="713"/>
      <c r="O1739" s="713"/>
      <c r="P1739" s="713"/>
      <c r="Q1739" s="713"/>
      <c r="R1739" s="713"/>
      <c r="S1739" s="713"/>
      <c r="T1739" s="713"/>
      <c r="U1739" s="713"/>
      <c r="V1739" s="713"/>
    </row>
    <row r="1740" spans="2:22" x14ac:dyDescent="0.25">
      <c r="B1740" s="714" t="s">
        <v>4</v>
      </c>
      <c r="C1740" s="714"/>
      <c r="D1740" s="714"/>
      <c r="E1740" s="714"/>
      <c r="F1740" s="714"/>
      <c r="G1740" s="714"/>
      <c r="H1740" s="714"/>
      <c r="I1740" s="714"/>
      <c r="J1740" s="714"/>
      <c r="K1740" s="714"/>
      <c r="L1740" s="714"/>
      <c r="M1740" s="714"/>
      <c r="N1740" s="714"/>
      <c r="O1740" s="714"/>
      <c r="P1740" s="714"/>
      <c r="Q1740" s="714"/>
      <c r="R1740" s="714"/>
      <c r="S1740" s="714"/>
      <c r="T1740" s="714"/>
      <c r="U1740" s="714"/>
      <c r="V1740" s="714"/>
    </row>
    <row r="1741" spans="2:22" x14ac:dyDescent="0.25">
      <c r="B1741" s="737" t="s">
        <v>113</v>
      </c>
      <c r="C1741" s="737"/>
      <c r="D1741" s="737"/>
      <c r="E1741" s="737"/>
      <c r="F1741" s="737"/>
      <c r="G1741" s="737"/>
      <c r="H1741" s="737"/>
      <c r="I1741" s="737"/>
      <c r="J1741" s="737"/>
      <c r="K1741" s="737"/>
      <c r="L1741" s="737"/>
      <c r="M1741" s="737"/>
      <c r="N1741" s="737"/>
      <c r="O1741" s="737"/>
      <c r="P1741" s="737"/>
      <c r="Q1741" s="737"/>
      <c r="R1741" s="737"/>
      <c r="S1741" s="737"/>
      <c r="T1741" s="737"/>
      <c r="U1741" s="737"/>
      <c r="V1741" s="737"/>
    </row>
    <row r="1742" spans="2:22" ht="18.75" thickBot="1" x14ac:dyDescent="0.3">
      <c r="B1742" s="2"/>
      <c r="C1742" s="2"/>
      <c r="D1742" s="3"/>
      <c r="E1742" s="3"/>
      <c r="F1742" s="3"/>
      <c r="G1742" s="3"/>
      <c r="H1742" s="3"/>
      <c r="I1742" s="3"/>
      <c r="J1742" s="3"/>
      <c r="K1742" s="3"/>
      <c r="L1742" s="4"/>
      <c r="M1742" s="3"/>
      <c r="N1742" s="3"/>
      <c r="O1742" s="3"/>
      <c r="P1742" s="3"/>
      <c r="Q1742" s="3"/>
      <c r="R1742" s="3"/>
      <c r="S1742" s="3"/>
      <c r="T1742" s="2"/>
      <c r="U1742" s="2"/>
      <c r="V1742" s="2"/>
    </row>
    <row r="1743" spans="2:22" ht="15.75" customHeight="1" thickTop="1" x14ac:dyDescent="0.25">
      <c r="B1743" s="698" t="s">
        <v>6</v>
      </c>
      <c r="C1743" s="700" t="s">
        <v>7</v>
      </c>
      <c r="D1743" s="702" t="s">
        <v>8</v>
      </c>
      <c r="E1743" s="702" t="s">
        <v>177</v>
      </c>
      <c r="F1743" s="702" t="s">
        <v>178</v>
      </c>
      <c r="G1743" s="702" t="s">
        <v>9</v>
      </c>
      <c r="H1743" s="702" t="s">
        <v>10</v>
      </c>
      <c r="I1743" s="312"/>
      <c r="J1743" s="702" t="s">
        <v>179</v>
      </c>
      <c r="K1743" s="702" t="s">
        <v>11</v>
      </c>
      <c r="L1743" s="700" t="s">
        <v>12</v>
      </c>
      <c r="M1743" s="704" t="s">
        <v>13</v>
      </c>
      <c r="N1743" s="704" t="s">
        <v>14</v>
      </c>
      <c r="O1743" s="704" t="s">
        <v>15</v>
      </c>
      <c r="P1743" s="715" t="s">
        <v>16</v>
      </c>
      <c r="Q1743" s="716"/>
      <c r="R1743" s="716"/>
      <c r="S1743" s="717"/>
      <c r="T1743" s="721" t="s">
        <v>17</v>
      </c>
      <c r="U1743" s="722"/>
      <c r="V1743" s="708" t="s">
        <v>18</v>
      </c>
    </row>
    <row r="1744" spans="2:22" x14ac:dyDescent="0.25">
      <c r="B1744" s="699"/>
      <c r="C1744" s="701"/>
      <c r="D1744" s="703"/>
      <c r="E1744" s="765"/>
      <c r="F1744" s="765"/>
      <c r="G1744" s="703"/>
      <c r="H1744" s="703"/>
      <c r="I1744" s="313"/>
      <c r="J1744" s="765"/>
      <c r="K1744" s="703"/>
      <c r="L1744" s="701"/>
      <c r="M1744" s="705"/>
      <c r="N1744" s="705"/>
      <c r="O1744" s="705"/>
      <c r="P1744" s="718"/>
      <c r="Q1744" s="719"/>
      <c r="R1744" s="719"/>
      <c r="S1744" s="720"/>
      <c r="T1744" s="723"/>
      <c r="U1744" s="724"/>
      <c r="V1744" s="709"/>
    </row>
    <row r="1745" spans="2:22" ht="48" x14ac:dyDescent="0.25">
      <c r="B1745" s="699"/>
      <c r="C1745" s="701"/>
      <c r="D1745" s="703"/>
      <c r="E1745" s="765"/>
      <c r="F1745" s="765"/>
      <c r="G1745" s="703"/>
      <c r="H1745" s="703"/>
      <c r="I1745" s="313" t="s">
        <v>180</v>
      </c>
      <c r="J1745" s="765"/>
      <c r="K1745" s="703"/>
      <c r="L1745" s="701"/>
      <c r="M1745" s="705"/>
      <c r="N1745" s="705"/>
      <c r="O1745" s="705"/>
      <c r="P1745" s="738" t="s">
        <v>19</v>
      </c>
      <c r="Q1745" s="738" t="s">
        <v>20</v>
      </c>
      <c r="R1745" s="738" t="s">
        <v>21</v>
      </c>
      <c r="S1745" s="738" t="s">
        <v>22</v>
      </c>
      <c r="T1745" s="740" t="s">
        <v>23</v>
      </c>
      <c r="U1745" s="740" t="s">
        <v>24</v>
      </c>
      <c r="V1745" s="709"/>
    </row>
    <row r="1746" spans="2:22" ht="15.75" thickBot="1" x14ac:dyDescent="0.3">
      <c r="B1746" s="727"/>
      <c r="C1746" s="725"/>
      <c r="D1746" s="707"/>
      <c r="E1746" s="766"/>
      <c r="F1746" s="766"/>
      <c r="G1746" s="707"/>
      <c r="H1746" s="707"/>
      <c r="I1746" s="314"/>
      <c r="J1746" s="766"/>
      <c r="K1746" s="707"/>
      <c r="L1746" s="725"/>
      <c r="M1746" s="696"/>
      <c r="N1746" s="696"/>
      <c r="O1746" s="696"/>
      <c r="P1746" s="739"/>
      <c r="Q1746" s="739"/>
      <c r="R1746" s="739"/>
      <c r="S1746" s="739"/>
      <c r="T1746" s="741"/>
      <c r="U1746" s="741"/>
      <c r="V1746" s="710"/>
    </row>
    <row r="1747" spans="2:22" ht="216.75" customHeight="1" thickBot="1" x14ac:dyDescent="0.3">
      <c r="B1747" s="285">
        <v>1</v>
      </c>
      <c r="C1747" s="286">
        <v>37502</v>
      </c>
      <c r="D1747" s="164" t="s">
        <v>450</v>
      </c>
      <c r="E1747" s="318" t="s">
        <v>489</v>
      </c>
      <c r="F1747" s="319" t="s">
        <v>182</v>
      </c>
      <c r="G1747" s="5">
        <v>9</v>
      </c>
      <c r="H1747" s="174" t="s">
        <v>181</v>
      </c>
      <c r="I1747" s="164">
        <v>105</v>
      </c>
      <c r="J1747" s="438" t="s">
        <v>556</v>
      </c>
      <c r="K1747" s="71">
        <v>36</v>
      </c>
      <c r="L1747" s="164" t="s">
        <v>75</v>
      </c>
      <c r="M1747" s="72">
        <v>450</v>
      </c>
      <c r="N1747" s="72">
        <v>16150</v>
      </c>
      <c r="O1747" s="344" t="s">
        <v>189</v>
      </c>
      <c r="P1747" s="74">
        <v>0.25</v>
      </c>
      <c r="Q1747" s="74">
        <v>0.25</v>
      </c>
      <c r="R1747" s="74">
        <v>0.25</v>
      </c>
      <c r="S1747" s="74">
        <v>0.25</v>
      </c>
      <c r="T1747" s="75" t="s">
        <v>29</v>
      </c>
      <c r="U1747" s="75"/>
      <c r="V1747" s="287" t="s">
        <v>557</v>
      </c>
    </row>
    <row r="1748" spans="2:22" ht="15.75" thickTop="1" x14ac:dyDescent="0.25">
      <c r="L1748" s="62"/>
      <c r="N1748" s="61"/>
    </row>
    <row r="1749" spans="2:22" x14ac:dyDescent="0.25">
      <c r="L1749" s="62"/>
    </row>
    <row r="1750" spans="2:22" x14ac:dyDescent="0.25">
      <c r="L1750" s="62"/>
      <c r="N1750" s="102">
        <f>SUM(N1747:N1749)</f>
        <v>16150</v>
      </c>
    </row>
    <row r="1751" spans="2:22" x14ac:dyDescent="0.25">
      <c r="L1751" s="62"/>
      <c r="N1751" s="102"/>
    </row>
    <row r="1752" spans="2:22" x14ac:dyDescent="0.25">
      <c r="L1752" s="62"/>
      <c r="N1752" s="103"/>
    </row>
    <row r="1753" spans="2:22" x14ac:dyDescent="0.25">
      <c r="L1753" s="62"/>
      <c r="N1753" s="103"/>
    </row>
    <row r="1754" spans="2:22" x14ac:dyDescent="0.25">
      <c r="L1754" s="62"/>
      <c r="N1754" s="104"/>
    </row>
    <row r="1755" spans="2:22" x14ac:dyDescent="0.25">
      <c r="L1755" s="62"/>
      <c r="N1755" s="103"/>
    </row>
    <row r="1756" spans="2:22" x14ac:dyDescent="0.25">
      <c r="L1756" s="62"/>
    </row>
    <row r="1757" spans="2:22" x14ac:dyDescent="0.25">
      <c r="L1757" s="62"/>
    </row>
    <row r="1758" spans="2:22" x14ac:dyDescent="0.25">
      <c r="L1758" s="62"/>
    </row>
    <row r="1759" spans="2:22" x14ac:dyDescent="0.25">
      <c r="L1759" s="62"/>
    </row>
    <row r="1760" spans="2:22" x14ac:dyDescent="0.25">
      <c r="L1760" s="62"/>
    </row>
    <row r="1761" spans="2:22" x14ac:dyDescent="0.25">
      <c r="L1761" s="62"/>
    </row>
    <row r="1762" spans="2:22" x14ac:dyDescent="0.25">
      <c r="L1762" s="62"/>
    </row>
    <row r="1763" spans="2:22" x14ac:dyDescent="0.25">
      <c r="L1763" s="62"/>
    </row>
    <row r="1764" spans="2:22" x14ac:dyDescent="0.25">
      <c r="L1764" s="62"/>
    </row>
    <row r="1765" spans="2:22" x14ac:dyDescent="0.25">
      <c r="L1765" s="62"/>
    </row>
    <row r="1766" spans="2:22" x14ac:dyDescent="0.25">
      <c r="L1766" s="62"/>
    </row>
    <row r="1767" spans="2:22" x14ac:dyDescent="0.25">
      <c r="L1767" s="62"/>
    </row>
    <row r="1768" spans="2:22" x14ac:dyDescent="0.25">
      <c r="L1768" s="62"/>
    </row>
    <row r="1769" spans="2:22" x14ac:dyDescent="0.25">
      <c r="L1769" s="62"/>
    </row>
    <row r="1770" spans="2:22" x14ac:dyDescent="0.25">
      <c r="L1770" s="62"/>
    </row>
    <row r="1771" spans="2:22" x14ac:dyDescent="0.25">
      <c r="L1771" s="62"/>
    </row>
    <row r="1772" spans="2:22" x14ac:dyDescent="0.25">
      <c r="L1772" s="62"/>
    </row>
    <row r="1773" spans="2:22" x14ac:dyDescent="0.25">
      <c r="L1773" s="62"/>
    </row>
    <row r="1774" spans="2:22" x14ac:dyDescent="0.25">
      <c r="L1774" s="62"/>
    </row>
    <row r="1775" spans="2:22" x14ac:dyDescent="0.25">
      <c r="B1775" s="706" t="s">
        <v>0</v>
      </c>
      <c r="C1775" s="706"/>
      <c r="D1775" s="706"/>
      <c r="E1775" s="706"/>
      <c r="F1775" s="706"/>
      <c r="G1775" s="706"/>
      <c r="H1775" s="706"/>
      <c r="I1775" s="706"/>
      <c r="J1775" s="706"/>
      <c r="K1775" s="706"/>
      <c r="L1775" s="706"/>
      <c r="M1775" s="706"/>
      <c r="N1775" s="706"/>
      <c r="O1775" s="706"/>
      <c r="P1775" s="706"/>
      <c r="Q1775" s="706"/>
      <c r="R1775" s="706"/>
      <c r="S1775" s="706"/>
      <c r="T1775" s="706"/>
      <c r="U1775" s="706"/>
      <c r="V1775" s="706"/>
    </row>
    <row r="1776" spans="2:22" x14ac:dyDescent="0.25">
      <c r="B1776" s="713" t="s">
        <v>1</v>
      </c>
      <c r="C1776" s="713"/>
      <c r="D1776" s="713"/>
      <c r="E1776" s="713"/>
      <c r="F1776" s="713"/>
      <c r="G1776" s="713"/>
      <c r="H1776" s="713"/>
      <c r="I1776" s="713"/>
      <c r="J1776" s="713"/>
      <c r="K1776" s="713"/>
      <c r="L1776" s="713"/>
      <c r="M1776" s="713"/>
      <c r="N1776" s="713"/>
      <c r="O1776" s="713"/>
      <c r="P1776" s="713"/>
      <c r="Q1776" s="713"/>
      <c r="R1776" s="713"/>
      <c r="S1776" s="713"/>
      <c r="T1776" s="713"/>
      <c r="U1776" s="713"/>
      <c r="V1776" s="713"/>
    </row>
    <row r="1777" spans="2:22" x14ac:dyDescent="0.25">
      <c r="B1777" s="713" t="s">
        <v>2</v>
      </c>
      <c r="C1777" s="713"/>
      <c r="D1777" s="713"/>
      <c r="E1777" s="713"/>
      <c r="F1777" s="713"/>
      <c r="G1777" s="713"/>
      <c r="H1777" s="713"/>
      <c r="I1777" s="713"/>
      <c r="J1777" s="713"/>
      <c r="K1777" s="713"/>
      <c r="L1777" s="713"/>
      <c r="M1777" s="713"/>
      <c r="N1777" s="713"/>
      <c r="O1777" s="713"/>
      <c r="P1777" s="713"/>
      <c r="Q1777" s="713"/>
      <c r="R1777" s="713"/>
      <c r="S1777" s="713"/>
      <c r="T1777" s="713"/>
      <c r="U1777" s="713"/>
      <c r="V1777" s="713"/>
    </row>
    <row r="1778" spans="2:22" x14ac:dyDescent="0.25">
      <c r="B1778" s="713" t="s">
        <v>3</v>
      </c>
      <c r="C1778" s="713"/>
      <c r="D1778" s="713"/>
      <c r="E1778" s="713"/>
      <c r="F1778" s="713"/>
      <c r="G1778" s="713"/>
      <c r="H1778" s="713"/>
      <c r="I1778" s="713"/>
      <c r="J1778" s="713"/>
      <c r="K1778" s="713"/>
      <c r="L1778" s="713"/>
      <c r="M1778" s="713"/>
      <c r="N1778" s="713"/>
      <c r="O1778" s="713"/>
      <c r="P1778" s="713"/>
      <c r="Q1778" s="713"/>
      <c r="R1778" s="713"/>
      <c r="S1778" s="713"/>
      <c r="T1778" s="713"/>
      <c r="U1778" s="713"/>
      <c r="V1778" s="713"/>
    </row>
    <row r="1779" spans="2:22" x14ac:dyDescent="0.25">
      <c r="B1779" s="713" t="s">
        <v>455</v>
      </c>
      <c r="C1779" s="713"/>
      <c r="D1779" s="713"/>
      <c r="E1779" s="713"/>
      <c r="F1779" s="713"/>
      <c r="G1779" s="713"/>
      <c r="H1779" s="713"/>
      <c r="I1779" s="713"/>
      <c r="J1779" s="713"/>
      <c r="K1779" s="713"/>
      <c r="L1779" s="713"/>
      <c r="M1779" s="713"/>
      <c r="N1779" s="713"/>
      <c r="O1779" s="713"/>
      <c r="P1779" s="713"/>
      <c r="Q1779" s="713"/>
      <c r="R1779" s="713"/>
      <c r="S1779" s="713"/>
      <c r="T1779" s="713"/>
      <c r="U1779" s="713"/>
      <c r="V1779" s="713"/>
    </row>
    <row r="1780" spans="2:22" x14ac:dyDescent="0.25">
      <c r="B1780" s="714" t="s">
        <v>4</v>
      </c>
      <c r="C1780" s="714"/>
      <c r="D1780" s="714"/>
      <c r="E1780" s="714"/>
      <c r="F1780" s="714"/>
      <c r="G1780" s="714"/>
      <c r="H1780" s="714"/>
      <c r="I1780" s="714"/>
      <c r="J1780" s="714"/>
      <c r="K1780" s="714"/>
      <c r="L1780" s="714"/>
      <c r="M1780" s="714"/>
      <c r="N1780" s="714"/>
      <c r="O1780" s="714"/>
      <c r="P1780" s="714"/>
      <c r="Q1780" s="714"/>
      <c r="R1780" s="714"/>
      <c r="S1780" s="714"/>
      <c r="T1780" s="714"/>
      <c r="U1780" s="714"/>
      <c r="V1780" s="714"/>
    </row>
    <row r="1781" spans="2:22" x14ac:dyDescent="0.25">
      <c r="B1781" s="737" t="s">
        <v>114</v>
      </c>
      <c r="C1781" s="737"/>
      <c r="D1781" s="737"/>
      <c r="E1781" s="737"/>
      <c r="F1781" s="737"/>
      <c r="G1781" s="737"/>
      <c r="H1781" s="737"/>
      <c r="I1781" s="737"/>
      <c r="J1781" s="737"/>
      <c r="K1781" s="737"/>
      <c r="L1781" s="737"/>
      <c r="M1781" s="737"/>
      <c r="N1781" s="737"/>
      <c r="O1781" s="737"/>
      <c r="P1781" s="737"/>
      <c r="Q1781" s="737"/>
      <c r="R1781" s="737"/>
      <c r="S1781" s="737"/>
      <c r="T1781" s="737"/>
      <c r="U1781" s="737"/>
      <c r="V1781" s="737"/>
    </row>
    <row r="1782" spans="2:22" ht="18.75" thickBot="1" x14ac:dyDescent="0.3">
      <c r="B1782" s="2"/>
      <c r="C1782" s="2"/>
      <c r="D1782" s="3"/>
      <c r="E1782" s="3"/>
      <c r="F1782" s="3"/>
      <c r="G1782" s="3"/>
      <c r="H1782" s="3"/>
      <c r="I1782" s="3"/>
      <c r="J1782" s="3"/>
      <c r="K1782" s="3"/>
      <c r="L1782" s="4"/>
      <c r="M1782" s="3"/>
      <c r="N1782" s="3"/>
      <c r="O1782" s="3"/>
      <c r="P1782" s="3"/>
      <c r="Q1782" s="3"/>
      <c r="R1782" s="3"/>
      <c r="S1782" s="3"/>
      <c r="T1782" s="2"/>
      <c r="U1782" s="2"/>
      <c r="V1782" s="2"/>
    </row>
    <row r="1783" spans="2:22" ht="15.75" customHeight="1" thickTop="1" x14ac:dyDescent="0.25">
      <c r="B1783" s="698" t="s">
        <v>6</v>
      </c>
      <c r="C1783" s="700" t="s">
        <v>7</v>
      </c>
      <c r="D1783" s="702" t="s">
        <v>8</v>
      </c>
      <c r="E1783" s="702" t="s">
        <v>177</v>
      </c>
      <c r="F1783" s="702" t="s">
        <v>178</v>
      </c>
      <c r="G1783" s="702" t="s">
        <v>9</v>
      </c>
      <c r="H1783" s="702" t="s">
        <v>10</v>
      </c>
      <c r="I1783" s="312"/>
      <c r="J1783" s="702" t="s">
        <v>179</v>
      </c>
      <c r="K1783" s="702" t="s">
        <v>11</v>
      </c>
      <c r="L1783" s="700" t="s">
        <v>12</v>
      </c>
      <c r="M1783" s="704" t="s">
        <v>13</v>
      </c>
      <c r="N1783" s="704" t="s">
        <v>14</v>
      </c>
      <c r="O1783" s="704" t="s">
        <v>15</v>
      </c>
      <c r="P1783" s="715" t="s">
        <v>16</v>
      </c>
      <c r="Q1783" s="716"/>
      <c r="R1783" s="716"/>
      <c r="S1783" s="717"/>
      <c r="T1783" s="721" t="s">
        <v>17</v>
      </c>
      <c r="U1783" s="722"/>
      <c r="V1783" s="708" t="s">
        <v>18</v>
      </c>
    </row>
    <row r="1784" spans="2:22" x14ac:dyDescent="0.25">
      <c r="B1784" s="699"/>
      <c r="C1784" s="701"/>
      <c r="D1784" s="703"/>
      <c r="E1784" s="765"/>
      <c r="F1784" s="765"/>
      <c r="G1784" s="703"/>
      <c r="H1784" s="703"/>
      <c r="I1784" s="313"/>
      <c r="J1784" s="765"/>
      <c r="K1784" s="703"/>
      <c r="L1784" s="701"/>
      <c r="M1784" s="705"/>
      <c r="N1784" s="705"/>
      <c r="O1784" s="705"/>
      <c r="P1784" s="718"/>
      <c r="Q1784" s="719"/>
      <c r="R1784" s="719"/>
      <c r="S1784" s="720"/>
      <c r="T1784" s="723"/>
      <c r="U1784" s="724"/>
      <c r="V1784" s="709"/>
    </row>
    <row r="1785" spans="2:22" ht="48" x14ac:dyDescent="0.25">
      <c r="B1785" s="699"/>
      <c r="C1785" s="701"/>
      <c r="D1785" s="703"/>
      <c r="E1785" s="765"/>
      <c r="F1785" s="765"/>
      <c r="G1785" s="703"/>
      <c r="H1785" s="703"/>
      <c r="I1785" s="313" t="s">
        <v>180</v>
      </c>
      <c r="J1785" s="765"/>
      <c r="K1785" s="703"/>
      <c r="L1785" s="701"/>
      <c r="M1785" s="705"/>
      <c r="N1785" s="705"/>
      <c r="O1785" s="705"/>
      <c r="P1785" s="738" t="s">
        <v>19</v>
      </c>
      <c r="Q1785" s="738" t="s">
        <v>20</v>
      </c>
      <c r="R1785" s="738" t="s">
        <v>21</v>
      </c>
      <c r="S1785" s="738" t="s">
        <v>22</v>
      </c>
      <c r="T1785" s="740" t="s">
        <v>23</v>
      </c>
      <c r="U1785" s="740" t="s">
        <v>24</v>
      </c>
      <c r="V1785" s="709"/>
    </row>
    <row r="1786" spans="2:22" ht="15.75" thickBot="1" x14ac:dyDescent="0.3">
      <c r="B1786" s="727"/>
      <c r="C1786" s="725"/>
      <c r="D1786" s="707"/>
      <c r="E1786" s="766"/>
      <c r="F1786" s="766"/>
      <c r="G1786" s="707"/>
      <c r="H1786" s="707"/>
      <c r="I1786" s="314"/>
      <c r="J1786" s="766"/>
      <c r="K1786" s="707"/>
      <c r="L1786" s="725"/>
      <c r="M1786" s="696"/>
      <c r="N1786" s="696"/>
      <c r="O1786" s="696"/>
      <c r="P1786" s="739"/>
      <c r="Q1786" s="739"/>
      <c r="R1786" s="739"/>
      <c r="S1786" s="739"/>
      <c r="T1786" s="741"/>
      <c r="U1786" s="741"/>
      <c r="V1786" s="710"/>
    </row>
    <row r="1787" spans="2:22" ht="225.75" customHeight="1" thickBot="1" x14ac:dyDescent="0.3">
      <c r="B1787" s="285">
        <v>1</v>
      </c>
      <c r="C1787" s="286">
        <v>37901</v>
      </c>
      <c r="D1787" s="164" t="s">
        <v>147</v>
      </c>
      <c r="E1787" s="318" t="s">
        <v>489</v>
      </c>
      <c r="F1787" s="319" t="s">
        <v>182</v>
      </c>
      <c r="G1787" s="5">
        <v>9</v>
      </c>
      <c r="H1787" s="174" t="s">
        <v>181</v>
      </c>
      <c r="I1787" s="164">
        <v>105</v>
      </c>
      <c r="J1787" s="438" t="s">
        <v>556</v>
      </c>
      <c r="K1787" s="405">
        <v>20</v>
      </c>
      <c r="L1787" s="432" t="s">
        <v>75</v>
      </c>
      <c r="M1787" s="406">
        <v>80.370833333333337</v>
      </c>
      <c r="N1787" s="72">
        <v>1594.5</v>
      </c>
      <c r="O1787" s="344" t="s">
        <v>189</v>
      </c>
      <c r="P1787" s="74">
        <v>0.25</v>
      </c>
      <c r="Q1787" s="74">
        <v>0.25</v>
      </c>
      <c r="R1787" s="74">
        <v>0.25</v>
      </c>
      <c r="S1787" s="74">
        <v>0.25</v>
      </c>
      <c r="T1787" s="75" t="s">
        <v>29</v>
      </c>
      <c r="U1787" s="75"/>
      <c r="V1787" s="287" t="s">
        <v>557</v>
      </c>
    </row>
    <row r="1788" spans="2:22" ht="15.75" thickTop="1" x14ac:dyDescent="0.25">
      <c r="L1788" s="62"/>
    </row>
    <row r="1789" spans="2:22" x14ac:dyDescent="0.25">
      <c r="L1789" s="62"/>
      <c r="N1789" s="61"/>
    </row>
    <row r="1790" spans="2:22" x14ac:dyDescent="0.25">
      <c r="L1790" s="62"/>
    </row>
    <row r="1791" spans="2:22" x14ac:dyDescent="0.25">
      <c r="L1791" s="62"/>
      <c r="N1791" s="112">
        <f>SUM(N1787:N1790)</f>
        <v>1594.5</v>
      </c>
    </row>
    <row r="1792" spans="2:22" x14ac:dyDescent="0.25">
      <c r="L1792" s="62"/>
      <c r="N1792" s="112"/>
    </row>
    <row r="1793" spans="12:14" x14ac:dyDescent="0.25">
      <c r="L1793" s="62"/>
    </row>
    <row r="1794" spans="12:14" x14ac:dyDescent="0.25">
      <c r="L1794" s="62"/>
      <c r="N1794" s="63"/>
    </row>
    <row r="1795" spans="12:14" x14ac:dyDescent="0.25">
      <c r="L1795" s="62"/>
    </row>
    <row r="1796" spans="12:14" x14ac:dyDescent="0.25">
      <c r="L1796" s="62"/>
    </row>
    <row r="1797" spans="12:14" x14ac:dyDescent="0.25">
      <c r="L1797" s="62"/>
    </row>
    <row r="1798" spans="12:14" x14ac:dyDescent="0.25">
      <c r="L1798" s="62"/>
    </row>
    <row r="1799" spans="12:14" x14ac:dyDescent="0.25">
      <c r="L1799" s="62"/>
    </row>
    <row r="1800" spans="12:14" x14ac:dyDescent="0.25">
      <c r="L1800" s="62"/>
    </row>
    <row r="1801" spans="12:14" x14ac:dyDescent="0.25">
      <c r="L1801" s="62"/>
    </row>
    <row r="1802" spans="12:14" x14ac:dyDescent="0.25">
      <c r="L1802" s="62"/>
    </row>
    <row r="1803" spans="12:14" x14ac:dyDescent="0.25">
      <c r="L1803" s="62"/>
    </row>
    <row r="1804" spans="12:14" x14ac:dyDescent="0.25">
      <c r="L1804" s="62"/>
    </row>
    <row r="1805" spans="12:14" x14ac:dyDescent="0.25">
      <c r="L1805" s="62"/>
    </row>
    <row r="1806" spans="12:14" x14ac:dyDescent="0.25">
      <c r="L1806" s="62"/>
    </row>
    <row r="1807" spans="12:14" x14ac:dyDescent="0.25">
      <c r="L1807" s="62"/>
    </row>
    <row r="1808" spans="12:14" x14ac:dyDescent="0.25">
      <c r="L1808" s="62"/>
    </row>
    <row r="1809" spans="2:22" x14ac:dyDescent="0.25">
      <c r="L1809" s="62"/>
    </row>
    <row r="1810" spans="2:22" x14ac:dyDescent="0.25">
      <c r="L1810" s="62"/>
    </row>
    <row r="1811" spans="2:22" x14ac:dyDescent="0.25">
      <c r="L1811" s="62"/>
    </row>
    <row r="1812" spans="2:22" x14ac:dyDescent="0.25">
      <c r="L1812" s="62"/>
    </row>
    <row r="1813" spans="2:22" x14ac:dyDescent="0.25">
      <c r="L1813" s="62"/>
    </row>
    <row r="1814" spans="2:22" x14ac:dyDescent="0.25">
      <c r="L1814" s="62"/>
    </row>
    <row r="1815" spans="2:22" x14ac:dyDescent="0.25">
      <c r="B1815" s="706" t="s">
        <v>0</v>
      </c>
      <c r="C1815" s="706"/>
      <c r="D1815" s="706"/>
      <c r="E1815" s="706"/>
      <c r="F1815" s="706"/>
      <c r="G1815" s="706"/>
      <c r="H1815" s="706"/>
      <c r="I1815" s="706"/>
      <c r="J1815" s="706"/>
      <c r="K1815" s="706"/>
      <c r="L1815" s="706"/>
      <c r="M1815" s="706"/>
      <c r="N1815" s="706"/>
      <c r="O1815" s="706"/>
      <c r="P1815" s="706"/>
      <c r="Q1815" s="706"/>
      <c r="R1815" s="706"/>
      <c r="S1815" s="706"/>
      <c r="T1815" s="706"/>
      <c r="U1815" s="706"/>
      <c r="V1815" s="706"/>
    </row>
    <row r="1816" spans="2:22" x14ac:dyDescent="0.25">
      <c r="B1816" s="713" t="s">
        <v>1</v>
      </c>
      <c r="C1816" s="713"/>
      <c r="D1816" s="713"/>
      <c r="E1816" s="713"/>
      <c r="F1816" s="713"/>
      <c r="G1816" s="713"/>
      <c r="H1816" s="713"/>
      <c r="I1816" s="713"/>
      <c r="J1816" s="713"/>
      <c r="K1816" s="713"/>
      <c r="L1816" s="713"/>
      <c r="M1816" s="713"/>
      <c r="N1816" s="713"/>
      <c r="O1816" s="713"/>
      <c r="P1816" s="713"/>
      <c r="Q1816" s="713"/>
      <c r="R1816" s="713"/>
      <c r="S1816" s="713"/>
      <c r="T1816" s="713"/>
      <c r="U1816" s="713"/>
      <c r="V1816" s="713"/>
    </row>
    <row r="1817" spans="2:22" x14ac:dyDescent="0.25">
      <c r="B1817" s="713" t="s">
        <v>2</v>
      </c>
      <c r="C1817" s="713"/>
      <c r="D1817" s="713"/>
      <c r="E1817" s="713"/>
      <c r="F1817" s="713"/>
      <c r="G1817" s="713"/>
      <c r="H1817" s="713"/>
      <c r="I1817" s="713"/>
      <c r="J1817" s="713"/>
      <c r="K1817" s="713"/>
      <c r="L1817" s="713"/>
      <c r="M1817" s="713"/>
      <c r="N1817" s="713"/>
      <c r="O1817" s="713"/>
      <c r="P1817" s="713"/>
      <c r="Q1817" s="713"/>
      <c r="R1817" s="713"/>
      <c r="S1817" s="713"/>
      <c r="T1817" s="713"/>
      <c r="U1817" s="713"/>
      <c r="V1817" s="713"/>
    </row>
    <row r="1818" spans="2:22" x14ac:dyDescent="0.25">
      <c r="B1818" s="713" t="s">
        <v>3</v>
      </c>
      <c r="C1818" s="713"/>
      <c r="D1818" s="713"/>
      <c r="E1818" s="713"/>
      <c r="F1818" s="713"/>
      <c r="G1818" s="713"/>
      <c r="H1818" s="713"/>
      <c r="I1818" s="713"/>
      <c r="J1818" s="713"/>
      <c r="K1818" s="713"/>
      <c r="L1818" s="713"/>
      <c r="M1818" s="713"/>
      <c r="N1818" s="713"/>
      <c r="O1818" s="713"/>
      <c r="P1818" s="713"/>
      <c r="Q1818" s="713"/>
      <c r="R1818" s="713"/>
      <c r="S1818" s="713"/>
      <c r="T1818" s="713"/>
      <c r="U1818" s="713"/>
      <c r="V1818" s="713"/>
    </row>
    <row r="1819" spans="2:22" x14ac:dyDescent="0.25">
      <c r="B1819" s="713" t="s">
        <v>455</v>
      </c>
      <c r="C1819" s="713"/>
      <c r="D1819" s="713"/>
      <c r="E1819" s="713"/>
      <c r="F1819" s="713"/>
      <c r="G1819" s="713"/>
      <c r="H1819" s="713"/>
      <c r="I1819" s="713"/>
      <c r="J1819" s="713"/>
      <c r="K1819" s="713"/>
      <c r="L1819" s="713"/>
      <c r="M1819" s="713"/>
      <c r="N1819" s="713"/>
      <c r="O1819" s="713"/>
      <c r="P1819" s="713"/>
      <c r="Q1819" s="713"/>
      <c r="R1819" s="713"/>
      <c r="S1819" s="713"/>
      <c r="T1819" s="713"/>
      <c r="U1819" s="713"/>
      <c r="V1819" s="713"/>
    </row>
    <row r="1820" spans="2:22" x14ac:dyDescent="0.25">
      <c r="B1820" s="714" t="s">
        <v>4</v>
      </c>
      <c r="C1820" s="714"/>
      <c r="D1820" s="714"/>
      <c r="E1820" s="714"/>
      <c r="F1820" s="714"/>
      <c r="G1820" s="714"/>
      <c r="H1820" s="714"/>
      <c r="I1820" s="714"/>
      <c r="J1820" s="714"/>
      <c r="K1820" s="714"/>
      <c r="L1820" s="714"/>
      <c r="M1820" s="714"/>
      <c r="N1820" s="714"/>
      <c r="O1820" s="714"/>
      <c r="P1820" s="714"/>
      <c r="Q1820" s="714"/>
      <c r="R1820" s="714"/>
      <c r="S1820" s="714"/>
      <c r="T1820" s="714"/>
      <c r="U1820" s="714"/>
      <c r="V1820" s="714"/>
    </row>
    <row r="1821" spans="2:22" x14ac:dyDescent="0.25">
      <c r="B1821" s="737" t="s">
        <v>115</v>
      </c>
      <c r="C1821" s="737"/>
      <c r="D1821" s="737"/>
      <c r="E1821" s="737"/>
      <c r="F1821" s="737"/>
      <c r="G1821" s="737"/>
      <c r="H1821" s="737"/>
      <c r="I1821" s="737"/>
      <c r="J1821" s="737"/>
      <c r="K1821" s="737"/>
      <c r="L1821" s="737"/>
      <c r="M1821" s="737"/>
      <c r="N1821" s="737"/>
      <c r="O1821" s="737"/>
      <c r="P1821" s="737"/>
      <c r="Q1821" s="737"/>
      <c r="R1821" s="737"/>
      <c r="S1821" s="737"/>
      <c r="T1821" s="737"/>
      <c r="U1821" s="737"/>
      <c r="V1821" s="737"/>
    </row>
    <row r="1822" spans="2:22" ht="18.75" thickBot="1" x14ac:dyDescent="0.3">
      <c r="B1822" s="2"/>
      <c r="C1822" s="2"/>
      <c r="D1822" s="3"/>
      <c r="E1822" s="3"/>
      <c r="F1822" s="3"/>
      <c r="G1822" s="3"/>
      <c r="H1822" s="3"/>
      <c r="I1822" s="3"/>
      <c r="J1822" s="3"/>
      <c r="K1822" s="3"/>
      <c r="L1822" s="4"/>
      <c r="M1822" s="3"/>
      <c r="N1822" s="3"/>
      <c r="O1822" s="3"/>
      <c r="P1822" s="3"/>
      <c r="Q1822" s="3"/>
      <c r="R1822" s="3"/>
      <c r="S1822" s="3"/>
      <c r="T1822" s="2"/>
      <c r="U1822" s="2"/>
      <c r="V1822" s="2"/>
    </row>
    <row r="1823" spans="2:22" ht="15.75" customHeight="1" thickTop="1" x14ac:dyDescent="0.25">
      <c r="B1823" s="698" t="s">
        <v>6</v>
      </c>
      <c r="C1823" s="700" t="s">
        <v>7</v>
      </c>
      <c r="D1823" s="702" t="s">
        <v>8</v>
      </c>
      <c r="E1823" s="702" t="s">
        <v>177</v>
      </c>
      <c r="F1823" s="702" t="s">
        <v>178</v>
      </c>
      <c r="G1823" s="702" t="s">
        <v>9</v>
      </c>
      <c r="H1823" s="702" t="s">
        <v>10</v>
      </c>
      <c r="I1823" s="312"/>
      <c r="J1823" s="702" t="s">
        <v>179</v>
      </c>
      <c r="K1823" s="702" t="s">
        <v>11</v>
      </c>
      <c r="L1823" s="700" t="s">
        <v>12</v>
      </c>
      <c r="M1823" s="704" t="s">
        <v>13</v>
      </c>
      <c r="N1823" s="704" t="s">
        <v>14</v>
      </c>
      <c r="O1823" s="704" t="s">
        <v>15</v>
      </c>
      <c r="P1823" s="715" t="s">
        <v>16</v>
      </c>
      <c r="Q1823" s="716"/>
      <c r="R1823" s="716"/>
      <c r="S1823" s="717"/>
      <c r="T1823" s="721" t="s">
        <v>17</v>
      </c>
      <c r="U1823" s="722"/>
      <c r="V1823" s="708" t="s">
        <v>18</v>
      </c>
    </row>
    <row r="1824" spans="2:22" x14ac:dyDescent="0.25">
      <c r="B1824" s="699"/>
      <c r="C1824" s="701"/>
      <c r="D1824" s="703"/>
      <c r="E1824" s="765"/>
      <c r="F1824" s="765"/>
      <c r="G1824" s="703"/>
      <c r="H1824" s="703"/>
      <c r="I1824" s="313"/>
      <c r="J1824" s="765"/>
      <c r="K1824" s="703"/>
      <c r="L1824" s="701"/>
      <c r="M1824" s="705"/>
      <c r="N1824" s="705"/>
      <c r="O1824" s="705"/>
      <c r="P1824" s="718"/>
      <c r="Q1824" s="719"/>
      <c r="R1824" s="719"/>
      <c r="S1824" s="720"/>
      <c r="T1824" s="723"/>
      <c r="U1824" s="724"/>
      <c r="V1824" s="709"/>
    </row>
    <row r="1825" spans="2:22" ht="48" x14ac:dyDescent="0.25">
      <c r="B1825" s="699"/>
      <c r="C1825" s="701"/>
      <c r="D1825" s="703"/>
      <c r="E1825" s="765"/>
      <c r="F1825" s="765"/>
      <c r="G1825" s="703"/>
      <c r="H1825" s="703"/>
      <c r="I1825" s="313" t="s">
        <v>180</v>
      </c>
      <c r="J1825" s="765"/>
      <c r="K1825" s="703"/>
      <c r="L1825" s="701"/>
      <c r="M1825" s="705"/>
      <c r="N1825" s="705"/>
      <c r="O1825" s="705"/>
      <c r="P1825" s="738" t="s">
        <v>19</v>
      </c>
      <c r="Q1825" s="738" t="s">
        <v>20</v>
      </c>
      <c r="R1825" s="738" t="s">
        <v>21</v>
      </c>
      <c r="S1825" s="738" t="s">
        <v>22</v>
      </c>
      <c r="T1825" s="740" t="s">
        <v>23</v>
      </c>
      <c r="U1825" s="740" t="s">
        <v>24</v>
      </c>
      <c r="V1825" s="709"/>
    </row>
    <row r="1826" spans="2:22" ht="15.75" thickBot="1" x14ac:dyDescent="0.3">
      <c r="B1826" s="727"/>
      <c r="C1826" s="725"/>
      <c r="D1826" s="707"/>
      <c r="E1826" s="766"/>
      <c r="F1826" s="766"/>
      <c r="G1826" s="707"/>
      <c r="H1826" s="707"/>
      <c r="I1826" s="314"/>
      <c r="J1826" s="766"/>
      <c r="K1826" s="707"/>
      <c r="L1826" s="725"/>
      <c r="M1826" s="696"/>
      <c r="N1826" s="696"/>
      <c r="O1826" s="696"/>
      <c r="P1826" s="739"/>
      <c r="Q1826" s="739"/>
      <c r="R1826" s="739"/>
      <c r="S1826" s="739"/>
      <c r="T1826" s="741"/>
      <c r="U1826" s="741"/>
      <c r="V1826" s="710"/>
    </row>
    <row r="1827" spans="2:22" ht="222" customHeight="1" thickBot="1" x14ac:dyDescent="0.3">
      <c r="B1827" s="285">
        <v>1</v>
      </c>
      <c r="C1827" s="286">
        <v>38301</v>
      </c>
      <c r="D1827" s="164" t="s">
        <v>462</v>
      </c>
      <c r="E1827" s="318" t="s">
        <v>489</v>
      </c>
      <c r="F1827" s="319" t="s">
        <v>182</v>
      </c>
      <c r="G1827" s="5">
        <v>9</v>
      </c>
      <c r="H1827" s="174" t="s">
        <v>181</v>
      </c>
      <c r="I1827" s="164">
        <v>105</v>
      </c>
      <c r="J1827" s="438" t="s">
        <v>556</v>
      </c>
      <c r="K1827" s="71">
        <v>1</v>
      </c>
      <c r="L1827" s="164" t="s">
        <v>75</v>
      </c>
      <c r="M1827" s="72">
        <v>10437</v>
      </c>
      <c r="N1827" s="72">
        <v>10437</v>
      </c>
      <c r="O1827" s="344" t="s">
        <v>189</v>
      </c>
      <c r="P1827" s="74">
        <v>0</v>
      </c>
      <c r="Q1827" s="74">
        <v>0.5</v>
      </c>
      <c r="R1827" s="74">
        <v>0.5</v>
      </c>
      <c r="S1827" s="74">
        <v>0</v>
      </c>
      <c r="T1827" s="75" t="s">
        <v>29</v>
      </c>
      <c r="U1827" s="75"/>
      <c r="V1827" s="287" t="s">
        <v>557</v>
      </c>
    </row>
    <row r="1828" spans="2:22" ht="15.75" thickTop="1" x14ac:dyDescent="0.25">
      <c r="L1828" s="62"/>
    </row>
    <row r="1829" spans="2:22" x14ac:dyDescent="0.25">
      <c r="L1829" s="62"/>
      <c r="N1829" s="61"/>
    </row>
    <row r="1830" spans="2:22" x14ac:dyDescent="0.25">
      <c r="L1830" s="62"/>
      <c r="N1830" s="102"/>
    </row>
    <row r="1831" spans="2:22" x14ac:dyDescent="0.25">
      <c r="L1831" s="62"/>
      <c r="N1831" s="102"/>
    </row>
    <row r="1832" spans="2:22" x14ac:dyDescent="0.25">
      <c r="L1832" s="62"/>
      <c r="N1832" s="61">
        <f>SUM(N1827:N1831)</f>
        <v>10437</v>
      </c>
    </row>
    <row r="1833" spans="2:22" x14ac:dyDescent="0.25">
      <c r="L1833" s="62"/>
      <c r="N1833" s="63"/>
    </row>
    <row r="1834" spans="2:22" x14ac:dyDescent="0.25">
      <c r="L1834" s="62"/>
    </row>
    <row r="1835" spans="2:22" x14ac:dyDescent="0.25">
      <c r="L1835" s="62"/>
    </row>
    <row r="1836" spans="2:22" x14ac:dyDescent="0.25">
      <c r="L1836" s="62"/>
    </row>
    <row r="1837" spans="2:22" x14ac:dyDescent="0.25">
      <c r="L1837" s="62"/>
    </row>
    <row r="1838" spans="2:22" x14ac:dyDescent="0.25">
      <c r="L1838" s="62"/>
    </row>
    <row r="1839" spans="2:22" x14ac:dyDescent="0.25">
      <c r="L1839" s="62"/>
    </row>
    <row r="1840" spans="2:22" x14ac:dyDescent="0.25">
      <c r="L1840" s="62"/>
    </row>
    <row r="1841" spans="2:22" x14ac:dyDescent="0.25">
      <c r="L1841" s="62"/>
    </row>
    <row r="1842" spans="2:22" x14ac:dyDescent="0.25">
      <c r="L1842" s="62"/>
    </row>
    <row r="1843" spans="2:22" x14ac:dyDescent="0.25">
      <c r="L1843" s="62"/>
    </row>
    <row r="1844" spans="2:22" x14ac:dyDescent="0.25">
      <c r="L1844" s="62"/>
    </row>
    <row r="1845" spans="2:22" x14ac:dyDescent="0.25">
      <c r="L1845" s="62"/>
    </row>
    <row r="1846" spans="2:22" x14ac:dyDescent="0.25">
      <c r="L1846" s="62"/>
    </row>
    <row r="1847" spans="2:22" x14ac:dyDescent="0.25">
      <c r="L1847" s="62"/>
    </row>
    <row r="1848" spans="2:22" x14ac:dyDescent="0.25">
      <c r="L1848" s="62"/>
    </row>
    <row r="1849" spans="2:22" x14ac:dyDescent="0.25">
      <c r="L1849" s="62"/>
    </row>
    <row r="1850" spans="2:22" x14ac:dyDescent="0.25">
      <c r="L1850" s="62"/>
    </row>
    <row r="1851" spans="2:22" x14ac:dyDescent="0.25">
      <c r="L1851" s="62"/>
    </row>
    <row r="1852" spans="2:22" x14ac:dyDescent="0.25">
      <c r="L1852" s="62"/>
    </row>
    <row r="1853" spans="2:22" x14ac:dyDescent="0.25">
      <c r="L1853" s="62"/>
    </row>
    <row r="1854" spans="2:22" x14ac:dyDescent="0.25">
      <c r="L1854" s="62"/>
    </row>
    <row r="1855" spans="2:22" x14ac:dyDescent="0.25">
      <c r="B1855" s="706" t="s">
        <v>0</v>
      </c>
      <c r="C1855" s="706"/>
      <c r="D1855" s="706"/>
      <c r="E1855" s="706"/>
      <c r="F1855" s="706"/>
      <c r="G1855" s="706"/>
      <c r="H1855" s="706"/>
      <c r="I1855" s="706"/>
      <c r="J1855" s="706"/>
      <c r="K1855" s="706"/>
      <c r="L1855" s="706"/>
      <c r="M1855" s="706"/>
      <c r="N1855" s="706"/>
      <c r="O1855" s="706"/>
      <c r="P1855" s="706"/>
      <c r="Q1855" s="706"/>
      <c r="R1855" s="706"/>
      <c r="S1855" s="706"/>
      <c r="T1855" s="706"/>
      <c r="U1855" s="706"/>
      <c r="V1855" s="706"/>
    </row>
    <row r="1856" spans="2:22" x14ac:dyDescent="0.25">
      <c r="B1856" s="713" t="s">
        <v>1</v>
      </c>
      <c r="C1856" s="713"/>
      <c r="D1856" s="713"/>
      <c r="E1856" s="713"/>
      <c r="F1856" s="713"/>
      <c r="G1856" s="713"/>
      <c r="H1856" s="713"/>
      <c r="I1856" s="713"/>
      <c r="J1856" s="713"/>
      <c r="K1856" s="713"/>
      <c r="L1856" s="713"/>
      <c r="M1856" s="713"/>
      <c r="N1856" s="713"/>
      <c r="O1856" s="713"/>
      <c r="P1856" s="713"/>
      <c r="Q1856" s="713"/>
      <c r="R1856" s="713"/>
      <c r="S1856" s="713"/>
      <c r="T1856" s="713"/>
      <c r="U1856" s="713"/>
      <c r="V1856" s="713"/>
    </row>
    <row r="1857" spans="2:22" x14ac:dyDescent="0.25">
      <c r="B1857" s="713" t="s">
        <v>2</v>
      </c>
      <c r="C1857" s="713"/>
      <c r="D1857" s="713"/>
      <c r="E1857" s="713"/>
      <c r="F1857" s="713"/>
      <c r="G1857" s="713"/>
      <c r="H1857" s="713"/>
      <c r="I1857" s="713"/>
      <c r="J1857" s="713"/>
      <c r="K1857" s="713"/>
      <c r="L1857" s="713"/>
      <c r="M1857" s="713"/>
      <c r="N1857" s="713"/>
      <c r="O1857" s="713"/>
      <c r="P1857" s="713"/>
      <c r="Q1857" s="713"/>
      <c r="R1857" s="713"/>
      <c r="S1857" s="713"/>
      <c r="T1857" s="713"/>
      <c r="U1857" s="713"/>
      <c r="V1857" s="713"/>
    </row>
    <row r="1858" spans="2:22" x14ac:dyDescent="0.25">
      <c r="B1858" s="713" t="s">
        <v>3</v>
      </c>
      <c r="C1858" s="713"/>
      <c r="D1858" s="713"/>
      <c r="E1858" s="713"/>
      <c r="F1858" s="713"/>
      <c r="G1858" s="713"/>
      <c r="H1858" s="713"/>
      <c r="I1858" s="713"/>
      <c r="J1858" s="713"/>
      <c r="K1858" s="713"/>
      <c r="L1858" s="713"/>
      <c r="M1858" s="713"/>
      <c r="N1858" s="713"/>
      <c r="O1858" s="713"/>
      <c r="P1858" s="713"/>
      <c r="Q1858" s="713"/>
      <c r="R1858" s="713"/>
      <c r="S1858" s="713"/>
      <c r="T1858" s="713"/>
      <c r="U1858" s="713"/>
      <c r="V1858" s="713"/>
    </row>
    <row r="1859" spans="2:22" x14ac:dyDescent="0.25">
      <c r="B1859" s="713" t="s">
        <v>455</v>
      </c>
      <c r="C1859" s="713"/>
      <c r="D1859" s="713"/>
      <c r="E1859" s="713"/>
      <c r="F1859" s="713"/>
      <c r="G1859" s="713"/>
      <c r="H1859" s="713"/>
      <c r="I1859" s="713"/>
      <c r="J1859" s="713"/>
      <c r="K1859" s="713"/>
      <c r="L1859" s="713"/>
      <c r="M1859" s="713"/>
      <c r="N1859" s="713"/>
      <c r="O1859" s="713"/>
      <c r="P1859" s="713"/>
      <c r="Q1859" s="713"/>
      <c r="R1859" s="713"/>
      <c r="S1859" s="713"/>
      <c r="T1859" s="713"/>
      <c r="U1859" s="713"/>
      <c r="V1859" s="713"/>
    </row>
    <row r="1860" spans="2:22" x14ac:dyDescent="0.25">
      <c r="B1860" s="714" t="s">
        <v>4</v>
      </c>
      <c r="C1860" s="714"/>
      <c r="D1860" s="714"/>
      <c r="E1860" s="714"/>
      <c r="F1860" s="714"/>
      <c r="G1860" s="714"/>
      <c r="H1860" s="714"/>
      <c r="I1860" s="714"/>
      <c r="J1860" s="714"/>
      <c r="K1860" s="714"/>
      <c r="L1860" s="714"/>
      <c r="M1860" s="714"/>
      <c r="N1860" s="714"/>
      <c r="O1860" s="714"/>
      <c r="P1860" s="714"/>
      <c r="Q1860" s="714"/>
      <c r="R1860" s="714"/>
      <c r="S1860" s="714"/>
      <c r="T1860" s="714"/>
      <c r="U1860" s="714"/>
      <c r="V1860" s="714"/>
    </row>
    <row r="1861" spans="2:22" ht="15" customHeight="1" x14ac:dyDescent="0.25">
      <c r="B1861" s="737" t="s">
        <v>187</v>
      </c>
      <c r="C1861" s="737"/>
      <c r="D1861" s="737"/>
      <c r="E1861" s="737"/>
      <c r="F1861" s="737"/>
      <c r="G1861" s="737"/>
      <c r="H1861" s="737"/>
      <c r="I1861" s="737"/>
      <c r="J1861" s="737"/>
      <c r="K1861" s="737"/>
      <c r="L1861" s="737"/>
      <c r="M1861" s="737"/>
      <c r="N1861" s="737"/>
      <c r="O1861" s="737"/>
      <c r="P1861" s="737"/>
      <c r="Q1861" s="737"/>
      <c r="R1861" s="737"/>
      <c r="S1861" s="737"/>
      <c r="T1861" s="737"/>
      <c r="U1861" s="737"/>
      <c r="V1861" s="737"/>
    </row>
    <row r="1862" spans="2:22" ht="18.75" thickBot="1" x14ac:dyDescent="0.3">
      <c r="B1862" s="2"/>
      <c r="C1862" s="2"/>
      <c r="D1862" s="3"/>
      <c r="E1862" s="3"/>
      <c r="F1862" s="3"/>
      <c r="G1862" s="3"/>
      <c r="H1862" s="3"/>
      <c r="I1862" s="3"/>
      <c r="J1862" s="3"/>
      <c r="K1862" s="3"/>
      <c r="L1862" s="4"/>
      <c r="M1862" s="3"/>
      <c r="N1862" s="3"/>
      <c r="O1862" s="3"/>
      <c r="P1862" s="3"/>
      <c r="Q1862" s="3"/>
      <c r="R1862" s="3"/>
      <c r="S1862" s="3"/>
      <c r="T1862" s="2"/>
      <c r="U1862" s="2"/>
      <c r="V1862" s="2"/>
    </row>
    <row r="1863" spans="2:22" ht="15.75" customHeight="1" thickTop="1" x14ac:dyDescent="0.25">
      <c r="B1863" s="698" t="s">
        <v>6</v>
      </c>
      <c r="C1863" s="700" t="s">
        <v>7</v>
      </c>
      <c r="D1863" s="702" t="s">
        <v>8</v>
      </c>
      <c r="E1863" s="702" t="s">
        <v>177</v>
      </c>
      <c r="F1863" s="702" t="s">
        <v>178</v>
      </c>
      <c r="G1863" s="702" t="s">
        <v>9</v>
      </c>
      <c r="H1863" s="702" t="s">
        <v>10</v>
      </c>
      <c r="I1863" s="312"/>
      <c r="J1863" s="702" t="s">
        <v>179</v>
      </c>
      <c r="K1863" s="702" t="s">
        <v>11</v>
      </c>
      <c r="L1863" s="700" t="s">
        <v>12</v>
      </c>
      <c r="M1863" s="704" t="s">
        <v>13</v>
      </c>
      <c r="N1863" s="704" t="s">
        <v>14</v>
      </c>
      <c r="O1863" s="704" t="s">
        <v>15</v>
      </c>
      <c r="P1863" s="715" t="s">
        <v>16</v>
      </c>
      <c r="Q1863" s="716"/>
      <c r="R1863" s="716"/>
      <c r="S1863" s="717"/>
      <c r="T1863" s="721" t="s">
        <v>17</v>
      </c>
      <c r="U1863" s="722"/>
      <c r="V1863" s="708" t="s">
        <v>18</v>
      </c>
    </row>
    <row r="1864" spans="2:22" x14ac:dyDescent="0.25">
      <c r="B1864" s="699"/>
      <c r="C1864" s="701"/>
      <c r="D1864" s="703"/>
      <c r="E1864" s="765"/>
      <c r="F1864" s="765"/>
      <c r="G1864" s="703"/>
      <c r="H1864" s="703"/>
      <c r="I1864" s="313"/>
      <c r="J1864" s="765"/>
      <c r="K1864" s="703"/>
      <c r="L1864" s="701"/>
      <c r="M1864" s="705"/>
      <c r="N1864" s="705"/>
      <c r="O1864" s="705"/>
      <c r="P1864" s="718"/>
      <c r="Q1864" s="719"/>
      <c r="R1864" s="719"/>
      <c r="S1864" s="720"/>
      <c r="T1864" s="723"/>
      <c r="U1864" s="724"/>
      <c r="V1864" s="709"/>
    </row>
    <row r="1865" spans="2:22" ht="48" x14ac:dyDescent="0.25">
      <c r="B1865" s="699"/>
      <c r="C1865" s="701"/>
      <c r="D1865" s="703"/>
      <c r="E1865" s="765"/>
      <c r="F1865" s="765"/>
      <c r="G1865" s="703"/>
      <c r="H1865" s="703"/>
      <c r="I1865" s="313" t="s">
        <v>180</v>
      </c>
      <c r="J1865" s="765"/>
      <c r="K1865" s="703"/>
      <c r="L1865" s="701"/>
      <c r="M1865" s="705"/>
      <c r="N1865" s="705"/>
      <c r="O1865" s="705"/>
      <c r="P1865" s="738" t="s">
        <v>19</v>
      </c>
      <c r="Q1865" s="738" t="s">
        <v>20</v>
      </c>
      <c r="R1865" s="738" t="s">
        <v>21</v>
      </c>
      <c r="S1865" s="738" t="s">
        <v>22</v>
      </c>
      <c r="T1865" s="740" t="s">
        <v>23</v>
      </c>
      <c r="U1865" s="740" t="s">
        <v>24</v>
      </c>
      <c r="V1865" s="709"/>
    </row>
    <row r="1866" spans="2:22" ht="15.75" thickBot="1" x14ac:dyDescent="0.3">
      <c r="B1866" s="727"/>
      <c r="C1866" s="725"/>
      <c r="D1866" s="707"/>
      <c r="E1866" s="766"/>
      <c r="F1866" s="766"/>
      <c r="G1866" s="707"/>
      <c r="H1866" s="707"/>
      <c r="I1866" s="314"/>
      <c r="J1866" s="766"/>
      <c r="K1866" s="707"/>
      <c r="L1866" s="725"/>
      <c r="M1866" s="696"/>
      <c r="N1866" s="696"/>
      <c r="O1866" s="696"/>
      <c r="P1866" s="739"/>
      <c r="Q1866" s="739"/>
      <c r="R1866" s="739"/>
      <c r="S1866" s="739"/>
      <c r="T1866" s="741"/>
      <c r="U1866" s="741"/>
      <c r="V1866" s="710"/>
    </row>
    <row r="1867" spans="2:22" ht="144.75" thickBot="1" x14ac:dyDescent="0.3">
      <c r="B1867" s="285">
        <v>1</v>
      </c>
      <c r="C1867" s="286">
        <v>39201</v>
      </c>
      <c r="D1867" s="164" t="s">
        <v>451</v>
      </c>
      <c r="E1867" s="318" t="s">
        <v>489</v>
      </c>
      <c r="F1867" s="319" t="s">
        <v>182</v>
      </c>
      <c r="G1867" s="5">
        <v>9</v>
      </c>
      <c r="H1867" s="164" t="s">
        <v>181</v>
      </c>
      <c r="I1867" s="164">
        <v>105</v>
      </c>
      <c r="J1867" s="438" t="s">
        <v>556</v>
      </c>
      <c r="K1867" s="71">
        <v>1</v>
      </c>
      <c r="L1867" s="164" t="s">
        <v>75</v>
      </c>
      <c r="M1867" s="72">
        <v>10750</v>
      </c>
      <c r="N1867" s="72">
        <v>10750</v>
      </c>
      <c r="O1867" s="344" t="s">
        <v>183</v>
      </c>
      <c r="P1867" s="74">
        <v>0</v>
      </c>
      <c r="Q1867" s="74">
        <v>0.5</v>
      </c>
      <c r="R1867" s="74">
        <v>0.5</v>
      </c>
      <c r="S1867" s="74">
        <v>0</v>
      </c>
      <c r="T1867" s="75" t="s">
        <v>29</v>
      </c>
      <c r="U1867" s="75"/>
      <c r="V1867" s="287" t="s">
        <v>557</v>
      </c>
    </row>
    <row r="1868" spans="2:22" ht="15.75" thickTop="1" x14ac:dyDescent="0.25">
      <c r="L1868" s="62"/>
    </row>
    <row r="1869" spans="2:22" x14ac:dyDescent="0.25">
      <c r="L1869" s="62"/>
    </row>
    <row r="1870" spans="2:22" x14ac:dyDescent="0.25">
      <c r="L1870" s="62"/>
    </row>
    <row r="1871" spans="2:22" x14ac:dyDescent="0.25">
      <c r="L1871" s="62"/>
      <c r="N1871" s="61">
        <f>SUM(N1867:N1870)</f>
        <v>10750</v>
      </c>
    </row>
    <row r="1872" spans="2:22" x14ac:dyDescent="0.25">
      <c r="L1872" s="62"/>
    </row>
    <row r="1873" spans="12:12" x14ac:dyDescent="0.25">
      <c r="L1873" s="62"/>
    </row>
    <row r="1874" spans="12:12" x14ac:dyDescent="0.25">
      <c r="L1874" s="62"/>
    </row>
    <row r="1875" spans="12:12" x14ac:dyDescent="0.25">
      <c r="L1875" s="62"/>
    </row>
    <row r="1876" spans="12:12" x14ac:dyDescent="0.25">
      <c r="L1876" s="62"/>
    </row>
    <row r="1877" spans="12:12" x14ac:dyDescent="0.25">
      <c r="L1877" s="62"/>
    </row>
    <row r="1878" spans="12:12" x14ac:dyDescent="0.25">
      <c r="L1878" s="62"/>
    </row>
    <row r="1879" spans="12:12" x14ac:dyDescent="0.25">
      <c r="L1879" s="62"/>
    </row>
    <row r="1880" spans="12:12" x14ac:dyDescent="0.25">
      <c r="L1880" s="62"/>
    </row>
    <row r="1881" spans="12:12" x14ac:dyDescent="0.25">
      <c r="L1881" s="62"/>
    </row>
    <row r="1882" spans="12:12" x14ac:dyDescent="0.25">
      <c r="L1882" s="62"/>
    </row>
    <row r="1883" spans="12:12" x14ac:dyDescent="0.25">
      <c r="L1883" s="62"/>
    </row>
    <row r="1884" spans="12:12" x14ac:dyDescent="0.25">
      <c r="L1884" s="62"/>
    </row>
    <row r="1885" spans="12:12" x14ac:dyDescent="0.25">
      <c r="L1885" s="62"/>
    </row>
    <row r="1886" spans="12:12" x14ac:dyDescent="0.25">
      <c r="L1886" s="62"/>
    </row>
    <row r="1887" spans="12:12" x14ac:dyDescent="0.25">
      <c r="L1887" s="62"/>
    </row>
    <row r="1888" spans="12:12" x14ac:dyDescent="0.25">
      <c r="L1888" s="62"/>
    </row>
    <row r="1889" spans="2:22" x14ac:dyDescent="0.25">
      <c r="L1889" s="62"/>
    </row>
    <row r="1890" spans="2:22" x14ac:dyDescent="0.25">
      <c r="L1890" s="62"/>
    </row>
    <row r="1891" spans="2:22" x14ac:dyDescent="0.25">
      <c r="L1891" s="62"/>
    </row>
    <row r="1892" spans="2:22" x14ac:dyDescent="0.25">
      <c r="L1892" s="62"/>
    </row>
    <row r="1893" spans="2:22" x14ac:dyDescent="0.25">
      <c r="L1893" s="62"/>
    </row>
    <row r="1894" spans="2:22" x14ac:dyDescent="0.25">
      <c r="L1894" s="62"/>
    </row>
    <row r="1895" spans="2:22" x14ac:dyDescent="0.25">
      <c r="L1895" s="62"/>
    </row>
    <row r="1896" spans="2:22" x14ac:dyDescent="0.25">
      <c r="L1896" s="62"/>
    </row>
    <row r="1897" spans="2:22" x14ac:dyDescent="0.25">
      <c r="L1897" s="62"/>
    </row>
    <row r="1898" spans="2:22" x14ac:dyDescent="0.25">
      <c r="L1898" s="62"/>
    </row>
    <row r="1899" spans="2:22" x14ac:dyDescent="0.25">
      <c r="L1899" s="62"/>
    </row>
    <row r="1900" spans="2:22" x14ac:dyDescent="0.25">
      <c r="B1900" s="706" t="s">
        <v>0</v>
      </c>
      <c r="C1900" s="706"/>
      <c r="D1900" s="706"/>
      <c r="E1900" s="706"/>
      <c r="F1900" s="706"/>
      <c r="G1900" s="706"/>
      <c r="H1900" s="706"/>
      <c r="I1900" s="706"/>
      <c r="J1900" s="706"/>
      <c r="K1900" s="706"/>
      <c r="L1900" s="706"/>
      <c r="M1900" s="706"/>
      <c r="N1900" s="706"/>
      <c r="O1900" s="706"/>
      <c r="P1900" s="706"/>
      <c r="Q1900" s="706"/>
      <c r="R1900" s="706"/>
      <c r="S1900" s="706"/>
      <c r="T1900" s="706"/>
      <c r="U1900" s="706"/>
      <c r="V1900" s="706"/>
    </row>
    <row r="1901" spans="2:22" x14ac:dyDescent="0.25">
      <c r="B1901" s="713" t="s">
        <v>1</v>
      </c>
      <c r="C1901" s="713"/>
      <c r="D1901" s="713"/>
      <c r="E1901" s="713"/>
      <c r="F1901" s="713"/>
      <c r="G1901" s="713"/>
      <c r="H1901" s="713"/>
      <c r="I1901" s="713"/>
      <c r="J1901" s="713"/>
      <c r="K1901" s="713"/>
      <c r="L1901" s="713"/>
      <c r="M1901" s="713"/>
      <c r="N1901" s="713"/>
      <c r="O1901" s="713"/>
      <c r="P1901" s="713"/>
      <c r="Q1901" s="713"/>
      <c r="R1901" s="713"/>
      <c r="S1901" s="713"/>
      <c r="T1901" s="713"/>
      <c r="U1901" s="713"/>
      <c r="V1901" s="713"/>
    </row>
    <row r="1902" spans="2:22" x14ac:dyDescent="0.25">
      <c r="B1902" s="713" t="s">
        <v>2</v>
      </c>
      <c r="C1902" s="713"/>
      <c r="D1902" s="713"/>
      <c r="E1902" s="713"/>
      <c r="F1902" s="713"/>
      <c r="G1902" s="713"/>
      <c r="H1902" s="713"/>
      <c r="I1902" s="713"/>
      <c r="J1902" s="713"/>
      <c r="K1902" s="713"/>
      <c r="L1902" s="713"/>
      <c r="M1902" s="713"/>
      <c r="N1902" s="713"/>
      <c r="O1902" s="713"/>
      <c r="P1902" s="713"/>
      <c r="Q1902" s="713"/>
      <c r="R1902" s="713"/>
      <c r="S1902" s="713"/>
      <c r="T1902" s="713"/>
      <c r="U1902" s="713"/>
      <c r="V1902" s="713"/>
    </row>
    <row r="1903" spans="2:22" x14ac:dyDescent="0.25">
      <c r="B1903" s="713" t="s">
        <v>3</v>
      </c>
      <c r="C1903" s="713"/>
      <c r="D1903" s="713"/>
      <c r="E1903" s="713"/>
      <c r="F1903" s="713"/>
      <c r="G1903" s="713"/>
      <c r="H1903" s="713"/>
      <c r="I1903" s="713"/>
      <c r="J1903" s="713"/>
      <c r="K1903" s="713"/>
      <c r="L1903" s="713"/>
      <c r="M1903" s="713"/>
      <c r="N1903" s="713"/>
      <c r="O1903" s="713"/>
      <c r="P1903" s="713"/>
      <c r="Q1903" s="713"/>
      <c r="R1903" s="713"/>
      <c r="S1903" s="713"/>
      <c r="T1903" s="713"/>
      <c r="U1903" s="713"/>
      <c r="V1903" s="713"/>
    </row>
    <row r="1904" spans="2:22" x14ac:dyDescent="0.25">
      <c r="B1904" s="713" t="s">
        <v>455</v>
      </c>
      <c r="C1904" s="713"/>
      <c r="D1904" s="713"/>
      <c r="E1904" s="713"/>
      <c r="F1904" s="713"/>
      <c r="G1904" s="713"/>
      <c r="H1904" s="713"/>
      <c r="I1904" s="713"/>
      <c r="J1904" s="713"/>
      <c r="K1904" s="713"/>
      <c r="L1904" s="713"/>
      <c r="M1904" s="713"/>
      <c r="N1904" s="713"/>
      <c r="O1904" s="713"/>
      <c r="P1904" s="713"/>
      <c r="Q1904" s="713"/>
      <c r="R1904" s="713"/>
      <c r="S1904" s="713"/>
      <c r="T1904" s="713"/>
      <c r="U1904" s="713"/>
      <c r="V1904" s="713"/>
    </row>
    <row r="1905" spans="2:22" x14ac:dyDescent="0.25">
      <c r="B1905" s="714" t="s">
        <v>4</v>
      </c>
      <c r="C1905" s="714"/>
      <c r="D1905" s="714"/>
      <c r="E1905" s="714"/>
      <c r="F1905" s="714"/>
      <c r="G1905" s="714"/>
      <c r="H1905" s="714"/>
      <c r="I1905" s="714"/>
      <c r="J1905" s="714"/>
      <c r="K1905" s="714"/>
      <c r="L1905" s="714"/>
      <c r="M1905" s="714"/>
      <c r="N1905" s="714"/>
      <c r="O1905" s="714"/>
      <c r="P1905" s="714"/>
      <c r="Q1905" s="714"/>
      <c r="R1905" s="714"/>
      <c r="S1905" s="714"/>
      <c r="T1905" s="714"/>
      <c r="U1905" s="714"/>
      <c r="V1905" s="714"/>
    </row>
    <row r="1906" spans="2:22" ht="15" customHeight="1" x14ac:dyDescent="0.25">
      <c r="B1906" s="737" t="s">
        <v>214</v>
      </c>
      <c r="C1906" s="737"/>
      <c r="D1906" s="737"/>
      <c r="E1906" s="737"/>
      <c r="F1906" s="737"/>
      <c r="G1906" s="737"/>
      <c r="H1906" s="737"/>
      <c r="I1906" s="737"/>
      <c r="J1906" s="737"/>
      <c r="K1906" s="737"/>
      <c r="L1906" s="737"/>
      <c r="M1906" s="737"/>
      <c r="N1906" s="737"/>
      <c r="O1906" s="737"/>
      <c r="P1906" s="737"/>
      <c r="Q1906" s="737"/>
      <c r="R1906" s="737"/>
      <c r="S1906" s="737"/>
      <c r="T1906" s="737"/>
      <c r="U1906" s="737"/>
      <c r="V1906" s="737"/>
    </row>
    <row r="1907" spans="2:22" ht="18.75" thickBot="1" x14ac:dyDescent="0.3">
      <c r="B1907" s="2"/>
      <c r="C1907" s="2"/>
      <c r="D1907" s="3"/>
      <c r="E1907" s="3"/>
      <c r="F1907" s="3"/>
      <c r="G1907" s="3"/>
      <c r="H1907" s="3"/>
      <c r="I1907" s="3"/>
      <c r="J1907" s="3"/>
      <c r="K1907" s="3"/>
      <c r="L1907" s="4"/>
      <c r="M1907" s="3"/>
      <c r="N1907" s="3"/>
      <c r="O1907" s="3"/>
      <c r="P1907" s="3"/>
      <c r="Q1907" s="3"/>
      <c r="R1907" s="3"/>
      <c r="S1907" s="3"/>
      <c r="T1907" s="2"/>
      <c r="U1907" s="2"/>
      <c r="V1907" s="2"/>
    </row>
    <row r="1908" spans="2:22" ht="15.75" customHeight="1" thickTop="1" x14ac:dyDescent="0.25">
      <c r="B1908" s="698" t="s">
        <v>6</v>
      </c>
      <c r="C1908" s="700" t="s">
        <v>7</v>
      </c>
      <c r="D1908" s="702" t="s">
        <v>8</v>
      </c>
      <c r="E1908" s="702" t="s">
        <v>177</v>
      </c>
      <c r="F1908" s="702" t="s">
        <v>178</v>
      </c>
      <c r="G1908" s="702" t="s">
        <v>9</v>
      </c>
      <c r="H1908" s="702" t="s">
        <v>10</v>
      </c>
      <c r="I1908" s="312"/>
      <c r="J1908" s="702" t="s">
        <v>179</v>
      </c>
      <c r="K1908" s="702" t="s">
        <v>11</v>
      </c>
      <c r="L1908" s="700" t="s">
        <v>12</v>
      </c>
      <c r="M1908" s="704" t="s">
        <v>13</v>
      </c>
      <c r="N1908" s="704" t="s">
        <v>14</v>
      </c>
      <c r="O1908" s="704" t="s">
        <v>15</v>
      </c>
      <c r="P1908" s="715" t="s">
        <v>16</v>
      </c>
      <c r="Q1908" s="716"/>
      <c r="R1908" s="716"/>
      <c r="S1908" s="717"/>
      <c r="T1908" s="721" t="s">
        <v>17</v>
      </c>
      <c r="U1908" s="722"/>
      <c r="V1908" s="708" t="s">
        <v>18</v>
      </c>
    </row>
    <row r="1909" spans="2:22" x14ac:dyDescent="0.25">
      <c r="B1909" s="699"/>
      <c r="C1909" s="701"/>
      <c r="D1909" s="703"/>
      <c r="E1909" s="765"/>
      <c r="F1909" s="765"/>
      <c r="G1909" s="703"/>
      <c r="H1909" s="703"/>
      <c r="I1909" s="313"/>
      <c r="J1909" s="765"/>
      <c r="K1909" s="703"/>
      <c r="L1909" s="701"/>
      <c r="M1909" s="705"/>
      <c r="N1909" s="705"/>
      <c r="O1909" s="705"/>
      <c r="P1909" s="718"/>
      <c r="Q1909" s="719"/>
      <c r="R1909" s="719"/>
      <c r="S1909" s="720"/>
      <c r="T1909" s="723"/>
      <c r="U1909" s="724"/>
      <c r="V1909" s="709"/>
    </row>
    <row r="1910" spans="2:22" ht="48" x14ac:dyDescent="0.25">
      <c r="B1910" s="699"/>
      <c r="C1910" s="701"/>
      <c r="D1910" s="703"/>
      <c r="E1910" s="765"/>
      <c r="F1910" s="765"/>
      <c r="G1910" s="703"/>
      <c r="H1910" s="703"/>
      <c r="I1910" s="313" t="s">
        <v>180</v>
      </c>
      <c r="J1910" s="765"/>
      <c r="K1910" s="703"/>
      <c r="L1910" s="701"/>
      <c r="M1910" s="705"/>
      <c r="N1910" s="705"/>
      <c r="O1910" s="705"/>
      <c r="P1910" s="738" t="s">
        <v>19</v>
      </c>
      <c r="Q1910" s="738" t="s">
        <v>20</v>
      </c>
      <c r="R1910" s="738" t="s">
        <v>21</v>
      </c>
      <c r="S1910" s="738" t="s">
        <v>22</v>
      </c>
      <c r="T1910" s="740" t="s">
        <v>23</v>
      </c>
      <c r="U1910" s="740" t="s">
        <v>24</v>
      </c>
      <c r="V1910" s="709"/>
    </row>
    <row r="1911" spans="2:22" ht="15.75" thickBot="1" x14ac:dyDescent="0.3">
      <c r="B1911" s="727"/>
      <c r="C1911" s="725"/>
      <c r="D1911" s="707"/>
      <c r="E1911" s="766"/>
      <c r="F1911" s="766"/>
      <c r="G1911" s="707"/>
      <c r="H1911" s="707"/>
      <c r="I1911" s="314"/>
      <c r="J1911" s="766"/>
      <c r="K1911" s="707"/>
      <c r="L1911" s="725"/>
      <c r="M1911" s="696"/>
      <c r="N1911" s="696"/>
      <c r="O1911" s="696"/>
      <c r="P1911" s="739"/>
      <c r="Q1911" s="739"/>
      <c r="R1911" s="739"/>
      <c r="S1911" s="739"/>
      <c r="T1911" s="741"/>
      <c r="U1911" s="741"/>
      <c r="V1911" s="710"/>
    </row>
    <row r="1912" spans="2:22" ht="144.75" thickBot="1" x14ac:dyDescent="0.3">
      <c r="B1912" s="285">
        <v>1</v>
      </c>
      <c r="C1912" s="286">
        <v>39801</v>
      </c>
      <c r="D1912" s="164" t="s">
        <v>463</v>
      </c>
      <c r="E1912" s="318" t="s">
        <v>489</v>
      </c>
      <c r="F1912" s="319" t="s">
        <v>182</v>
      </c>
      <c r="G1912" s="5">
        <v>9</v>
      </c>
      <c r="H1912" s="164" t="s">
        <v>181</v>
      </c>
      <c r="I1912" s="164">
        <v>105</v>
      </c>
      <c r="J1912" s="438" t="s">
        <v>556</v>
      </c>
      <c r="K1912" s="71">
        <v>1</v>
      </c>
      <c r="L1912" s="164" t="s">
        <v>75</v>
      </c>
      <c r="M1912" s="343">
        <v>38643</v>
      </c>
      <c r="N1912" s="72">
        <v>38643</v>
      </c>
      <c r="O1912" s="344" t="s">
        <v>183</v>
      </c>
      <c r="P1912" s="74">
        <v>0</v>
      </c>
      <c r="Q1912" s="74">
        <v>0.5</v>
      </c>
      <c r="R1912" s="74">
        <v>0.5</v>
      </c>
      <c r="S1912" s="74">
        <v>0</v>
      </c>
      <c r="T1912" s="75" t="s">
        <v>29</v>
      </c>
      <c r="U1912" s="75"/>
      <c r="V1912" s="287" t="s">
        <v>557</v>
      </c>
    </row>
    <row r="1913" spans="2:22" ht="15.75" thickTop="1" x14ac:dyDescent="0.25">
      <c r="L1913" s="62"/>
    </row>
    <row r="1914" spans="2:22" x14ac:dyDescent="0.25">
      <c r="L1914" s="62"/>
    </row>
    <row r="1915" spans="2:22" x14ac:dyDescent="0.25">
      <c r="L1915" s="62"/>
    </row>
    <row r="1916" spans="2:22" x14ac:dyDescent="0.25">
      <c r="L1916" s="62"/>
    </row>
    <row r="1917" spans="2:22" x14ac:dyDescent="0.25">
      <c r="L1917" s="62"/>
      <c r="N1917" s="61">
        <f>SUM(N1912:N1916)</f>
        <v>38643</v>
      </c>
    </row>
    <row r="1918" spans="2:22" x14ac:dyDescent="0.25">
      <c r="L1918" s="62"/>
    </row>
    <row r="1919" spans="2:22" x14ac:dyDescent="0.25">
      <c r="L1919" s="62"/>
    </row>
    <row r="1920" spans="2:22" x14ac:dyDescent="0.25">
      <c r="L1920" s="62"/>
    </row>
    <row r="1921" spans="12:12" x14ac:dyDescent="0.25">
      <c r="L1921" s="62"/>
    </row>
    <row r="1922" spans="12:12" x14ac:dyDescent="0.25">
      <c r="L1922" s="62"/>
    </row>
    <row r="1923" spans="12:12" x14ac:dyDescent="0.25">
      <c r="L1923" s="62"/>
    </row>
    <row r="1924" spans="12:12" x14ac:dyDescent="0.25">
      <c r="L1924" s="62"/>
    </row>
    <row r="1925" spans="12:12" x14ac:dyDescent="0.25">
      <c r="L1925" s="62"/>
    </row>
    <row r="1926" spans="12:12" x14ac:dyDescent="0.25">
      <c r="L1926" s="62"/>
    </row>
    <row r="1927" spans="12:12" x14ac:dyDescent="0.25">
      <c r="L1927" s="62"/>
    </row>
    <row r="1928" spans="12:12" x14ac:dyDescent="0.25">
      <c r="L1928" s="62"/>
    </row>
    <row r="1929" spans="12:12" x14ac:dyDescent="0.25">
      <c r="L1929" s="62"/>
    </row>
    <row r="1930" spans="12:12" x14ac:dyDescent="0.25">
      <c r="L1930" s="62"/>
    </row>
    <row r="1931" spans="12:12" x14ac:dyDescent="0.25">
      <c r="L1931" s="62"/>
    </row>
    <row r="1932" spans="12:12" x14ac:dyDescent="0.25">
      <c r="L1932" s="62"/>
    </row>
    <row r="1933" spans="12:12" x14ac:dyDescent="0.25">
      <c r="L1933" s="62"/>
    </row>
    <row r="1934" spans="12:12" x14ac:dyDescent="0.25">
      <c r="L1934" s="62"/>
    </row>
    <row r="1935" spans="12:12" x14ac:dyDescent="0.25">
      <c r="L1935" s="62"/>
    </row>
    <row r="1936" spans="12:12" x14ac:dyDescent="0.25">
      <c r="L1936" s="62"/>
    </row>
    <row r="1937" spans="2:22" x14ac:dyDescent="0.25">
      <c r="L1937" s="62"/>
    </row>
    <row r="1938" spans="2:22" x14ac:dyDescent="0.25">
      <c r="L1938" s="62"/>
    </row>
    <row r="1939" spans="2:22" x14ac:dyDescent="0.25">
      <c r="L1939" s="62"/>
    </row>
    <row r="1940" spans="2:22" x14ac:dyDescent="0.25">
      <c r="L1940" s="62"/>
    </row>
    <row r="1941" spans="2:22" x14ac:dyDescent="0.25">
      <c r="L1941" s="62"/>
    </row>
    <row r="1942" spans="2:22" x14ac:dyDescent="0.25">
      <c r="L1942" s="62"/>
    </row>
    <row r="1943" spans="2:22" x14ac:dyDescent="0.25">
      <c r="L1943" s="62"/>
    </row>
    <row r="1944" spans="2:22" x14ac:dyDescent="0.25">
      <c r="L1944" s="62"/>
    </row>
    <row r="1945" spans="2:22" x14ac:dyDescent="0.25">
      <c r="B1945" s="706" t="s">
        <v>0</v>
      </c>
      <c r="C1945" s="706"/>
      <c r="D1945" s="706"/>
      <c r="E1945" s="706"/>
      <c r="F1945" s="706"/>
      <c r="G1945" s="706"/>
      <c r="H1945" s="706"/>
      <c r="I1945" s="706"/>
      <c r="J1945" s="706"/>
      <c r="K1945" s="706"/>
      <c r="L1945" s="706"/>
      <c r="M1945" s="706"/>
      <c r="N1945" s="706"/>
      <c r="O1945" s="706"/>
      <c r="P1945" s="706"/>
      <c r="Q1945" s="706"/>
      <c r="R1945" s="706"/>
      <c r="S1945" s="706"/>
      <c r="T1945" s="706"/>
      <c r="U1945" s="706"/>
      <c r="V1945" s="706"/>
    </row>
    <row r="1946" spans="2:22" x14ac:dyDescent="0.25">
      <c r="B1946" s="713" t="s">
        <v>1</v>
      </c>
      <c r="C1946" s="713"/>
      <c r="D1946" s="713"/>
      <c r="E1946" s="713"/>
      <c r="F1946" s="713"/>
      <c r="G1946" s="713"/>
      <c r="H1946" s="713"/>
      <c r="I1946" s="713"/>
      <c r="J1946" s="713"/>
      <c r="K1946" s="713"/>
      <c r="L1946" s="713"/>
      <c r="M1946" s="713"/>
      <c r="N1946" s="713"/>
      <c r="O1946" s="713"/>
      <c r="P1946" s="713"/>
      <c r="Q1946" s="713"/>
      <c r="R1946" s="713"/>
      <c r="S1946" s="713"/>
      <c r="T1946" s="713"/>
      <c r="U1946" s="713"/>
      <c r="V1946" s="713"/>
    </row>
    <row r="1947" spans="2:22" x14ac:dyDescent="0.25">
      <c r="B1947" s="713" t="s">
        <v>2</v>
      </c>
      <c r="C1947" s="713"/>
      <c r="D1947" s="713"/>
      <c r="E1947" s="713"/>
      <c r="F1947" s="713"/>
      <c r="G1947" s="713"/>
      <c r="H1947" s="713"/>
      <c r="I1947" s="713"/>
      <c r="J1947" s="713"/>
      <c r="K1947" s="713"/>
      <c r="L1947" s="713"/>
      <c r="M1947" s="713"/>
      <c r="N1947" s="713"/>
      <c r="O1947" s="713"/>
      <c r="P1947" s="713"/>
      <c r="Q1947" s="713"/>
      <c r="R1947" s="713"/>
      <c r="S1947" s="713"/>
      <c r="T1947" s="713"/>
      <c r="U1947" s="713"/>
      <c r="V1947" s="713"/>
    </row>
    <row r="1948" spans="2:22" x14ac:dyDescent="0.25">
      <c r="B1948" s="713" t="s">
        <v>3</v>
      </c>
      <c r="C1948" s="713"/>
      <c r="D1948" s="713"/>
      <c r="E1948" s="713"/>
      <c r="F1948" s="713"/>
      <c r="G1948" s="713"/>
      <c r="H1948" s="713"/>
      <c r="I1948" s="713"/>
      <c r="J1948" s="713"/>
      <c r="K1948" s="713"/>
      <c r="L1948" s="713"/>
      <c r="M1948" s="713"/>
      <c r="N1948" s="713"/>
      <c r="O1948" s="713"/>
      <c r="P1948" s="713"/>
      <c r="Q1948" s="713"/>
      <c r="R1948" s="713"/>
      <c r="S1948" s="713"/>
      <c r="T1948" s="713"/>
      <c r="U1948" s="713"/>
      <c r="V1948" s="713"/>
    </row>
    <row r="1949" spans="2:22" x14ac:dyDescent="0.25">
      <c r="B1949" s="713" t="s">
        <v>455</v>
      </c>
      <c r="C1949" s="713"/>
      <c r="D1949" s="713"/>
      <c r="E1949" s="713"/>
      <c r="F1949" s="713"/>
      <c r="G1949" s="713"/>
      <c r="H1949" s="713"/>
      <c r="I1949" s="713"/>
      <c r="J1949" s="713"/>
      <c r="K1949" s="713"/>
      <c r="L1949" s="713"/>
      <c r="M1949" s="713"/>
      <c r="N1949" s="713"/>
      <c r="O1949" s="713"/>
      <c r="P1949" s="713"/>
      <c r="Q1949" s="713"/>
      <c r="R1949" s="713"/>
      <c r="S1949" s="713"/>
      <c r="T1949" s="713"/>
      <c r="U1949" s="713"/>
      <c r="V1949" s="713"/>
    </row>
    <row r="1950" spans="2:22" x14ac:dyDescent="0.25">
      <c r="B1950" s="714" t="s">
        <v>4</v>
      </c>
      <c r="C1950" s="714"/>
      <c r="D1950" s="714"/>
      <c r="E1950" s="714"/>
      <c r="F1950" s="714"/>
      <c r="G1950" s="714"/>
      <c r="H1950" s="714"/>
      <c r="I1950" s="714"/>
      <c r="J1950" s="714"/>
      <c r="K1950" s="714"/>
      <c r="L1950" s="714"/>
      <c r="M1950" s="714"/>
      <c r="N1950" s="714"/>
      <c r="O1950" s="714"/>
      <c r="P1950" s="714"/>
      <c r="Q1950" s="714"/>
      <c r="R1950" s="714"/>
      <c r="S1950" s="714"/>
      <c r="T1950" s="714"/>
      <c r="U1950" s="714"/>
      <c r="V1950" s="714"/>
    </row>
    <row r="1951" spans="2:22" x14ac:dyDescent="0.25">
      <c r="B1951" s="697" t="s">
        <v>193</v>
      </c>
      <c r="C1951" s="697"/>
      <c r="D1951" s="697"/>
      <c r="E1951" s="697"/>
      <c r="F1951" s="697"/>
      <c r="G1951" s="697"/>
      <c r="H1951" s="697"/>
      <c r="I1951" s="697"/>
      <c r="J1951" s="697"/>
      <c r="K1951" s="697"/>
      <c r="L1951" s="697"/>
      <c r="M1951" s="697"/>
      <c r="N1951" s="697"/>
      <c r="O1951" s="697"/>
      <c r="P1951" s="697"/>
      <c r="Q1951" s="697"/>
      <c r="R1951" s="697"/>
      <c r="S1951" s="697"/>
      <c r="T1951" s="697"/>
      <c r="U1951" s="697"/>
      <c r="V1951" s="697"/>
    </row>
    <row r="1952" spans="2:22" ht="18.75" thickBot="1" x14ac:dyDescent="0.3">
      <c r="B1952" s="2"/>
      <c r="C1952" s="2"/>
      <c r="D1952" s="3"/>
      <c r="E1952" s="3"/>
      <c r="F1952" s="3"/>
      <c r="G1952" s="3"/>
      <c r="H1952" s="3"/>
      <c r="I1952" s="3"/>
      <c r="J1952" s="3"/>
      <c r="K1952" s="3"/>
      <c r="L1952" s="4"/>
      <c r="M1952" s="3"/>
      <c r="N1952" s="3"/>
      <c r="O1952" s="3"/>
      <c r="P1952" s="3"/>
      <c r="Q1952" s="3"/>
      <c r="R1952" s="3"/>
      <c r="S1952" s="3"/>
      <c r="T1952" s="2"/>
      <c r="U1952" s="2"/>
      <c r="V1952" s="2"/>
    </row>
    <row r="1953" spans="2:22" ht="15.75" customHeight="1" thickTop="1" x14ac:dyDescent="0.25">
      <c r="B1953" s="698" t="s">
        <v>6</v>
      </c>
      <c r="C1953" s="700" t="s">
        <v>7</v>
      </c>
      <c r="D1953" s="702" t="s">
        <v>8</v>
      </c>
      <c r="E1953" s="702" t="s">
        <v>177</v>
      </c>
      <c r="F1953" s="702" t="s">
        <v>178</v>
      </c>
      <c r="G1953" s="702" t="s">
        <v>9</v>
      </c>
      <c r="H1953" s="702" t="s">
        <v>10</v>
      </c>
      <c r="I1953" s="312"/>
      <c r="J1953" s="702" t="s">
        <v>179</v>
      </c>
      <c r="K1953" s="702" t="s">
        <v>11</v>
      </c>
      <c r="L1953" s="700" t="s">
        <v>12</v>
      </c>
      <c r="M1953" s="704" t="s">
        <v>13</v>
      </c>
      <c r="N1953" s="704" t="s">
        <v>14</v>
      </c>
      <c r="O1953" s="704" t="s">
        <v>15</v>
      </c>
      <c r="P1953" s="715" t="s">
        <v>16</v>
      </c>
      <c r="Q1953" s="716"/>
      <c r="R1953" s="716"/>
      <c r="S1953" s="717"/>
      <c r="T1953" s="721" t="s">
        <v>17</v>
      </c>
      <c r="U1953" s="722"/>
      <c r="V1953" s="708" t="s">
        <v>18</v>
      </c>
    </row>
    <row r="1954" spans="2:22" x14ac:dyDescent="0.25">
      <c r="B1954" s="699"/>
      <c r="C1954" s="701"/>
      <c r="D1954" s="703"/>
      <c r="E1954" s="703"/>
      <c r="F1954" s="703"/>
      <c r="G1954" s="703"/>
      <c r="H1954" s="703"/>
      <c r="I1954" s="313"/>
      <c r="J1954" s="703"/>
      <c r="K1954" s="703"/>
      <c r="L1954" s="701"/>
      <c r="M1954" s="705"/>
      <c r="N1954" s="705"/>
      <c r="O1954" s="705"/>
      <c r="P1954" s="718"/>
      <c r="Q1954" s="719"/>
      <c r="R1954" s="719"/>
      <c r="S1954" s="720"/>
      <c r="T1954" s="723"/>
      <c r="U1954" s="724"/>
      <c r="V1954" s="709"/>
    </row>
    <row r="1955" spans="2:22" ht="48" x14ac:dyDescent="0.25">
      <c r="B1955" s="699"/>
      <c r="C1955" s="701"/>
      <c r="D1955" s="703"/>
      <c r="E1955" s="703"/>
      <c r="F1955" s="703"/>
      <c r="G1955" s="703"/>
      <c r="H1955" s="703"/>
      <c r="I1955" s="313" t="s">
        <v>180</v>
      </c>
      <c r="J1955" s="703"/>
      <c r="K1955" s="703"/>
      <c r="L1955" s="701"/>
      <c r="M1955" s="705"/>
      <c r="N1955" s="705"/>
      <c r="O1955" s="705"/>
      <c r="P1955" s="711" t="s">
        <v>19</v>
      </c>
      <c r="Q1955" s="711" t="s">
        <v>20</v>
      </c>
      <c r="R1955" s="711" t="s">
        <v>21</v>
      </c>
      <c r="S1955" s="711" t="s">
        <v>22</v>
      </c>
      <c r="T1955" s="695" t="s">
        <v>23</v>
      </c>
      <c r="U1955" s="695" t="s">
        <v>24</v>
      </c>
      <c r="V1955" s="709"/>
    </row>
    <row r="1956" spans="2:22" ht="15.75" thickBot="1" x14ac:dyDescent="0.3">
      <c r="B1956" s="727"/>
      <c r="C1956" s="725"/>
      <c r="D1956" s="707"/>
      <c r="E1956" s="707"/>
      <c r="F1956" s="707"/>
      <c r="G1956" s="707"/>
      <c r="H1956" s="707"/>
      <c r="I1956" s="314"/>
      <c r="J1956" s="707"/>
      <c r="K1956" s="707"/>
      <c r="L1956" s="725"/>
      <c r="M1956" s="696"/>
      <c r="N1956" s="696"/>
      <c r="O1956" s="696"/>
      <c r="P1956" s="712"/>
      <c r="Q1956" s="712"/>
      <c r="R1956" s="712"/>
      <c r="S1956" s="712"/>
      <c r="T1956" s="696"/>
      <c r="U1956" s="696"/>
      <c r="V1956" s="710"/>
    </row>
    <row r="1957" spans="2:22" ht="114.75" customHeight="1" thickBot="1" x14ac:dyDescent="0.3">
      <c r="B1957" s="433">
        <v>1</v>
      </c>
      <c r="C1957" s="170">
        <v>51101</v>
      </c>
      <c r="D1957" s="170" t="s">
        <v>464</v>
      </c>
      <c r="E1957" s="318" t="s">
        <v>489</v>
      </c>
      <c r="F1957" s="319" t="s">
        <v>182</v>
      </c>
      <c r="G1957" s="5">
        <v>9</v>
      </c>
      <c r="H1957" s="170" t="s">
        <v>181</v>
      </c>
      <c r="I1957" s="170">
        <v>105</v>
      </c>
      <c r="J1957" s="438" t="s">
        <v>556</v>
      </c>
      <c r="K1957" s="170">
        <v>12</v>
      </c>
      <c r="L1957" s="170" t="s">
        <v>31</v>
      </c>
      <c r="M1957" s="434">
        <v>400</v>
      </c>
      <c r="N1957" s="435">
        <v>5000</v>
      </c>
      <c r="O1957" s="170" t="s">
        <v>189</v>
      </c>
      <c r="P1957" s="436">
        <v>0.1</v>
      </c>
      <c r="Q1957" s="436">
        <v>0.4</v>
      </c>
      <c r="R1957" s="436">
        <v>0.4</v>
      </c>
      <c r="S1957" s="436">
        <v>0.1</v>
      </c>
      <c r="T1957" s="437" t="s">
        <v>29</v>
      </c>
      <c r="U1957" s="170"/>
      <c r="V1957" s="356" t="s">
        <v>557</v>
      </c>
    </row>
    <row r="1958" spans="2:22" ht="15.75" thickTop="1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51"/>
      <c r="M1958" s="1"/>
      <c r="N1958" s="44"/>
      <c r="O1958" s="1"/>
      <c r="P1958" s="1"/>
      <c r="Q1958" s="1"/>
      <c r="R1958" s="1"/>
      <c r="S1958" s="1"/>
      <c r="T1958" s="1"/>
      <c r="U1958" s="1"/>
      <c r="V1958" s="1"/>
    </row>
    <row r="1962" spans="2:22" x14ac:dyDescent="0.25">
      <c r="N1962" s="70">
        <f>SUM(N1957:N1961)</f>
        <v>5000</v>
      </c>
    </row>
    <row r="1974" spans="2:22" x14ac:dyDescent="0.25">
      <c r="B1974" s="706" t="s">
        <v>0</v>
      </c>
      <c r="C1974" s="706"/>
      <c r="D1974" s="706"/>
      <c r="E1974" s="706"/>
      <c r="F1974" s="706"/>
      <c r="G1974" s="706"/>
      <c r="H1974" s="706"/>
      <c r="I1974" s="706"/>
      <c r="J1974" s="706"/>
      <c r="K1974" s="706"/>
      <c r="L1974" s="706"/>
      <c r="M1974" s="706"/>
      <c r="N1974" s="706"/>
      <c r="O1974" s="706"/>
      <c r="P1974" s="706"/>
      <c r="Q1974" s="706"/>
      <c r="R1974" s="706"/>
      <c r="S1974" s="706"/>
      <c r="T1974" s="706"/>
      <c r="U1974" s="706"/>
      <c r="V1974" s="706"/>
    </row>
    <row r="1975" spans="2:22" x14ac:dyDescent="0.25">
      <c r="B1975" s="713" t="s">
        <v>1</v>
      </c>
      <c r="C1975" s="713"/>
      <c r="D1975" s="713"/>
      <c r="E1975" s="713"/>
      <c r="F1975" s="713"/>
      <c r="G1975" s="713"/>
      <c r="H1975" s="713"/>
      <c r="I1975" s="713"/>
      <c r="J1975" s="713"/>
      <c r="K1975" s="713"/>
      <c r="L1975" s="713"/>
      <c r="M1975" s="713"/>
      <c r="N1975" s="713"/>
      <c r="O1975" s="713"/>
      <c r="P1975" s="713"/>
      <c r="Q1975" s="713"/>
      <c r="R1975" s="713"/>
      <c r="S1975" s="713"/>
      <c r="T1975" s="713"/>
      <c r="U1975" s="713"/>
      <c r="V1975" s="713"/>
    </row>
    <row r="1976" spans="2:22" x14ac:dyDescent="0.25">
      <c r="B1976" s="713" t="s">
        <v>2</v>
      </c>
      <c r="C1976" s="713"/>
      <c r="D1976" s="713"/>
      <c r="E1976" s="713"/>
      <c r="F1976" s="713"/>
      <c r="G1976" s="713"/>
      <c r="H1976" s="713"/>
      <c r="I1976" s="713"/>
      <c r="J1976" s="713"/>
      <c r="K1976" s="713"/>
      <c r="L1976" s="713"/>
      <c r="M1976" s="713"/>
      <c r="N1976" s="713"/>
      <c r="O1976" s="713"/>
      <c r="P1976" s="713"/>
      <c r="Q1976" s="713"/>
      <c r="R1976" s="713"/>
      <c r="S1976" s="713"/>
      <c r="T1976" s="713"/>
      <c r="U1976" s="713"/>
      <c r="V1976" s="713"/>
    </row>
    <row r="1977" spans="2:22" x14ac:dyDescent="0.25">
      <c r="B1977" s="713" t="s">
        <v>3</v>
      </c>
      <c r="C1977" s="713"/>
      <c r="D1977" s="713"/>
      <c r="E1977" s="713"/>
      <c r="F1977" s="713"/>
      <c r="G1977" s="713"/>
      <c r="H1977" s="713"/>
      <c r="I1977" s="713"/>
      <c r="J1977" s="713"/>
      <c r="K1977" s="713"/>
      <c r="L1977" s="713"/>
      <c r="M1977" s="713"/>
      <c r="N1977" s="713"/>
      <c r="O1977" s="713"/>
      <c r="P1977" s="713"/>
      <c r="Q1977" s="713"/>
      <c r="R1977" s="713"/>
      <c r="S1977" s="713"/>
      <c r="T1977" s="713"/>
      <c r="U1977" s="713"/>
      <c r="V1977" s="713"/>
    </row>
    <row r="1978" spans="2:22" x14ac:dyDescent="0.25">
      <c r="B1978" s="713" t="s">
        <v>455</v>
      </c>
      <c r="C1978" s="713"/>
      <c r="D1978" s="713"/>
      <c r="E1978" s="713"/>
      <c r="F1978" s="713"/>
      <c r="G1978" s="713"/>
      <c r="H1978" s="713"/>
      <c r="I1978" s="713"/>
      <c r="J1978" s="713"/>
      <c r="K1978" s="713"/>
      <c r="L1978" s="713"/>
      <c r="M1978" s="713"/>
      <c r="N1978" s="713"/>
      <c r="O1978" s="713"/>
      <c r="P1978" s="713"/>
      <c r="Q1978" s="713"/>
      <c r="R1978" s="713"/>
      <c r="S1978" s="713"/>
      <c r="T1978" s="713"/>
      <c r="U1978" s="713"/>
      <c r="V1978" s="713"/>
    </row>
    <row r="1979" spans="2:22" x14ac:dyDescent="0.25">
      <c r="B1979" s="714" t="s">
        <v>4</v>
      </c>
      <c r="C1979" s="714"/>
      <c r="D1979" s="714"/>
      <c r="E1979" s="714"/>
      <c r="F1979" s="714"/>
      <c r="G1979" s="714"/>
      <c r="H1979" s="714"/>
      <c r="I1979" s="714"/>
      <c r="J1979" s="714"/>
      <c r="K1979" s="714"/>
      <c r="L1979" s="714"/>
      <c r="M1979" s="714"/>
      <c r="N1979" s="714"/>
      <c r="O1979" s="714"/>
      <c r="P1979" s="714"/>
      <c r="Q1979" s="714"/>
      <c r="R1979" s="714"/>
      <c r="S1979" s="714"/>
      <c r="T1979" s="714"/>
      <c r="U1979" s="714"/>
      <c r="V1979" s="714"/>
    </row>
    <row r="1980" spans="2:22" x14ac:dyDescent="0.25">
      <c r="B1980" s="697" t="s">
        <v>488</v>
      </c>
      <c r="C1980" s="697"/>
      <c r="D1980" s="697"/>
      <c r="E1980" s="697"/>
      <c r="F1980" s="697"/>
      <c r="G1980" s="697"/>
      <c r="H1980" s="697"/>
      <c r="I1980" s="697"/>
      <c r="J1980" s="697"/>
      <c r="K1980" s="697"/>
      <c r="L1980" s="697"/>
      <c r="M1980" s="697"/>
      <c r="N1980" s="697"/>
      <c r="O1980" s="697"/>
      <c r="P1980" s="697"/>
      <c r="Q1980" s="697"/>
      <c r="R1980" s="697"/>
      <c r="S1980" s="697"/>
      <c r="T1980" s="697"/>
      <c r="U1980" s="697"/>
      <c r="V1980" s="697"/>
    </row>
    <row r="1981" spans="2:22" ht="18.75" thickBot="1" x14ac:dyDescent="0.3">
      <c r="B1981" s="2"/>
      <c r="C1981" s="2"/>
      <c r="D1981" s="3"/>
      <c r="E1981" s="3"/>
      <c r="F1981" s="3"/>
      <c r="G1981" s="3"/>
      <c r="H1981" s="3"/>
      <c r="I1981" s="3"/>
      <c r="J1981" s="3"/>
      <c r="K1981" s="3"/>
      <c r="L1981" s="4"/>
      <c r="M1981" s="3"/>
      <c r="N1981" s="3"/>
      <c r="O1981" s="3"/>
      <c r="P1981" s="3"/>
      <c r="Q1981" s="3"/>
      <c r="R1981" s="3"/>
      <c r="S1981" s="3"/>
      <c r="T1981" s="2"/>
      <c r="U1981" s="2"/>
      <c r="V1981" s="2"/>
    </row>
    <row r="1982" spans="2:22" ht="15.75" thickTop="1" x14ac:dyDescent="0.25">
      <c r="B1982" s="698" t="s">
        <v>6</v>
      </c>
      <c r="C1982" s="700" t="s">
        <v>7</v>
      </c>
      <c r="D1982" s="702" t="s">
        <v>8</v>
      </c>
      <c r="E1982" s="702" t="s">
        <v>177</v>
      </c>
      <c r="F1982" s="702" t="s">
        <v>178</v>
      </c>
      <c r="G1982" s="702" t="s">
        <v>9</v>
      </c>
      <c r="H1982" s="702" t="s">
        <v>10</v>
      </c>
      <c r="I1982" s="312"/>
      <c r="J1982" s="702" t="s">
        <v>179</v>
      </c>
      <c r="K1982" s="702" t="s">
        <v>11</v>
      </c>
      <c r="L1982" s="700" t="s">
        <v>12</v>
      </c>
      <c r="M1982" s="704" t="s">
        <v>13</v>
      </c>
      <c r="N1982" s="704" t="s">
        <v>14</v>
      </c>
      <c r="O1982" s="704" t="s">
        <v>15</v>
      </c>
      <c r="P1982" s="715" t="s">
        <v>16</v>
      </c>
      <c r="Q1982" s="716"/>
      <c r="R1982" s="716"/>
      <c r="S1982" s="717"/>
      <c r="T1982" s="721" t="s">
        <v>17</v>
      </c>
      <c r="U1982" s="722"/>
      <c r="V1982" s="708" t="s">
        <v>18</v>
      </c>
    </row>
    <row r="1983" spans="2:22" x14ac:dyDescent="0.25">
      <c r="B1983" s="699"/>
      <c r="C1983" s="701"/>
      <c r="D1983" s="703"/>
      <c r="E1983" s="703"/>
      <c r="F1983" s="703"/>
      <c r="G1983" s="703"/>
      <c r="H1983" s="703"/>
      <c r="I1983" s="313"/>
      <c r="J1983" s="703"/>
      <c r="K1983" s="703"/>
      <c r="L1983" s="701"/>
      <c r="M1983" s="705"/>
      <c r="N1983" s="705"/>
      <c r="O1983" s="705"/>
      <c r="P1983" s="718"/>
      <c r="Q1983" s="719"/>
      <c r="R1983" s="719"/>
      <c r="S1983" s="720"/>
      <c r="T1983" s="723"/>
      <c r="U1983" s="724"/>
      <c r="V1983" s="709"/>
    </row>
    <row r="1984" spans="2:22" ht="48" x14ac:dyDescent="0.25">
      <c r="B1984" s="699"/>
      <c r="C1984" s="701"/>
      <c r="D1984" s="703"/>
      <c r="E1984" s="703"/>
      <c r="F1984" s="703"/>
      <c r="G1984" s="703"/>
      <c r="H1984" s="703"/>
      <c r="I1984" s="313" t="s">
        <v>180</v>
      </c>
      <c r="J1984" s="703"/>
      <c r="K1984" s="703"/>
      <c r="L1984" s="701"/>
      <c r="M1984" s="705"/>
      <c r="N1984" s="705"/>
      <c r="O1984" s="705"/>
      <c r="P1984" s="711" t="s">
        <v>19</v>
      </c>
      <c r="Q1984" s="711" t="s">
        <v>20</v>
      </c>
      <c r="R1984" s="711" t="s">
        <v>21</v>
      </c>
      <c r="S1984" s="711" t="s">
        <v>22</v>
      </c>
      <c r="T1984" s="695" t="s">
        <v>23</v>
      </c>
      <c r="U1984" s="695" t="s">
        <v>24</v>
      </c>
      <c r="V1984" s="709"/>
    </row>
    <row r="1985" spans="2:22" ht="15.75" thickBot="1" x14ac:dyDescent="0.3">
      <c r="B1985" s="727"/>
      <c r="C1985" s="725"/>
      <c r="D1985" s="707"/>
      <c r="E1985" s="707"/>
      <c r="F1985" s="707"/>
      <c r="G1985" s="707"/>
      <c r="H1985" s="707"/>
      <c r="I1985" s="314"/>
      <c r="J1985" s="707"/>
      <c r="K1985" s="707"/>
      <c r="L1985" s="725"/>
      <c r="M1985" s="696"/>
      <c r="N1985" s="696"/>
      <c r="O1985" s="696"/>
      <c r="P1985" s="712"/>
      <c r="Q1985" s="712"/>
      <c r="R1985" s="712"/>
      <c r="S1985" s="712"/>
      <c r="T1985" s="696"/>
      <c r="U1985" s="696"/>
      <c r="V1985" s="710"/>
    </row>
    <row r="1986" spans="2:22" ht="85.5" customHeight="1" thickBot="1" x14ac:dyDescent="0.3">
      <c r="B1986" s="569">
        <v>1</v>
      </c>
      <c r="C1986" s="649">
        <v>51501</v>
      </c>
      <c r="D1986" s="7" t="s">
        <v>512</v>
      </c>
      <c r="E1986" s="318" t="s">
        <v>489</v>
      </c>
      <c r="F1986" s="319" t="s">
        <v>182</v>
      </c>
      <c r="G1986" s="5">
        <v>9</v>
      </c>
      <c r="H1986" s="170" t="s">
        <v>181</v>
      </c>
      <c r="I1986" s="170">
        <v>105</v>
      </c>
      <c r="J1986" s="790" t="s">
        <v>556</v>
      </c>
      <c r="K1986" s="7">
        <v>1</v>
      </c>
      <c r="L1986" s="649" t="s">
        <v>39</v>
      </c>
      <c r="M1986" s="650">
        <v>45000</v>
      </c>
      <c r="N1986" s="681">
        <v>22500</v>
      </c>
      <c r="O1986" s="731" t="s">
        <v>189</v>
      </c>
      <c r="P1986" s="545">
        <v>1</v>
      </c>
      <c r="Q1986" s="545">
        <v>0</v>
      </c>
      <c r="R1986" s="545">
        <v>0</v>
      </c>
      <c r="S1986" s="545">
        <v>0</v>
      </c>
      <c r="T1986" s="437" t="s">
        <v>29</v>
      </c>
      <c r="U1986" s="546"/>
      <c r="V1986" s="773" t="s">
        <v>557</v>
      </c>
    </row>
    <row r="1987" spans="2:22" ht="93.75" customHeight="1" thickTop="1" thickBot="1" x14ac:dyDescent="0.3">
      <c r="B1987" s="570">
        <v>2</v>
      </c>
      <c r="C1987" s="570">
        <v>51501</v>
      </c>
      <c r="D1987" s="571" t="s">
        <v>513</v>
      </c>
      <c r="E1987" s="318" t="s">
        <v>489</v>
      </c>
      <c r="F1987" s="319" t="s">
        <v>182</v>
      </c>
      <c r="G1987" s="5">
        <v>9</v>
      </c>
      <c r="H1987" s="170" t="s">
        <v>181</v>
      </c>
      <c r="I1987" s="170">
        <v>105</v>
      </c>
      <c r="J1987" s="793"/>
      <c r="K1987" s="570">
        <v>1</v>
      </c>
      <c r="L1987" s="571" t="s">
        <v>39</v>
      </c>
      <c r="M1987" s="573">
        <v>15000</v>
      </c>
      <c r="N1987" s="573">
        <v>7500</v>
      </c>
      <c r="O1987" s="733"/>
      <c r="P1987" s="545">
        <v>1</v>
      </c>
      <c r="Q1987" s="545">
        <v>0</v>
      </c>
      <c r="R1987" s="545">
        <v>0</v>
      </c>
      <c r="S1987" s="545">
        <v>0</v>
      </c>
      <c r="T1987" s="437" t="s">
        <v>29</v>
      </c>
      <c r="U1987" s="170"/>
      <c r="V1987" s="786"/>
    </row>
    <row r="1988" spans="2:22" ht="15.75" thickTop="1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51"/>
      <c r="M1988" s="1"/>
      <c r="N1988" s="44"/>
      <c r="O1988" s="1"/>
      <c r="P1988" s="1"/>
      <c r="Q1988" s="1"/>
      <c r="R1988" s="1"/>
      <c r="S1988" s="1"/>
      <c r="T1988" s="1"/>
      <c r="U1988" s="1"/>
      <c r="V1988" s="1"/>
    </row>
    <row r="1992" spans="2:22" x14ac:dyDescent="0.25">
      <c r="N1992" s="70">
        <f>SUM(N1986:N1991)</f>
        <v>30000</v>
      </c>
    </row>
    <row r="2001" spans="2:22" ht="15.75" customHeight="1" x14ac:dyDescent="0.25"/>
    <row r="2005" spans="2:22" ht="114.75" customHeight="1" x14ac:dyDescent="0.25"/>
    <row r="2006" spans="2:22" ht="114.75" customHeight="1" x14ac:dyDescent="0.25"/>
    <row r="2010" spans="2:22" x14ac:dyDescent="0.25">
      <c r="L2010" s="62"/>
    </row>
    <row r="2011" spans="2:22" x14ac:dyDescent="0.25">
      <c r="B2011" s="706" t="s">
        <v>0</v>
      </c>
      <c r="C2011" s="706"/>
      <c r="D2011" s="706"/>
      <c r="E2011" s="706"/>
      <c r="F2011" s="706"/>
      <c r="G2011" s="706"/>
      <c r="H2011" s="706"/>
      <c r="I2011" s="706"/>
      <c r="J2011" s="706"/>
      <c r="K2011" s="706"/>
      <c r="L2011" s="706"/>
      <c r="M2011" s="706"/>
      <c r="N2011" s="706"/>
      <c r="O2011" s="706"/>
      <c r="P2011" s="706"/>
      <c r="Q2011" s="706"/>
      <c r="R2011" s="706"/>
      <c r="S2011" s="706"/>
      <c r="T2011" s="706"/>
      <c r="U2011" s="706"/>
      <c r="V2011" s="706"/>
    </row>
    <row r="2012" spans="2:22" x14ac:dyDescent="0.25">
      <c r="B2012" s="713" t="s">
        <v>1</v>
      </c>
      <c r="C2012" s="713"/>
      <c r="D2012" s="713"/>
      <c r="E2012" s="713"/>
      <c r="F2012" s="713"/>
      <c r="G2012" s="713"/>
      <c r="H2012" s="713"/>
      <c r="I2012" s="713"/>
      <c r="J2012" s="713"/>
      <c r="K2012" s="713"/>
      <c r="L2012" s="713"/>
      <c r="M2012" s="713"/>
      <c r="N2012" s="713"/>
      <c r="O2012" s="713"/>
      <c r="P2012" s="713"/>
      <c r="Q2012" s="713"/>
      <c r="R2012" s="713"/>
      <c r="S2012" s="713"/>
      <c r="T2012" s="713"/>
      <c r="U2012" s="713"/>
      <c r="V2012" s="713"/>
    </row>
    <row r="2013" spans="2:22" x14ac:dyDescent="0.25">
      <c r="B2013" s="713" t="s">
        <v>2</v>
      </c>
      <c r="C2013" s="713"/>
      <c r="D2013" s="713"/>
      <c r="E2013" s="713"/>
      <c r="F2013" s="713"/>
      <c r="G2013" s="713"/>
      <c r="H2013" s="713"/>
      <c r="I2013" s="713"/>
      <c r="J2013" s="713"/>
      <c r="K2013" s="713"/>
      <c r="L2013" s="713"/>
      <c r="M2013" s="713"/>
      <c r="N2013" s="713"/>
      <c r="O2013" s="713"/>
      <c r="P2013" s="713"/>
      <c r="Q2013" s="713"/>
      <c r="R2013" s="713"/>
      <c r="S2013" s="713"/>
      <c r="T2013" s="713"/>
      <c r="U2013" s="713"/>
      <c r="V2013" s="713"/>
    </row>
    <row r="2014" spans="2:22" x14ac:dyDescent="0.25">
      <c r="B2014" s="713" t="s">
        <v>3</v>
      </c>
      <c r="C2014" s="713"/>
      <c r="D2014" s="713"/>
      <c r="E2014" s="713"/>
      <c r="F2014" s="713"/>
      <c r="G2014" s="713"/>
      <c r="H2014" s="713"/>
      <c r="I2014" s="713"/>
      <c r="J2014" s="713"/>
      <c r="K2014" s="713"/>
      <c r="L2014" s="713"/>
      <c r="M2014" s="713"/>
      <c r="N2014" s="713"/>
      <c r="O2014" s="713"/>
      <c r="P2014" s="713"/>
      <c r="Q2014" s="713"/>
      <c r="R2014" s="713"/>
      <c r="S2014" s="713"/>
      <c r="T2014" s="713"/>
      <c r="U2014" s="713"/>
      <c r="V2014" s="713"/>
    </row>
    <row r="2015" spans="2:22" x14ac:dyDescent="0.25">
      <c r="B2015" s="713" t="s">
        <v>494</v>
      </c>
      <c r="C2015" s="713"/>
      <c r="D2015" s="713"/>
      <c r="E2015" s="713"/>
      <c r="F2015" s="713"/>
      <c r="G2015" s="713"/>
      <c r="H2015" s="713"/>
      <c r="I2015" s="713"/>
      <c r="J2015" s="713"/>
      <c r="K2015" s="713"/>
      <c r="L2015" s="713"/>
      <c r="M2015" s="713"/>
      <c r="N2015" s="713"/>
      <c r="O2015" s="713"/>
      <c r="P2015" s="713"/>
      <c r="Q2015" s="713"/>
      <c r="R2015" s="713"/>
      <c r="S2015" s="713"/>
      <c r="T2015" s="713"/>
      <c r="U2015" s="713"/>
      <c r="V2015" s="713"/>
    </row>
    <row r="2016" spans="2:22" x14ac:dyDescent="0.25">
      <c r="B2016" s="714" t="s">
        <v>4</v>
      </c>
      <c r="C2016" s="714"/>
      <c r="D2016" s="714"/>
      <c r="E2016" s="714"/>
      <c r="F2016" s="714"/>
      <c r="G2016" s="714"/>
      <c r="H2016" s="714"/>
      <c r="I2016" s="714"/>
      <c r="J2016" s="714"/>
      <c r="K2016" s="714"/>
      <c r="L2016" s="714"/>
      <c r="M2016" s="714"/>
      <c r="N2016" s="714"/>
      <c r="O2016" s="714"/>
      <c r="P2016" s="714"/>
      <c r="Q2016" s="714"/>
      <c r="R2016" s="714"/>
      <c r="S2016" s="714"/>
      <c r="T2016" s="714"/>
      <c r="U2016" s="714"/>
      <c r="V2016" s="714"/>
    </row>
    <row r="2017" spans="2:22" x14ac:dyDescent="0.25">
      <c r="B2017" s="697" t="s">
        <v>194</v>
      </c>
      <c r="C2017" s="697"/>
      <c r="D2017" s="697"/>
      <c r="E2017" s="697"/>
      <c r="F2017" s="697"/>
      <c r="G2017" s="697"/>
      <c r="H2017" s="697"/>
      <c r="I2017" s="697"/>
      <c r="J2017" s="697"/>
      <c r="K2017" s="697"/>
      <c r="L2017" s="697"/>
      <c r="M2017" s="697"/>
      <c r="N2017" s="697"/>
      <c r="O2017" s="697"/>
      <c r="P2017" s="697"/>
      <c r="Q2017" s="697"/>
      <c r="R2017" s="697"/>
      <c r="S2017" s="697"/>
      <c r="T2017" s="697"/>
      <c r="U2017" s="697"/>
      <c r="V2017" s="697"/>
    </row>
    <row r="2018" spans="2:22" ht="18.75" thickBot="1" x14ac:dyDescent="0.3">
      <c r="B2018" s="2"/>
      <c r="C2018" s="2"/>
      <c r="D2018" s="3"/>
      <c r="E2018" s="3"/>
      <c r="F2018" s="3"/>
      <c r="G2018" s="3"/>
      <c r="H2018" s="3"/>
      <c r="I2018" s="3"/>
      <c r="J2018" s="3"/>
      <c r="K2018" s="3"/>
      <c r="L2018" s="4"/>
      <c r="M2018" s="3"/>
      <c r="N2018" s="3"/>
      <c r="O2018" s="3"/>
      <c r="P2018" s="3"/>
      <c r="Q2018" s="3"/>
      <c r="R2018" s="3"/>
      <c r="S2018" s="3"/>
      <c r="T2018" s="2"/>
      <c r="U2018" s="2"/>
      <c r="V2018" s="2"/>
    </row>
    <row r="2019" spans="2:22" ht="15.75" thickTop="1" x14ac:dyDescent="0.25">
      <c r="B2019" s="698" t="s">
        <v>6</v>
      </c>
      <c r="C2019" s="700" t="s">
        <v>7</v>
      </c>
      <c r="D2019" s="702" t="s">
        <v>8</v>
      </c>
      <c r="E2019" s="702" t="s">
        <v>177</v>
      </c>
      <c r="F2019" s="702" t="s">
        <v>178</v>
      </c>
      <c r="G2019" s="702" t="s">
        <v>9</v>
      </c>
      <c r="H2019" s="702" t="s">
        <v>10</v>
      </c>
      <c r="I2019" s="312"/>
      <c r="J2019" s="702" t="s">
        <v>179</v>
      </c>
      <c r="K2019" s="702" t="s">
        <v>11</v>
      </c>
      <c r="L2019" s="700" t="s">
        <v>12</v>
      </c>
      <c r="M2019" s="704" t="s">
        <v>13</v>
      </c>
      <c r="N2019" s="704" t="s">
        <v>14</v>
      </c>
      <c r="O2019" s="704" t="s">
        <v>15</v>
      </c>
      <c r="P2019" s="715" t="s">
        <v>16</v>
      </c>
      <c r="Q2019" s="716"/>
      <c r="R2019" s="716"/>
      <c r="S2019" s="717"/>
      <c r="T2019" s="721" t="s">
        <v>17</v>
      </c>
      <c r="U2019" s="722"/>
      <c r="V2019" s="708" t="s">
        <v>18</v>
      </c>
    </row>
    <row r="2020" spans="2:22" x14ac:dyDescent="0.25">
      <c r="B2020" s="699"/>
      <c r="C2020" s="701"/>
      <c r="D2020" s="703"/>
      <c r="E2020" s="765"/>
      <c r="F2020" s="765"/>
      <c r="G2020" s="703"/>
      <c r="H2020" s="703"/>
      <c r="I2020" s="313"/>
      <c r="J2020" s="765"/>
      <c r="K2020" s="703"/>
      <c r="L2020" s="701"/>
      <c r="M2020" s="705"/>
      <c r="N2020" s="705"/>
      <c r="O2020" s="705"/>
      <c r="P2020" s="718"/>
      <c r="Q2020" s="719"/>
      <c r="R2020" s="719"/>
      <c r="S2020" s="720"/>
      <c r="T2020" s="723"/>
      <c r="U2020" s="724"/>
      <c r="V2020" s="709"/>
    </row>
    <row r="2021" spans="2:22" ht="48" x14ac:dyDescent="0.25">
      <c r="B2021" s="699"/>
      <c r="C2021" s="701"/>
      <c r="D2021" s="703"/>
      <c r="E2021" s="765"/>
      <c r="F2021" s="765"/>
      <c r="G2021" s="703"/>
      <c r="H2021" s="703"/>
      <c r="I2021" s="313" t="s">
        <v>180</v>
      </c>
      <c r="J2021" s="765"/>
      <c r="K2021" s="703"/>
      <c r="L2021" s="701"/>
      <c r="M2021" s="705"/>
      <c r="N2021" s="705"/>
      <c r="O2021" s="705"/>
      <c r="P2021" s="738" t="s">
        <v>19</v>
      </c>
      <c r="Q2021" s="738" t="s">
        <v>20</v>
      </c>
      <c r="R2021" s="738" t="s">
        <v>21</v>
      </c>
      <c r="S2021" s="738" t="s">
        <v>22</v>
      </c>
      <c r="T2021" s="740" t="s">
        <v>23</v>
      </c>
      <c r="U2021" s="740" t="s">
        <v>24</v>
      </c>
      <c r="V2021" s="709"/>
    </row>
    <row r="2022" spans="2:22" ht="15.75" thickBot="1" x14ac:dyDescent="0.3">
      <c r="B2022" s="727"/>
      <c r="C2022" s="725"/>
      <c r="D2022" s="707"/>
      <c r="E2022" s="766"/>
      <c r="F2022" s="766"/>
      <c r="G2022" s="707"/>
      <c r="H2022" s="707"/>
      <c r="I2022" s="314"/>
      <c r="J2022" s="766"/>
      <c r="K2022" s="707"/>
      <c r="L2022" s="725"/>
      <c r="M2022" s="696"/>
      <c r="N2022" s="696"/>
      <c r="O2022" s="696"/>
      <c r="P2022" s="739"/>
      <c r="Q2022" s="739"/>
      <c r="R2022" s="739"/>
      <c r="S2022" s="739"/>
      <c r="T2022" s="741"/>
      <c r="U2022" s="741"/>
      <c r="V2022" s="710"/>
    </row>
    <row r="2023" spans="2:22" ht="75.75" customHeight="1" x14ac:dyDescent="0.25">
      <c r="B2023" s="152">
        <v>1</v>
      </c>
      <c r="C2023" s="5">
        <v>56401</v>
      </c>
      <c r="D2023" s="5" t="s">
        <v>457</v>
      </c>
      <c r="E2023" s="318" t="s">
        <v>489</v>
      </c>
      <c r="F2023" s="319" t="s">
        <v>182</v>
      </c>
      <c r="G2023" s="5">
        <v>9</v>
      </c>
      <c r="H2023" s="166" t="s">
        <v>181</v>
      </c>
      <c r="I2023" s="166">
        <v>105</v>
      </c>
      <c r="J2023" s="790" t="s">
        <v>556</v>
      </c>
      <c r="K2023" s="53">
        <v>2</v>
      </c>
      <c r="L2023" s="5" t="s">
        <v>75</v>
      </c>
      <c r="M2023" s="159">
        <v>5750</v>
      </c>
      <c r="N2023" s="159">
        <v>5750</v>
      </c>
      <c r="O2023" s="732" t="s">
        <v>189</v>
      </c>
      <c r="P2023" s="420">
        <v>0.1</v>
      </c>
      <c r="Q2023" s="420">
        <v>0.4</v>
      </c>
      <c r="R2023" s="420">
        <v>0.4</v>
      </c>
      <c r="S2023" s="420">
        <v>0.1</v>
      </c>
      <c r="T2023" s="215" t="s">
        <v>29</v>
      </c>
      <c r="U2023" s="5"/>
      <c r="V2023" s="774" t="s">
        <v>557</v>
      </c>
    </row>
    <row r="2024" spans="2:22" ht="75" customHeight="1" thickBot="1" x14ac:dyDescent="0.3">
      <c r="B2024" s="275">
        <v>2</v>
      </c>
      <c r="C2024" s="174">
        <v>56401</v>
      </c>
      <c r="D2024" s="174" t="s">
        <v>458</v>
      </c>
      <c r="E2024" s="318" t="s">
        <v>489</v>
      </c>
      <c r="F2024" s="319" t="s">
        <v>182</v>
      </c>
      <c r="G2024" s="5">
        <v>9</v>
      </c>
      <c r="H2024" s="164" t="s">
        <v>181</v>
      </c>
      <c r="I2024" s="164">
        <v>105</v>
      </c>
      <c r="J2024" s="793"/>
      <c r="K2024" s="224">
        <v>2</v>
      </c>
      <c r="L2024" s="224" t="s">
        <v>75</v>
      </c>
      <c r="M2024" s="226">
        <v>9650</v>
      </c>
      <c r="N2024" s="226">
        <v>9650</v>
      </c>
      <c r="O2024" s="807"/>
      <c r="P2024" s="421">
        <v>0.1</v>
      </c>
      <c r="Q2024" s="421">
        <v>0.4</v>
      </c>
      <c r="R2024" s="421">
        <v>0.4</v>
      </c>
      <c r="S2024" s="421">
        <v>0.1</v>
      </c>
      <c r="T2024" s="276" t="s">
        <v>29</v>
      </c>
      <c r="U2024" s="174"/>
      <c r="V2024" s="786"/>
    </row>
    <row r="2025" spans="2:22" ht="15.75" thickTop="1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51"/>
      <c r="M2025" s="1"/>
      <c r="N2025" s="44"/>
      <c r="O2025" s="1"/>
      <c r="P2025" s="1"/>
      <c r="Q2025" s="1"/>
      <c r="R2025" s="1"/>
      <c r="S2025" s="1"/>
      <c r="T2025" s="1"/>
      <c r="U2025" s="1"/>
      <c r="V2025" s="1"/>
    </row>
    <row r="2028" spans="2:22" x14ac:dyDescent="0.25">
      <c r="N2028" s="70">
        <f>SUM(N2023:N2027)</f>
        <v>15400</v>
      </c>
    </row>
    <row r="2036" spans="14:14" x14ac:dyDescent="0.25">
      <c r="N2036" s="277">
        <f>SUM(N143+N191+N308+N342+N423+N442+N484+N527+N567+N611+N650+N699+N760+N800+N846+N890+N929+N970+N1015+N1062+N1103+N1143+N1188+N1229+N1268+N1308+N1348+N1390+N1429+N1469+N1509+N1551+N1594+N1631+N1671+N1711+N1750+N1791+N1832+N1871+N1917+N1962+N1992+N2028+N364)</f>
        <v>1777541.9962500001</v>
      </c>
    </row>
  </sheetData>
  <mergeCells count="1447">
    <mergeCell ref="V1986:V1987"/>
    <mergeCell ref="B1974:V1974"/>
    <mergeCell ref="B1975:V1975"/>
    <mergeCell ref="B1976:V1976"/>
    <mergeCell ref="B1977:V1977"/>
    <mergeCell ref="B1978:V1978"/>
    <mergeCell ref="B1979:V1979"/>
    <mergeCell ref="B1980:V1980"/>
    <mergeCell ref="B1982:B1985"/>
    <mergeCell ref="C1982:C1985"/>
    <mergeCell ref="D1982:D1985"/>
    <mergeCell ref="E1982:E1985"/>
    <mergeCell ref="F1982:F1985"/>
    <mergeCell ref="G1982:G1985"/>
    <mergeCell ref="H1982:H1985"/>
    <mergeCell ref="J1982:J1985"/>
    <mergeCell ref="K1982:K1985"/>
    <mergeCell ref="L1982:L1985"/>
    <mergeCell ref="M1982:M1985"/>
    <mergeCell ref="N1982:N1985"/>
    <mergeCell ref="O1982:O1985"/>
    <mergeCell ref="P1982:S1983"/>
    <mergeCell ref="T1982:U1983"/>
    <mergeCell ref="V1982:V1985"/>
    <mergeCell ref="P1984:P1985"/>
    <mergeCell ref="Q1984:Q1985"/>
    <mergeCell ref="R1984:R1985"/>
    <mergeCell ref="S1984:S1985"/>
    <mergeCell ref="T1984:T1985"/>
    <mergeCell ref="U1984:U1985"/>
    <mergeCell ref="B7:V7"/>
    <mergeCell ref="B9:B12"/>
    <mergeCell ref="C9:C12"/>
    <mergeCell ref="D9:D12"/>
    <mergeCell ref="E9:E12"/>
    <mergeCell ref="F9:F12"/>
    <mergeCell ref="G9:G12"/>
    <mergeCell ref="H9:H12"/>
    <mergeCell ref="J9:J12"/>
    <mergeCell ref="K9:K12"/>
    <mergeCell ref="B1:V1"/>
    <mergeCell ref="B2:V2"/>
    <mergeCell ref="B3:V3"/>
    <mergeCell ref="B4:V4"/>
    <mergeCell ref="B5:V5"/>
    <mergeCell ref="B6:V6"/>
    <mergeCell ref="B52:V52"/>
    <mergeCell ref="B53:V53"/>
    <mergeCell ref="B54:V54"/>
    <mergeCell ref="B56:B59"/>
    <mergeCell ref="C56:C59"/>
    <mergeCell ref="D56:D59"/>
    <mergeCell ref="E56:E59"/>
    <mergeCell ref="F56:F59"/>
    <mergeCell ref="G56:G59"/>
    <mergeCell ref="H56:H59"/>
    <mergeCell ref="O13:O43"/>
    <mergeCell ref="V13:V43"/>
    <mergeCell ref="B48:V48"/>
    <mergeCell ref="B49:V49"/>
    <mergeCell ref="B50:V50"/>
    <mergeCell ref="B51:V51"/>
    <mergeCell ref="V9:V12"/>
    <mergeCell ref="P11:P12"/>
    <mergeCell ref="Q11:Q12"/>
    <mergeCell ref="R11:R12"/>
    <mergeCell ref="S11:S12"/>
    <mergeCell ref="T11:T12"/>
    <mergeCell ref="U11:U12"/>
    <mergeCell ref="L9:L12"/>
    <mergeCell ref="M9:M12"/>
    <mergeCell ref="N9:N12"/>
    <mergeCell ref="O9:O12"/>
    <mergeCell ref="P9:S10"/>
    <mergeCell ref="T9:U10"/>
    <mergeCell ref="J13:J43"/>
    <mergeCell ref="B102:V102"/>
    <mergeCell ref="B103:V103"/>
    <mergeCell ref="B104:V104"/>
    <mergeCell ref="B106:B109"/>
    <mergeCell ref="C106:C109"/>
    <mergeCell ref="D106:D109"/>
    <mergeCell ref="E106:E109"/>
    <mergeCell ref="F106:F109"/>
    <mergeCell ref="G106:G109"/>
    <mergeCell ref="H106:H109"/>
    <mergeCell ref="O60:O89"/>
    <mergeCell ref="V60:V89"/>
    <mergeCell ref="B98:V98"/>
    <mergeCell ref="B99:V99"/>
    <mergeCell ref="B100:V100"/>
    <mergeCell ref="B101:V101"/>
    <mergeCell ref="P56:S57"/>
    <mergeCell ref="T56:U57"/>
    <mergeCell ref="V56:V59"/>
    <mergeCell ref="P58:P59"/>
    <mergeCell ref="Q58:Q59"/>
    <mergeCell ref="R58:R59"/>
    <mergeCell ref="S58:S59"/>
    <mergeCell ref="T58:T59"/>
    <mergeCell ref="U58:U59"/>
    <mergeCell ref="J56:J59"/>
    <mergeCell ref="K56:K59"/>
    <mergeCell ref="L56:L59"/>
    <mergeCell ref="M56:M59"/>
    <mergeCell ref="N56:N59"/>
    <mergeCell ref="O56:O59"/>
    <mergeCell ref="J60:J89"/>
    <mergeCell ref="B168:V168"/>
    <mergeCell ref="B169:V169"/>
    <mergeCell ref="B170:V170"/>
    <mergeCell ref="B172:B175"/>
    <mergeCell ref="C172:C175"/>
    <mergeCell ref="D172:D175"/>
    <mergeCell ref="E172:E175"/>
    <mergeCell ref="F172:F175"/>
    <mergeCell ref="G172:G175"/>
    <mergeCell ref="H172:H175"/>
    <mergeCell ref="B164:V164"/>
    <mergeCell ref="B165:V165"/>
    <mergeCell ref="B166:V166"/>
    <mergeCell ref="B167:V167"/>
    <mergeCell ref="P106:S107"/>
    <mergeCell ref="T106:U107"/>
    <mergeCell ref="V106:V109"/>
    <mergeCell ref="P108:P109"/>
    <mergeCell ref="Q108:Q109"/>
    <mergeCell ref="R108:R109"/>
    <mergeCell ref="S108:S109"/>
    <mergeCell ref="T108:T109"/>
    <mergeCell ref="U108:U109"/>
    <mergeCell ref="J106:J109"/>
    <mergeCell ref="K106:K109"/>
    <mergeCell ref="L106:L109"/>
    <mergeCell ref="M106:M109"/>
    <mergeCell ref="N106:N109"/>
    <mergeCell ref="O106:O109"/>
    <mergeCell ref="J110:J134"/>
    <mergeCell ref="O230:O258"/>
    <mergeCell ref="V230:V258"/>
    <mergeCell ref="B218:V218"/>
    <mergeCell ref="B219:V219"/>
    <mergeCell ref="B220:V220"/>
    <mergeCell ref="B221:V221"/>
    <mergeCell ref="P172:S173"/>
    <mergeCell ref="T172:U173"/>
    <mergeCell ref="V172:V175"/>
    <mergeCell ref="P174:P175"/>
    <mergeCell ref="Q174:Q175"/>
    <mergeCell ref="R174:R175"/>
    <mergeCell ref="S174:S175"/>
    <mergeCell ref="T174:T175"/>
    <mergeCell ref="U174:U175"/>
    <mergeCell ref="J172:J175"/>
    <mergeCell ref="K172:K175"/>
    <mergeCell ref="L172:L175"/>
    <mergeCell ref="M172:M175"/>
    <mergeCell ref="N172:N175"/>
    <mergeCell ref="O172:O175"/>
    <mergeCell ref="P226:S227"/>
    <mergeCell ref="T226:U227"/>
    <mergeCell ref="V226:V229"/>
    <mergeCell ref="P228:P229"/>
    <mergeCell ref="Q228:Q229"/>
    <mergeCell ref="R228:R229"/>
    <mergeCell ref="S228:S229"/>
    <mergeCell ref="T228:T229"/>
    <mergeCell ref="U228:U229"/>
    <mergeCell ref="J226:J229"/>
    <mergeCell ref="K226:K229"/>
    <mergeCell ref="L226:L229"/>
    <mergeCell ref="M226:M229"/>
    <mergeCell ref="N226:N229"/>
    <mergeCell ref="O226:O229"/>
    <mergeCell ref="B222:V222"/>
    <mergeCell ref="B223:V223"/>
    <mergeCell ref="B224:V224"/>
    <mergeCell ref="B226:B229"/>
    <mergeCell ref="C226:C229"/>
    <mergeCell ref="D226:D229"/>
    <mergeCell ref="E226:E229"/>
    <mergeCell ref="F226:F229"/>
    <mergeCell ref="G226:G229"/>
    <mergeCell ref="H226:H229"/>
    <mergeCell ref="B379:V379"/>
    <mergeCell ref="B381:B384"/>
    <mergeCell ref="C381:C384"/>
    <mergeCell ref="D381:D384"/>
    <mergeCell ref="E381:E384"/>
    <mergeCell ref="F381:F384"/>
    <mergeCell ref="G381:G384"/>
    <mergeCell ref="H381:H384"/>
    <mergeCell ref="J381:J384"/>
    <mergeCell ref="K381:K384"/>
    <mergeCell ref="B373:V373"/>
    <mergeCell ref="B374:V374"/>
    <mergeCell ref="B375:V375"/>
    <mergeCell ref="B376:V376"/>
    <mergeCell ref="B377:V377"/>
    <mergeCell ref="B378:V378"/>
    <mergeCell ref="B268:V268"/>
    <mergeCell ref="B269:V269"/>
    <mergeCell ref="B431:V431"/>
    <mergeCell ref="B432:V432"/>
    <mergeCell ref="B433:V433"/>
    <mergeCell ref="B435:B438"/>
    <mergeCell ref="C435:C438"/>
    <mergeCell ref="D435:D438"/>
    <mergeCell ref="E435:E438"/>
    <mergeCell ref="F435:F438"/>
    <mergeCell ref="G435:G438"/>
    <mergeCell ref="H435:H438"/>
    <mergeCell ref="B427:V427"/>
    <mergeCell ref="B428:V428"/>
    <mergeCell ref="B429:V429"/>
    <mergeCell ref="B430:V430"/>
    <mergeCell ref="V381:V384"/>
    <mergeCell ref="P383:P384"/>
    <mergeCell ref="Q383:Q384"/>
    <mergeCell ref="R383:R384"/>
    <mergeCell ref="S383:S384"/>
    <mergeCell ref="T383:T384"/>
    <mergeCell ref="U383:U384"/>
    <mergeCell ref="L381:L384"/>
    <mergeCell ref="M381:M384"/>
    <mergeCell ref="N381:N384"/>
    <mergeCell ref="O381:O384"/>
    <mergeCell ref="P381:S382"/>
    <mergeCell ref="T381:U382"/>
    <mergeCell ref="V385:V421"/>
    <mergeCell ref="O385:O421"/>
    <mergeCell ref="B472:V472"/>
    <mergeCell ref="B473:V473"/>
    <mergeCell ref="B474:V474"/>
    <mergeCell ref="B476:B479"/>
    <mergeCell ref="C476:C479"/>
    <mergeCell ref="D476:D479"/>
    <mergeCell ref="E476:E479"/>
    <mergeCell ref="F476:F479"/>
    <mergeCell ref="G476:G479"/>
    <mergeCell ref="H476:H479"/>
    <mergeCell ref="B468:V468"/>
    <mergeCell ref="B469:V469"/>
    <mergeCell ref="B470:V470"/>
    <mergeCell ref="B471:V471"/>
    <mergeCell ref="P435:S436"/>
    <mergeCell ref="T435:U436"/>
    <mergeCell ref="V435:V438"/>
    <mergeCell ref="P437:P438"/>
    <mergeCell ref="Q437:Q438"/>
    <mergeCell ref="R437:R438"/>
    <mergeCell ref="S437:S438"/>
    <mergeCell ref="T437:T438"/>
    <mergeCell ref="U437:U438"/>
    <mergeCell ref="J435:J438"/>
    <mergeCell ref="K435:K438"/>
    <mergeCell ref="L435:L438"/>
    <mergeCell ref="M435:M438"/>
    <mergeCell ref="N435:N438"/>
    <mergeCell ref="O435:O438"/>
    <mergeCell ref="B514:V514"/>
    <mergeCell ref="B516:B519"/>
    <mergeCell ref="C516:C519"/>
    <mergeCell ref="D516:D519"/>
    <mergeCell ref="E516:E519"/>
    <mergeCell ref="F516:F519"/>
    <mergeCell ref="G516:G519"/>
    <mergeCell ref="H516:H519"/>
    <mergeCell ref="J516:J519"/>
    <mergeCell ref="K516:K519"/>
    <mergeCell ref="B508:V508"/>
    <mergeCell ref="B509:V509"/>
    <mergeCell ref="B510:V510"/>
    <mergeCell ref="B511:V511"/>
    <mergeCell ref="B512:V512"/>
    <mergeCell ref="B513:V513"/>
    <mergeCell ref="P476:S477"/>
    <mergeCell ref="T476:U477"/>
    <mergeCell ref="V476:V479"/>
    <mergeCell ref="P478:P479"/>
    <mergeCell ref="Q478:Q479"/>
    <mergeCell ref="R478:R479"/>
    <mergeCell ref="S478:S479"/>
    <mergeCell ref="T478:T479"/>
    <mergeCell ref="U478:U479"/>
    <mergeCell ref="J476:J479"/>
    <mergeCell ref="K476:K479"/>
    <mergeCell ref="L476:L479"/>
    <mergeCell ref="M476:M479"/>
    <mergeCell ref="N476:N479"/>
    <mergeCell ref="O476:O479"/>
    <mergeCell ref="B598:V598"/>
    <mergeCell ref="B600:B603"/>
    <mergeCell ref="C600:C603"/>
    <mergeCell ref="D600:D603"/>
    <mergeCell ref="E600:E603"/>
    <mergeCell ref="F600:F603"/>
    <mergeCell ref="G600:G603"/>
    <mergeCell ref="H600:H603"/>
    <mergeCell ref="J600:J603"/>
    <mergeCell ref="K600:K603"/>
    <mergeCell ref="B594:V594"/>
    <mergeCell ref="B595:V595"/>
    <mergeCell ref="B596:V596"/>
    <mergeCell ref="B597:V597"/>
    <mergeCell ref="V604:V605"/>
    <mergeCell ref="O604:O605"/>
    <mergeCell ref="V516:V519"/>
    <mergeCell ref="P518:P519"/>
    <mergeCell ref="Q518:Q519"/>
    <mergeCell ref="R518:R519"/>
    <mergeCell ref="S518:S519"/>
    <mergeCell ref="T518:T519"/>
    <mergeCell ref="U518:U519"/>
    <mergeCell ref="L516:L519"/>
    <mergeCell ref="M516:M519"/>
    <mergeCell ref="N516:N519"/>
    <mergeCell ref="O516:O519"/>
    <mergeCell ref="P516:S517"/>
    <mergeCell ref="T516:U517"/>
    <mergeCell ref="D556:D559"/>
    <mergeCell ref="E556:E559"/>
    <mergeCell ref="F556:F559"/>
    <mergeCell ref="B634:V634"/>
    <mergeCell ref="B635:V635"/>
    <mergeCell ref="B636:V636"/>
    <mergeCell ref="B637:V637"/>
    <mergeCell ref="B638:V638"/>
    <mergeCell ref="V600:V603"/>
    <mergeCell ref="P602:P603"/>
    <mergeCell ref="Q602:Q603"/>
    <mergeCell ref="R602:R603"/>
    <mergeCell ref="S602:S603"/>
    <mergeCell ref="T602:T603"/>
    <mergeCell ref="U602:U603"/>
    <mergeCell ref="L600:L603"/>
    <mergeCell ref="M600:M603"/>
    <mergeCell ref="N600:N603"/>
    <mergeCell ref="O600:O603"/>
    <mergeCell ref="P600:S601"/>
    <mergeCell ref="T600:U601"/>
    <mergeCell ref="B876:V876"/>
    <mergeCell ref="B877:V877"/>
    <mergeCell ref="B878:V878"/>
    <mergeCell ref="B879:V879"/>
    <mergeCell ref="H841:H842"/>
    <mergeCell ref="I841:I842"/>
    <mergeCell ref="B736:V736"/>
    <mergeCell ref="B731:V731"/>
    <mergeCell ref="B730:V730"/>
    <mergeCell ref="V641:V644"/>
    <mergeCell ref="P643:P644"/>
    <mergeCell ref="Q643:Q644"/>
    <mergeCell ref="R643:R644"/>
    <mergeCell ref="S643:S644"/>
    <mergeCell ref="T643:T644"/>
    <mergeCell ref="U643:U644"/>
    <mergeCell ref="L641:L644"/>
    <mergeCell ref="M641:M644"/>
    <mergeCell ref="N641:N644"/>
    <mergeCell ref="O641:O644"/>
    <mergeCell ref="P641:S642"/>
    <mergeCell ref="T641:U642"/>
    <mergeCell ref="D681:D684"/>
    <mergeCell ref="E681:E684"/>
    <mergeCell ref="F681:F684"/>
    <mergeCell ref="G681:G684"/>
    <mergeCell ref="H681:H684"/>
    <mergeCell ref="J681:J684"/>
    <mergeCell ref="K681:K684"/>
    <mergeCell ref="B673:V673"/>
    <mergeCell ref="K641:K644"/>
    <mergeCell ref="B674:V674"/>
    <mergeCell ref="Q884:Q885"/>
    <mergeCell ref="R884:R885"/>
    <mergeCell ref="S884:S885"/>
    <mergeCell ref="T884:T885"/>
    <mergeCell ref="U884:U885"/>
    <mergeCell ref="L882:L885"/>
    <mergeCell ref="M882:M885"/>
    <mergeCell ref="N882:N885"/>
    <mergeCell ref="O882:O885"/>
    <mergeCell ref="P882:S883"/>
    <mergeCell ref="T882:U883"/>
    <mergeCell ref="B880:V880"/>
    <mergeCell ref="B882:B885"/>
    <mergeCell ref="C882:C885"/>
    <mergeCell ref="D882:D885"/>
    <mergeCell ref="E882:E885"/>
    <mergeCell ref="F882:F885"/>
    <mergeCell ref="G882:G885"/>
    <mergeCell ref="H882:H885"/>
    <mergeCell ref="J882:J885"/>
    <mergeCell ref="K882:K885"/>
    <mergeCell ref="B1004:V1004"/>
    <mergeCell ref="B1006:B1009"/>
    <mergeCell ref="C1006:C1009"/>
    <mergeCell ref="D1006:D1009"/>
    <mergeCell ref="E1006:E1009"/>
    <mergeCell ref="F1006:F1009"/>
    <mergeCell ref="G1006:G1009"/>
    <mergeCell ref="H1006:H1009"/>
    <mergeCell ref="J1006:J1009"/>
    <mergeCell ref="K1006:K1009"/>
    <mergeCell ref="B1000:V1000"/>
    <mergeCell ref="B1001:V1001"/>
    <mergeCell ref="B1002:V1002"/>
    <mergeCell ref="B1003:V1003"/>
    <mergeCell ref="V922:V925"/>
    <mergeCell ref="P924:P925"/>
    <mergeCell ref="Q924:Q925"/>
    <mergeCell ref="R924:R925"/>
    <mergeCell ref="S924:S925"/>
    <mergeCell ref="T924:T925"/>
    <mergeCell ref="U924:U925"/>
    <mergeCell ref="L922:L925"/>
    <mergeCell ref="M922:M925"/>
    <mergeCell ref="N922:N925"/>
    <mergeCell ref="O922:O925"/>
    <mergeCell ref="P922:S923"/>
    <mergeCell ref="T922:U923"/>
    <mergeCell ref="B922:B925"/>
    <mergeCell ref="C922:C925"/>
    <mergeCell ref="D922:D925"/>
    <mergeCell ref="E922:E925"/>
    <mergeCell ref="B958:V958"/>
    <mergeCell ref="B1045:V1045"/>
    <mergeCell ref="B1046:V1046"/>
    <mergeCell ref="B1047:V1047"/>
    <mergeCell ref="B1048:V1048"/>
    <mergeCell ref="B1049:V1049"/>
    <mergeCell ref="B1050:V1050"/>
    <mergeCell ref="V1006:V1009"/>
    <mergeCell ref="P1008:P1009"/>
    <mergeCell ref="Q1008:Q1009"/>
    <mergeCell ref="R1008:R1009"/>
    <mergeCell ref="S1008:S1009"/>
    <mergeCell ref="T1008:T1009"/>
    <mergeCell ref="U1008:U1009"/>
    <mergeCell ref="L1006:L1009"/>
    <mergeCell ref="M1006:M1009"/>
    <mergeCell ref="N1006:N1009"/>
    <mergeCell ref="O1006:O1009"/>
    <mergeCell ref="P1006:S1007"/>
    <mergeCell ref="T1006:U1007"/>
    <mergeCell ref="B1090:V1090"/>
    <mergeCell ref="B1091:V1091"/>
    <mergeCell ref="V1053:V1056"/>
    <mergeCell ref="P1055:P1056"/>
    <mergeCell ref="Q1055:Q1056"/>
    <mergeCell ref="R1055:R1056"/>
    <mergeCell ref="S1055:S1056"/>
    <mergeCell ref="T1055:T1056"/>
    <mergeCell ref="U1055:U1056"/>
    <mergeCell ref="L1053:L1056"/>
    <mergeCell ref="M1053:M1056"/>
    <mergeCell ref="N1053:N1056"/>
    <mergeCell ref="O1053:O1056"/>
    <mergeCell ref="P1053:S1054"/>
    <mergeCell ref="T1053:U1054"/>
    <mergeCell ref="B1051:V1051"/>
    <mergeCell ref="B1053:B1056"/>
    <mergeCell ref="C1053:C1056"/>
    <mergeCell ref="D1053:D1056"/>
    <mergeCell ref="E1053:E1056"/>
    <mergeCell ref="F1053:F1056"/>
    <mergeCell ref="G1053:G1056"/>
    <mergeCell ref="H1053:H1056"/>
    <mergeCell ref="J1053:J1056"/>
    <mergeCell ref="K1053:K1056"/>
    <mergeCell ref="B1177:V1177"/>
    <mergeCell ref="B1179:B1182"/>
    <mergeCell ref="C1179:C1182"/>
    <mergeCell ref="D1179:D1182"/>
    <mergeCell ref="E1179:E1182"/>
    <mergeCell ref="F1179:F1182"/>
    <mergeCell ref="G1179:G1182"/>
    <mergeCell ref="H1179:H1182"/>
    <mergeCell ref="J1179:J1182"/>
    <mergeCell ref="K1179:K1182"/>
    <mergeCell ref="B1171:V1171"/>
    <mergeCell ref="B1172:V1172"/>
    <mergeCell ref="B1173:V1173"/>
    <mergeCell ref="B1174:V1174"/>
    <mergeCell ref="B1175:V1175"/>
    <mergeCell ref="B1176:V1176"/>
    <mergeCell ref="V1094:V1097"/>
    <mergeCell ref="P1096:P1097"/>
    <mergeCell ref="Q1096:Q1097"/>
    <mergeCell ref="R1096:R1097"/>
    <mergeCell ref="S1096:S1097"/>
    <mergeCell ref="T1096:T1097"/>
    <mergeCell ref="U1096:U1097"/>
    <mergeCell ref="L1094:L1097"/>
    <mergeCell ref="M1094:M1097"/>
    <mergeCell ref="N1094:N1097"/>
    <mergeCell ref="O1094:O1097"/>
    <mergeCell ref="P1094:S1095"/>
    <mergeCell ref="T1094:U1095"/>
    <mergeCell ref="B1094:B1097"/>
    <mergeCell ref="C1094:C1097"/>
    <mergeCell ref="D1094:D1097"/>
    <mergeCell ref="B1218:V1218"/>
    <mergeCell ref="B1220:B1223"/>
    <mergeCell ref="C1220:C1223"/>
    <mergeCell ref="D1220:D1223"/>
    <mergeCell ref="E1220:E1223"/>
    <mergeCell ref="F1220:F1223"/>
    <mergeCell ref="G1220:G1223"/>
    <mergeCell ref="H1220:H1223"/>
    <mergeCell ref="J1220:J1223"/>
    <mergeCell ref="K1220:K1223"/>
    <mergeCell ref="B1212:V1212"/>
    <mergeCell ref="B1213:V1213"/>
    <mergeCell ref="B1214:V1214"/>
    <mergeCell ref="B1215:V1215"/>
    <mergeCell ref="B1216:V1216"/>
    <mergeCell ref="B1217:V1217"/>
    <mergeCell ref="V1179:V1182"/>
    <mergeCell ref="P1181:P1182"/>
    <mergeCell ref="Q1181:Q1182"/>
    <mergeCell ref="R1181:R1182"/>
    <mergeCell ref="S1181:S1182"/>
    <mergeCell ref="T1181:T1182"/>
    <mergeCell ref="U1181:U1182"/>
    <mergeCell ref="L1179:L1182"/>
    <mergeCell ref="M1179:M1182"/>
    <mergeCell ref="N1179:N1182"/>
    <mergeCell ref="O1179:O1182"/>
    <mergeCell ref="P1179:S1180"/>
    <mergeCell ref="T1179:U1180"/>
    <mergeCell ref="B1252:V1252"/>
    <mergeCell ref="B1253:V1253"/>
    <mergeCell ref="B1254:V1254"/>
    <mergeCell ref="B1256:B1259"/>
    <mergeCell ref="C1256:C1259"/>
    <mergeCell ref="D1256:D1259"/>
    <mergeCell ref="E1256:E1259"/>
    <mergeCell ref="F1256:F1259"/>
    <mergeCell ref="G1256:G1259"/>
    <mergeCell ref="H1256:H1259"/>
    <mergeCell ref="B1248:V1248"/>
    <mergeCell ref="B1249:V1249"/>
    <mergeCell ref="B1250:V1250"/>
    <mergeCell ref="B1251:V1251"/>
    <mergeCell ref="V1220:V1223"/>
    <mergeCell ref="P1222:P1223"/>
    <mergeCell ref="Q1222:Q1223"/>
    <mergeCell ref="R1222:R1223"/>
    <mergeCell ref="S1222:S1223"/>
    <mergeCell ref="T1222:T1223"/>
    <mergeCell ref="U1222:U1223"/>
    <mergeCell ref="L1220:L1223"/>
    <mergeCell ref="M1220:M1223"/>
    <mergeCell ref="N1220:N1223"/>
    <mergeCell ref="O1220:O1223"/>
    <mergeCell ref="P1220:S1221"/>
    <mergeCell ref="T1220:U1221"/>
    <mergeCell ref="B1296:V1296"/>
    <mergeCell ref="B1297:V1297"/>
    <mergeCell ref="B1299:B1302"/>
    <mergeCell ref="C1299:C1302"/>
    <mergeCell ref="D1299:D1302"/>
    <mergeCell ref="E1299:E1302"/>
    <mergeCell ref="F1299:F1302"/>
    <mergeCell ref="G1299:G1302"/>
    <mergeCell ref="H1299:H1302"/>
    <mergeCell ref="J1299:J1302"/>
    <mergeCell ref="B1291:V1291"/>
    <mergeCell ref="B1292:V1292"/>
    <mergeCell ref="B1293:V1293"/>
    <mergeCell ref="B1294:V1294"/>
    <mergeCell ref="B1295:V1295"/>
    <mergeCell ref="P1256:S1257"/>
    <mergeCell ref="T1256:U1257"/>
    <mergeCell ref="V1256:V1259"/>
    <mergeCell ref="P1258:P1259"/>
    <mergeCell ref="Q1258:Q1259"/>
    <mergeCell ref="R1258:R1259"/>
    <mergeCell ref="S1258:S1259"/>
    <mergeCell ref="T1258:T1259"/>
    <mergeCell ref="U1258:U1259"/>
    <mergeCell ref="J1256:J1259"/>
    <mergeCell ref="K1256:K1259"/>
    <mergeCell ref="L1256:L1259"/>
    <mergeCell ref="M1256:M1259"/>
    <mergeCell ref="N1256:N1259"/>
    <mergeCell ref="O1256:O1259"/>
    <mergeCell ref="V1260:V1263"/>
    <mergeCell ref="B1337:V1337"/>
    <mergeCell ref="B1338:V1338"/>
    <mergeCell ref="B1339:V1339"/>
    <mergeCell ref="B1341:B1344"/>
    <mergeCell ref="C1341:C1344"/>
    <mergeCell ref="D1341:D1344"/>
    <mergeCell ref="E1341:E1344"/>
    <mergeCell ref="F1341:F1344"/>
    <mergeCell ref="G1341:G1344"/>
    <mergeCell ref="H1341:H1344"/>
    <mergeCell ref="B1333:V1333"/>
    <mergeCell ref="B1334:V1334"/>
    <mergeCell ref="B1335:V1335"/>
    <mergeCell ref="B1336:V1336"/>
    <mergeCell ref="T1299:U1300"/>
    <mergeCell ref="V1299:V1302"/>
    <mergeCell ref="P1301:P1302"/>
    <mergeCell ref="Q1301:Q1302"/>
    <mergeCell ref="R1301:R1302"/>
    <mergeCell ref="S1301:S1302"/>
    <mergeCell ref="T1301:T1302"/>
    <mergeCell ref="U1301:U1302"/>
    <mergeCell ref="K1299:K1302"/>
    <mergeCell ref="L1299:L1302"/>
    <mergeCell ref="M1299:M1302"/>
    <mergeCell ref="N1299:N1302"/>
    <mergeCell ref="O1299:O1302"/>
    <mergeCell ref="P1299:S1300"/>
    <mergeCell ref="B1379:V1379"/>
    <mergeCell ref="B1381:B1384"/>
    <mergeCell ref="C1381:C1384"/>
    <mergeCell ref="D1381:D1384"/>
    <mergeCell ref="E1381:E1384"/>
    <mergeCell ref="F1381:F1384"/>
    <mergeCell ref="G1381:G1384"/>
    <mergeCell ref="H1381:H1384"/>
    <mergeCell ref="J1381:J1384"/>
    <mergeCell ref="K1381:K1384"/>
    <mergeCell ref="B1373:V1373"/>
    <mergeCell ref="B1374:V1374"/>
    <mergeCell ref="B1375:V1375"/>
    <mergeCell ref="B1376:V1376"/>
    <mergeCell ref="B1377:V1377"/>
    <mergeCell ref="B1378:V1378"/>
    <mergeCell ref="P1341:S1342"/>
    <mergeCell ref="T1341:U1342"/>
    <mergeCell ref="V1341:V1344"/>
    <mergeCell ref="P1343:P1344"/>
    <mergeCell ref="Q1343:Q1344"/>
    <mergeCell ref="R1343:R1344"/>
    <mergeCell ref="S1343:S1344"/>
    <mergeCell ref="T1343:T1344"/>
    <mergeCell ref="U1343:U1344"/>
    <mergeCell ref="J1341:J1344"/>
    <mergeCell ref="K1341:K1344"/>
    <mergeCell ref="L1341:L1344"/>
    <mergeCell ref="M1341:M1344"/>
    <mergeCell ref="N1341:N1344"/>
    <mergeCell ref="O1341:O1344"/>
    <mergeCell ref="B1413:V1413"/>
    <mergeCell ref="B1414:V1414"/>
    <mergeCell ref="B1415:V1415"/>
    <mergeCell ref="B1416:V1416"/>
    <mergeCell ref="B1417:V1417"/>
    <mergeCell ref="B1418:V1418"/>
    <mergeCell ref="V1381:V1384"/>
    <mergeCell ref="P1383:P1384"/>
    <mergeCell ref="Q1383:Q1384"/>
    <mergeCell ref="R1383:R1384"/>
    <mergeCell ref="S1383:S1384"/>
    <mergeCell ref="T1383:T1384"/>
    <mergeCell ref="U1383:U1384"/>
    <mergeCell ref="L1381:L1384"/>
    <mergeCell ref="M1381:M1384"/>
    <mergeCell ref="N1381:N1384"/>
    <mergeCell ref="O1381:O1384"/>
    <mergeCell ref="P1381:S1382"/>
    <mergeCell ref="T1381:U1382"/>
    <mergeCell ref="R1423:R1424"/>
    <mergeCell ref="S1423:S1424"/>
    <mergeCell ref="T1423:T1424"/>
    <mergeCell ref="U1423:U1424"/>
    <mergeCell ref="L1421:L1424"/>
    <mergeCell ref="M1421:M1424"/>
    <mergeCell ref="N1421:N1424"/>
    <mergeCell ref="O1421:O1424"/>
    <mergeCell ref="P1421:S1422"/>
    <mergeCell ref="T1421:U1422"/>
    <mergeCell ref="B1419:V1419"/>
    <mergeCell ref="B1421:B1424"/>
    <mergeCell ref="C1421:C1424"/>
    <mergeCell ref="D1421:D1424"/>
    <mergeCell ref="E1421:E1424"/>
    <mergeCell ref="F1421:F1424"/>
    <mergeCell ref="G1421:G1424"/>
    <mergeCell ref="H1421:H1424"/>
    <mergeCell ref="J1421:J1424"/>
    <mergeCell ref="K1421:K1424"/>
    <mergeCell ref="B1540:V1540"/>
    <mergeCell ref="B1542:B1545"/>
    <mergeCell ref="C1542:C1545"/>
    <mergeCell ref="D1542:D1545"/>
    <mergeCell ref="E1542:E1545"/>
    <mergeCell ref="F1542:F1545"/>
    <mergeCell ref="G1542:G1545"/>
    <mergeCell ref="H1542:H1545"/>
    <mergeCell ref="J1542:J1545"/>
    <mergeCell ref="K1542:K1545"/>
    <mergeCell ref="B1534:V1534"/>
    <mergeCell ref="B1535:V1535"/>
    <mergeCell ref="B1536:V1536"/>
    <mergeCell ref="B1537:V1537"/>
    <mergeCell ref="B1538:V1538"/>
    <mergeCell ref="B1539:V1539"/>
    <mergeCell ref="V1461:V1464"/>
    <mergeCell ref="P1463:P1464"/>
    <mergeCell ref="Q1463:Q1464"/>
    <mergeCell ref="R1463:R1464"/>
    <mergeCell ref="S1463:S1464"/>
    <mergeCell ref="T1463:T1464"/>
    <mergeCell ref="U1463:U1464"/>
    <mergeCell ref="L1461:L1464"/>
    <mergeCell ref="M1461:M1464"/>
    <mergeCell ref="N1461:N1464"/>
    <mergeCell ref="O1461:O1464"/>
    <mergeCell ref="P1461:S1462"/>
    <mergeCell ref="T1461:U1462"/>
    <mergeCell ref="B1461:B1464"/>
    <mergeCell ref="C1461:C1464"/>
    <mergeCell ref="D1461:D1464"/>
    <mergeCell ref="B1580:V1580"/>
    <mergeCell ref="B1582:B1585"/>
    <mergeCell ref="C1582:C1585"/>
    <mergeCell ref="D1582:D1585"/>
    <mergeCell ref="E1582:E1585"/>
    <mergeCell ref="F1582:F1585"/>
    <mergeCell ref="G1582:G1585"/>
    <mergeCell ref="H1582:H1585"/>
    <mergeCell ref="J1582:J1585"/>
    <mergeCell ref="K1582:K1585"/>
    <mergeCell ref="B1574:V1574"/>
    <mergeCell ref="B1575:V1575"/>
    <mergeCell ref="B1576:V1576"/>
    <mergeCell ref="B1577:V1577"/>
    <mergeCell ref="B1578:V1578"/>
    <mergeCell ref="B1579:V1579"/>
    <mergeCell ref="V1542:V1545"/>
    <mergeCell ref="P1544:P1545"/>
    <mergeCell ref="Q1544:Q1545"/>
    <mergeCell ref="R1544:R1545"/>
    <mergeCell ref="S1544:S1545"/>
    <mergeCell ref="T1544:T1545"/>
    <mergeCell ref="U1544:U1545"/>
    <mergeCell ref="L1542:L1545"/>
    <mergeCell ref="M1542:M1545"/>
    <mergeCell ref="N1542:N1545"/>
    <mergeCell ref="O1542:O1545"/>
    <mergeCell ref="P1542:S1543"/>
    <mergeCell ref="T1542:U1543"/>
    <mergeCell ref="B1618:V1618"/>
    <mergeCell ref="B1619:V1619"/>
    <mergeCell ref="B1620:V1620"/>
    <mergeCell ref="B1622:B1625"/>
    <mergeCell ref="C1622:C1625"/>
    <mergeCell ref="D1622:D1625"/>
    <mergeCell ref="E1622:E1625"/>
    <mergeCell ref="F1622:F1625"/>
    <mergeCell ref="G1622:G1625"/>
    <mergeCell ref="H1622:H1625"/>
    <mergeCell ref="O1586:O1588"/>
    <mergeCell ref="V1586:V1588"/>
    <mergeCell ref="B1614:V1614"/>
    <mergeCell ref="B1615:V1615"/>
    <mergeCell ref="B1616:V1616"/>
    <mergeCell ref="B1617:V1617"/>
    <mergeCell ref="V1582:V1585"/>
    <mergeCell ref="P1584:P1585"/>
    <mergeCell ref="Q1584:Q1585"/>
    <mergeCell ref="R1584:R1585"/>
    <mergeCell ref="S1584:S1585"/>
    <mergeCell ref="T1584:T1585"/>
    <mergeCell ref="U1584:U1585"/>
    <mergeCell ref="L1582:L1585"/>
    <mergeCell ref="M1582:M1585"/>
    <mergeCell ref="N1582:N1585"/>
    <mergeCell ref="O1582:O1585"/>
    <mergeCell ref="P1582:S1583"/>
    <mergeCell ref="T1582:U1583"/>
    <mergeCell ref="B1660:V1660"/>
    <mergeCell ref="B1662:B1665"/>
    <mergeCell ref="C1662:C1665"/>
    <mergeCell ref="D1662:D1665"/>
    <mergeCell ref="E1662:E1665"/>
    <mergeCell ref="F1662:F1665"/>
    <mergeCell ref="G1662:G1665"/>
    <mergeCell ref="H1662:H1665"/>
    <mergeCell ref="J1662:J1665"/>
    <mergeCell ref="K1662:K1665"/>
    <mergeCell ref="B1654:V1654"/>
    <mergeCell ref="B1655:V1655"/>
    <mergeCell ref="B1656:V1656"/>
    <mergeCell ref="B1657:V1657"/>
    <mergeCell ref="B1658:V1658"/>
    <mergeCell ref="B1659:V1659"/>
    <mergeCell ref="P1622:S1623"/>
    <mergeCell ref="T1622:U1623"/>
    <mergeCell ref="V1622:V1625"/>
    <mergeCell ref="P1624:P1625"/>
    <mergeCell ref="Q1624:Q1625"/>
    <mergeCell ref="R1624:R1625"/>
    <mergeCell ref="S1624:S1625"/>
    <mergeCell ref="T1624:T1625"/>
    <mergeCell ref="U1624:U1625"/>
    <mergeCell ref="J1622:J1625"/>
    <mergeCell ref="K1622:K1625"/>
    <mergeCell ref="L1622:L1625"/>
    <mergeCell ref="M1622:M1625"/>
    <mergeCell ref="N1622:N1625"/>
    <mergeCell ref="O1622:O1625"/>
    <mergeCell ref="B1701:V1701"/>
    <mergeCell ref="B1703:B1706"/>
    <mergeCell ref="C1703:C1706"/>
    <mergeCell ref="D1703:D1706"/>
    <mergeCell ref="E1703:E1706"/>
    <mergeCell ref="F1703:F1706"/>
    <mergeCell ref="G1703:G1706"/>
    <mergeCell ref="H1703:H1706"/>
    <mergeCell ref="J1703:J1706"/>
    <mergeCell ref="K1703:K1706"/>
    <mergeCell ref="B1695:V1695"/>
    <mergeCell ref="B1696:V1696"/>
    <mergeCell ref="B1697:V1697"/>
    <mergeCell ref="B1698:V1698"/>
    <mergeCell ref="B1699:V1699"/>
    <mergeCell ref="B1700:V1700"/>
    <mergeCell ref="V1662:V1665"/>
    <mergeCell ref="P1664:P1665"/>
    <mergeCell ref="Q1664:Q1665"/>
    <mergeCell ref="R1664:R1665"/>
    <mergeCell ref="S1664:S1665"/>
    <mergeCell ref="T1664:T1665"/>
    <mergeCell ref="U1664:U1665"/>
    <mergeCell ref="L1662:L1665"/>
    <mergeCell ref="M1662:M1665"/>
    <mergeCell ref="N1662:N1665"/>
    <mergeCell ref="O1662:O1665"/>
    <mergeCell ref="P1662:S1663"/>
    <mergeCell ref="T1662:U1663"/>
    <mergeCell ref="B1741:V1741"/>
    <mergeCell ref="B1743:B1746"/>
    <mergeCell ref="C1743:C1746"/>
    <mergeCell ref="D1743:D1746"/>
    <mergeCell ref="E1743:E1746"/>
    <mergeCell ref="F1743:F1746"/>
    <mergeCell ref="G1743:G1746"/>
    <mergeCell ref="H1743:H1746"/>
    <mergeCell ref="J1743:J1746"/>
    <mergeCell ref="K1743:K1746"/>
    <mergeCell ref="B1735:V1735"/>
    <mergeCell ref="B1736:V1736"/>
    <mergeCell ref="B1737:V1737"/>
    <mergeCell ref="B1738:V1738"/>
    <mergeCell ref="B1739:V1739"/>
    <mergeCell ref="B1740:V1740"/>
    <mergeCell ref="V1703:V1706"/>
    <mergeCell ref="P1705:P1706"/>
    <mergeCell ref="Q1705:Q1706"/>
    <mergeCell ref="R1705:R1706"/>
    <mergeCell ref="S1705:S1706"/>
    <mergeCell ref="T1705:T1706"/>
    <mergeCell ref="U1705:U1706"/>
    <mergeCell ref="L1703:L1706"/>
    <mergeCell ref="M1703:M1706"/>
    <mergeCell ref="N1703:N1706"/>
    <mergeCell ref="O1703:O1706"/>
    <mergeCell ref="P1703:S1704"/>
    <mergeCell ref="T1703:U1704"/>
    <mergeCell ref="B1781:V1781"/>
    <mergeCell ref="B1783:B1786"/>
    <mergeCell ref="C1783:C1786"/>
    <mergeCell ref="D1783:D1786"/>
    <mergeCell ref="E1783:E1786"/>
    <mergeCell ref="F1783:F1786"/>
    <mergeCell ref="G1783:G1786"/>
    <mergeCell ref="H1783:H1786"/>
    <mergeCell ref="J1783:J1786"/>
    <mergeCell ref="K1783:K1786"/>
    <mergeCell ref="B1775:V1775"/>
    <mergeCell ref="B1776:V1776"/>
    <mergeCell ref="B1777:V1777"/>
    <mergeCell ref="B1778:V1778"/>
    <mergeCell ref="B1779:V1779"/>
    <mergeCell ref="B1780:V1780"/>
    <mergeCell ref="V1743:V1746"/>
    <mergeCell ref="P1745:P1746"/>
    <mergeCell ref="Q1745:Q1746"/>
    <mergeCell ref="R1745:R1746"/>
    <mergeCell ref="S1745:S1746"/>
    <mergeCell ref="T1745:T1746"/>
    <mergeCell ref="U1745:U1746"/>
    <mergeCell ref="L1743:L1746"/>
    <mergeCell ref="M1743:M1746"/>
    <mergeCell ref="N1743:N1746"/>
    <mergeCell ref="O1743:O1746"/>
    <mergeCell ref="P1743:S1744"/>
    <mergeCell ref="T1743:U1744"/>
    <mergeCell ref="C1823:C1826"/>
    <mergeCell ref="D1823:D1826"/>
    <mergeCell ref="E1823:E1826"/>
    <mergeCell ref="F1823:F1826"/>
    <mergeCell ref="G1823:G1826"/>
    <mergeCell ref="H1823:H1826"/>
    <mergeCell ref="J1823:J1826"/>
    <mergeCell ref="K1823:K1826"/>
    <mergeCell ref="B1815:V1815"/>
    <mergeCell ref="B1816:V1816"/>
    <mergeCell ref="B1817:V1817"/>
    <mergeCell ref="B1818:V1818"/>
    <mergeCell ref="B1819:V1819"/>
    <mergeCell ref="B1820:V1820"/>
    <mergeCell ref="V1783:V1786"/>
    <mergeCell ref="P1785:P1786"/>
    <mergeCell ref="Q1785:Q1786"/>
    <mergeCell ref="R1785:R1786"/>
    <mergeCell ref="S1785:S1786"/>
    <mergeCell ref="T1785:T1786"/>
    <mergeCell ref="U1785:U1786"/>
    <mergeCell ref="L1783:L1786"/>
    <mergeCell ref="M1783:M1786"/>
    <mergeCell ref="N1783:N1786"/>
    <mergeCell ref="O1783:O1786"/>
    <mergeCell ref="P1783:S1784"/>
    <mergeCell ref="T1783:U1784"/>
    <mergeCell ref="B548:V548"/>
    <mergeCell ref="B549:V549"/>
    <mergeCell ref="B550:V550"/>
    <mergeCell ref="B551:V551"/>
    <mergeCell ref="B552:V552"/>
    <mergeCell ref="B553:V553"/>
    <mergeCell ref="B554:V554"/>
    <mergeCell ref="B556:B559"/>
    <mergeCell ref="V1953:V1956"/>
    <mergeCell ref="P1955:P1956"/>
    <mergeCell ref="Q1955:Q1956"/>
    <mergeCell ref="R1955:R1956"/>
    <mergeCell ref="S1955:S1956"/>
    <mergeCell ref="T1955:T1956"/>
    <mergeCell ref="U1955:U1956"/>
    <mergeCell ref="L1953:L1956"/>
    <mergeCell ref="M1953:M1956"/>
    <mergeCell ref="N1953:N1956"/>
    <mergeCell ref="O1953:O1956"/>
    <mergeCell ref="P1953:S1954"/>
    <mergeCell ref="T1953:U1954"/>
    <mergeCell ref="B1951:V1951"/>
    <mergeCell ref="B1953:B1956"/>
    <mergeCell ref="C1953:C1956"/>
    <mergeCell ref="D1953:D1956"/>
    <mergeCell ref="E1953:E1956"/>
    <mergeCell ref="F1953:F1956"/>
    <mergeCell ref="B679:V679"/>
    <mergeCell ref="B681:B684"/>
    <mergeCell ref="C681:C684"/>
    <mergeCell ref="R1825:R1826"/>
    <mergeCell ref="S1825:S1826"/>
    <mergeCell ref="B675:V675"/>
    <mergeCell ref="B676:V676"/>
    <mergeCell ref="B677:V677"/>
    <mergeCell ref="B678:V678"/>
    <mergeCell ref="P556:S557"/>
    <mergeCell ref="T556:U557"/>
    <mergeCell ref="V556:V559"/>
    <mergeCell ref="P558:P559"/>
    <mergeCell ref="Q558:Q559"/>
    <mergeCell ref="R558:R559"/>
    <mergeCell ref="S558:S559"/>
    <mergeCell ref="T558:T559"/>
    <mergeCell ref="U558:U559"/>
    <mergeCell ref="J556:J559"/>
    <mergeCell ref="K556:K559"/>
    <mergeCell ref="L556:L559"/>
    <mergeCell ref="M556:M559"/>
    <mergeCell ref="N556:N559"/>
    <mergeCell ref="O556:O559"/>
    <mergeCell ref="C556:C559"/>
    <mergeCell ref="G556:G559"/>
    <mergeCell ref="H556:H559"/>
    <mergeCell ref="B639:V639"/>
    <mergeCell ref="B641:B644"/>
    <mergeCell ref="C641:C644"/>
    <mergeCell ref="D641:D644"/>
    <mergeCell ref="E641:E644"/>
    <mergeCell ref="F641:F644"/>
    <mergeCell ref="G641:G644"/>
    <mergeCell ref="H641:H644"/>
    <mergeCell ref="J641:J644"/>
    <mergeCell ref="B633:V633"/>
    <mergeCell ref="D738:D741"/>
    <mergeCell ref="E738:E741"/>
    <mergeCell ref="F738:F741"/>
    <mergeCell ref="G738:G741"/>
    <mergeCell ref="O685:O695"/>
    <mergeCell ref="V685:V695"/>
    <mergeCell ref="B732:V732"/>
    <mergeCell ref="B733:V733"/>
    <mergeCell ref="B734:V734"/>
    <mergeCell ref="B735:V735"/>
    <mergeCell ref="V681:V684"/>
    <mergeCell ref="P683:P684"/>
    <mergeCell ref="Q683:Q684"/>
    <mergeCell ref="R683:R684"/>
    <mergeCell ref="S683:S684"/>
    <mergeCell ref="T683:T684"/>
    <mergeCell ref="U683:U684"/>
    <mergeCell ref="L681:L684"/>
    <mergeCell ref="M681:M684"/>
    <mergeCell ref="N681:N684"/>
    <mergeCell ref="O681:O684"/>
    <mergeCell ref="P681:S682"/>
    <mergeCell ref="T681:U682"/>
    <mergeCell ref="B788:V788"/>
    <mergeCell ref="B789:V789"/>
    <mergeCell ref="B790:V790"/>
    <mergeCell ref="B792:B795"/>
    <mergeCell ref="C792:C795"/>
    <mergeCell ref="D792:D795"/>
    <mergeCell ref="E792:E795"/>
    <mergeCell ref="F792:F795"/>
    <mergeCell ref="G792:G795"/>
    <mergeCell ref="H792:H795"/>
    <mergeCell ref="B784:V784"/>
    <mergeCell ref="B785:V785"/>
    <mergeCell ref="B786:V786"/>
    <mergeCell ref="B787:V787"/>
    <mergeCell ref="O738:O741"/>
    <mergeCell ref="P738:S739"/>
    <mergeCell ref="T738:U739"/>
    <mergeCell ref="V738:V741"/>
    <mergeCell ref="P740:P741"/>
    <mergeCell ref="Q740:Q741"/>
    <mergeCell ref="R740:R741"/>
    <mergeCell ref="S740:S741"/>
    <mergeCell ref="T740:T741"/>
    <mergeCell ref="U740:U741"/>
    <mergeCell ref="H738:H741"/>
    <mergeCell ref="J738:J741"/>
    <mergeCell ref="K738:K741"/>
    <mergeCell ref="L738:L741"/>
    <mergeCell ref="M738:M741"/>
    <mergeCell ref="N738:N741"/>
    <mergeCell ref="B738:B741"/>
    <mergeCell ref="C738:C741"/>
    <mergeCell ref="B829:V829"/>
    <mergeCell ref="B830:V830"/>
    <mergeCell ref="B831:V831"/>
    <mergeCell ref="B832:V832"/>
    <mergeCell ref="B833:V833"/>
    <mergeCell ref="B834:V834"/>
    <mergeCell ref="P792:S793"/>
    <mergeCell ref="T792:U793"/>
    <mergeCell ref="V792:V795"/>
    <mergeCell ref="P794:P795"/>
    <mergeCell ref="Q794:Q795"/>
    <mergeCell ref="R794:R795"/>
    <mergeCell ref="S794:S795"/>
    <mergeCell ref="T794:T795"/>
    <mergeCell ref="U794:U795"/>
    <mergeCell ref="J792:J795"/>
    <mergeCell ref="K792:K795"/>
    <mergeCell ref="L792:L795"/>
    <mergeCell ref="M792:M795"/>
    <mergeCell ref="N792:N795"/>
    <mergeCell ref="O792:O795"/>
    <mergeCell ref="V837:V840"/>
    <mergeCell ref="P839:P840"/>
    <mergeCell ref="Q839:Q840"/>
    <mergeCell ref="R839:R840"/>
    <mergeCell ref="S839:S840"/>
    <mergeCell ref="T839:T840"/>
    <mergeCell ref="U839:U840"/>
    <mergeCell ref="L837:L840"/>
    <mergeCell ref="M837:M840"/>
    <mergeCell ref="N837:N840"/>
    <mergeCell ref="O837:O840"/>
    <mergeCell ref="P837:S838"/>
    <mergeCell ref="T837:U838"/>
    <mergeCell ref="B835:V835"/>
    <mergeCell ref="B837:B840"/>
    <mergeCell ref="C837:C840"/>
    <mergeCell ref="D837:D840"/>
    <mergeCell ref="E837:E840"/>
    <mergeCell ref="F837:F840"/>
    <mergeCell ref="G837:G840"/>
    <mergeCell ref="H837:H840"/>
    <mergeCell ref="J837:J840"/>
    <mergeCell ref="K837:K840"/>
    <mergeCell ref="B959:V959"/>
    <mergeCell ref="B960:V960"/>
    <mergeCell ref="B962:B965"/>
    <mergeCell ref="C962:C965"/>
    <mergeCell ref="D962:D965"/>
    <mergeCell ref="E962:E965"/>
    <mergeCell ref="F962:F965"/>
    <mergeCell ref="G962:G965"/>
    <mergeCell ref="H962:H965"/>
    <mergeCell ref="O841:O842"/>
    <mergeCell ref="V841:V842"/>
    <mergeCell ref="B954:V954"/>
    <mergeCell ref="B955:V955"/>
    <mergeCell ref="B956:V956"/>
    <mergeCell ref="B957:V957"/>
    <mergeCell ref="D841:D842"/>
    <mergeCell ref="C841:C842"/>
    <mergeCell ref="B841:B842"/>
    <mergeCell ref="B920:V920"/>
    <mergeCell ref="F922:F925"/>
    <mergeCell ref="G922:G925"/>
    <mergeCell ref="H922:H925"/>
    <mergeCell ref="J922:J925"/>
    <mergeCell ref="K922:K925"/>
    <mergeCell ref="B914:V914"/>
    <mergeCell ref="B915:V915"/>
    <mergeCell ref="B916:V916"/>
    <mergeCell ref="B917:V917"/>
    <mergeCell ref="B918:V918"/>
    <mergeCell ref="B919:V919"/>
    <mergeCell ref="V882:V885"/>
    <mergeCell ref="P884:P885"/>
    <mergeCell ref="B1126:V1126"/>
    <mergeCell ref="B1127:V1127"/>
    <mergeCell ref="B1128:V1128"/>
    <mergeCell ref="B1129:V1129"/>
    <mergeCell ref="B1130:V1130"/>
    <mergeCell ref="B1131:V1131"/>
    <mergeCell ref="P962:S963"/>
    <mergeCell ref="T962:U963"/>
    <mergeCell ref="V962:V965"/>
    <mergeCell ref="P964:P965"/>
    <mergeCell ref="Q964:Q965"/>
    <mergeCell ref="R964:R965"/>
    <mergeCell ref="S964:S965"/>
    <mergeCell ref="T964:T965"/>
    <mergeCell ref="U964:U965"/>
    <mergeCell ref="J962:J965"/>
    <mergeCell ref="K962:K965"/>
    <mergeCell ref="L962:L965"/>
    <mergeCell ref="M962:M965"/>
    <mergeCell ref="N962:N965"/>
    <mergeCell ref="O962:O965"/>
    <mergeCell ref="B1092:V1092"/>
    <mergeCell ref="E1094:E1097"/>
    <mergeCell ref="F1094:F1097"/>
    <mergeCell ref="G1094:G1097"/>
    <mergeCell ref="H1094:H1097"/>
    <mergeCell ref="J1094:J1097"/>
    <mergeCell ref="K1094:K1097"/>
    <mergeCell ref="B1086:V1086"/>
    <mergeCell ref="B1087:V1087"/>
    <mergeCell ref="B1088:V1088"/>
    <mergeCell ref="B1089:V1089"/>
    <mergeCell ref="V1134:V1137"/>
    <mergeCell ref="P1136:P1137"/>
    <mergeCell ref="Q1136:Q1137"/>
    <mergeCell ref="R1136:R1137"/>
    <mergeCell ref="S1136:S1137"/>
    <mergeCell ref="T1136:T1137"/>
    <mergeCell ref="U1136:U1137"/>
    <mergeCell ref="L1134:L1137"/>
    <mergeCell ref="M1134:M1137"/>
    <mergeCell ref="N1134:N1137"/>
    <mergeCell ref="O1134:O1137"/>
    <mergeCell ref="P1134:S1135"/>
    <mergeCell ref="T1134:U1135"/>
    <mergeCell ref="B1132:V1132"/>
    <mergeCell ref="B1134:B1137"/>
    <mergeCell ref="C1134:C1137"/>
    <mergeCell ref="D1134:D1137"/>
    <mergeCell ref="E1134:E1137"/>
    <mergeCell ref="F1134:F1137"/>
    <mergeCell ref="G1134:G1137"/>
    <mergeCell ref="H1134:H1137"/>
    <mergeCell ref="J1134:J1137"/>
    <mergeCell ref="K1134:K1137"/>
    <mergeCell ref="B1497:V1497"/>
    <mergeCell ref="B1498:V1498"/>
    <mergeCell ref="B1499:V1499"/>
    <mergeCell ref="B1501:B1504"/>
    <mergeCell ref="C1501:C1504"/>
    <mergeCell ref="D1501:D1504"/>
    <mergeCell ref="E1501:E1504"/>
    <mergeCell ref="F1501:F1504"/>
    <mergeCell ref="G1501:G1504"/>
    <mergeCell ref="H1501:H1504"/>
    <mergeCell ref="O1138:O1139"/>
    <mergeCell ref="V1138:V1139"/>
    <mergeCell ref="B1493:V1493"/>
    <mergeCell ref="B1494:V1494"/>
    <mergeCell ref="B1495:V1495"/>
    <mergeCell ref="B1496:V1496"/>
    <mergeCell ref="B1459:V1459"/>
    <mergeCell ref="E1461:E1464"/>
    <mergeCell ref="F1461:F1464"/>
    <mergeCell ref="G1461:G1464"/>
    <mergeCell ref="H1461:H1464"/>
    <mergeCell ref="J1461:J1464"/>
    <mergeCell ref="K1461:K1464"/>
    <mergeCell ref="B1453:V1453"/>
    <mergeCell ref="B1454:V1454"/>
    <mergeCell ref="B1455:V1455"/>
    <mergeCell ref="B1456:V1456"/>
    <mergeCell ref="B1457:V1457"/>
    <mergeCell ref="B1458:V1458"/>
    <mergeCell ref="V1421:V1424"/>
    <mergeCell ref="P1423:P1424"/>
    <mergeCell ref="Q1423:Q1424"/>
    <mergeCell ref="B1855:V1855"/>
    <mergeCell ref="B1856:V1856"/>
    <mergeCell ref="B1857:V1857"/>
    <mergeCell ref="B1858:V1858"/>
    <mergeCell ref="P1501:S1502"/>
    <mergeCell ref="T1501:U1502"/>
    <mergeCell ref="V1501:V1504"/>
    <mergeCell ref="P1503:P1504"/>
    <mergeCell ref="Q1503:Q1504"/>
    <mergeCell ref="R1503:R1504"/>
    <mergeCell ref="S1503:S1504"/>
    <mergeCell ref="T1503:T1504"/>
    <mergeCell ref="U1503:U1504"/>
    <mergeCell ref="J1501:J1504"/>
    <mergeCell ref="K1501:K1504"/>
    <mergeCell ref="L1501:L1504"/>
    <mergeCell ref="M1501:M1504"/>
    <mergeCell ref="N1501:N1504"/>
    <mergeCell ref="O1501:O1504"/>
    <mergeCell ref="V1823:V1826"/>
    <mergeCell ref="P1825:P1826"/>
    <mergeCell ref="Q1825:Q1826"/>
    <mergeCell ref="T1825:T1826"/>
    <mergeCell ref="U1825:U1826"/>
    <mergeCell ref="L1823:L1826"/>
    <mergeCell ref="M1823:M1826"/>
    <mergeCell ref="N1823:N1826"/>
    <mergeCell ref="O1823:O1826"/>
    <mergeCell ref="P1823:S1824"/>
    <mergeCell ref="T1823:U1824"/>
    <mergeCell ref="B1821:V1821"/>
    <mergeCell ref="B1823:B1826"/>
    <mergeCell ref="B1859:V1859"/>
    <mergeCell ref="B1860:V1860"/>
    <mergeCell ref="B1861:V1861"/>
    <mergeCell ref="B1863:B1866"/>
    <mergeCell ref="C1863:C1866"/>
    <mergeCell ref="D1863:D1866"/>
    <mergeCell ref="E1863:E1866"/>
    <mergeCell ref="F1863:F1866"/>
    <mergeCell ref="G1863:G1866"/>
    <mergeCell ref="H1863:H1866"/>
    <mergeCell ref="J1908:J1911"/>
    <mergeCell ref="K1908:K1911"/>
    <mergeCell ref="L1908:L1911"/>
    <mergeCell ref="M1908:M1911"/>
    <mergeCell ref="N1908:N1911"/>
    <mergeCell ref="O1908:O1911"/>
    <mergeCell ref="P1908:S1909"/>
    <mergeCell ref="T1908:U1909"/>
    <mergeCell ref="V1908:V1911"/>
    <mergeCell ref="P1910:P1911"/>
    <mergeCell ref="Q1910:Q1911"/>
    <mergeCell ref="R1910:R1911"/>
    <mergeCell ref="B2012:V2012"/>
    <mergeCell ref="B2013:V2013"/>
    <mergeCell ref="B2014:V2014"/>
    <mergeCell ref="B2015:V2015"/>
    <mergeCell ref="B2016:V2016"/>
    <mergeCell ref="P1863:S1864"/>
    <mergeCell ref="T1863:U1864"/>
    <mergeCell ref="V1863:V1866"/>
    <mergeCell ref="P1865:P1866"/>
    <mergeCell ref="Q1865:Q1866"/>
    <mergeCell ref="R1865:R1866"/>
    <mergeCell ref="S1865:S1866"/>
    <mergeCell ref="T1865:T1866"/>
    <mergeCell ref="U1865:U1866"/>
    <mergeCell ref="J1863:J1866"/>
    <mergeCell ref="K1863:K1866"/>
    <mergeCell ref="L1863:L1866"/>
    <mergeCell ref="M1863:M1866"/>
    <mergeCell ref="N1863:N1866"/>
    <mergeCell ref="O1863:O1866"/>
    <mergeCell ref="G1953:G1956"/>
    <mergeCell ref="H1953:H1956"/>
    <mergeCell ref="J1953:J1956"/>
    <mergeCell ref="K1953:K1956"/>
    <mergeCell ref="B1945:V1945"/>
    <mergeCell ref="B1946:V1946"/>
    <mergeCell ref="B1947:V1947"/>
    <mergeCell ref="B1948:V1948"/>
    <mergeCell ref="B1949:V1949"/>
    <mergeCell ref="B1950:V1950"/>
    <mergeCell ref="S1910:S1911"/>
    <mergeCell ref="O1986:O1987"/>
    <mergeCell ref="G275:G278"/>
    <mergeCell ref="O2023:O2024"/>
    <mergeCell ref="V2023:V2024"/>
    <mergeCell ref="O110:O138"/>
    <mergeCell ref="V110:V138"/>
    <mergeCell ref="V176:V186"/>
    <mergeCell ref="O176:O186"/>
    <mergeCell ref="B267:V267"/>
    <mergeCell ref="V2019:V2022"/>
    <mergeCell ref="P2021:P2022"/>
    <mergeCell ref="Q2021:Q2022"/>
    <mergeCell ref="R2021:R2022"/>
    <mergeCell ref="S2021:S2022"/>
    <mergeCell ref="T2021:T2022"/>
    <mergeCell ref="U2021:U2022"/>
    <mergeCell ref="L2019:L2022"/>
    <mergeCell ref="M2019:M2022"/>
    <mergeCell ref="N2019:N2022"/>
    <mergeCell ref="O2019:O2022"/>
    <mergeCell ref="P2019:S2020"/>
    <mergeCell ref="T2019:U2020"/>
    <mergeCell ref="B2017:V2017"/>
    <mergeCell ref="B2019:B2022"/>
    <mergeCell ref="C2019:C2022"/>
    <mergeCell ref="D2019:D2022"/>
    <mergeCell ref="E2019:E2022"/>
    <mergeCell ref="F2019:F2022"/>
    <mergeCell ref="G2019:G2022"/>
    <mergeCell ref="H2019:H2022"/>
    <mergeCell ref="J2019:J2022"/>
    <mergeCell ref="K2019:K2022"/>
    <mergeCell ref="B2011:V2011"/>
    <mergeCell ref="J841:J842"/>
    <mergeCell ref="K841:K842"/>
    <mergeCell ref="L841:L842"/>
    <mergeCell ref="M841:M842"/>
    <mergeCell ref="N841:N842"/>
    <mergeCell ref="O279:O302"/>
    <mergeCell ref="V279:V302"/>
    <mergeCell ref="B270:V270"/>
    <mergeCell ref="B271:V271"/>
    <mergeCell ref="B272:V272"/>
    <mergeCell ref="B273:V273"/>
    <mergeCell ref="O275:O278"/>
    <mergeCell ref="P275:S276"/>
    <mergeCell ref="T275:U276"/>
    <mergeCell ref="V275:V278"/>
    <mergeCell ref="P277:P278"/>
    <mergeCell ref="Q277:Q278"/>
    <mergeCell ref="R277:R278"/>
    <mergeCell ref="S277:S278"/>
    <mergeCell ref="T277:T278"/>
    <mergeCell ref="U277:U278"/>
    <mergeCell ref="H275:H278"/>
    <mergeCell ref="J275:J278"/>
    <mergeCell ref="K275:K278"/>
    <mergeCell ref="L275:L278"/>
    <mergeCell ref="M275:M278"/>
    <mergeCell ref="N275:N278"/>
    <mergeCell ref="B275:B278"/>
    <mergeCell ref="C275:C278"/>
    <mergeCell ref="D275:D278"/>
    <mergeCell ref="E275:E278"/>
    <mergeCell ref="F275:F278"/>
    <mergeCell ref="B326:V326"/>
    <mergeCell ref="B327:V327"/>
    <mergeCell ref="B328:V328"/>
    <mergeCell ref="B329:V329"/>
    <mergeCell ref="B330:V330"/>
    <mergeCell ref="B331:V331"/>
    <mergeCell ref="B332:V332"/>
    <mergeCell ref="B334:B337"/>
    <mergeCell ref="C334:C337"/>
    <mergeCell ref="D334:D337"/>
    <mergeCell ref="E334:E337"/>
    <mergeCell ref="F334:F337"/>
    <mergeCell ref="G334:G337"/>
    <mergeCell ref="H334:H337"/>
    <mergeCell ref="J334:J337"/>
    <mergeCell ref="K334:K337"/>
    <mergeCell ref="L334:L337"/>
    <mergeCell ref="M334:M337"/>
    <mergeCell ref="N334:N337"/>
    <mergeCell ref="O334:O337"/>
    <mergeCell ref="P334:S335"/>
    <mergeCell ref="T334:U335"/>
    <mergeCell ref="V334:V337"/>
    <mergeCell ref="P336:P337"/>
    <mergeCell ref="Q336:Q337"/>
    <mergeCell ref="R336:R337"/>
    <mergeCell ref="S336:S337"/>
    <mergeCell ref="T336:T337"/>
    <mergeCell ref="U336:U337"/>
    <mergeCell ref="P356:S357"/>
    <mergeCell ref="T356:U357"/>
    <mergeCell ref="V356:V359"/>
    <mergeCell ref="P358:P359"/>
    <mergeCell ref="Q358:Q359"/>
    <mergeCell ref="R358:R359"/>
    <mergeCell ref="S358:S359"/>
    <mergeCell ref="T358:T359"/>
    <mergeCell ref="U358:U359"/>
    <mergeCell ref="T1910:T1911"/>
    <mergeCell ref="U1910:U1911"/>
    <mergeCell ref="B874:V874"/>
    <mergeCell ref="B875:V875"/>
    <mergeCell ref="B999:V999"/>
    <mergeCell ref="B593:V593"/>
    <mergeCell ref="V742:V757"/>
    <mergeCell ref="O742:O757"/>
    <mergeCell ref="O1260:O1263"/>
    <mergeCell ref="B1900:V1900"/>
    <mergeCell ref="B1901:V1901"/>
    <mergeCell ref="B1902:V1902"/>
    <mergeCell ref="B1903:V1903"/>
    <mergeCell ref="B1904:V1904"/>
    <mergeCell ref="B1905:V1905"/>
    <mergeCell ref="B1906:V1906"/>
    <mergeCell ref="B1908:B1911"/>
    <mergeCell ref="C1908:C1911"/>
    <mergeCell ref="D1908:D1911"/>
    <mergeCell ref="E1908:E1911"/>
    <mergeCell ref="F1908:F1911"/>
    <mergeCell ref="G1908:G1911"/>
    <mergeCell ref="H1908:H1911"/>
    <mergeCell ref="J176:J185"/>
    <mergeCell ref="J230:J258"/>
    <mergeCell ref="J279:J302"/>
    <mergeCell ref="J385:J421"/>
    <mergeCell ref="J604:J605"/>
    <mergeCell ref="J685:J695"/>
    <mergeCell ref="J742:J757"/>
    <mergeCell ref="J1138:J1139"/>
    <mergeCell ref="J1260:J1263"/>
    <mergeCell ref="J1586:J1588"/>
    <mergeCell ref="J1986:J1987"/>
    <mergeCell ref="J2023:J2024"/>
    <mergeCell ref="B348:V348"/>
    <mergeCell ref="B349:V349"/>
    <mergeCell ref="B350:V350"/>
    <mergeCell ref="B351:V351"/>
    <mergeCell ref="B352:V352"/>
    <mergeCell ref="B353:V353"/>
    <mergeCell ref="B354:V354"/>
    <mergeCell ref="B356:B359"/>
    <mergeCell ref="C356:C359"/>
    <mergeCell ref="D356:D359"/>
    <mergeCell ref="E356:E359"/>
    <mergeCell ref="F356:F359"/>
    <mergeCell ref="G356:G359"/>
    <mergeCell ref="H356:H359"/>
    <mergeCell ref="J356:J359"/>
    <mergeCell ref="K356:K359"/>
    <mergeCell ref="L356:L359"/>
    <mergeCell ref="M356:M359"/>
    <mergeCell ref="N356:N359"/>
    <mergeCell ref="O356:O359"/>
  </mergeCells>
  <pageMargins left="0.7" right="0.7" top="0.75" bottom="0.75" header="0.3" footer="0.3"/>
  <pageSetup scale="60" fitToWidth="0" fitToHeight="0" orientation="landscape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74DA-F72A-4D62-8013-3EEB2BD3BEF3}">
  <dimension ref="B1:V2036"/>
  <sheetViews>
    <sheetView topLeftCell="A2074" workbookViewId="0">
      <selection activeCell="B2016" sqref="B2016:V2016"/>
    </sheetView>
  </sheetViews>
  <sheetFormatPr baseColWidth="10" defaultRowHeight="15" x14ac:dyDescent="0.25"/>
  <cols>
    <col min="1" max="1" width="7.42578125" customWidth="1"/>
    <col min="2" max="2" width="3.42578125" customWidth="1"/>
    <col min="3" max="3" width="6.7109375" customWidth="1"/>
    <col min="4" max="4" width="37.140625" customWidth="1"/>
    <col min="5" max="5" width="6.140625" customWidth="1"/>
    <col min="6" max="6" width="7.5703125" customWidth="1"/>
    <col min="7" max="7" width="6.85546875" customWidth="1"/>
    <col min="8" max="8" width="6" customWidth="1"/>
    <col min="9" max="9" width="6.85546875" customWidth="1"/>
    <col min="10" max="10" width="7" customWidth="1"/>
    <col min="11" max="11" width="9.140625" customWidth="1"/>
    <col min="12" max="12" width="6.85546875" customWidth="1"/>
    <col min="13" max="13" width="13.28515625" customWidth="1"/>
    <col min="14" max="14" width="17.140625" customWidth="1"/>
    <col min="15" max="15" width="6" customWidth="1"/>
    <col min="16" max="16" width="6.42578125" customWidth="1"/>
    <col min="17" max="17" width="5.5703125" customWidth="1"/>
    <col min="18" max="18" width="4.85546875" customWidth="1"/>
    <col min="19" max="19" width="7" customWidth="1"/>
    <col min="20" max="20" width="4.85546875" customWidth="1"/>
    <col min="21" max="21" width="5.7109375" customWidth="1"/>
    <col min="22" max="22" width="13.28515625" customWidth="1"/>
  </cols>
  <sheetData>
    <row r="1" spans="2:22" x14ac:dyDescent="0.25">
      <c r="B1" s="706" t="s">
        <v>0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</row>
    <row r="2" spans="2:22" x14ac:dyDescent="0.25">
      <c r="B2" s="713" t="s">
        <v>1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</row>
    <row r="3" spans="2:22" x14ac:dyDescent="0.25">
      <c r="B3" s="713" t="s">
        <v>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</row>
    <row r="4" spans="2:22" x14ac:dyDescent="0.25">
      <c r="B4" s="713" t="s">
        <v>3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494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26" t="s">
        <v>4</v>
      </c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</row>
    <row r="7" spans="2:22" x14ac:dyDescent="0.25">
      <c r="B7" s="697" t="s">
        <v>5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</row>
    <row r="8" spans="2:22" ht="18.75" thickBot="1" x14ac:dyDescent="0.3">
      <c r="B8" s="2"/>
      <c r="C8" s="2"/>
      <c r="D8" s="3"/>
      <c r="E8" s="3"/>
      <c r="F8" s="3"/>
      <c r="G8" s="3"/>
      <c r="H8" s="3"/>
      <c r="I8" s="3"/>
      <c r="J8" s="3"/>
      <c r="K8" s="3"/>
      <c r="L8" s="4"/>
      <c r="M8" s="3"/>
      <c r="N8" s="3"/>
      <c r="O8" s="3"/>
      <c r="P8" s="3"/>
      <c r="Q8" s="3"/>
      <c r="R8" s="3"/>
      <c r="S8" s="3"/>
      <c r="T8" s="2"/>
      <c r="U8" s="2"/>
      <c r="V8" s="2"/>
    </row>
    <row r="9" spans="2:22" ht="15.75" thickTop="1" x14ac:dyDescent="0.25">
      <c r="B9" s="698" t="s">
        <v>6</v>
      </c>
      <c r="C9" s="700" t="s">
        <v>7</v>
      </c>
      <c r="D9" s="702" t="s">
        <v>8</v>
      </c>
      <c r="E9" s="702" t="s">
        <v>177</v>
      </c>
      <c r="F9" s="702" t="s">
        <v>178</v>
      </c>
      <c r="G9" s="702" t="s">
        <v>9</v>
      </c>
      <c r="H9" s="702" t="s">
        <v>10</v>
      </c>
      <c r="I9" s="312"/>
      <c r="J9" s="702" t="s">
        <v>179</v>
      </c>
      <c r="K9" s="702" t="s">
        <v>11</v>
      </c>
      <c r="L9" s="700" t="s">
        <v>12</v>
      </c>
      <c r="M9" s="704" t="s">
        <v>13</v>
      </c>
      <c r="N9" s="704" t="s">
        <v>14</v>
      </c>
      <c r="O9" s="704" t="s">
        <v>15</v>
      </c>
      <c r="P9" s="715" t="s">
        <v>16</v>
      </c>
      <c r="Q9" s="716"/>
      <c r="R9" s="716"/>
      <c r="S9" s="717"/>
      <c r="T9" s="721" t="s">
        <v>17</v>
      </c>
      <c r="U9" s="722"/>
      <c r="V9" s="708" t="s">
        <v>18</v>
      </c>
    </row>
    <row r="10" spans="2:22" x14ac:dyDescent="0.25">
      <c r="B10" s="699"/>
      <c r="C10" s="701"/>
      <c r="D10" s="703"/>
      <c r="E10" s="765"/>
      <c r="F10" s="765"/>
      <c r="G10" s="703"/>
      <c r="H10" s="703"/>
      <c r="I10" s="313"/>
      <c r="J10" s="765"/>
      <c r="K10" s="703"/>
      <c r="L10" s="701"/>
      <c r="M10" s="705"/>
      <c r="N10" s="705"/>
      <c r="O10" s="705"/>
      <c r="P10" s="718"/>
      <c r="Q10" s="719"/>
      <c r="R10" s="719"/>
      <c r="S10" s="720"/>
      <c r="T10" s="723"/>
      <c r="U10" s="724"/>
      <c r="V10" s="709"/>
    </row>
    <row r="11" spans="2:22" ht="48" x14ac:dyDescent="0.25">
      <c r="B11" s="699"/>
      <c r="C11" s="701"/>
      <c r="D11" s="703"/>
      <c r="E11" s="765"/>
      <c r="F11" s="765"/>
      <c r="G11" s="703"/>
      <c r="H11" s="703"/>
      <c r="I11" s="313" t="s">
        <v>180</v>
      </c>
      <c r="J11" s="765"/>
      <c r="K11" s="703"/>
      <c r="L11" s="701"/>
      <c r="M11" s="705"/>
      <c r="N11" s="705"/>
      <c r="O11" s="705"/>
      <c r="P11" s="738" t="s">
        <v>19</v>
      </c>
      <c r="Q11" s="738" t="s">
        <v>20</v>
      </c>
      <c r="R11" s="738" t="s">
        <v>21</v>
      </c>
      <c r="S11" s="738" t="s">
        <v>22</v>
      </c>
      <c r="T11" s="740" t="s">
        <v>23</v>
      </c>
      <c r="U11" s="740" t="s">
        <v>24</v>
      </c>
      <c r="V11" s="709"/>
    </row>
    <row r="12" spans="2:22" ht="15.75" thickBot="1" x14ac:dyDescent="0.3">
      <c r="B12" s="727"/>
      <c r="C12" s="725"/>
      <c r="D12" s="707"/>
      <c r="E12" s="766"/>
      <c r="F12" s="766"/>
      <c r="G12" s="707"/>
      <c r="H12" s="707"/>
      <c r="I12" s="314"/>
      <c r="J12" s="766"/>
      <c r="K12" s="707"/>
      <c r="L12" s="725"/>
      <c r="M12" s="696"/>
      <c r="N12" s="696"/>
      <c r="O12" s="696"/>
      <c r="P12" s="739"/>
      <c r="Q12" s="739"/>
      <c r="R12" s="739"/>
      <c r="S12" s="739"/>
      <c r="T12" s="741"/>
      <c r="U12" s="741"/>
      <c r="V12" s="710"/>
    </row>
    <row r="13" spans="2:22" ht="60" customHeight="1" x14ac:dyDescent="0.25">
      <c r="B13" s="152">
        <v>1</v>
      </c>
      <c r="C13" s="5">
        <v>21101</v>
      </c>
      <c r="D13" s="471" t="s">
        <v>217</v>
      </c>
      <c r="E13" s="318" t="s">
        <v>489</v>
      </c>
      <c r="F13" s="319" t="s">
        <v>182</v>
      </c>
      <c r="G13" s="5">
        <v>9</v>
      </c>
      <c r="H13" s="5" t="s">
        <v>181</v>
      </c>
      <c r="I13" s="5">
        <v>105</v>
      </c>
      <c r="J13" s="790" t="s">
        <v>520</v>
      </c>
      <c r="K13" s="213">
        <v>66</v>
      </c>
      <c r="L13" s="5" t="s">
        <v>27</v>
      </c>
      <c r="M13" s="153">
        <v>4.99</v>
      </c>
      <c r="N13" s="154">
        <f>M13*K13</f>
        <v>329.34000000000003</v>
      </c>
      <c r="O13" s="783" t="s">
        <v>189</v>
      </c>
      <c r="P13" s="156">
        <v>0.1</v>
      </c>
      <c r="Q13" s="156">
        <v>0.4</v>
      </c>
      <c r="R13" s="156">
        <v>0.1</v>
      </c>
      <c r="S13" s="156">
        <v>0.4</v>
      </c>
      <c r="T13" s="138"/>
      <c r="U13" s="215" t="s">
        <v>29</v>
      </c>
      <c r="V13" s="773" t="s">
        <v>558</v>
      </c>
    </row>
    <row r="14" spans="2:22" x14ac:dyDescent="0.25">
      <c r="B14" s="150">
        <v>2</v>
      </c>
      <c r="C14" s="7">
        <v>21101</v>
      </c>
      <c r="D14" s="472" t="s">
        <v>218</v>
      </c>
      <c r="E14" s="318" t="s">
        <v>489</v>
      </c>
      <c r="F14" s="319" t="s">
        <v>182</v>
      </c>
      <c r="G14" s="5">
        <v>9</v>
      </c>
      <c r="H14" s="7" t="s">
        <v>181</v>
      </c>
      <c r="I14" s="7">
        <v>105</v>
      </c>
      <c r="J14" s="791"/>
      <c r="K14" s="422">
        <v>22</v>
      </c>
      <c r="L14" s="7" t="s">
        <v>27</v>
      </c>
      <c r="M14" s="132">
        <v>16</v>
      </c>
      <c r="N14" s="8">
        <f>M14*K14</f>
        <v>352</v>
      </c>
      <c r="O14" s="765"/>
      <c r="P14" s="10">
        <v>0.1</v>
      </c>
      <c r="Q14" s="10">
        <v>0.4</v>
      </c>
      <c r="R14" s="10">
        <v>0.1</v>
      </c>
      <c r="S14" s="10">
        <v>0.4</v>
      </c>
      <c r="T14" s="11"/>
      <c r="U14" s="324" t="s">
        <v>29</v>
      </c>
      <c r="V14" s="774"/>
    </row>
    <row r="15" spans="2:22" x14ac:dyDescent="0.25">
      <c r="B15" s="150">
        <v>3</v>
      </c>
      <c r="C15" s="7">
        <v>21101</v>
      </c>
      <c r="D15" s="473" t="s">
        <v>219</v>
      </c>
      <c r="E15" s="318" t="s">
        <v>489</v>
      </c>
      <c r="F15" s="319" t="s">
        <v>182</v>
      </c>
      <c r="G15" s="5">
        <v>9</v>
      </c>
      <c r="H15" s="7" t="s">
        <v>181</v>
      </c>
      <c r="I15" s="7">
        <v>105</v>
      </c>
      <c r="J15" s="791"/>
      <c r="K15" s="422">
        <v>66</v>
      </c>
      <c r="L15" s="7" t="s">
        <v>27</v>
      </c>
      <c r="M15" s="132">
        <v>72</v>
      </c>
      <c r="N15" s="8">
        <f t="shared" ref="N15:N42" si="0">M15*K15</f>
        <v>4752</v>
      </c>
      <c r="O15" s="765"/>
      <c r="P15" s="10">
        <v>0.1</v>
      </c>
      <c r="Q15" s="10">
        <v>0.4</v>
      </c>
      <c r="R15" s="10">
        <v>0.1</v>
      </c>
      <c r="S15" s="10">
        <v>0.4</v>
      </c>
      <c r="T15" s="11"/>
      <c r="U15" s="324" t="s">
        <v>29</v>
      </c>
      <c r="V15" s="774"/>
    </row>
    <row r="16" spans="2:22" x14ac:dyDescent="0.25">
      <c r="B16" s="150">
        <v>4</v>
      </c>
      <c r="C16" s="7">
        <v>21101</v>
      </c>
      <c r="D16" s="472" t="s">
        <v>220</v>
      </c>
      <c r="E16" s="318" t="s">
        <v>489</v>
      </c>
      <c r="F16" s="319" t="s">
        <v>182</v>
      </c>
      <c r="G16" s="5">
        <v>9</v>
      </c>
      <c r="H16" s="7" t="s">
        <v>181</v>
      </c>
      <c r="I16" s="7">
        <v>105</v>
      </c>
      <c r="J16" s="791"/>
      <c r="K16" s="422">
        <v>12</v>
      </c>
      <c r="L16" s="7" t="s">
        <v>31</v>
      </c>
      <c r="M16" s="132">
        <v>110</v>
      </c>
      <c r="N16" s="8">
        <f t="shared" si="0"/>
        <v>1320</v>
      </c>
      <c r="O16" s="765"/>
      <c r="P16" s="10">
        <v>0.1</v>
      </c>
      <c r="Q16" s="10">
        <v>0.4</v>
      </c>
      <c r="R16" s="10">
        <v>0.1</v>
      </c>
      <c r="S16" s="10">
        <v>0.4</v>
      </c>
      <c r="T16" s="11"/>
      <c r="U16" s="324" t="s">
        <v>29</v>
      </c>
      <c r="V16" s="774"/>
    </row>
    <row r="17" spans="2:22" x14ac:dyDescent="0.25">
      <c r="B17" s="150">
        <v>5</v>
      </c>
      <c r="C17" s="7">
        <v>21101</v>
      </c>
      <c r="D17" s="472" t="s">
        <v>221</v>
      </c>
      <c r="E17" s="318" t="s">
        <v>489</v>
      </c>
      <c r="F17" s="319" t="s">
        <v>182</v>
      </c>
      <c r="G17" s="5">
        <v>9</v>
      </c>
      <c r="H17" s="7" t="s">
        <v>181</v>
      </c>
      <c r="I17" s="7">
        <v>105</v>
      </c>
      <c r="J17" s="791"/>
      <c r="K17" s="422">
        <v>21</v>
      </c>
      <c r="L17" s="7" t="s">
        <v>31</v>
      </c>
      <c r="M17" s="132">
        <v>54</v>
      </c>
      <c r="N17" s="8">
        <f t="shared" si="0"/>
        <v>1134</v>
      </c>
      <c r="O17" s="765"/>
      <c r="P17" s="10">
        <v>0.1</v>
      </c>
      <c r="Q17" s="10">
        <v>0.4</v>
      </c>
      <c r="R17" s="10">
        <v>0.1</v>
      </c>
      <c r="S17" s="10">
        <v>0.4</v>
      </c>
      <c r="T17" s="11"/>
      <c r="U17" s="324" t="s">
        <v>29</v>
      </c>
      <c r="V17" s="774"/>
    </row>
    <row r="18" spans="2:22" x14ac:dyDescent="0.25">
      <c r="B18" s="150">
        <v>6</v>
      </c>
      <c r="C18" s="7">
        <v>21101</v>
      </c>
      <c r="D18" s="472" t="s">
        <v>222</v>
      </c>
      <c r="E18" s="318" t="s">
        <v>489</v>
      </c>
      <c r="F18" s="319" t="s">
        <v>182</v>
      </c>
      <c r="G18" s="5">
        <v>9</v>
      </c>
      <c r="H18" s="7" t="s">
        <v>181</v>
      </c>
      <c r="I18" s="7">
        <v>105</v>
      </c>
      <c r="J18" s="791"/>
      <c r="K18" s="422">
        <v>22</v>
      </c>
      <c r="L18" s="7" t="s">
        <v>31</v>
      </c>
      <c r="M18" s="132">
        <v>54</v>
      </c>
      <c r="N18" s="8">
        <f t="shared" si="0"/>
        <v>1188</v>
      </c>
      <c r="O18" s="765"/>
      <c r="P18" s="10">
        <v>0.1</v>
      </c>
      <c r="Q18" s="10">
        <v>0.4</v>
      </c>
      <c r="R18" s="10">
        <v>0.1</v>
      </c>
      <c r="S18" s="10">
        <v>0.4</v>
      </c>
      <c r="T18" s="11"/>
      <c r="U18" s="324" t="s">
        <v>29</v>
      </c>
      <c r="V18" s="774"/>
    </row>
    <row r="19" spans="2:22" x14ac:dyDescent="0.25">
      <c r="B19" s="150">
        <v>7</v>
      </c>
      <c r="C19" s="7">
        <v>21101</v>
      </c>
      <c r="D19" s="500" t="s">
        <v>223</v>
      </c>
      <c r="E19" s="318" t="s">
        <v>489</v>
      </c>
      <c r="F19" s="319" t="s">
        <v>182</v>
      </c>
      <c r="G19" s="5">
        <v>9</v>
      </c>
      <c r="H19" s="7" t="s">
        <v>181</v>
      </c>
      <c r="I19" s="7">
        <v>105</v>
      </c>
      <c r="J19" s="791"/>
      <c r="K19" s="422">
        <v>22</v>
      </c>
      <c r="L19" s="7" t="s">
        <v>31</v>
      </c>
      <c r="M19" s="132">
        <v>62</v>
      </c>
      <c r="N19" s="8">
        <f t="shared" si="0"/>
        <v>1364</v>
      </c>
      <c r="O19" s="765"/>
      <c r="P19" s="10">
        <v>0.1</v>
      </c>
      <c r="Q19" s="10">
        <v>0.4</v>
      </c>
      <c r="R19" s="10">
        <v>0.1</v>
      </c>
      <c r="S19" s="10">
        <v>0.4</v>
      </c>
      <c r="T19" s="11"/>
      <c r="U19" s="324" t="s">
        <v>29</v>
      </c>
      <c r="V19" s="774"/>
    </row>
    <row r="20" spans="2:22" x14ac:dyDescent="0.25">
      <c r="B20" s="150">
        <v>8</v>
      </c>
      <c r="C20" s="7">
        <v>21101</v>
      </c>
      <c r="D20" s="472" t="s">
        <v>224</v>
      </c>
      <c r="E20" s="318" t="s">
        <v>489</v>
      </c>
      <c r="F20" s="319" t="s">
        <v>182</v>
      </c>
      <c r="G20" s="5">
        <v>9</v>
      </c>
      <c r="H20" s="7" t="s">
        <v>181</v>
      </c>
      <c r="I20" s="7">
        <v>105</v>
      </c>
      <c r="J20" s="791"/>
      <c r="K20" s="422">
        <v>22</v>
      </c>
      <c r="L20" s="7" t="s">
        <v>31</v>
      </c>
      <c r="M20" s="132">
        <v>72</v>
      </c>
      <c r="N20" s="8">
        <f t="shared" si="0"/>
        <v>1584</v>
      </c>
      <c r="O20" s="765"/>
      <c r="P20" s="10">
        <v>0.1</v>
      </c>
      <c r="Q20" s="10">
        <v>0.4</v>
      </c>
      <c r="R20" s="10">
        <v>0.1</v>
      </c>
      <c r="S20" s="10">
        <v>0.4</v>
      </c>
      <c r="T20" s="11"/>
      <c r="U20" s="324" t="s">
        <v>29</v>
      </c>
      <c r="V20" s="774"/>
    </row>
    <row r="21" spans="2:22" x14ac:dyDescent="0.25">
      <c r="B21" s="150">
        <v>9</v>
      </c>
      <c r="C21" s="7">
        <v>21101</v>
      </c>
      <c r="D21" s="472" t="s">
        <v>225</v>
      </c>
      <c r="E21" s="318" t="s">
        <v>489</v>
      </c>
      <c r="F21" s="319" t="s">
        <v>182</v>
      </c>
      <c r="G21" s="5">
        <v>9</v>
      </c>
      <c r="H21" s="7" t="s">
        <v>181</v>
      </c>
      <c r="I21" s="7">
        <v>105</v>
      </c>
      <c r="J21" s="791"/>
      <c r="K21" s="422">
        <v>18</v>
      </c>
      <c r="L21" s="7" t="s">
        <v>31</v>
      </c>
      <c r="M21" s="132">
        <v>92</v>
      </c>
      <c r="N21" s="8">
        <f t="shared" si="0"/>
        <v>1656</v>
      </c>
      <c r="O21" s="765"/>
      <c r="P21" s="10">
        <v>0.1</v>
      </c>
      <c r="Q21" s="10">
        <v>0.4</v>
      </c>
      <c r="R21" s="10">
        <v>0.1</v>
      </c>
      <c r="S21" s="10">
        <v>0.4</v>
      </c>
      <c r="T21" s="11"/>
      <c r="U21" s="324" t="s">
        <v>29</v>
      </c>
      <c r="V21" s="774"/>
    </row>
    <row r="22" spans="2:22" x14ac:dyDescent="0.25">
      <c r="B22" s="150">
        <v>10</v>
      </c>
      <c r="C22" s="7">
        <v>21101</v>
      </c>
      <c r="D22" s="472" t="s">
        <v>226</v>
      </c>
      <c r="E22" s="318" t="s">
        <v>489</v>
      </c>
      <c r="F22" s="319" t="s">
        <v>182</v>
      </c>
      <c r="G22" s="5">
        <v>9</v>
      </c>
      <c r="H22" s="7" t="s">
        <v>181</v>
      </c>
      <c r="I22" s="7">
        <v>105</v>
      </c>
      <c r="J22" s="791"/>
      <c r="K22" s="422">
        <v>15</v>
      </c>
      <c r="L22" s="7" t="s">
        <v>31</v>
      </c>
      <c r="M22" s="132">
        <v>140</v>
      </c>
      <c r="N22" s="8">
        <f t="shared" si="0"/>
        <v>2100</v>
      </c>
      <c r="O22" s="765"/>
      <c r="P22" s="10">
        <v>0.1</v>
      </c>
      <c r="Q22" s="10">
        <v>0.4</v>
      </c>
      <c r="R22" s="10">
        <v>0.1</v>
      </c>
      <c r="S22" s="10">
        <v>0.4</v>
      </c>
      <c r="T22" s="11"/>
      <c r="U22" s="324" t="s">
        <v>29</v>
      </c>
      <c r="V22" s="774"/>
    </row>
    <row r="23" spans="2:22" x14ac:dyDescent="0.25">
      <c r="B23" s="150">
        <v>11</v>
      </c>
      <c r="C23" s="7">
        <v>21101</v>
      </c>
      <c r="D23" s="472" t="s">
        <v>227</v>
      </c>
      <c r="E23" s="318" t="s">
        <v>489</v>
      </c>
      <c r="F23" s="319" t="s">
        <v>182</v>
      </c>
      <c r="G23" s="5">
        <v>9</v>
      </c>
      <c r="H23" s="7" t="s">
        <v>181</v>
      </c>
      <c r="I23" s="7">
        <v>105</v>
      </c>
      <c r="J23" s="791"/>
      <c r="K23" s="422">
        <v>77</v>
      </c>
      <c r="L23" s="7" t="s">
        <v>31</v>
      </c>
      <c r="M23" s="132">
        <v>39</v>
      </c>
      <c r="N23" s="8">
        <f t="shared" si="0"/>
        <v>3003</v>
      </c>
      <c r="O23" s="765"/>
      <c r="P23" s="10">
        <v>0.1</v>
      </c>
      <c r="Q23" s="10">
        <v>0.4</v>
      </c>
      <c r="R23" s="10">
        <v>0.1</v>
      </c>
      <c r="S23" s="10">
        <v>0.4</v>
      </c>
      <c r="T23" s="11"/>
      <c r="U23" s="324" t="s">
        <v>29</v>
      </c>
      <c r="V23" s="774"/>
    </row>
    <row r="24" spans="2:22" x14ac:dyDescent="0.25">
      <c r="B24" s="150">
        <v>12</v>
      </c>
      <c r="C24" s="7">
        <v>21101</v>
      </c>
      <c r="D24" s="472" t="s">
        <v>228</v>
      </c>
      <c r="E24" s="318" t="s">
        <v>489</v>
      </c>
      <c r="F24" s="319" t="s">
        <v>182</v>
      </c>
      <c r="G24" s="5">
        <v>9</v>
      </c>
      <c r="H24" s="7" t="s">
        <v>181</v>
      </c>
      <c r="I24" s="7">
        <v>105</v>
      </c>
      <c r="J24" s="791"/>
      <c r="K24" s="422">
        <v>9</v>
      </c>
      <c r="L24" s="7" t="s">
        <v>31</v>
      </c>
      <c r="M24" s="132">
        <v>45</v>
      </c>
      <c r="N24" s="8">
        <f t="shared" si="0"/>
        <v>405</v>
      </c>
      <c r="O24" s="765"/>
      <c r="P24" s="10">
        <v>0.1</v>
      </c>
      <c r="Q24" s="10">
        <v>0.4</v>
      </c>
      <c r="R24" s="10">
        <v>0.1</v>
      </c>
      <c r="S24" s="10">
        <v>0.4</v>
      </c>
      <c r="T24" s="11"/>
      <c r="U24" s="324" t="s">
        <v>29</v>
      </c>
      <c r="V24" s="774"/>
    </row>
    <row r="25" spans="2:22" x14ac:dyDescent="0.25">
      <c r="B25" s="150">
        <v>13</v>
      </c>
      <c r="C25" s="7">
        <v>21101</v>
      </c>
      <c r="D25" s="472" t="s">
        <v>229</v>
      </c>
      <c r="E25" s="318" t="s">
        <v>489</v>
      </c>
      <c r="F25" s="319" t="s">
        <v>182</v>
      </c>
      <c r="G25" s="5">
        <v>9</v>
      </c>
      <c r="H25" s="7" t="s">
        <v>181</v>
      </c>
      <c r="I25" s="7">
        <v>105</v>
      </c>
      <c r="J25" s="791"/>
      <c r="K25" s="422">
        <v>77</v>
      </c>
      <c r="L25" s="7" t="s">
        <v>31</v>
      </c>
      <c r="M25" s="132">
        <v>13.5</v>
      </c>
      <c r="N25" s="8">
        <f t="shared" si="0"/>
        <v>1039.5</v>
      </c>
      <c r="O25" s="765"/>
      <c r="P25" s="10">
        <v>0.1</v>
      </c>
      <c r="Q25" s="10">
        <v>0.4</v>
      </c>
      <c r="R25" s="10">
        <v>0.1</v>
      </c>
      <c r="S25" s="10">
        <v>0.4</v>
      </c>
      <c r="T25" s="11"/>
      <c r="U25" s="324" t="s">
        <v>29</v>
      </c>
      <c r="V25" s="774"/>
    </row>
    <row r="26" spans="2:22" x14ac:dyDescent="0.25">
      <c r="B26" s="150">
        <v>14</v>
      </c>
      <c r="C26" s="7">
        <v>21101</v>
      </c>
      <c r="D26" s="472" t="s">
        <v>230</v>
      </c>
      <c r="E26" s="318" t="s">
        <v>489</v>
      </c>
      <c r="F26" s="319" t="s">
        <v>182</v>
      </c>
      <c r="G26" s="5">
        <v>9</v>
      </c>
      <c r="H26" s="7" t="s">
        <v>181</v>
      </c>
      <c r="I26" s="7">
        <v>105</v>
      </c>
      <c r="J26" s="791"/>
      <c r="K26" s="422">
        <v>77</v>
      </c>
      <c r="L26" s="7" t="s">
        <v>31</v>
      </c>
      <c r="M26" s="132">
        <v>59.5</v>
      </c>
      <c r="N26" s="8">
        <f t="shared" si="0"/>
        <v>4581.5</v>
      </c>
      <c r="O26" s="765"/>
      <c r="P26" s="10">
        <v>0.1</v>
      </c>
      <c r="Q26" s="10">
        <v>0.4</v>
      </c>
      <c r="R26" s="10">
        <v>0.1</v>
      </c>
      <c r="S26" s="10">
        <v>0.4</v>
      </c>
      <c r="T26" s="11"/>
      <c r="U26" s="324" t="s">
        <v>29</v>
      </c>
      <c r="V26" s="774"/>
    </row>
    <row r="27" spans="2:22" x14ac:dyDescent="0.25">
      <c r="B27" s="150">
        <v>15</v>
      </c>
      <c r="C27" s="7">
        <v>21101</v>
      </c>
      <c r="D27" s="472" t="s">
        <v>231</v>
      </c>
      <c r="E27" s="318" t="s">
        <v>489</v>
      </c>
      <c r="F27" s="319" t="s">
        <v>182</v>
      </c>
      <c r="G27" s="5">
        <v>9</v>
      </c>
      <c r="H27" s="7" t="s">
        <v>181</v>
      </c>
      <c r="I27" s="7">
        <v>105</v>
      </c>
      <c r="J27" s="791"/>
      <c r="K27" s="422">
        <v>66</v>
      </c>
      <c r="L27" s="7" t="s">
        <v>31</v>
      </c>
      <c r="M27" s="132">
        <v>59.5</v>
      </c>
      <c r="N27" s="8">
        <f t="shared" si="0"/>
        <v>3927</v>
      </c>
      <c r="O27" s="765"/>
      <c r="P27" s="10">
        <v>0.1</v>
      </c>
      <c r="Q27" s="10">
        <v>0.4</v>
      </c>
      <c r="R27" s="10">
        <v>0.1</v>
      </c>
      <c r="S27" s="10">
        <v>0.4</v>
      </c>
      <c r="T27" s="11"/>
      <c r="U27" s="324" t="s">
        <v>29</v>
      </c>
      <c r="V27" s="774"/>
    </row>
    <row r="28" spans="2:22" x14ac:dyDescent="0.25">
      <c r="B28" s="150">
        <v>16</v>
      </c>
      <c r="C28" s="7">
        <v>21101</v>
      </c>
      <c r="D28" s="472" t="s">
        <v>232</v>
      </c>
      <c r="E28" s="318" t="s">
        <v>489</v>
      </c>
      <c r="F28" s="319" t="s">
        <v>182</v>
      </c>
      <c r="G28" s="5">
        <v>9</v>
      </c>
      <c r="H28" s="7" t="s">
        <v>181</v>
      </c>
      <c r="I28" s="7">
        <v>105</v>
      </c>
      <c r="J28" s="791"/>
      <c r="K28" s="422">
        <v>132</v>
      </c>
      <c r="L28" s="7" t="s">
        <v>27</v>
      </c>
      <c r="M28" s="132">
        <v>8</v>
      </c>
      <c r="N28" s="8">
        <f t="shared" si="0"/>
        <v>1056</v>
      </c>
      <c r="O28" s="765"/>
      <c r="P28" s="10">
        <v>0.1</v>
      </c>
      <c r="Q28" s="10">
        <v>0.4</v>
      </c>
      <c r="R28" s="10">
        <v>0.1</v>
      </c>
      <c r="S28" s="10">
        <v>0.4</v>
      </c>
      <c r="T28" s="11"/>
      <c r="U28" s="324" t="s">
        <v>29</v>
      </c>
      <c r="V28" s="774"/>
    </row>
    <row r="29" spans="2:22" x14ac:dyDescent="0.25">
      <c r="B29" s="150">
        <v>17</v>
      </c>
      <c r="C29" s="7">
        <v>21101</v>
      </c>
      <c r="D29" s="472" t="s">
        <v>233</v>
      </c>
      <c r="E29" s="318" t="s">
        <v>489</v>
      </c>
      <c r="F29" s="319" t="s">
        <v>182</v>
      </c>
      <c r="G29" s="5">
        <v>9</v>
      </c>
      <c r="H29" s="7" t="s">
        <v>181</v>
      </c>
      <c r="I29" s="7">
        <v>105</v>
      </c>
      <c r="J29" s="791"/>
      <c r="K29" s="422">
        <v>110</v>
      </c>
      <c r="L29" s="7" t="s">
        <v>27</v>
      </c>
      <c r="M29" s="132">
        <v>18.3</v>
      </c>
      <c r="N29" s="8">
        <f t="shared" si="0"/>
        <v>2013</v>
      </c>
      <c r="O29" s="765"/>
      <c r="P29" s="10">
        <v>0.1</v>
      </c>
      <c r="Q29" s="10">
        <v>0.4</v>
      </c>
      <c r="R29" s="10">
        <v>0.1</v>
      </c>
      <c r="S29" s="10">
        <v>0.4</v>
      </c>
      <c r="T29" s="11"/>
      <c r="U29" s="324" t="s">
        <v>29</v>
      </c>
      <c r="V29" s="774"/>
    </row>
    <row r="30" spans="2:22" x14ac:dyDescent="0.25">
      <c r="B30" s="150">
        <v>18</v>
      </c>
      <c r="C30" s="7">
        <v>21101</v>
      </c>
      <c r="D30" s="472" t="s">
        <v>234</v>
      </c>
      <c r="E30" s="318" t="s">
        <v>489</v>
      </c>
      <c r="F30" s="319" t="s">
        <v>182</v>
      </c>
      <c r="G30" s="5">
        <v>9</v>
      </c>
      <c r="H30" s="7" t="s">
        <v>181</v>
      </c>
      <c r="I30" s="7">
        <v>105</v>
      </c>
      <c r="J30" s="791"/>
      <c r="K30" s="422">
        <v>17</v>
      </c>
      <c r="L30" s="7" t="s">
        <v>31</v>
      </c>
      <c r="M30" s="132">
        <v>36.5</v>
      </c>
      <c r="N30" s="8">
        <f t="shared" si="0"/>
        <v>620.5</v>
      </c>
      <c r="O30" s="765"/>
      <c r="P30" s="10">
        <v>0.1</v>
      </c>
      <c r="Q30" s="10">
        <v>0.4</v>
      </c>
      <c r="R30" s="10">
        <v>0.1</v>
      </c>
      <c r="S30" s="10">
        <v>0.4</v>
      </c>
      <c r="T30" s="11"/>
      <c r="U30" s="324" t="s">
        <v>29</v>
      </c>
      <c r="V30" s="774"/>
    </row>
    <row r="31" spans="2:22" x14ac:dyDescent="0.25">
      <c r="B31" s="150">
        <v>19</v>
      </c>
      <c r="C31" s="7">
        <v>21101</v>
      </c>
      <c r="D31" s="472" t="s">
        <v>32</v>
      </c>
      <c r="E31" s="318" t="s">
        <v>489</v>
      </c>
      <c r="F31" s="319" t="s">
        <v>182</v>
      </c>
      <c r="G31" s="5">
        <v>9</v>
      </c>
      <c r="H31" s="7" t="s">
        <v>181</v>
      </c>
      <c r="I31" s="7">
        <v>105</v>
      </c>
      <c r="J31" s="791"/>
      <c r="K31" s="422">
        <v>88</v>
      </c>
      <c r="L31" s="7" t="s">
        <v>27</v>
      </c>
      <c r="M31" s="132">
        <v>29.6</v>
      </c>
      <c r="N31" s="8">
        <f t="shared" si="0"/>
        <v>2604.8000000000002</v>
      </c>
      <c r="O31" s="765"/>
      <c r="P31" s="10">
        <v>0.1</v>
      </c>
      <c r="Q31" s="10">
        <v>0.4</v>
      </c>
      <c r="R31" s="10">
        <v>0.1</v>
      </c>
      <c r="S31" s="10">
        <v>0.4</v>
      </c>
      <c r="T31" s="11"/>
      <c r="U31" s="324" t="s">
        <v>29</v>
      </c>
      <c r="V31" s="774"/>
    </row>
    <row r="32" spans="2:22" x14ac:dyDescent="0.25">
      <c r="B32" s="150">
        <v>20</v>
      </c>
      <c r="C32" s="7">
        <v>21101</v>
      </c>
      <c r="D32" s="472" t="s">
        <v>33</v>
      </c>
      <c r="E32" s="318" t="s">
        <v>489</v>
      </c>
      <c r="F32" s="319" t="s">
        <v>182</v>
      </c>
      <c r="G32" s="5">
        <v>9</v>
      </c>
      <c r="H32" s="7" t="s">
        <v>181</v>
      </c>
      <c r="I32" s="7">
        <v>105</v>
      </c>
      <c r="J32" s="791"/>
      <c r="K32" s="422">
        <v>66</v>
      </c>
      <c r="L32" s="7" t="s">
        <v>27</v>
      </c>
      <c r="M32" s="132">
        <v>32</v>
      </c>
      <c r="N32" s="8">
        <f t="shared" si="0"/>
        <v>2112</v>
      </c>
      <c r="O32" s="765"/>
      <c r="P32" s="10">
        <v>0.1</v>
      </c>
      <c r="Q32" s="10">
        <v>0.4</v>
      </c>
      <c r="R32" s="10">
        <v>0.1</v>
      </c>
      <c r="S32" s="10">
        <v>0.4</v>
      </c>
      <c r="T32" s="11"/>
      <c r="U32" s="324" t="s">
        <v>29</v>
      </c>
      <c r="V32" s="774"/>
    </row>
    <row r="33" spans="2:22" x14ac:dyDescent="0.25">
      <c r="B33" s="150">
        <v>21</v>
      </c>
      <c r="C33" s="7">
        <v>21101</v>
      </c>
      <c r="D33" s="472" t="s">
        <v>235</v>
      </c>
      <c r="E33" s="318" t="s">
        <v>489</v>
      </c>
      <c r="F33" s="319" t="s">
        <v>182</v>
      </c>
      <c r="G33" s="5">
        <v>9</v>
      </c>
      <c r="H33" s="7" t="s">
        <v>181</v>
      </c>
      <c r="I33" s="7">
        <v>105</v>
      </c>
      <c r="J33" s="791"/>
      <c r="K33" s="422">
        <v>66</v>
      </c>
      <c r="L33" s="7" t="s">
        <v>27</v>
      </c>
      <c r="M33" s="132">
        <v>7</v>
      </c>
      <c r="N33" s="8">
        <f t="shared" si="0"/>
        <v>462</v>
      </c>
      <c r="O33" s="765"/>
      <c r="P33" s="10">
        <v>0.1</v>
      </c>
      <c r="Q33" s="10">
        <v>0.4</v>
      </c>
      <c r="R33" s="10">
        <v>0.1</v>
      </c>
      <c r="S33" s="10">
        <v>0.4</v>
      </c>
      <c r="T33" s="11"/>
      <c r="U33" s="324" t="s">
        <v>29</v>
      </c>
      <c r="V33" s="774"/>
    </row>
    <row r="34" spans="2:22" x14ac:dyDescent="0.25">
      <c r="B34" s="150">
        <v>22</v>
      </c>
      <c r="C34" s="7">
        <v>21101</v>
      </c>
      <c r="D34" s="472" t="s">
        <v>236</v>
      </c>
      <c r="E34" s="318" t="s">
        <v>489</v>
      </c>
      <c r="F34" s="319" t="s">
        <v>182</v>
      </c>
      <c r="G34" s="5">
        <v>9</v>
      </c>
      <c r="H34" s="7" t="s">
        <v>181</v>
      </c>
      <c r="I34" s="7">
        <v>105</v>
      </c>
      <c r="J34" s="791"/>
      <c r="K34" s="422">
        <v>55</v>
      </c>
      <c r="L34" s="7" t="s">
        <v>31</v>
      </c>
      <c r="M34" s="132">
        <v>17</v>
      </c>
      <c r="N34" s="8">
        <f t="shared" si="0"/>
        <v>935</v>
      </c>
      <c r="O34" s="765"/>
      <c r="P34" s="10">
        <v>0.1</v>
      </c>
      <c r="Q34" s="10">
        <v>0.4</v>
      </c>
      <c r="R34" s="10">
        <v>0.1</v>
      </c>
      <c r="S34" s="10">
        <v>0.4</v>
      </c>
      <c r="T34" s="11"/>
      <c r="U34" s="324" t="s">
        <v>29</v>
      </c>
      <c r="V34" s="774"/>
    </row>
    <row r="35" spans="2:22" x14ac:dyDescent="0.25">
      <c r="B35" s="150">
        <v>23</v>
      </c>
      <c r="C35" s="7">
        <v>21101</v>
      </c>
      <c r="D35" s="472" t="s">
        <v>237</v>
      </c>
      <c r="E35" s="318" t="s">
        <v>489</v>
      </c>
      <c r="F35" s="319" t="s">
        <v>182</v>
      </c>
      <c r="G35" s="5">
        <v>9</v>
      </c>
      <c r="H35" s="7" t="s">
        <v>181</v>
      </c>
      <c r="I35" s="7">
        <v>105</v>
      </c>
      <c r="J35" s="791"/>
      <c r="K35" s="422">
        <v>22</v>
      </c>
      <c r="L35" s="7" t="s">
        <v>31</v>
      </c>
      <c r="M35" s="132">
        <v>19.5</v>
      </c>
      <c r="N35" s="8">
        <f t="shared" si="0"/>
        <v>429</v>
      </c>
      <c r="O35" s="765"/>
      <c r="P35" s="10">
        <v>0.1</v>
      </c>
      <c r="Q35" s="10">
        <v>0.4</v>
      </c>
      <c r="R35" s="10">
        <v>0.1</v>
      </c>
      <c r="S35" s="10">
        <v>0.4</v>
      </c>
      <c r="T35" s="11"/>
      <c r="U35" s="324" t="s">
        <v>29</v>
      </c>
      <c r="V35" s="774"/>
    </row>
    <row r="36" spans="2:22" x14ac:dyDescent="0.25">
      <c r="B36" s="150">
        <v>24</v>
      </c>
      <c r="C36" s="7">
        <v>21101</v>
      </c>
      <c r="D36" s="472" t="s">
        <v>238</v>
      </c>
      <c r="E36" s="318" t="s">
        <v>489</v>
      </c>
      <c r="F36" s="319" t="s">
        <v>182</v>
      </c>
      <c r="G36" s="5">
        <v>9</v>
      </c>
      <c r="H36" s="7" t="s">
        <v>181</v>
      </c>
      <c r="I36" s="7">
        <v>105</v>
      </c>
      <c r="J36" s="791"/>
      <c r="K36" s="422">
        <v>44</v>
      </c>
      <c r="L36" s="7" t="s">
        <v>31</v>
      </c>
      <c r="M36" s="132">
        <v>10</v>
      </c>
      <c r="N36" s="8">
        <f t="shared" si="0"/>
        <v>440</v>
      </c>
      <c r="O36" s="765"/>
      <c r="P36" s="10">
        <v>0.1</v>
      </c>
      <c r="Q36" s="10">
        <v>0.4</v>
      </c>
      <c r="R36" s="10">
        <v>0.1</v>
      </c>
      <c r="S36" s="10">
        <v>0.4</v>
      </c>
      <c r="T36" s="11"/>
      <c r="U36" s="324" t="s">
        <v>29</v>
      </c>
      <c r="V36" s="774"/>
    </row>
    <row r="37" spans="2:22" x14ac:dyDescent="0.25">
      <c r="B37" s="150">
        <v>25</v>
      </c>
      <c r="C37" s="7">
        <v>21101</v>
      </c>
      <c r="D37" s="472" t="s">
        <v>239</v>
      </c>
      <c r="E37" s="318" t="s">
        <v>489</v>
      </c>
      <c r="F37" s="319" t="s">
        <v>182</v>
      </c>
      <c r="G37" s="5">
        <v>9</v>
      </c>
      <c r="H37" s="7" t="s">
        <v>181</v>
      </c>
      <c r="I37" s="7">
        <v>105</v>
      </c>
      <c r="J37" s="791"/>
      <c r="K37" s="422">
        <v>11</v>
      </c>
      <c r="L37" s="7" t="s">
        <v>31</v>
      </c>
      <c r="M37" s="132">
        <v>113</v>
      </c>
      <c r="N37" s="8">
        <f t="shared" si="0"/>
        <v>1243</v>
      </c>
      <c r="O37" s="765"/>
      <c r="P37" s="10">
        <v>0.1</v>
      </c>
      <c r="Q37" s="10">
        <v>0.4</v>
      </c>
      <c r="R37" s="10">
        <v>0.1</v>
      </c>
      <c r="S37" s="10">
        <v>0.4</v>
      </c>
      <c r="T37" s="11"/>
      <c r="U37" s="324" t="s">
        <v>29</v>
      </c>
      <c r="V37" s="774"/>
    </row>
    <row r="38" spans="2:22" x14ac:dyDescent="0.25">
      <c r="B38" s="150">
        <v>26</v>
      </c>
      <c r="C38" s="7">
        <v>21101</v>
      </c>
      <c r="D38" s="472" t="s">
        <v>240</v>
      </c>
      <c r="E38" s="318" t="s">
        <v>489</v>
      </c>
      <c r="F38" s="319" t="s">
        <v>182</v>
      </c>
      <c r="G38" s="5">
        <v>9</v>
      </c>
      <c r="H38" s="7" t="s">
        <v>181</v>
      </c>
      <c r="I38" s="7">
        <v>105</v>
      </c>
      <c r="J38" s="791"/>
      <c r="K38" s="422">
        <v>11</v>
      </c>
      <c r="L38" s="7" t="s">
        <v>31</v>
      </c>
      <c r="M38" s="132">
        <v>35</v>
      </c>
      <c r="N38" s="8">
        <f t="shared" si="0"/>
        <v>385</v>
      </c>
      <c r="O38" s="765"/>
      <c r="P38" s="10">
        <v>0.1</v>
      </c>
      <c r="Q38" s="10">
        <v>0.4</v>
      </c>
      <c r="R38" s="10">
        <v>0.1</v>
      </c>
      <c r="S38" s="10">
        <v>0.4</v>
      </c>
      <c r="T38" s="11"/>
      <c r="U38" s="324" t="s">
        <v>29</v>
      </c>
      <c r="V38" s="774"/>
    </row>
    <row r="39" spans="2:22" x14ac:dyDescent="0.25">
      <c r="B39" s="150">
        <v>27</v>
      </c>
      <c r="C39" s="7">
        <v>21101</v>
      </c>
      <c r="D39" s="472" t="s">
        <v>241</v>
      </c>
      <c r="E39" s="318" t="s">
        <v>489</v>
      </c>
      <c r="F39" s="319" t="s">
        <v>182</v>
      </c>
      <c r="G39" s="5">
        <v>9</v>
      </c>
      <c r="H39" s="7" t="s">
        <v>181</v>
      </c>
      <c r="I39" s="7">
        <v>105</v>
      </c>
      <c r="J39" s="791"/>
      <c r="K39" s="422">
        <v>11</v>
      </c>
      <c r="L39" s="7" t="s">
        <v>31</v>
      </c>
      <c r="M39" s="132">
        <v>35</v>
      </c>
      <c r="N39" s="8">
        <f t="shared" si="0"/>
        <v>385</v>
      </c>
      <c r="O39" s="765"/>
      <c r="P39" s="10">
        <v>0.1</v>
      </c>
      <c r="Q39" s="10">
        <v>0.4</v>
      </c>
      <c r="R39" s="10">
        <v>0.1</v>
      </c>
      <c r="S39" s="10">
        <v>0.4</v>
      </c>
      <c r="T39" s="11"/>
      <c r="U39" s="324" t="s">
        <v>29</v>
      </c>
      <c r="V39" s="774"/>
    </row>
    <row r="40" spans="2:22" x14ac:dyDescent="0.25">
      <c r="B40" s="150">
        <v>28</v>
      </c>
      <c r="C40" s="7">
        <v>21101</v>
      </c>
      <c r="D40" s="472" t="s">
        <v>242</v>
      </c>
      <c r="E40" s="318" t="s">
        <v>489</v>
      </c>
      <c r="F40" s="319" t="s">
        <v>182</v>
      </c>
      <c r="G40" s="5">
        <v>9</v>
      </c>
      <c r="H40" s="7" t="s">
        <v>181</v>
      </c>
      <c r="I40" s="7">
        <v>105</v>
      </c>
      <c r="J40" s="791"/>
      <c r="K40" s="422">
        <v>770</v>
      </c>
      <c r="L40" s="7" t="s">
        <v>31</v>
      </c>
      <c r="M40" s="132">
        <v>3</v>
      </c>
      <c r="N40" s="8">
        <f t="shared" si="0"/>
        <v>2310</v>
      </c>
      <c r="O40" s="765"/>
      <c r="P40" s="10">
        <v>0.1</v>
      </c>
      <c r="Q40" s="10">
        <v>0.4</v>
      </c>
      <c r="R40" s="10">
        <v>0.1</v>
      </c>
      <c r="S40" s="10">
        <v>0.4</v>
      </c>
      <c r="T40" s="11"/>
      <c r="U40" s="324" t="s">
        <v>29</v>
      </c>
      <c r="V40" s="774"/>
    </row>
    <row r="41" spans="2:22" x14ac:dyDescent="0.25">
      <c r="B41" s="150">
        <v>29</v>
      </c>
      <c r="C41" s="7">
        <v>21101</v>
      </c>
      <c r="D41" s="472" t="s">
        <v>243</v>
      </c>
      <c r="E41" s="318" t="s">
        <v>489</v>
      </c>
      <c r="F41" s="319" t="s">
        <v>182</v>
      </c>
      <c r="G41" s="5">
        <v>9</v>
      </c>
      <c r="H41" s="7" t="s">
        <v>181</v>
      </c>
      <c r="I41" s="7">
        <v>105</v>
      </c>
      <c r="J41" s="791"/>
      <c r="K41" s="422">
        <v>220</v>
      </c>
      <c r="L41" s="7" t="s">
        <v>31</v>
      </c>
      <c r="M41" s="132">
        <v>3.5</v>
      </c>
      <c r="N41" s="8">
        <f t="shared" si="0"/>
        <v>770</v>
      </c>
      <c r="O41" s="765"/>
      <c r="P41" s="10">
        <v>0.1</v>
      </c>
      <c r="Q41" s="10">
        <v>0.4</v>
      </c>
      <c r="R41" s="10">
        <v>0.1</v>
      </c>
      <c r="S41" s="10">
        <v>0.4</v>
      </c>
      <c r="T41" s="11"/>
      <c r="U41" s="324" t="s">
        <v>29</v>
      </c>
      <c r="V41" s="774"/>
    </row>
    <row r="42" spans="2:22" x14ac:dyDescent="0.25">
      <c r="B42" s="15">
        <v>30</v>
      </c>
      <c r="C42" s="16">
        <v>21101</v>
      </c>
      <c r="D42" s="473" t="s">
        <v>244</v>
      </c>
      <c r="E42" s="318" t="s">
        <v>489</v>
      </c>
      <c r="F42" s="319" t="s">
        <v>182</v>
      </c>
      <c r="G42" s="5">
        <v>9</v>
      </c>
      <c r="H42" s="7" t="s">
        <v>181</v>
      </c>
      <c r="I42" s="7">
        <v>105</v>
      </c>
      <c r="J42" s="791"/>
      <c r="K42" s="16">
        <v>33</v>
      </c>
      <c r="L42" s="7" t="s">
        <v>27</v>
      </c>
      <c r="M42" s="17">
        <v>24.3</v>
      </c>
      <c r="N42" s="8">
        <f t="shared" si="0"/>
        <v>801.9</v>
      </c>
      <c r="O42" s="765"/>
      <c r="P42" s="10">
        <v>0.1</v>
      </c>
      <c r="Q42" s="10">
        <v>0.4</v>
      </c>
      <c r="R42" s="10">
        <v>0.1</v>
      </c>
      <c r="S42" s="10">
        <v>0.4</v>
      </c>
      <c r="T42" s="11"/>
      <c r="U42" s="324" t="s">
        <v>29</v>
      </c>
      <c r="V42" s="774"/>
    </row>
    <row r="43" spans="2:22" ht="24.75" thickBot="1" x14ac:dyDescent="0.3">
      <c r="B43" s="22">
        <v>31</v>
      </c>
      <c r="C43" s="23">
        <v>21101</v>
      </c>
      <c r="D43" s="474" t="s">
        <v>245</v>
      </c>
      <c r="E43" s="318" t="s">
        <v>489</v>
      </c>
      <c r="F43" s="319" t="s">
        <v>182</v>
      </c>
      <c r="G43" s="5">
        <v>9</v>
      </c>
      <c r="H43" s="7" t="s">
        <v>181</v>
      </c>
      <c r="I43" s="7">
        <v>105</v>
      </c>
      <c r="J43" s="792"/>
      <c r="K43" s="23">
        <v>11</v>
      </c>
      <c r="L43" s="174" t="s">
        <v>36</v>
      </c>
      <c r="M43" s="149">
        <v>37.9</v>
      </c>
      <c r="N43" s="145">
        <f>M43*K43</f>
        <v>416.9</v>
      </c>
      <c r="O43" s="765"/>
      <c r="P43" s="10">
        <v>0.1</v>
      </c>
      <c r="Q43" s="10">
        <v>0.4</v>
      </c>
      <c r="R43" s="10">
        <v>0.1</v>
      </c>
      <c r="S43" s="10">
        <v>0.4</v>
      </c>
      <c r="T43" s="11"/>
      <c r="U43" s="324" t="s">
        <v>29</v>
      </c>
      <c r="V43" s="774"/>
    </row>
    <row r="44" spans="2:22" ht="15.75" thickTop="1" x14ac:dyDescent="0.25">
      <c r="B44" s="12"/>
      <c r="C44" s="12"/>
      <c r="D44" s="328"/>
      <c r="E44" s="329"/>
      <c r="F44" s="330"/>
      <c r="G44" s="12"/>
      <c r="H44" s="12"/>
      <c r="I44" s="12"/>
      <c r="J44" s="331"/>
      <c r="K44" s="335"/>
      <c r="L44" s="12"/>
      <c r="M44" s="333"/>
      <c r="N44" s="139"/>
      <c r="O44" s="334"/>
      <c r="P44" s="290"/>
      <c r="Q44" s="290"/>
      <c r="R44" s="290"/>
      <c r="S44" s="290"/>
      <c r="T44" s="13"/>
      <c r="U44" s="163"/>
      <c r="V44" s="14"/>
    </row>
    <row r="45" spans="2:22" x14ac:dyDescent="0.25">
      <c r="B45" s="12"/>
      <c r="C45" s="12"/>
      <c r="D45" s="328"/>
      <c r="E45" s="329"/>
      <c r="F45" s="330"/>
      <c r="G45" s="12"/>
      <c r="H45" s="12"/>
      <c r="I45" s="12"/>
      <c r="J45" s="331"/>
      <c r="K45" s="335"/>
      <c r="L45" s="12"/>
      <c r="M45" s="333"/>
      <c r="N45" s="139">
        <f>SUM(N13:N44)</f>
        <v>45719.44</v>
      </c>
      <c r="O45" s="334"/>
      <c r="P45" s="290"/>
      <c r="Q45" s="290"/>
      <c r="R45" s="290"/>
      <c r="S45" s="290"/>
      <c r="T45" s="13"/>
      <c r="U45" s="163"/>
      <c r="V45" s="14"/>
    </row>
    <row r="46" spans="2:22" x14ac:dyDescent="0.25">
      <c r="B46" s="12"/>
      <c r="C46" s="12"/>
      <c r="D46" s="328"/>
      <c r="E46" s="329"/>
      <c r="F46" s="330"/>
      <c r="G46" s="12"/>
      <c r="H46" s="12"/>
      <c r="I46" s="12"/>
      <c r="J46" s="331"/>
      <c r="K46" s="335"/>
      <c r="L46" s="12"/>
      <c r="M46" s="333"/>
      <c r="N46" s="139"/>
      <c r="O46" s="334"/>
      <c r="P46" s="290"/>
      <c r="Q46" s="290"/>
      <c r="R46" s="290"/>
      <c r="S46" s="290"/>
      <c r="T46" s="13"/>
      <c r="U46" s="163"/>
      <c r="V46" s="14"/>
    </row>
    <row r="47" spans="2:22" x14ac:dyDescent="0.25">
      <c r="B47" s="12"/>
      <c r="C47" s="12"/>
      <c r="D47" s="328"/>
      <c r="E47" s="328"/>
      <c r="F47" s="328"/>
      <c r="G47" s="12"/>
      <c r="H47" s="12"/>
      <c r="I47" s="12"/>
      <c r="J47" s="331"/>
      <c r="K47" s="335"/>
      <c r="L47" s="12"/>
      <c r="M47" s="333"/>
      <c r="N47" s="139"/>
      <c r="O47" s="289"/>
      <c r="P47" s="290"/>
      <c r="Q47" s="290"/>
      <c r="R47" s="290"/>
      <c r="S47" s="290"/>
      <c r="T47" s="13"/>
      <c r="U47" s="163"/>
      <c r="V47" s="14"/>
    </row>
    <row r="48" spans="2:22" x14ac:dyDescent="0.25">
      <c r="B48" s="706" t="s">
        <v>0</v>
      </c>
      <c r="C48" s="706"/>
      <c r="D48" s="706"/>
      <c r="E48" s="706"/>
      <c r="F48" s="706"/>
      <c r="G48" s="706"/>
      <c r="H48" s="706"/>
      <c r="I48" s="706"/>
      <c r="J48" s="706"/>
      <c r="K48" s="706"/>
      <c r="L48" s="706"/>
      <c r="M48" s="706"/>
      <c r="N48" s="706"/>
      <c r="O48" s="706"/>
      <c r="P48" s="706"/>
      <c r="Q48" s="706"/>
      <c r="R48" s="706"/>
      <c r="S48" s="706"/>
      <c r="T48" s="706"/>
      <c r="U48" s="706"/>
      <c r="V48" s="706"/>
    </row>
    <row r="49" spans="2:22" x14ac:dyDescent="0.25">
      <c r="B49" s="713" t="s">
        <v>1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</row>
    <row r="50" spans="2:22" x14ac:dyDescent="0.25">
      <c r="B50" s="713" t="s">
        <v>2</v>
      </c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</row>
    <row r="51" spans="2:22" x14ac:dyDescent="0.25">
      <c r="B51" s="713" t="s">
        <v>3</v>
      </c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</row>
    <row r="52" spans="2:22" x14ac:dyDescent="0.25">
      <c r="B52" s="713" t="s">
        <v>494</v>
      </c>
      <c r="C52" s="713"/>
      <c r="D52" s="713"/>
      <c r="E52" s="713"/>
      <c r="F52" s="713"/>
      <c r="G52" s="713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</row>
    <row r="53" spans="2:22" x14ac:dyDescent="0.25">
      <c r="B53" s="726" t="s">
        <v>4</v>
      </c>
      <c r="C53" s="726"/>
      <c r="D53" s="726"/>
      <c r="E53" s="726"/>
      <c r="F53" s="726"/>
      <c r="G53" s="726"/>
      <c r="H53" s="726"/>
      <c r="I53" s="726"/>
      <c r="J53" s="726"/>
      <c r="K53" s="726"/>
      <c r="L53" s="726"/>
      <c r="M53" s="726"/>
      <c r="N53" s="726"/>
      <c r="O53" s="726"/>
      <c r="P53" s="726"/>
      <c r="Q53" s="726"/>
      <c r="R53" s="726"/>
      <c r="S53" s="726"/>
      <c r="T53" s="726"/>
      <c r="U53" s="726"/>
      <c r="V53" s="726"/>
    </row>
    <row r="54" spans="2:22" x14ac:dyDescent="0.25">
      <c r="B54" s="697" t="s">
        <v>5</v>
      </c>
      <c r="C54" s="697"/>
      <c r="D54" s="697"/>
      <c r="E54" s="697"/>
      <c r="F54" s="697"/>
      <c r="G54" s="697"/>
      <c r="H54" s="697"/>
      <c r="I54" s="697"/>
      <c r="J54" s="697"/>
      <c r="K54" s="697"/>
      <c r="L54" s="697"/>
      <c r="M54" s="697"/>
      <c r="N54" s="697"/>
      <c r="O54" s="697"/>
      <c r="P54" s="697"/>
      <c r="Q54" s="697"/>
      <c r="R54" s="697"/>
      <c r="S54" s="697"/>
      <c r="T54" s="697"/>
      <c r="U54" s="697"/>
      <c r="V54" s="697"/>
    </row>
    <row r="55" spans="2:22" ht="18.75" thickBot="1" x14ac:dyDescent="0.3">
      <c r="B55" s="2"/>
      <c r="C55" s="2"/>
      <c r="D55" s="3"/>
      <c r="E55" s="3"/>
      <c r="F55" s="3"/>
      <c r="G55" s="3"/>
      <c r="H55" s="3"/>
      <c r="I55" s="3"/>
      <c r="J55" s="3"/>
      <c r="K55" s="3"/>
      <c r="L55" s="4"/>
      <c r="M55" s="3"/>
      <c r="N55" s="3"/>
      <c r="O55" s="3"/>
      <c r="P55" s="3"/>
      <c r="Q55" s="3"/>
      <c r="R55" s="3"/>
      <c r="S55" s="3"/>
      <c r="T55" s="2"/>
      <c r="U55" s="2"/>
      <c r="V55" s="2"/>
    </row>
    <row r="56" spans="2:22" ht="15.75" thickTop="1" x14ac:dyDescent="0.25">
      <c r="B56" s="698" t="s">
        <v>6</v>
      </c>
      <c r="C56" s="700" t="s">
        <v>7</v>
      </c>
      <c r="D56" s="702" t="s">
        <v>8</v>
      </c>
      <c r="E56" s="702" t="s">
        <v>177</v>
      </c>
      <c r="F56" s="702" t="s">
        <v>178</v>
      </c>
      <c r="G56" s="702" t="s">
        <v>9</v>
      </c>
      <c r="H56" s="702" t="s">
        <v>10</v>
      </c>
      <c r="I56" s="312"/>
      <c r="J56" s="702" t="s">
        <v>179</v>
      </c>
      <c r="K56" s="702" t="s">
        <v>11</v>
      </c>
      <c r="L56" s="700" t="s">
        <v>12</v>
      </c>
      <c r="M56" s="704" t="s">
        <v>13</v>
      </c>
      <c r="N56" s="704" t="s">
        <v>14</v>
      </c>
      <c r="O56" s="704" t="s">
        <v>15</v>
      </c>
      <c r="P56" s="715" t="s">
        <v>16</v>
      </c>
      <c r="Q56" s="716"/>
      <c r="R56" s="716"/>
      <c r="S56" s="717"/>
      <c r="T56" s="721" t="s">
        <v>17</v>
      </c>
      <c r="U56" s="722"/>
      <c r="V56" s="708" t="s">
        <v>18</v>
      </c>
    </row>
    <row r="57" spans="2:22" x14ac:dyDescent="0.25">
      <c r="B57" s="699"/>
      <c r="C57" s="701"/>
      <c r="D57" s="703"/>
      <c r="E57" s="765"/>
      <c r="F57" s="765"/>
      <c r="G57" s="703"/>
      <c r="H57" s="703"/>
      <c r="I57" s="313"/>
      <c r="J57" s="765"/>
      <c r="K57" s="703"/>
      <c r="L57" s="701"/>
      <c r="M57" s="705"/>
      <c r="N57" s="705"/>
      <c r="O57" s="705"/>
      <c r="P57" s="718"/>
      <c r="Q57" s="719"/>
      <c r="R57" s="719"/>
      <c r="S57" s="720"/>
      <c r="T57" s="723"/>
      <c r="U57" s="724"/>
      <c r="V57" s="709"/>
    </row>
    <row r="58" spans="2:22" ht="48" x14ac:dyDescent="0.25">
      <c r="B58" s="699"/>
      <c r="C58" s="701"/>
      <c r="D58" s="703"/>
      <c r="E58" s="765"/>
      <c r="F58" s="765"/>
      <c r="G58" s="703"/>
      <c r="H58" s="703"/>
      <c r="I58" s="313" t="s">
        <v>180</v>
      </c>
      <c r="J58" s="765"/>
      <c r="K58" s="703"/>
      <c r="L58" s="701"/>
      <c r="M58" s="705"/>
      <c r="N58" s="705"/>
      <c r="O58" s="705"/>
      <c r="P58" s="738" t="s">
        <v>19</v>
      </c>
      <c r="Q58" s="738" t="s">
        <v>20</v>
      </c>
      <c r="R58" s="738" t="s">
        <v>21</v>
      </c>
      <c r="S58" s="738" t="s">
        <v>22</v>
      </c>
      <c r="T58" s="740" t="s">
        <v>23</v>
      </c>
      <c r="U58" s="740" t="s">
        <v>24</v>
      </c>
      <c r="V58" s="709"/>
    </row>
    <row r="59" spans="2:22" ht="15.75" thickBot="1" x14ac:dyDescent="0.3">
      <c r="B59" s="727"/>
      <c r="C59" s="725"/>
      <c r="D59" s="707"/>
      <c r="E59" s="766"/>
      <c r="F59" s="766"/>
      <c r="G59" s="707"/>
      <c r="H59" s="707"/>
      <c r="I59" s="314"/>
      <c r="J59" s="766"/>
      <c r="K59" s="707"/>
      <c r="L59" s="725"/>
      <c r="M59" s="696"/>
      <c r="N59" s="696"/>
      <c r="O59" s="696"/>
      <c r="P59" s="739"/>
      <c r="Q59" s="739"/>
      <c r="R59" s="739"/>
      <c r="S59" s="739"/>
      <c r="T59" s="741"/>
      <c r="U59" s="741"/>
      <c r="V59" s="710"/>
    </row>
    <row r="60" spans="2:22" ht="24" customHeight="1" x14ac:dyDescent="0.25">
      <c r="B60" s="52">
        <v>32</v>
      </c>
      <c r="C60" s="53">
        <v>21101</v>
      </c>
      <c r="D60" s="158" t="s">
        <v>246</v>
      </c>
      <c r="E60" s="318" t="s">
        <v>489</v>
      </c>
      <c r="F60" s="319" t="s">
        <v>182</v>
      </c>
      <c r="G60" s="5">
        <v>9</v>
      </c>
      <c r="H60" s="5" t="s">
        <v>181</v>
      </c>
      <c r="I60" s="5">
        <v>105</v>
      </c>
      <c r="J60" s="790" t="s">
        <v>520</v>
      </c>
      <c r="K60" s="53">
        <v>6</v>
      </c>
      <c r="L60" s="5" t="s">
        <v>36</v>
      </c>
      <c r="M60" s="159">
        <v>65.5</v>
      </c>
      <c r="N60" s="154">
        <f>M60*K60</f>
        <v>393</v>
      </c>
      <c r="O60" s="783" t="s">
        <v>189</v>
      </c>
      <c r="P60" s="19">
        <v>0.1</v>
      </c>
      <c r="Q60" s="19">
        <v>0.4</v>
      </c>
      <c r="R60" s="19">
        <v>0.1</v>
      </c>
      <c r="S60" s="19">
        <v>0.4</v>
      </c>
      <c r="T60" s="20"/>
      <c r="U60" s="21" t="s">
        <v>29</v>
      </c>
      <c r="V60" s="773" t="s">
        <v>558</v>
      </c>
    </row>
    <row r="61" spans="2:22" ht="24" x14ac:dyDescent="0.25">
      <c r="B61" s="15">
        <v>33</v>
      </c>
      <c r="C61" s="16">
        <v>21101</v>
      </c>
      <c r="D61" s="577" t="s">
        <v>247</v>
      </c>
      <c r="E61" s="318" t="s">
        <v>489</v>
      </c>
      <c r="F61" s="319" t="s">
        <v>182</v>
      </c>
      <c r="G61" s="5">
        <v>9</v>
      </c>
      <c r="H61" s="7" t="s">
        <v>181</v>
      </c>
      <c r="I61" s="7">
        <v>105</v>
      </c>
      <c r="J61" s="791"/>
      <c r="K61" s="16">
        <v>440</v>
      </c>
      <c r="L61" s="7" t="s">
        <v>36</v>
      </c>
      <c r="M61" s="17">
        <v>115</v>
      </c>
      <c r="N61" s="8">
        <f>M61*K61</f>
        <v>50600</v>
      </c>
      <c r="O61" s="765"/>
      <c r="P61" s="19">
        <v>0.1</v>
      </c>
      <c r="Q61" s="19">
        <v>0.4</v>
      </c>
      <c r="R61" s="19">
        <v>0.1</v>
      </c>
      <c r="S61" s="19">
        <v>0.4</v>
      </c>
      <c r="T61" s="20"/>
      <c r="U61" s="21" t="s">
        <v>29</v>
      </c>
      <c r="V61" s="774"/>
    </row>
    <row r="62" spans="2:22" ht="24" x14ac:dyDescent="0.25">
      <c r="B62" s="15">
        <v>34</v>
      </c>
      <c r="C62" s="16">
        <v>21101</v>
      </c>
      <c r="D62" s="130" t="s">
        <v>248</v>
      </c>
      <c r="E62" s="318" t="s">
        <v>489</v>
      </c>
      <c r="F62" s="319" t="s">
        <v>182</v>
      </c>
      <c r="G62" s="5">
        <v>9</v>
      </c>
      <c r="H62" s="7" t="s">
        <v>181</v>
      </c>
      <c r="I62" s="7">
        <v>105</v>
      </c>
      <c r="J62" s="791"/>
      <c r="K62" s="16">
        <v>11</v>
      </c>
      <c r="L62" s="7" t="s">
        <v>36</v>
      </c>
      <c r="M62" s="17">
        <v>140</v>
      </c>
      <c r="N62" s="8">
        <f t="shared" ref="N62:N88" si="1">M62*K62</f>
        <v>1540</v>
      </c>
      <c r="O62" s="765"/>
      <c r="P62" s="19">
        <v>0.1</v>
      </c>
      <c r="Q62" s="19">
        <v>0.4</v>
      </c>
      <c r="R62" s="19">
        <v>0.1</v>
      </c>
      <c r="S62" s="19">
        <v>0.4</v>
      </c>
      <c r="T62" s="20"/>
      <c r="U62" s="21" t="s">
        <v>29</v>
      </c>
      <c r="V62" s="774"/>
    </row>
    <row r="63" spans="2:22" x14ac:dyDescent="0.25">
      <c r="B63" s="15">
        <v>35</v>
      </c>
      <c r="C63" s="16">
        <v>21101</v>
      </c>
      <c r="D63" s="130" t="s">
        <v>249</v>
      </c>
      <c r="E63" s="318" t="s">
        <v>489</v>
      </c>
      <c r="F63" s="319" t="s">
        <v>182</v>
      </c>
      <c r="G63" s="5">
        <v>9</v>
      </c>
      <c r="H63" s="7" t="s">
        <v>181</v>
      </c>
      <c r="I63" s="7">
        <v>105</v>
      </c>
      <c r="J63" s="791"/>
      <c r="K63" s="16">
        <v>110</v>
      </c>
      <c r="L63" s="7" t="s">
        <v>31</v>
      </c>
      <c r="M63" s="17">
        <v>2.2000000000000002</v>
      </c>
      <c r="N63" s="8">
        <f t="shared" si="1"/>
        <v>242.00000000000003</v>
      </c>
      <c r="O63" s="765"/>
      <c r="P63" s="19">
        <v>0.1</v>
      </c>
      <c r="Q63" s="19">
        <v>0.4</v>
      </c>
      <c r="R63" s="19">
        <v>0.1</v>
      </c>
      <c r="S63" s="19">
        <v>0.4</v>
      </c>
      <c r="T63" s="20"/>
      <c r="U63" s="21" t="s">
        <v>29</v>
      </c>
      <c r="V63" s="774"/>
    </row>
    <row r="64" spans="2:22" x14ac:dyDescent="0.25">
      <c r="B64" s="15">
        <v>36</v>
      </c>
      <c r="C64" s="16">
        <v>21101</v>
      </c>
      <c r="D64" s="130" t="s">
        <v>250</v>
      </c>
      <c r="E64" s="318" t="s">
        <v>489</v>
      </c>
      <c r="F64" s="319" t="s">
        <v>182</v>
      </c>
      <c r="G64" s="5">
        <v>9</v>
      </c>
      <c r="H64" s="7" t="s">
        <v>181</v>
      </c>
      <c r="I64" s="7">
        <v>105</v>
      </c>
      <c r="J64" s="791"/>
      <c r="K64" s="16">
        <v>66</v>
      </c>
      <c r="L64" s="7" t="s">
        <v>31</v>
      </c>
      <c r="M64" s="17">
        <v>14</v>
      </c>
      <c r="N64" s="8">
        <f t="shared" si="1"/>
        <v>924</v>
      </c>
      <c r="O64" s="765"/>
      <c r="P64" s="19">
        <v>0.1</v>
      </c>
      <c r="Q64" s="19">
        <v>0.4</v>
      </c>
      <c r="R64" s="19">
        <v>0.1</v>
      </c>
      <c r="S64" s="19">
        <v>0.4</v>
      </c>
      <c r="T64" s="20"/>
      <c r="U64" s="21" t="s">
        <v>29</v>
      </c>
      <c r="V64" s="774"/>
    </row>
    <row r="65" spans="2:22" x14ac:dyDescent="0.25">
      <c r="B65" s="15">
        <v>37</v>
      </c>
      <c r="C65" s="16">
        <v>21101</v>
      </c>
      <c r="D65" s="130" t="s">
        <v>251</v>
      </c>
      <c r="E65" s="318" t="s">
        <v>489</v>
      </c>
      <c r="F65" s="319" t="s">
        <v>182</v>
      </c>
      <c r="G65" s="5">
        <v>9</v>
      </c>
      <c r="H65" s="7" t="s">
        <v>181</v>
      </c>
      <c r="I65" s="7">
        <v>105</v>
      </c>
      <c r="J65" s="791"/>
      <c r="K65" s="16">
        <v>33</v>
      </c>
      <c r="L65" s="7" t="s">
        <v>31</v>
      </c>
      <c r="M65" s="17">
        <v>5.8</v>
      </c>
      <c r="N65" s="8">
        <f t="shared" si="1"/>
        <v>191.4</v>
      </c>
      <c r="O65" s="765"/>
      <c r="P65" s="19">
        <v>0.1</v>
      </c>
      <c r="Q65" s="19">
        <v>0.4</v>
      </c>
      <c r="R65" s="19">
        <v>0.1</v>
      </c>
      <c r="S65" s="19">
        <v>0.4</v>
      </c>
      <c r="T65" s="20"/>
      <c r="U65" s="21" t="s">
        <v>29</v>
      </c>
      <c r="V65" s="774"/>
    </row>
    <row r="66" spans="2:22" x14ac:dyDescent="0.25">
      <c r="B66" s="15">
        <v>38</v>
      </c>
      <c r="C66" s="16">
        <v>21101</v>
      </c>
      <c r="D66" s="130" t="s">
        <v>252</v>
      </c>
      <c r="E66" s="318" t="s">
        <v>489</v>
      </c>
      <c r="F66" s="319" t="s">
        <v>182</v>
      </c>
      <c r="G66" s="5">
        <v>9</v>
      </c>
      <c r="H66" s="7" t="s">
        <v>181</v>
      </c>
      <c r="I66" s="7">
        <v>105</v>
      </c>
      <c r="J66" s="791"/>
      <c r="K66" s="16">
        <v>1</v>
      </c>
      <c r="L66" s="7" t="s">
        <v>31</v>
      </c>
      <c r="M66" s="17">
        <v>295</v>
      </c>
      <c r="N66" s="8">
        <f t="shared" si="1"/>
        <v>295</v>
      </c>
      <c r="O66" s="765"/>
      <c r="P66" s="19">
        <v>0.1</v>
      </c>
      <c r="Q66" s="19">
        <v>0.4</v>
      </c>
      <c r="R66" s="19">
        <v>0.1</v>
      </c>
      <c r="S66" s="19">
        <v>0.4</v>
      </c>
      <c r="T66" s="20"/>
      <c r="U66" s="21" t="s">
        <v>29</v>
      </c>
      <c r="V66" s="774"/>
    </row>
    <row r="67" spans="2:22" x14ac:dyDescent="0.25">
      <c r="B67" s="15">
        <v>39</v>
      </c>
      <c r="C67" s="16">
        <v>21101</v>
      </c>
      <c r="D67" s="130" t="s">
        <v>253</v>
      </c>
      <c r="E67" s="318" t="s">
        <v>489</v>
      </c>
      <c r="F67" s="319" t="s">
        <v>182</v>
      </c>
      <c r="G67" s="5">
        <v>9</v>
      </c>
      <c r="H67" s="7" t="s">
        <v>181</v>
      </c>
      <c r="I67" s="7">
        <v>105</v>
      </c>
      <c r="J67" s="791"/>
      <c r="K67" s="16">
        <v>33</v>
      </c>
      <c r="L67" s="7" t="s">
        <v>27</v>
      </c>
      <c r="M67" s="17">
        <v>29</v>
      </c>
      <c r="N67" s="8">
        <f t="shared" si="1"/>
        <v>957</v>
      </c>
      <c r="O67" s="765"/>
      <c r="P67" s="19">
        <v>0.1</v>
      </c>
      <c r="Q67" s="19">
        <v>0.4</v>
      </c>
      <c r="R67" s="19">
        <v>0.1</v>
      </c>
      <c r="S67" s="19">
        <v>0.4</v>
      </c>
      <c r="T67" s="20"/>
      <c r="U67" s="21" t="s">
        <v>29</v>
      </c>
      <c r="V67" s="774"/>
    </row>
    <row r="68" spans="2:22" x14ac:dyDescent="0.25">
      <c r="B68" s="15">
        <v>40</v>
      </c>
      <c r="C68" s="16">
        <v>21101</v>
      </c>
      <c r="D68" s="130" t="s">
        <v>254</v>
      </c>
      <c r="E68" s="318" t="s">
        <v>489</v>
      </c>
      <c r="F68" s="319" t="s">
        <v>182</v>
      </c>
      <c r="G68" s="5">
        <v>9</v>
      </c>
      <c r="H68" s="7" t="s">
        <v>181</v>
      </c>
      <c r="I68" s="7">
        <v>105</v>
      </c>
      <c r="J68" s="791"/>
      <c r="K68" s="16">
        <v>33</v>
      </c>
      <c r="L68" s="7" t="s">
        <v>31</v>
      </c>
      <c r="M68" s="17">
        <v>10</v>
      </c>
      <c r="N68" s="8">
        <f t="shared" si="1"/>
        <v>330</v>
      </c>
      <c r="O68" s="765"/>
      <c r="P68" s="19">
        <v>0.1</v>
      </c>
      <c r="Q68" s="19">
        <v>0.4</v>
      </c>
      <c r="R68" s="19">
        <v>0.1</v>
      </c>
      <c r="S68" s="19">
        <v>0.4</v>
      </c>
      <c r="T68" s="20"/>
      <c r="U68" s="21" t="s">
        <v>29</v>
      </c>
      <c r="V68" s="774"/>
    </row>
    <row r="69" spans="2:22" x14ac:dyDescent="0.25">
      <c r="B69" s="15">
        <v>41</v>
      </c>
      <c r="C69" s="16">
        <v>21101</v>
      </c>
      <c r="D69" s="130" t="s">
        <v>255</v>
      </c>
      <c r="E69" s="318" t="s">
        <v>489</v>
      </c>
      <c r="F69" s="319" t="s">
        <v>182</v>
      </c>
      <c r="G69" s="5">
        <v>9</v>
      </c>
      <c r="H69" s="7" t="s">
        <v>181</v>
      </c>
      <c r="I69" s="7">
        <v>105</v>
      </c>
      <c r="J69" s="791"/>
      <c r="K69" s="16">
        <v>77</v>
      </c>
      <c r="L69" s="7" t="s">
        <v>31</v>
      </c>
      <c r="M69" s="17">
        <v>9</v>
      </c>
      <c r="N69" s="8">
        <f t="shared" si="1"/>
        <v>693</v>
      </c>
      <c r="O69" s="765"/>
      <c r="P69" s="19">
        <v>0.1</v>
      </c>
      <c r="Q69" s="19">
        <v>0.4</v>
      </c>
      <c r="R69" s="19">
        <v>0.1</v>
      </c>
      <c r="S69" s="19">
        <v>0.4</v>
      </c>
      <c r="T69" s="20"/>
      <c r="U69" s="21" t="s">
        <v>29</v>
      </c>
      <c r="V69" s="774"/>
    </row>
    <row r="70" spans="2:22" x14ac:dyDescent="0.25">
      <c r="B70" s="15">
        <v>42</v>
      </c>
      <c r="C70" s="16">
        <v>21101</v>
      </c>
      <c r="D70" s="130" t="s">
        <v>256</v>
      </c>
      <c r="E70" s="318" t="s">
        <v>489</v>
      </c>
      <c r="F70" s="319" t="s">
        <v>182</v>
      </c>
      <c r="G70" s="5">
        <v>9</v>
      </c>
      <c r="H70" s="7" t="s">
        <v>181</v>
      </c>
      <c r="I70" s="7">
        <v>105</v>
      </c>
      <c r="J70" s="791"/>
      <c r="K70" s="16">
        <v>55</v>
      </c>
      <c r="L70" s="7" t="s">
        <v>31</v>
      </c>
      <c r="M70" s="17">
        <v>14</v>
      </c>
      <c r="N70" s="8">
        <f t="shared" si="1"/>
        <v>770</v>
      </c>
      <c r="O70" s="765"/>
      <c r="P70" s="19">
        <v>0.1</v>
      </c>
      <c r="Q70" s="19">
        <v>0.4</v>
      </c>
      <c r="R70" s="19">
        <v>0.1</v>
      </c>
      <c r="S70" s="19">
        <v>0.4</v>
      </c>
      <c r="T70" s="20"/>
      <c r="U70" s="21" t="s">
        <v>29</v>
      </c>
      <c r="V70" s="774"/>
    </row>
    <row r="71" spans="2:22" x14ac:dyDescent="0.25">
      <c r="B71" s="15">
        <v>43</v>
      </c>
      <c r="C71" s="16">
        <v>21101</v>
      </c>
      <c r="D71" s="130" t="s">
        <v>257</v>
      </c>
      <c r="E71" s="318" t="s">
        <v>489</v>
      </c>
      <c r="F71" s="319" t="s">
        <v>182</v>
      </c>
      <c r="G71" s="5">
        <v>9</v>
      </c>
      <c r="H71" s="7" t="s">
        <v>181</v>
      </c>
      <c r="I71" s="7">
        <v>105</v>
      </c>
      <c r="J71" s="791"/>
      <c r="K71" s="16">
        <v>66</v>
      </c>
      <c r="L71" s="7" t="s">
        <v>31</v>
      </c>
      <c r="M71" s="17">
        <v>27</v>
      </c>
      <c r="N71" s="8">
        <f t="shared" si="1"/>
        <v>1782</v>
      </c>
      <c r="O71" s="765"/>
      <c r="P71" s="19">
        <v>0.1</v>
      </c>
      <c r="Q71" s="19">
        <v>0.4</v>
      </c>
      <c r="R71" s="19">
        <v>0.1</v>
      </c>
      <c r="S71" s="19">
        <v>0.4</v>
      </c>
      <c r="T71" s="20"/>
      <c r="U71" s="21" t="s">
        <v>29</v>
      </c>
      <c r="V71" s="774"/>
    </row>
    <row r="72" spans="2:22" ht="24" x14ac:dyDescent="0.25">
      <c r="B72" s="15">
        <v>44</v>
      </c>
      <c r="C72" s="16">
        <v>21101</v>
      </c>
      <c r="D72" s="130" t="s">
        <v>258</v>
      </c>
      <c r="E72" s="318" t="s">
        <v>489</v>
      </c>
      <c r="F72" s="319" t="s">
        <v>182</v>
      </c>
      <c r="G72" s="5">
        <v>9</v>
      </c>
      <c r="H72" s="7" t="s">
        <v>181</v>
      </c>
      <c r="I72" s="7">
        <v>105</v>
      </c>
      <c r="J72" s="791"/>
      <c r="K72" s="16">
        <v>4</v>
      </c>
      <c r="L72" s="7" t="s">
        <v>36</v>
      </c>
      <c r="M72" s="17">
        <v>215</v>
      </c>
      <c r="N72" s="8">
        <f t="shared" si="1"/>
        <v>860</v>
      </c>
      <c r="O72" s="765"/>
      <c r="P72" s="19">
        <v>0.1</v>
      </c>
      <c r="Q72" s="19">
        <v>0.4</v>
      </c>
      <c r="R72" s="19">
        <v>0.1</v>
      </c>
      <c r="S72" s="19">
        <v>0.4</v>
      </c>
      <c r="T72" s="20"/>
      <c r="U72" s="21" t="s">
        <v>29</v>
      </c>
      <c r="V72" s="774"/>
    </row>
    <row r="73" spans="2:22" x14ac:dyDescent="0.25">
      <c r="B73" s="15">
        <v>45</v>
      </c>
      <c r="C73" s="16">
        <v>21101</v>
      </c>
      <c r="D73" s="130" t="s">
        <v>259</v>
      </c>
      <c r="E73" s="318" t="s">
        <v>489</v>
      </c>
      <c r="F73" s="319" t="s">
        <v>182</v>
      </c>
      <c r="G73" s="5">
        <v>9</v>
      </c>
      <c r="H73" s="7" t="s">
        <v>181</v>
      </c>
      <c r="I73" s="7">
        <v>105</v>
      </c>
      <c r="J73" s="791"/>
      <c r="K73" s="16">
        <v>5</v>
      </c>
      <c r="L73" s="7" t="s">
        <v>31</v>
      </c>
      <c r="M73" s="17">
        <v>215</v>
      </c>
      <c r="N73" s="8">
        <f t="shared" si="1"/>
        <v>1075</v>
      </c>
      <c r="O73" s="765"/>
      <c r="P73" s="19">
        <v>0.1</v>
      </c>
      <c r="Q73" s="19">
        <v>0.4</v>
      </c>
      <c r="R73" s="19">
        <v>0.1</v>
      </c>
      <c r="S73" s="19">
        <v>0.4</v>
      </c>
      <c r="T73" s="20"/>
      <c r="U73" s="21" t="s">
        <v>29</v>
      </c>
      <c r="V73" s="774"/>
    </row>
    <row r="74" spans="2:22" x14ac:dyDescent="0.25">
      <c r="B74" s="15">
        <v>46</v>
      </c>
      <c r="C74" s="16">
        <v>21101</v>
      </c>
      <c r="D74" s="130" t="s">
        <v>260</v>
      </c>
      <c r="E74" s="318" t="s">
        <v>489</v>
      </c>
      <c r="F74" s="319" t="s">
        <v>182</v>
      </c>
      <c r="G74" s="5">
        <v>9</v>
      </c>
      <c r="H74" s="7" t="s">
        <v>181</v>
      </c>
      <c r="I74" s="7">
        <v>105</v>
      </c>
      <c r="J74" s="791"/>
      <c r="K74" s="16">
        <v>5</v>
      </c>
      <c r="L74" s="7" t="s">
        <v>31</v>
      </c>
      <c r="M74" s="17">
        <v>450</v>
      </c>
      <c r="N74" s="8">
        <f t="shared" si="1"/>
        <v>2250</v>
      </c>
      <c r="O74" s="765"/>
      <c r="P74" s="19">
        <v>0.1</v>
      </c>
      <c r="Q74" s="19">
        <v>0.4</v>
      </c>
      <c r="R74" s="19">
        <v>0.1</v>
      </c>
      <c r="S74" s="19">
        <v>0.4</v>
      </c>
      <c r="T74" s="20"/>
      <c r="U74" s="21" t="s">
        <v>29</v>
      </c>
      <c r="V74" s="774"/>
    </row>
    <row r="75" spans="2:22" x14ac:dyDescent="0.25">
      <c r="B75" s="15">
        <v>47</v>
      </c>
      <c r="C75" s="16">
        <v>21101</v>
      </c>
      <c r="D75" s="130" t="s">
        <v>261</v>
      </c>
      <c r="E75" s="318" t="s">
        <v>489</v>
      </c>
      <c r="F75" s="319" t="s">
        <v>182</v>
      </c>
      <c r="G75" s="5">
        <v>9</v>
      </c>
      <c r="H75" s="7" t="s">
        <v>181</v>
      </c>
      <c r="I75" s="7">
        <v>105</v>
      </c>
      <c r="J75" s="791"/>
      <c r="K75" s="16">
        <v>5</v>
      </c>
      <c r="L75" s="7" t="s">
        <v>31</v>
      </c>
      <c r="M75" s="17">
        <v>210</v>
      </c>
      <c r="N75" s="8">
        <f t="shared" si="1"/>
        <v>1050</v>
      </c>
      <c r="O75" s="765"/>
      <c r="P75" s="19">
        <v>0.1</v>
      </c>
      <c r="Q75" s="19">
        <v>0.4</v>
      </c>
      <c r="R75" s="19">
        <v>0.1</v>
      </c>
      <c r="S75" s="19">
        <v>0.4</v>
      </c>
      <c r="T75" s="20"/>
      <c r="U75" s="21" t="s">
        <v>29</v>
      </c>
      <c r="V75" s="774"/>
    </row>
    <row r="76" spans="2:22" x14ac:dyDescent="0.25">
      <c r="B76" s="15">
        <v>48</v>
      </c>
      <c r="C76" s="16">
        <v>21101</v>
      </c>
      <c r="D76" s="130" t="s">
        <v>262</v>
      </c>
      <c r="E76" s="318" t="s">
        <v>489</v>
      </c>
      <c r="F76" s="319" t="s">
        <v>182</v>
      </c>
      <c r="G76" s="5">
        <v>9</v>
      </c>
      <c r="H76" s="7" t="s">
        <v>181</v>
      </c>
      <c r="I76" s="7">
        <v>105</v>
      </c>
      <c r="J76" s="791"/>
      <c r="K76" s="16">
        <v>0</v>
      </c>
      <c r="L76" s="7" t="s">
        <v>99</v>
      </c>
      <c r="M76" s="17" t="s">
        <v>99</v>
      </c>
      <c r="N76" s="8" t="s">
        <v>99</v>
      </c>
      <c r="O76" s="765"/>
      <c r="P76" s="19">
        <v>0.1</v>
      </c>
      <c r="Q76" s="19">
        <v>0.4</v>
      </c>
      <c r="R76" s="19">
        <v>0.1</v>
      </c>
      <c r="S76" s="19">
        <v>0.4</v>
      </c>
      <c r="T76" s="20"/>
      <c r="U76" s="21" t="s">
        <v>29</v>
      </c>
      <c r="V76" s="774"/>
    </row>
    <row r="77" spans="2:22" x14ac:dyDescent="0.25">
      <c r="B77" s="15">
        <v>49</v>
      </c>
      <c r="C77" s="16">
        <v>21101</v>
      </c>
      <c r="D77" s="130" t="s">
        <v>263</v>
      </c>
      <c r="E77" s="318" t="s">
        <v>489</v>
      </c>
      <c r="F77" s="319" t="s">
        <v>182</v>
      </c>
      <c r="G77" s="5">
        <v>9</v>
      </c>
      <c r="H77" s="7" t="s">
        <v>181</v>
      </c>
      <c r="I77" s="7">
        <v>105</v>
      </c>
      <c r="J77" s="791"/>
      <c r="K77" s="16">
        <v>132</v>
      </c>
      <c r="L77" s="7" t="s">
        <v>31</v>
      </c>
      <c r="M77" s="17">
        <v>5.5</v>
      </c>
      <c r="N77" s="8">
        <f t="shared" si="1"/>
        <v>726</v>
      </c>
      <c r="O77" s="765"/>
      <c r="P77" s="19">
        <v>0.1</v>
      </c>
      <c r="Q77" s="19">
        <v>0.4</v>
      </c>
      <c r="R77" s="19">
        <v>0.1</v>
      </c>
      <c r="S77" s="19">
        <v>0.4</v>
      </c>
      <c r="T77" s="20"/>
      <c r="U77" s="21" t="s">
        <v>29</v>
      </c>
      <c r="V77" s="774"/>
    </row>
    <row r="78" spans="2:22" x14ac:dyDescent="0.25">
      <c r="B78" s="15">
        <v>50</v>
      </c>
      <c r="C78" s="16">
        <v>21101</v>
      </c>
      <c r="D78" s="130" t="s">
        <v>264</v>
      </c>
      <c r="E78" s="318" t="s">
        <v>489</v>
      </c>
      <c r="F78" s="319" t="s">
        <v>182</v>
      </c>
      <c r="G78" s="5">
        <v>9</v>
      </c>
      <c r="H78" s="7" t="s">
        <v>181</v>
      </c>
      <c r="I78" s="7">
        <v>105</v>
      </c>
      <c r="J78" s="791"/>
      <c r="K78" s="16">
        <v>132</v>
      </c>
      <c r="L78" s="7" t="s">
        <v>31</v>
      </c>
      <c r="M78" s="17">
        <v>5.5</v>
      </c>
      <c r="N78" s="8">
        <f t="shared" si="1"/>
        <v>726</v>
      </c>
      <c r="O78" s="765"/>
      <c r="P78" s="19">
        <v>0.1</v>
      </c>
      <c r="Q78" s="19">
        <v>0.4</v>
      </c>
      <c r="R78" s="19">
        <v>0.1</v>
      </c>
      <c r="S78" s="19">
        <v>0.4</v>
      </c>
      <c r="T78" s="20"/>
      <c r="U78" s="21" t="s">
        <v>29</v>
      </c>
      <c r="V78" s="774"/>
    </row>
    <row r="79" spans="2:22" x14ac:dyDescent="0.25">
      <c r="B79" s="15">
        <v>51</v>
      </c>
      <c r="C79" s="16">
        <v>21101</v>
      </c>
      <c r="D79" s="130" t="s">
        <v>265</v>
      </c>
      <c r="E79" s="318" t="s">
        <v>489</v>
      </c>
      <c r="F79" s="319" t="s">
        <v>182</v>
      </c>
      <c r="G79" s="5">
        <v>9</v>
      </c>
      <c r="H79" s="7" t="s">
        <v>181</v>
      </c>
      <c r="I79" s="7">
        <v>105</v>
      </c>
      <c r="J79" s="791"/>
      <c r="K79" s="16">
        <v>66</v>
      </c>
      <c r="L79" s="7" t="s">
        <v>31</v>
      </c>
      <c r="M79" s="17">
        <v>5.5</v>
      </c>
      <c r="N79" s="8">
        <f t="shared" si="1"/>
        <v>363</v>
      </c>
      <c r="O79" s="765"/>
      <c r="P79" s="19">
        <v>0.1</v>
      </c>
      <c r="Q79" s="19">
        <v>0.4</v>
      </c>
      <c r="R79" s="19">
        <v>0.1</v>
      </c>
      <c r="S79" s="19">
        <v>0.4</v>
      </c>
      <c r="T79" s="20"/>
      <c r="U79" s="21" t="s">
        <v>29</v>
      </c>
      <c r="V79" s="774"/>
    </row>
    <row r="80" spans="2:22" x14ac:dyDescent="0.25">
      <c r="B80" s="15">
        <v>51</v>
      </c>
      <c r="C80" s="16">
        <v>21101</v>
      </c>
      <c r="D80" s="130" t="s">
        <v>266</v>
      </c>
      <c r="E80" s="318" t="s">
        <v>489</v>
      </c>
      <c r="F80" s="319" t="s">
        <v>182</v>
      </c>
      <c r="G80" s="5">
        <v>9</v>
      </c>
      <c r="H80" s="7" t="s">
        <v>181</v>
      </c>
      <c r="I80" s="7">
        <v>105</v>
      </c>
      <c r="J80" s="791"/>
      <c r="K80" s="16">
        <v>154</v>
      </c>
      <c r="L80" s="7" t="s">
        <v>35</v>
      </c>
      <c r="M80" s="17">
        <v>25</v>
      </c>
      <c r="N80" s="8">
        <f t="shared" si="1"/>
        <v>3850</v>
      </c>
      <c r="O80" s="765"/>
      <c r="P80" s="19">
        <v>0.1</v>
      </c>
      <c r="Q80" s="19">
        <v>0.4</v>
      </c>
      <c r="R80" s="19">
        <v>0.1</v>
      </c>
      <c r="S80" s="19">
        <v>0.4</v>
      </c>
      <c r="T80" s="20"/>
      <c r="U80" s="21" t="s">
        <v>29</v>
      </c>
      <c r="V80" s="774"/>
    </row>
    <row r="81" spans="2:22" x14ac:dyDescent="0.25">
      <c r="B81" s="15">
        <v>53</v>
      </c>
      <c r="C81" s="16">
        <v>21101</v>
      </c>
      <c r="D81" s="130" t="s">
        <v>267</v>
      </c>
      <c r="E81" s="318" t="s">
        <v>489</v>
      </c>
      <c r="F81" s="319" t="s">
        <v>182</v>
      </c>
      <c r="G81" s="5">
        <v>9</v>
      </c>
      <c r="H81" s="7" t="s">
        <v>181</v>
      </c>
      <c r="I81" s="7">
        <v>105</v>
      </c>
      <c r="J81" s="791"/>
      <c r="K81" s="16">
        <v>22</v>
      </c>
      <c r="L81" s="7" t="s">
        <v>31</v>
      </c>
      <c r="M81" s="17">
        <v>23</v>
      </c>
      <c r="N81" s="8">
        <f t="shared" si="1"/>
        <v>506</v>
      </c>
      <c r="O81" s="765"/>
      <c r="P81" s="19">
        <v>0.1</v>
      </c>
      <c r="Q81" s="19">
        <v>0.4</v>
      </c>
      <c r="R81" s="19">
        <v>0.1</v>
      </c>
      <c r="S81" s="19">
        <v>0.4</v>
      </c>
      <c r="T81" s="20"/>
      <c r="U81" s="21" t="s">
        <v>29</v>
      </c>
      <c r="V81" s="774"/>
    </row>
    <row r="82" spans="2:22" x14ac:dyDescent="0.25">
      <c r="B82" s="15">
        <v>54</v>
      </c>
      <c r="C82" s="16">
        <v>21101</v>
      </c>
      <c r="D82" s="130" t="s">
        <v>268</v>
      </c>
      <c r="E82" s="318" t="s">
        <v>489</v>
      </c>
      <c r="F82" s="319" t="s">
        <v>182</v>
      </c>
      <c r="G82" s="5">
        <v>9</v>
      </c>
      <c r="H82" s="7" t="s">
        <v>181</v>
      </c>
      <c r="I82" s="7">
        <v>105</v>
      </c>
      <c r="J82" s="791"/>
      <c r="K82" s="16">
        <v>44</v>
      </c>
      <c r="L82" s="7" t="s">
        <v>31</v>
      </c>
      <c r="M82" s="17">
        <v>68</v>
      </c>
      <c r="N82" s="8">
        <f t="shared" si="1"/>
        <v>2992</v>
      </c>
      <c r="O82" s="765"/>
      <c r="P82" s="19">
        <v>0.1</v>
      </c>
      <c r="Q82" s="19">
        <v>0.4</v>
      </c>
      <c r="R82" s="19">
        <v>0.1</v>
      </c>
      <c r="S82" s="19">
        <v>0.4</v>
      </c>
      <c r="T82" s="20"/>
      <c r="U82" s="21" t="s">
        <v>29</v>
      </c>
      <c r="V82" s="774"/>
    </row>
    <row r="83" spans="2:22" x14ac:dyDescent="0.25">
      <c r="B83" s="15">
        <v>55</v>
      </c>
      <c r="C83" s="16">
        <v>21101</v>
      </c>
      <c r="D83" s="130" t="s">
        <v>269</v>
      </c>
      <c r="E83" s="318" t="s">
        <v>489</v>
      </c>
      <c r="F83" s="319" t="s">
        <v>182</v>
      </c>
      <c r="G83" s="5">
        <v>9</v>
      </c>
      <c r="H83" s="7" t="s">
        <v>181</v>
      </c>
      <c r="I83" s="7">
        <v>105</v>
      </c>
      <c r="J83" s="791"/>
      <c r="K83" s="16">
        <v>6</v>
      </c>
      <c r="L83" s="7" t="s">
        <v>31</v>
      </c>
      <c r="M83" s="17">
        <v>487</v>
      </c>
      <c r="N83" s="8">
        <f t="shared" si="1"/>
        <v>2922</v>
      </c>
      <c r="O83" s="765"/>
      <c r="P83" s="19">
        <v>0.1</v>
      </c>
      <c r="Q83" s="19">
        <v>0.4</v>
      </c>
      <c r="R83" s="19">
        <v>0.1</v>
      </c>
      <c r="S83" s="19">
        <v>0.4</v>
      </c>
      <c r="T83" s="20"/>
      <c r="U83" s="21" t="s">
        <v>29</v>
      </c>
      <c r="V83" s="774"/>
    </row>
    <row r="84" spans="2:22" x14ac:dyDescent="0.25">
      <c r="B84" s="15">
        <v>56</v>
      </c>
      <c r="C84" s="16">
        <v>21101</v>
      </c>
      <c r="D84" s="130" t="s">
        <v>270</v>
      </c>
      <c r="E84" s="318" t="s">
        <v>489</v>
      </c>
      <c r="F84" s="319" t="s">
        <v>182</v>
      </c>
      <c r="G84" s="5">
        <v>9</v>
      </c>
      <c r="H84" s="7" t="s">
        <v>181</v>
      </c>
      <c r="I84" s="7">
        <v>105</v>
      </c>
      <c r="J84" s="791"/>
      <c r="K84" s="16">
        <v>66</v>
      </c>
      <c r="L84" s="7" t="s">
        <v>31</v>
      </c>
      <c r="M84" s="17">
        <v>10</v>
      </c>
      <c r="N84" s="8">
        <f t="shared" si="1"/>
        <v>660</v>
      </c>
      <c r="O84" s="765"/>
      <c r="P84" s="19">
        <v>0.1</v>
      </c>
      <c r="Q84" s="19">
        <v>0.4</v>
      </c>
      <c r="R84" s="19">
        <v>0.1</v>
      </c>
      <c r="S84" s="19">
        <v>0.4</v>
      </c>
      <c r="T84" s="20"/>
      <c r="U84" s="21" t="s">
        <v>29</v>
      </c>
      <c r="V84" s="774"/>
    </row>
    <row r="85" spans="2:22" x14ac:dyDescent="0.25">
      <c r="B85" s="15">
        <v>57</v>
      </c>
      <c r="C85" s="16">
        <v>21101</v>
      </c>
      <c r="D85" s="130" t="s">
        <v>271</v>
      </c>
      <c r="E85" s="318" t="s">
        <v>489</v>
      </c>
      <c r="F85" s="319" t="s">
        <v>182</v>
      </c>
      <c r="G85" s="5">
        <v>9</v>
      </c>
      <c r="H85" s="7" t="s">
        <v>181</v>
      </c>
      <c r="I85" s="7">
        <v>105</v>
      </c>
      <c r="J85" s="791"/>
      <c r="K85" s="16">
        <v>33</v>
      </c>
      <c r="L85" s="7" t="s">
        <v>31</v>
      </c>
      <c r="M85" s="17">
        <v>10</v>
      </c>
      <c r="N85" s="8">
        <f t="shared" si="1"/>
        <v>330</v>
      </c>
      <c r="O85" s="765"/>
      <c r="P85" s="19">
        <v>0.1</v>
      </c>
      <c r="Q85" s="19">
        <v>0.4</v>
      </c>
      <c r="R85" s="19">
        <v>0.1</v>
      </c>
      <c r="S85" s="19">
        <v>0.4</v>
      </c>
      <c r="T85" s="20"/>
      <c r="U85" s="21" t="s">
        <v>29</v>
      </c>
      <c r="V85" s="774"/>
    </row>
    <row r="86" spans="2:22" x14ac:dyDescent="0.25">
      <c r="B86" s="15">
        <v>58</v>
      </c>
      <c r="C86" s="16">
        <v>21101</v>
      </c>
      <c r="D86" s="130" t="s">
        <v>272</v>
      </c>
      <c r="E86" s="318" t="s">
        <v>489</v>
      </c>
      <c r="F86" s="319" t="s">
        <v>182</v>
      </c>
      <c r="G86" s="5">
        <v>9</v>
      </c>
      <c r="H86" s="7" t="s">
        <v>181</v>
      </c>
      <c r="I86" s="7">
        <v>105</v>
      </c>
      <c r="J86" s="791"/>
      <c r="K86" s="16">
        <v>330</v>
      </c>
      <c r="L86" s="7" t="s">
        <v>31</v>
      </c>
      <c r="M86" s="17">
        <v>2.5</v>
      </c>
      <c r="N86" s="8">
        <f t="shared" si="1"/>
        <v>825</v>
      </c>
      <c r="O86" s="765"/>
      <c r="P86" s="19">
        <v>0.1</v>
      </c>
      <c r="Q86" s="19">
        <v>0.4</v>
      </c>
      <c r="R86" s="19">
        <v>0.1</v>
      </c>
      <c r="S86" s="19">
        <v>0.4</v>
      </c>
      <c r="T86" s="20"/>
      <c r="U86" s="21" t="s">
        <v>29</v>
      </c>
      <c r="V86" s="774"/>
    </row>
    <row r="87" spans="2:22" x14ac:dyDescent="0.25">
      <c r="B87" s="15">
        <v>59</v>
      </c>
      <c r="C87" s="16">
        <v>21101</v>
      </c>
      <c r="D87" s="130" t="s">
        <v>273</v>
      </c>
      <c r="E87" s="318" t="s">
        <v>489</v>
      </c>
      <c r="F87" s="319" t="s">
        <v>182</v>
      </c>
      <c r="G87" s="5">
        <v>9</v>
      </c>
      <c r="H87" s="7" t="s">
        <v>181</v>
      </c>
      <c r="I87" s="7">
        <v>105</v>
      </c>
      <c r="J87" s="791"/>
      <c r="K87" s="16">
        <v>440</v>
      </c>
      <c r="L87" s="7" t="s">
        <v>31</v>
      </c>
      <c r="M87" s="17">
        <v>3.2</v>
      </c>
      <c r="N87" s="8">
        <f t="shared" si="1"/>
        <v>1408</v>
      </c>
      <c r="O87" s="765"/>
      <c r="P87" s="19">
        <v>0.1</v>
      </c>
      <c r="Q87" s="19">
        <v>0.4</v>
      </c>
      <c r="R87" s="19">
        <v>0.1</v>
      </c>
      <c r="S87" s="19">
        <v>0.4</v>
      </c>
      <c r="T87" s="20"/>
      <c r="U87" s="21" t="s">
        <v>29</v>
      </c>
      <c r="V87" s="774"/>
    </row>
    <row r="88" spans="2:22" x14ac:dyDescent="0.25">
      <c r="B88" s="15">
        <v>60</v>
      </c>
      <c r="C88" s="16">
        <v>21101</v>
      </c>
      <c r="D88" s="130" t="s">
        <v>274</v>
      </c>
      <c r="E88" s="318" t="s">
        <v>489</v>
      </c>
      <c r="F88" s="319" t="s">
        <v>182</v>
      </c>
      <c r="G88" s="5">
        <v>9</v>
      </c>
      <c r="H88" s="7" t="s">
        <v>181</v>
      </c>
      <c r="I88" s="7">
        <v>105</v>
      </c>
      <c r="J88" s="791"/>
      <c r="K88" s="16">
        <v>330</v>
      </c>
      <c r="L88" s="7" t="s">
        <v>31</v>
      </c>
      <c r="M88" s="17">
        <v>3.5</v>
      </c>
      <c r="N88" s="8">
        <f t="shared" si="1"/>
        <v>1155</v>
      </c>
      <c r="O88" s="765"/>
      <c r="P88" s="19">
        <v>0.1</v>
      </c>
      <c r="Q88" s="19">
        <v>0.4</v>
      </c>
      <c r="R88" s="19">
        <v>0.1</v>
      </c>
      <c r="S88" s="19">
        <v>0.4</v>
      </c>
      <c r="T88" s="20"/>
      <c r="U88" s="21" t="s">
        <v>29</v>
      </c>
      <c r="V88" s="774"/>
    </row>
    <row r="89" spans="2:22" ht="15.75" thickBot="1" x14ac:dyDescent="0.3">
      <c r="B89" s="22">
        <v>61</v>
      </c>
      <c r="C89" s="23">
        <v>21101</v>
      </c>
      <c r="D89" s="148" t="s">
        <v>275</v>
      </c>
      <c r="E89" s="318" t="s">
        <v>489</v>
      </c>
      <c r="F89" s="319" t="s">
        <v>182</v>
      </c>
      <c r="G89" s="5">
        <v>9</v>
      </c>
      <c r="H89" s="7" t="s">
        <v>181</v>
      </c>
      <c r="I89" s="7">
        <v>105</v>
      </c>
      <c r="J89" s="792"/>
      <c r="K89" s="23">
        <v>330</v>
      </c>
      <c r="L89" s="174" t="s">
        <v>31</v>
      </c>
      <c r="M89" s="149">
        <v>6.8</v>
      </c>
      <c r="N89" s="145">
        <f>M89*K89</f>
        <v>2244</v>
      </c>
      <c r="O89" s="765"/>
      <c r="P89" s="19">
        <v>0.1</v>
      </c>
      <c r="Q89" s="19">
        <v>0.4</v>
      </c>
      <c r="R89" s="19">
        <v>0.1</v>
      </c>
      <c r="S89" s="19">
        <v>0.4</v>
      </c>
      <c r="T89" s="20"/>
      <c r="U89" s="21" t="s">
        <v>29</v>
      </c>
      <c r="V89" s="774"/>
    </row>
    <row r="90" spans="2:22" ht="15.75" thickTop="1" x14ac:dyDescent="0.25">
      <c r="B90" s="27"/>
      <c r="C90" s="27"/>
      <c r="D90" s="28"/>
      <c r="E90" s="28"/>
      <c r="F90" s="28"/>
      <c r="G90" s="12"/>
      <c r="H90" s="12"/>
      <c r="I90" s="12"/>
      <c r="J90" s="12"/>
      <c r="K90" s="338"/>
      <c r="L90" s="12"/>
      <c r="M90" s="29"/>
      <c r="N90" s="30"/>
      <c r="O90" s="31"/>
      <c r="P90" s="32"/>
      <c r="Q90" s="32"/>
      <c r="R90" s="32"/>
      <c r="S90" s="32"/>
      <c r="T90" s="33"/>
      <c r="U90" s="34"/>
      <c r="V90" s="14"/>
    </row>
    <row r="91" spans="2:22" x14ac:dyDescent="0.25">
      <c r="B91" s="27"/>
      <c r="C91" s="27"/>
      <c r="D91" s="28"/>
      <c r="E91" s="28"/>
      <c r="F91" s="28"/>
      <c r="G91" s="12"/>
      <c r="H91" s="12"/>
      <c r="I91" s="12"/>
      <c r="J91" s="12"/>
      <c r="K91" s="338"/>
      <c r="L91" s="12"/>
      <c r="M91" s="29"/>
      <c r="N91" s="30">
        <f>SUM(N60:N90)</f>
        <v>82659.399999999994</v>
      </c>
      <c r="O91" s="31"/>
      <c r="P91" s="32"/>
      <c r="Q91" s="32"/>
      <c r="R91" s="32"/>
      <c r="S91" s="32"/>
      <c r="T91" s="33"/>
      <c r="U91" s="34"/>
      <c r="V91" s="14"/>
    </row>
    <row r="92" spans="2:22" x14ac:dyDescent="0.25">
      <c r="B92" s="27"/>
      <c r="C92" s="27"/>
      <c r="D92" s="28"/>
      <c r="E92" s="28"/>
      <c r="F92" s="28"/>
      <c r="G92" s="12"/>
      <c r="H92" s="12"/>
      <c r="I92" s="12"/>
      <c r="J92" s="12"/>
      <c r="K92" s="338"/>
      <c r="L92" s="12"/>
      <c r="M92" s="29"/>
      <c r="N92" s="30"/>
      <c r="O92" s="31"/>
      <c r="P92" s="32"/>
      <c r="Q92" s="32"/>
      <c r="R92" s="32"/>
      <c r="S92" s="32"/>
      <c r="T92" s="33"/>
      <c r="U92" s="34"/>
      <c r="V92" s="14"/>
    </row>
    <row r="93" spans="2:22" x14ac:dyDescent="0.25">
      <c r="B93" s="27"/>
      <c r="C93" s="27"/>
      <c r="D93" s="28"/>
      <c r="E93" s="28"/>
      <c r="F93" s="28"/>
      <c r="G93" s="12"/>
      <c r="H93" s="12"/>
      <c r="I93" s="12"/>
      <c r="J93" s="12"/>
      <c r="K93" s="338"/>
      <c r="L93" s="12"/>
      <c r="M93" s="29"/>
      <c r="N93" s="30"/>
      <c r="O93" s="31"/>
      <c r="P93" s="32"/>
      <c r="Q93" s="32"/>
      <c r="R93" s="32"/>
      <c r="S93" s="32"/>
      <c r="T93" s="33"/>
      <c r="U93" s="34"/>
      <c r="V93" s="14"/>
    </row>
    <row r="94" spans="2:22" x14ac:dyDescent="0.25">
      <c r="B94" s="27"/>
      <c r="C94" s="27"/>
      <c r="D94" s="28"/>
      <c r="E94" s="28"/>
      <c r="F94" s="28"/>
      <c r="G94" s="12"/>
      <c r="H94" s="12"/>
      <c r="I94" s="12"/>
      <c r="J94" s="12"/>
      <c r="K94" s="338"/>
      <c r="L94" s="12"/>
      <c r="M94" s="29"/>
      <c r="N94" s="30"/>
      <c r="O94" s="31"/>
      <c r="P94" s="32"/>
      <c r="Q94" s="32"/>
      <c r="R94" s="32"/>
      <c r="S94" s="32"/>
      <c r="T94" s="33"/>
      <c r="U94" s="34"/>
      <c r="V94" s="14"/>
    </row>
    <row r="95" spans="2:22" x14ac:dyDescent="0.25">
      <c r="B95" s="27"/>
      <c r="C95" s="27"/>
      <c r="D95" s="28"/>
      <c r="E95" s="28"/>
      <c r="F95" s="28"/>
      <c r="G95" s="12"/>
      <c r="H95" s="12"/>
      <c r="I95" s="12"/>
      <c r="J95" s="12"/>
      <c r="K95" s="338"/>
      <c r="L95" s="12"/>
      <c r="M95" s="29"/>
      <c r="N95" s="30"/>
      <c r="O95" s="31"/>
      <c r="P95" s="32"/>
      <c r="Q95" s="32"/>
      <c r="R95" s="32"/>
      <c r="S95" s="32"/>
      <c r="T95" s="33"/>
      <c r="U95" s="34"/>
      <c r="V95" s="14"/>
    </row>
    <row r="96" spans="2:22" x14ac:dyDescent="0.25">
      <c r="B96" s="27"/>
      <c r="C96" s="27"/>
      <c r="D96" s="28"/>
      <c r="E96" s="28"/>
      <c r="F96" s="28"/>
      <c r="G96" s="12"/>
      <c r="H96" s="12"/>
      <c r="I96" s="12"/>
      <c r="J96" s="12"/>
      <c r="K96" s="338"/>
      <c r="L96" s="12"/>
      <c r="M96" s="29"/>
      <c r="N96" s="30"/>
      <c r="O96" s="31"/>
      <c r="P96" s="32"/>
      <c r="Q96" s="32"/>
      <c r="R96" s="32"/>
      <c r="S96" s="32"/>
      <c r="T96" s="33"/>
      <c r="U96" s="34"/>
      <c r="V96" s="14"/>
    </row>
    <row r="97" spans="2:22" x14ac:dyDescent="0.25">
      <c r="B97" s="27"/>
      <c r="C97" s="27"/>
      <c r="D97" s="28"/>
      <c r="E97" s="28"/>
      <c r="F97" s="28"/>
      <c r="G97" s="12"/>
      <c r="H97" s="12"/>
      <c r="I97" s="12"/>
      <c r="J97" s="12"/>
      <c r="K97" s="338"/>
      <c r="L97" s="12"/>
      <c r="M97" s="29"/>
      <c r="N97" s="30"/>
      <c r="O97" s="31"/>
      <c r="P97" s="32"/>
      <c r="Q97" s="32"/>
      <c r="R97" s="32"/>
      <c r="S97" s="32"/>
      <c r="T97" s="33"/>
      <c r="U97" s="34"/>
      <c r="V97" s="14"/>
    </row>
    <row r="98" spans="2:22" x14ac:dyDescent="0.25">
      <c r="B98" s="706" t="s">
        <v>0</v>
      </c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  <c r="V98" s="706"/>
    </row>
    <row r="99" spans="2:22" x14ac:dyDescent="0.25">
      <c r="B99" s="713" t="s">
        <v>1</v>
      </c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  <c r="R99" s="713"/>
      <c r="S99" s="713"/>
      <c r="T99" s="713"/>
      <c r="U99" s="713"/>
      <c r="V99" s="713"/>
    </row>
    <row r="100" spans="2:22" x14ac:dyDescent="0.25">
      <c r="B100" s="713" t="s">
        <v>2</v>
      </c>
      <c r="C100" s="713"/>
      <c r="D100" s="713"/>
      <c r="E100" s="713"/>
      <c r="F100" s="713"/>
      <c r="G100" s="713"/>
      <c r="H100" s="713"/>
      <c r="I100" s="713"/>
      <c r="J100" s="713"/>
      <c r="K100" s="713"/>
      <c r="L100" s="713"/>
      <c r="M100" s="713"/>
      <c r="N100" s="713"/>
      <c r="O100" s="713"/>
      <c r="P100" s="713"/>
      <c r="Q100" s="713"/>
      <c r="R100" s="713"/>
      <c r="S100" s="713"/>
      <c r="T100" s="713"/>
      <c r="U100" s="713"/>
      <c r="V100" s="713"/>
    </row>
    <row r="101" spans="2:22" x14ac:dyDescent="0.25">
      <c r="B101" s="713" t="s">
        <v>3</v>
      </c>
      <c r="C101" s="713"/>
      <c r="D101" s="713"/>
      <c r="E101" s="713"/>
      <c r="F101" s="713"/>
      <c r="G101" s="713"/>
      <c r="H101" s="713"/>
      <c r="I101" s="713"/>
      <c r="J101" s="713"/>
      <c r="K101" s="713"/>
      <c r="L101" s="713"/>
      <c r="M101" s="713"/>
      <c r="N101" s="713"/>
      <c r="O101" s="713"/>
      <c r="P101" s="713"/>
      <c r="Q101" s="713"/>
      <c r="R101" s="713"/>
      <c r="S101" s="713"/>
      <c r="T101" s="713"/>
      <c r="U101" s="713"/>
      <c r="V101" s="713"/>
    </row>
    <row r="102" spans="2:22" x14ac:dyDescent="0.25">
      <c r="B102" s="713" t="s">
        <v>494</v>
      </c>
      <c r="C102" s="713"/>
      <c r="D102" s="713"/>
      <c r="E102" s="713"/>
      <c r="F102" s="713"/>
      <c r="G102" s="713"/>
      <c r="H102" s="713"/>
      <c r="I102" s="713"/>
      <c r="J102" s="713"/>
      <c r="K102" s="713"/>
      <c r="L102" s="713"/>
      <c r="M102" s="713"/>
      <c r="N102" s="713"/>
      <c r="O102" s="713"/>
      <c r="P102" s="713"/>
      <c r="Q102" s="713"/>
      <c r="R102" s="713"/>
      <c r="S102" s="713"/>
      <c r="T102" s="713"/>
      <c r="U102" s="713"/>
      <c r="V102" s="713"/>
    </row>
    <row r="103" spans="2:22" x14ac:dyDescent="0.25">
      <c r="B103" s="714" t="s">
        <v>4</v>
      </c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</row>
    <row r="104" spans="2:22" x14ac:dyDescent="0.25">
      <c r="B104" s="697" t="s">
        <v>5</v>
      </c>
      <c r="C104" s="697"/>
      <c r="D104" s="697"/>
      <c r="E104" s="697"/>
      <c r="F104" s="697"/>
      <c r="G104" s="697"/>
      <c r="H104" s="697"/>
      <c r="I104" s="697"/>
      <c r="J104" s="697"/>
      <c r="K104" s="697"/>
      <c r="L104" s="697"/>
      <c r="M104" s="697"/>
      <c r="N104" s="697"/>
      <c r="O104" s="697"/>
      <c r="P104" s="697"/>
      <c r="Q104" s="697"/>
      <c r="R104" s="697"/>
      <c r="S104" s="697"/>
      <c r="T104" s="697"/>
      <c r="U104" s="697"/>
      <c r="V104" s="697"/>
    </row>
    <row r="105" spans="2:22" ht="18.75" thickBot="1" x14ac:dyDescent="0.3">
      <c r="B105" s="2"/>
      <c r="C105" s="2"/>
      <c r="D105" s="3"/>
      <c r="E105" s="3"/>
      <c r="F105" s="3"/>
      <c r="G105" s="3"/>
      <c r="H105" s="3"/>
      <c r="I105" s="3"/>
      <c r="J105" s="3"/>
      <c r="K105" s="3"/>
      <c r="L105" s="4"/>
      <c r="M105" s="3"/>
      <c r="N105" s="3"/>
      <c r="O105" s="3"/>
      <c r="P105" s="3"/>
      <c r="Q105" s="3"/>
      <c r="R105" s="3"/>
      <c r="S105" s="3"/>
      <c r="T105" s="2"/>
      <c r="U105" s="2"/>
      <c r="V105" s="2"/>
    </row>
    <row r="106" spans="2:22" ht="15.75" thickTop="1" x14ac:dyDescent="0.25">
      <c r="B106" s="698" t="s">
        <v>6</v>
      </c>
      <c r="C106" s="700" t="s">
        <v>7</v>
      </c>
      <c r="D106" s="702" t="s">
        <v>8</v>
      </c>
      <c r="E106" s="702" t="s">
        <v>177</v>
      </c>
      <c r="F106" s="702" t="s">
        <v>178</v>
      </c>
      <c r="G106" s="702" t="s">
        <v>9</v>
      </c>
      <c r="H106" s="702" t="s">
        <v>10</v>
      </c>
      <c r="I106" s="312"/>
      <c r="J106" s="702" t="s">
        <v>179</v>
      </c>
      <c r="K106" s="702" t="s">
        <v>11</v>
      </c>
      <c r="L106" s="700" t="s">
        <v>12</v>
      </c>
      <c r="M106" s="704" t="s">
        <v>13</v>
      </c>
      <c r="N106" s="704" t="s">
        <v>14</v>
      </c>
      <c r="O106" s="704" t="s">
        <v>15</v>
      </c>
      <c r="P106" s="715" t="s">
        <v>16</v>
      </c>
      <c r="Q106" s="716"/>
      <c r="R106" s="716"/>
      <c r="S106" s="717"/>
      <c r="T106" s="721" t="s">
        <v>17</v>
      </c>
      <c r="U106" s="722"/>
      <c r="V106" s="708" t="s">
        <v>18</v>
      </c>
    </row>
    <row r="107" spans="2:22" x14ac:dyDescent="0.25">
      <c r="B107" s="699"/>
      <c r="C107" s="701"/>
      <c r="D107" s="703"/>
      <c r="E107" s="765"/>
      <c r="F107" s="765"/>
      <c r="G107" s="703"/>
      <c r="H107" s="703"/>
      <c r="I107" s="313"/>
      <c r="J107" s="765"/>
      <c r="K107" s="703"/>
      <c r="L107" s="701"/>
      <c r="M107" s="705"/>
      <c r="N107" s="705"/>
      <c r="O107" s="705"/>
      <c r="P107" s="718"/>
      <c r="Q107" s="719"/>
      <c r="R107" s="719"/>
      <c r="S107" s="720"/>
      <c r="T107" s="723"/>
      <c r="U107" s="724"/>
      <c r="V107" s="709"/>
    </row>
    <row r="108" spans="2:22" ht="48" x14ac:dyDescent="0.25">
      <c r="B108" s="699"/>
      <c r="C108" s="701"/>
      <c r="D108" s="703"/>
      <c r="E108" s="765"/>
      <c r="F108" s="765"/>
      <c r="G108" s="703"/>
      <c r="H108" s="703"/>
      <c r="I108" s="313" t="s">
        <v>180</v>
      </c>
      <c r="J108" s="765"/>
      <c r="K108" s="703"/>
      <c r="L108" s="701"/>
      <c r="M108" s="705"/>
      <c r="N108" s="705"/>
      <c r="O108" s="705"/>
      <c r="P108" s="738" t="s">
        <v>19</v>
      </c>
      <c r="Q108" s="738" t="s">
        <v>20</v>
      </c>
      <c r="R108" s="738" t="s">
        <v>21</v>
      </c>
      <c r="S108" s="738" t="s">
        <v>22</v>
      </c>
      <c r="T108" s="740" t="s">
        <v>23</v>
      </c>
      <c r="U108" s="740" t="s">
        <v>24</v>
      </c>
      <c r="V108" s="709"/>
    </row>
    <row r="109" spans="2:22" ht="15.75" thickBot="1" x14ac:dyDescent="0.3">
      <c r="B109" s="727"/>
      <c r="C109" s="725"/>
      <c r="D109" s="707"/>
      <c r="E109" s="766"/>
      <c r="F109" s="766"/>
      <c r="G109" s="707"/>
      <c r="H109" s="707"/>
      <c r="I109" s="314"/>
      <c r="J109" s="766"/>
      <c r="K109" s="707"/>
      <c r="L109" s="725"/>
      <c r="M109" s="696"/>
      <c r="N109" s="696"/>
      <c r="O109" s="696"/>
      <c r="P109" s="739"/>
      <c r="Q109" s="739"/>
      <c r="R109" s="739"/>
      <c r="S109" s="739"/>
      <c r="T109" s="741"/>
      <c r="U109" s="741"/>
      <c r="V109" s="710"/>
    </row>
    <row r="110" spans="2:22" ht="15" customHeight="1" x14ac:dyDescent="0.25">
      <c r="B110" s="52">
        <v>62</v>
      </c>
      <c r="C110" s="53">
        <v>21101</v>
      </c>
      <c r="D110" s="158" t="s">
        <v>276</v>
      </c>
      <c r="E110" s="318" t="s">
        <v>489</v>
      </c>
      <c r="F110" s="319" t="s">
        <v>182</v>
      </c>
      <c r="G110" s="5">
        <v>9</v>
      </c>
      <c r="H110" s="5" t="s">
        <v>181</v>
      </c>
      <c r="I110" s="5">
        <v>105</v>
      </c>
      <c r="J110" s="790" t="s">
        <v>520</v>
      </c>
      <c r="K110" s="53">
        <v>44</v>
      </c>
      <c r="L110" s="5" t="s">
        <v>31</v>
      </c>
      <c r="M110" s="159">
        <v>39.5</v>
      </c>
      <c r="N110" s="154">
        <f>M110*K110</f>
        <v>1738</v>
      </c>
      <c r="O110" s="783" t="s">
        <v>189</v>
      </c>
      <c r="P110" s="19">
        <v>0.1</v>
      </c>
      <c r="Q110" s="19">
        <v>0.4</v>
      </c>
      <c r="R110" s="19">
        <v>0.1</v>
      </c>
      <c r="S110" s="19">
        <v>0.4</v>
      </c>
      <c r="T110" s="20"/>
      <c r="U110" s="21" t="s">
        <v>29</v>
      </c>
      <c r="V110" s="773" t="s">
        <v>558</v>
      </c>
    </row>
    <row r="111" spans="2:22" x14ac:dyDescent="0.25">
      <c r="B111" s="15">
        <v>63</v>
      </c>
      <c r="C111" s="16">
        <v>21101</v>
      </c>
      <c r="D111" s="130" t="s">
        <v>277</v>
      </c>
      <c r="E111" s="318" t="s">
        <v>489</v>
      </c>
      <c r="F111" s="319" t="s">
        <v>182</v>
      </c>
      <c r="G111" s="5">
        <v>9</v>
      </c>
      <c r="H111" s="7" t="s">
        <v>181</v>
      </c>
      <c r="I111" s="7">
        <v>105</v>
      </c>
      <c r="J111" s="791"/>
      <c r="K111" s="16">
        <v>11</v>
      </c>
      <c r="L111" s="7" t="s">
        <v>31</v>
      </c>
      <c r="M111" s="17">
        <v>30</v>
      </c>
      <c r="N111" s="8">
        <f>M111*K111</f>
        <v>330</v>
      </c>
      <c r="O111" s="784"/>
      <c r="P111" s="19">
        <v>0.1</v>
      </c>
      <c r="Q111" s="19">
        <v>0.4</v>
      </c>
      <c r="R111" s="19">
        <v>0.1</v>
      </c>
      <c r="S111" s="19">
        <v>0.4</v>
      </c>
      <c r="T111" s="20"/>
      <c r="U111" s="21" t="s">
        <v>29</v>
      </c>
      <c r="V111" s="774"/>
    </row>
    <row r="112" spans="2:22" x14ac:dyDescent="0.25">
      <c r="B112" s="15">
        <v>64</v>
      </c>
      <c r="C112" s="16">
        <v>21101</v>
      </c>
      <c r="D112" s="130" t="s">
        <v>278</v>
      </c>
      <c r="E112" s="318" t="s">
        <v>489</v>
      </c>
      <c r="F112" s="319" t="s">
        <v>182</v>
      </c>
      <c r="G112" s="5">
        <v>9</v>
      </c>
      <c r="H112" s="7" t="s">
        <v>181</v>
      </c>
      <c r="I112" s="7">
        <v>105</v>
      </c>
      <c r="J112" s="791"/>
      <c r="K112" s="16">
        <v>11</v>
      </c>
      <c r="L112" s="7" t="s">
        <v>31</v>
      </c>
      <c r="M112" s="17">
        <v>30</v>
      </c>
      <c r="N112" s="8">
        <f t="shared" ref="N112:N133" si="2">M112*K112</f>
        <v>330</v>
      </c>
      <c r="O112" s="784"/>
      <c r="P112" s="19">
        <v>0.1</v>
      </c>
      <c r="Q112" s="19">
        <v>0.4</v>
      </c>
      <c r="R112" s="19">
        <v>0.1</v>
      </c>
      <c r="S112" s="19">
        <v>0.4</v>
      </c>
      <c r="T112" s="20"/>
      <c r="U112" s="21" t="s">
        <v>29</v>
      </c>
      <c r="V112" s="774"/>
    </row>
    <row r="113" spans="2:22" x14ac:dyDescent="0.25">
      <c r="B113" s="15">
        <v>65</v>
      </c>
      <c r="C113" s="16">
        <v>21101</v>
      </c>
      <c r="D113" s="130" t="s">
        <v>279</v>
      </c>
      <c r="E113" s="318" t="s">
        <v>489</v>
      </c>
      <c r="F113" s="319" t="s">
        <v>182</v>
      </c>
      <c r="G113" s="5">
        <v>9</v>
      </c>
      <c r="H113" s="7" t="s">
        <v>181</v>
      </c>
      <c r="I113" s="7">
        <v>105</v>
      </c>
      <c r="J113" s="791"/>
      <c r="K113" s="16">
        <v>11</v>
      </c>
      <c r="L113" s="7" t="s">
        <v>31</v>
      </c>
      <c r="M113" s="17">
        <v>30</v>
      </c>
      <c r="N113" s="8">
        <f t="shared" si="2"/>
        <v>330</v>
      </c>
      <c r="O113" s="784"/>
      <c r="P113" s="19">
        <v>0.1</v>
      </c>
      <c r="Q113" s="19">
        <v>0.4</v>
      </c>
      <c r="R113" s="19">
        <v>0.1</v>
      </c>
      <c r="S113" s="19">
        <v>0.4</v>
      </c>
      <c r="T113" s="20"/>
      <c r="U113" s="21" t="s">
        <v>29</v>
      </c>
      <c r="V113" s="774"/>
    </row>
    <row r="114" spans="2:22" x14ac:dyDescent="0.25">
      <c r="B114" s="15">
        <v>66</v>
      </c>
      <c r="C114" s="16">
        <v>21101</v>
      </c>
      <c r="D114" s="130" t="s">
        <v>280</v>
      </c>
      <c r="E114" s="318" t="s">
        <v>489</v>
      </c>
      <c r="F114" s="319" t="s">
        <v>182</v>
      </c>
      <c r="G114" s="5">
        <v>9</v>
      </c>
      <c r="H114" s="7" t="s">
        <v>181</v>
      </c>
      <c r="I114" s="7">
        <v>105</v>
      </c>
      <c r="J114" s="791"/>
      <c r="K114" s="16">
        <v>22</v>
      </c>
      <c r="L114" s="7" t="s">
        <v>35</v>
      </c>
      <c r="M114" s="17">
        <v>32</v>
      </c>
      <c r="N114" s="8">
        <f t="shared" si="2"/>
        <v>704</v>
      </c>
      <c r="O114" s="784"/>
      <c r="P114" s="19">
        <v>0.1</v>
      </c>
      <c r="Q114" s="19">
        <v>0.4</v>
      </c>
      <c r="R114" s="19">
        <v>0.1</v>
      </c>
      <c r="S114" s="19">
        <v>0.4</v>
      </c>
      <c r="T114" s="20"/>
      <c r="U114" s="21" t="s">
        <v>29</v>
      </c>
      <c r="V114" s="774"/>
    </row>
    <row r="115" spans="2:22" ht="24" x14ac:dyDescent="0.25">
      <c r="B115" s="15">
        <v>67</v>
      </c>
      <c r="C115" s="16">
        <v>21101</v>
      </c>
      <c r="D115" s="130" t="s">
        <v>281</v>
      </c>
      <c r="E115" s="318" t="s">
        <v>489</v>
      </c>
      <c r="F115" s="319" t="s">
        <v>182</v>
      </c>
      <c r="G115" s="5">
        <v>9</v>
      </c>
      <c r="H115" s="7" t="s">
        <v>181</v>
      </c>
      <c r="I115" s="7">
        <v>105</v>
      </c>
      <c r="J115" s="791"/>
      <c r="K115" s="16">
        <v>4</v>
      </c>
      <c r="L115" s="7" t="s">
        <v>36</v>
      </c>
      <c r="M115" s="17">
        <v>82</v>
      </c>
      <c r="N115" s="8">
        <f t="shared" si="2"/>
        <v>328</v>
      </c>
      <c r="O115" s="784"/>
      <c r="P115" s="19">
        <v>0.1</v>
      </c>
      <c r="Q115" s="19">
        <v>0.4</v>
      </c>
      <c r="R115" s="19">
        <v>0.1</v>
      </c>
      <c r="S115" s="19">
        <v>0.4</v>
      </c>
      <c r="T115" s="20"/>
      <c r="U115" s="21" t="s">
        <v>29</v>
      </c>
      <c r="V115" s="774"/>
    </row>
    <row r="116" spans="2:22" x14ac:dyDescent="0.25">
      <c r="B116" s="15">
        <v>68</v>
      </c>
      <c r="C116" s="16">
        <v>21101</v>
      </c>
      <c r="D116" s="130" t="s">
        <v>282</v>
      </c>
      <c r="E116" s="318" t="s">
        <v>489</v>
      </c>
      <c r="F116" s="319" t="s">
        <v>182</v>
      </c>
      <c r="G116" s="5">
        <v>9</v>
      </c>
      <c r="H116" s="7" t="s">
        <v>181</v>
      </c>
      <c r="I116" s="7">
        <v>105</v>
      </c>
      <c r="J116" s="791"/>
      <c r="K116" s="16">
        <v>22</v>
      </c>
      <c r="L116" s="7" t="s">
        <v>31</v>
      </c>
      <c r="M116" s="17">
        <v>18</v>
      </c>
      <c r="N116" s="8">
        <f t="shared" si="2"/>
        <v>396</v>
      </c>
      <c r="O116" s="784"/>
      <c r="P116" s="19">
        <v>0.1</v>
      </c>
      <c r="Q116" s="19">
        <v>0.4</v>
      </c>
      <c r="R116" s="19">
        <v>0.1</v>
      </c>
      <c r="S116" s="19">
        <v>0.4</v>
      </c>
      <c r="T116" s="20"/>
      <c r="U116" s="21" t="s">
        <v>29</v>
      </c>
      <c r="V116" s="774"/>
    </row>
    <row r="117" spans="2:22" x14ac:dyDescent="0.25">
      <c r="B117" s="15">
        <v>69</v>
      </c>
      <c r="C117" s="16">
        <v>21101</v>
      </c>
      <c r="D117" s="130" t="s">
        <v>283</v>
      </c>
      <c r="E117" s="318" t="s">
        <v>489</v>
      </c>
      <c r="F117" s="319" t="s">
        <v>182</v>
      </c>
      <c r="G117" s="5">
        <v>9</v>
      </c>
      <c r="H117" s="7" t="s">
        <v>181</v>
      </c>
      <c r="I117" s="7">
        <v>105</v>
      </c>
      <c r="J117" s="791"/>
      <c r="K117" s="16">
        <v>22</v>
      </c>
      <c r="L117" s="7" t="s">
        <v>31</v>
      </c>
      <c r="M117" s="17">
        <v>11.2</v>
      </c>
      <c r="N117" s="8">
        <f t="shared" si="2"/>
        <v>246.39999999999998</v>
      </c>
      <c r="O117" s="784"/>
      <c r="P117" s="19">
        <v>0.1</v>
      </c>
      <c r="Q117" s="19">
        <v>0.4</v>
      </c>
      <c r="R117" s="19">
        <v>0.1</v>
      </c>
      <c r="S117" s="19">
        <v>0.4</v>
      </c>
      <c r="T117" s="20"/>
      <c r="U117" s="21" t="s">
        <v>29</v>
      </c>
      <c r="V117" s="774"/>
    </row>
    <row r="118" spans="2:22" x14ac:dyDescent="0.25">
      <c r="B118" s="15">
        <v>70</v>
      </c>
      <c r="C118" s="16">
        <v>21101</v>
      </c>
      <c r="D118" s="130" t="s">
        <v>284</v>
      </c>
      <c r="E118" s="318" t="s">
        <v>489</v>
      </c>
      <c r="F118" s="319" t="s">
        <v>182</v>
      </c>
      <c r="G118" s="5">
        <v>9</v>
      </c>
      <c r="H118" s="7" t="s">
        <v>181</v>
      </c>
      <c r="I118" s="7">
        <v>105</v>
      </c>
      <c r="J118" s="791"/>
      <c r="K118" s="16">
        <v>27</v>
      </c>
      <c r="L118" s="7" t="s">
        <v>31</v>
      </c>
      <c r="M118" s="17">
        <v>46</v>
      </c>
      <c r="N118" s="8">
        <f t="shared" si="2"/>
        <v>1242</v>
      </c>
      <c r="O118" s="784"/>
      <c r="P118" s="19">
        <v>0.1</v>
      </c>
      <c r="Q118" s="19">
        <v>0.4</v>
      </c>
      <c r="R118" s="19">
        <v>0.1</v>
      </c>
      <c r="S118" s="19">
        <v>0.4</v>
      </c>
      <c r="T118" s="20"/>
      <c r="U118" s="21" t="s">
        <v>29</v>
      </c>
      <c r="V118" s="774"/>
    </row>
    <row r="119" spans="2:22" x14ac:dyDescent="0.25">
      <c r="B119" s="15">
        <v>71</v>
      </c>
      <c r="C119" s="16">
        <v>21101</v>
      </c>
      <c r="D119" s="130" t="s">
        <v>285</v>
      </c>
      <c r="E119" s="318" t="s">
        <v>489</v>
      </c>
      <c r="F119" s="319" t="s">
        <v>182</v>
      </c>
      <c r="G119" s="5">
        <v>9</v>
      </c>
      <c r="H119" s="7" t="s">
        <v>181</v>
      </c>
      <c r="I119" s="7">
        <v>105</v>
      </c>
      <c r="J119" s="791"/>
      <c r="K119" s="16">
        <v>11</v>
      </c>
      <c r="L119" s="7" t="s">
        <v>31</v>
      </c>
      <c r="M119" s="17">
        <v>16</v>
      </c>
      <c r="N119" s="8">
        <f t="shared" si="2"/>
        <v>176</v>
      </c>
      <c r="O119" s="784"/>
      <c r="P119" s="19">
        <v>0.1</v>
      </c>
      <c r="Q119" s="19">
        <v>0.4</v>
      </c>
      <c r="R119" s="19">
        <v>0.1</v>
      </c>
      <c r="S119" s="19">
        <v>0.4</v>
      </c>
      <c r="T119" s="20"/>
      <c r="U119" s="21" t="s">
        <v>29</v>
      </c>
      <c r="V119" s="774"/>
    </row>
    <row r="120" spans="2:22" x14ac:dyDescent="0.25">
      <c r="B120" s="15">
        <v>72</v>
      </c>
      <c r="C120" s="16">
        <v>21101</v>
      </c>
      <c r="D120" s="130" t="s">
        <v>286</v>
      </c>
      <c r="E120" s="318" t="s">
        <v>489</v>
      </c>
      <c r="F120" s="319" t="s">
        <v>182</v>
      </c>
      <c r="G120" s="5">
        <v>9</v>
      </c>
      <c r="H120" s="7" t="s">
        <v>181</v>
      </c>
      <c r="I120" s="7">
        <v>105</v>
      </c>
      <c r="J120" s="791"/>
      <c r="K120" s="16">
        <v>121</v>
      </c>
      <c r="L120" s="7" t="s">
        <v>31</v>
      </c>
      <c r="M120" s="17">
        <v>5</v>
      </c>
      <c r="N120" s="8">
        <f t="shared" si="2"/>
        <v>605</v>
      </c>
      <c r="O120" s="784"/>
      <c r="P120" s="19">
        <v>0.1</v>
      </c>
      <c r="Q120" s="19">
        <v>0.4</v>
      </c>
      <c r="R120" s="19">
        <v>0.1</v>
      </c>
      <c r="S120" s="19">
        <v>0.4</v>
      </c>
      <c r="T120" s="20"/>
      <c r="U120" s="21" t="s">
        <v>29</v>
      </c>
      <c r="V120" s="774"/>
    </row>
    <row r="121" spans="2:22" x14ac:dyDescent="0.25">
      <c r="B121" s="15">
        <v>73</v>
      </c>
      <c r="C121" s="16">
        <v>21101</v>
      </c>
      <c r="D121" s="130" t="s">
        <v>287</v>
      </c>
      <c r="E121" s="318" t="s">
        <v>489</v>
      </c>
      <c r="F121" s="319" t="s">
        <v>182</v>
      </c>
      <c r="G121" s="5">
        <v>9</v>
      </c>
      <c r="H121" s="7" t="s">
        <v>181</v>
      </c>
      <c r="I121" s="7">
        <v>105</v>
      </c>
      <c r="J121" s="791"/>
      <c r="K121" s="16">
        <v>44</v>
      </c>
      <c r="L121" s="7" t="s">
        <v>31</v>
      </c>
      <c r="M121" s="17">
        <v>15</v>
      </c>
      <c r="N121" s="8">
        <f t="shared" si="2"/>
        <v>660</v>
      </c>
      <c r="O121" s="784"/>
      <c r="P121" s="19">
        <v>0.1</v>
      </c>
      <c r="Q121" s="19">
        <v>0.4</v>
      </c>
      <c r="R121" s="19">
        <v>0.1</v>
      </c>
      <c r="S121" s="19">
        <v>0.4</v>
      </c>
      <c r="T121" s="20"/>
      <c r="U121" s="21" t="s">
        <v>29</v>
      </c>
      <c r="V121" s="774"/>
    </row>
    <row r="122" spans="2:22" x14ac:dyDescent="0.25">
      <c r="B122" s="15">
        <v>74</v>
      </c>
      <c r="C122" s="16">
        <v>21101</v>
      </c>
      <c r="D122" s="130" t="s">
        <v>288</v>
      </c>
      <c r="E122" s="318" t="s">
        <v>489</v>
      </c>
      <c r="F122" s="319" t="s">
        <v>182</v>
      </c>
      <c r="G122" s="5">
        <v>9</v>
      </c>
      <c r="H122" s="5" t="s">
        <v>181</v>
      </c>
      <c r="I122" s="5">
        <v>105</v>
      </c>
      <c r="J122" s="791"/>
      <c r="K122" s="16">
        <v>11</v>
      </c>
      <c r="L122" s="7" t="s">
        <v>31</v>
      </c>
      <c r="M122" s="17">
        <v>36</v>
      </c>
      <c r="N122" s="8">
        <f t="shared" si="2"/>
        <v>396</v>
      </c>
      <c r="O122" s="784"/>
      <c r="P122" s="19"/>
      <c r="Q122" s="19"/>
      <c r="R122" s="19"/>
      <c r="S122" s="19"/>
      <c r="T122" s="20"/>
      <c r="U122" s="21"/>
      <c r="V122" s="774"/>
    </row>
    <row r="123" spans="2:22" x14ac:dyDescent="0.25">
      <c r="B123" s="15">
        <v>75</v>
      </c>
      <c r="C123" s="16">
        <v>21101</v>
      </c>
      <c r="D123" s="130" t="s">
        <v>289</v>
      </c>
      <c r="E123" s="318" t="s">
        <v>489</v>
      </c>
      <c r="F123" s="319" t="s">
        <v>182</v>
      </c>
      <c r="G123" s="5">
        <v>9</v>
      </c>
      <c r="H123" s="5" t="s">
        <v>181</v>
      </c>
      <c r="I123" s="5">
        <v>105</v>
      </c>
      <c r="J123" s="791"/>
      <c r="K123" s="16">
        <v>60</v>
      </c>
      <c r="L123" s="7" t="s">
        <v>31</v>
      </c>
      <c r="M123" s="17">
        <v>115</v>
      </c>
      <c r="N123" s="8">
        <f t="shared" si="2"/>
        <v>6900</v>
      </c>
      <c r="O123" s="784"/>
      <c r="P123" s="19"/>
      <c r="Q123" s="19"/>
      <c r="R123" s="19"/>
      <c r="S123" s="19"/>
      <c r="T123" s="20"/>
      <c r="U123" s="21"/>
      <c r="V123" s="774"/>
    </row>
    <row r="124" spans="2:22" x14ac:dyDescent="0.25">
      <c r="B124" s="15">
        <v>76</v>
      </c>
      <c r="C124" s="16">
        <v>21101</v>
      </c>
      <c r="D124" s="130" t="s">
        <v>290</v>
      </c>
      <c r="E124" s="318" t="s">
        <v>489</v>
      </c>
      <c r="F124" s="319" t="s">
        <v>182</v>
      </c>
      <c r="G124" s="5">
        <v>9</v>
      </c>
      <c r="H124" s="5" t="s">
        <v>181</v>
      </c>
      <c r="I124" s="5">
        <v>105</v>
      </c>
      <c r="J124" s="791"/>
      <c r="K124" s="16">
        <v>22</v>
      </c>
      <c r="L124" s="7" t="s">
        <v>27</v>
      </c>
      <c r="M124" s="17">
        <v>42</v>
      </c>
      <c r="N124" s="8">
        <f t="shared" si="2"/>
        <v>924</v>
      </c>
      <c r="O124" s="784"/>
      <c r="P124" s="19"/>
      <c r="Q124" s="19"/>
      <c r="R124" s="19"/>
      <c r="S124" s="19"/>
      <c r="T124" s="20"/>
      <c r="U124" s="21"/>
      <c r="V124" s="774"/>
    </row>
    <row r="125" spans="2:22" x14ac:dyDescent="0.25">
      <c r="B125" s="15">
        <v>77</v>
      </c>
      <c r="C125" s="16">
        <v>21101</v>
      </c>
      <c r="D125" s="130" t="s">
        <v>291</v>
      </c>
      <c r="E125" s="318" t="s">
        <v>489</v>
      </c>
      <c r="F125" s="319" t="s">
        <v>182</v>
      </c>
      <c r="G125" s="5">
        <v>9</v>
      </c>
      <c r="H125" s="5" t="s">
        <v>181</v>
      </c>
      <c r="I125" s="5">
        <v>105</v>
      </c>
      <c r="J125" s="791"/>
      <c r="K125" s="16">
        <v>23</v>
      </c>
      <c r="L125" s="7" t="s">
        <v>27</v>
      </c>
      <c r="M125" s="17">
        <v>85</v>
      </c>
      <c r="N125" s="8">
        <f t="shared" si="2"/>
        <v>1955</v>
      </c>
      <c r="O125" s="784"/>
      <c r="P125" s="19"/>
      <c r="Q125" s="19"/>
      <c r="R125" s="19"/>
      <c r="S125" s="19"/>
      <c r="T125" s="20"/>
      <c r="U125" s="21"/>
      <c r="V125" s="774"/>
    </row>
    <row r="126" spans="2:22" x14ac:dyDescent="0.25">
      <c r="B126" s="15">
        <v>78</v>
      </c>
      <c r="C126" s="16">
        <v>21101</v>
      </c>
      <c r="D126" s="130" t="s">
        <v>292</v>
      </c>
      <c r="E126" s="318" t="s">
        <v>489</v>
      </c>
      <c r="F126" s="319" t="s">
        <v>182</v>
      </c>
      <c r="G126" s="5">
        <v>9</v>
      </c>
      <c r="H126" s="5" t="s">
        <v>181</v>
      </c>
      <c r="I126" s="5">
        <v>105</v>
      </c>
      <c r="J126" s="791"/>
      <c r="K126" s="16">
        <v>1</v>
      </c>
      <c r="L126" s="7" t="s">
        <v>31</v>
      </c>
      <c r="M126" s="17">
        <v>28</v>
      </c>
      <c r="N126" s="8">
        <f t="shared" si="2"/>
        <v>28</v>
      </c>
      <c r="O126" s="784"/>
      <c r="P126" s="19"/>
      <c r="Q126" s="19"/>
      <c r="R126" s="19"/>
      <c r="S126" s="19"/>
      <c r="T126" s="20"/>
      <c r="U126" s="21"/>
      <c r="V126" s="774"/>
    </row>
    <row r="127" spans="2:22" x14ac:dyDescent="0.25">
      <c r="B127" s="15">
        <v>79</v>
      </c>
      <c r="C127" s="16">
        <v>21101</v>
      </c>
      <c r="D127" s="130" t="s">
        <v>293</v>
      </c>
      <c r="E127" s="318" t="s">
        <v>489</v>
      </c>
      <c r="F127" s="319" t="s">
        <v>182</v>
      </c>
      <c r="G127" s="5">
        <v>9</v>
      </c>
      <c r="H127" s="5" t="s">
        <v>181</v>
      </c>
      <c r="I127" s="5">
        <v>105</v>
      </c>
      <c r="J127" s="791"/>
      <c r="K127" s="16">
        <v>45</v>
      </c>
      <c r="L127" s="7" t="s">
        <v>31</v>
      </c>
      <c r="M127" s="17">
        <v>68</v>
      </c>
      <c r="N127" s="8">
        <f t="shared" si="2"/>
        <v>3060</v>
      </c>
      <c r="O127" s="784"/>
      <c r="P127" s="19"/>
      <c r="Q127" s="19"/>
      <c r="R127" s="19"/>
      <c r="S127" s="19"/>
      <c r="T127" s="20"/>
      <c r="U127" s="21"/>
      <c r="V127" s="774"/>
    </row>
    <row r="128" spans="2:22" ht="24" x14ac:dyDescent="0.25">
      <c r="B128" s="15">
        <v>80</v>
      </c>
      <c r="C128" s="16">
        <v>21101</v>
      </c>
      <c r="D128" s="130" t="s">
        <v>294</v>
      </c>
      <c r="E128" s="318" t="s">
        <v>489</v>
      </c>
      <c r="F128" s="319" t="s">
        <v>182</v>
      </c>
      <c r="G128" s="5">
        <v>9</v>
      </c>
      <c r="H128" s="5" t="s">
        <v>181</v>
      </c>
      <c r="I128" s="5">
        <v>105</v>
      </c>
      <c r="J128" s="791"/>
      <c r="K128" s="16">
        <v>3</v>
      </c>
      <c r="L128" s="7" t="s">
        <v>36</v>
      </c>
      <c r="M128" s="17">
        <v>255</v>
      </c>
      <c r="N128" s="8">
        <f t="shared" si="2"/>
        <v>765</v>
      </c>
      <c r="O128" s="784"/>
      <c r="P128" s="19"/>
      <c r="Q128" s="19"/>
      <c r="R128" s="19"/>
      <c r="S128" s="19"/>
      <c r="T128" s="20"/>
      <c r="U128" s="21"/>
      <c r="V128" s="774"/>
    </row>
    <row r="129" spans="2:22" x14ac:dyDescent="0.25">
      <c r="B129" s="15">
        <v>81</v>
      </c>
      <c r="C129" s="16">
        <v>21101</v>
      </c>
      <c r="D129" s="130" t="s">
        <v>295</v>
      </c>
      <c r="E129" s="318" t="s">
        <v>489</v>
      </c>
      <c r="F129" s="319" t="s">
        <v>182</v>
      </c>
      <c r="G129" s="5">
        <v>9</v>
      </c>
      <c r="H129" s="5" t="s">
        <v>181</v>
      </c>
      <c r="I129" s="5">
        <v>105</v>
      </c>
      <c r="J129" s="791"/>
      <c r="K129" s="16">
        <v>330</v>
      </c>
      <c r="L129" s="7" t="s">
        <v>31</v>
      </c>
      <c r="M129" s="17">
        <v>12</v>
      </c>
      <c r="N129" s="8">
        <f t="shared" si="2"/>
        <v>3960</v>
      </c>
      <c r="O129" s="784"/>
      <c r="P129" s="19"/>
      <c r="Q129" s="19"/>
      <c r="R129" s="19"/>
      <c r="S129" s="19"/>
      <c r="T129" s="20"/>
      <c r="U129" s="21"/>
      <c r="V129" s="774"/>
    </row>
    <row r="130" spans="2:22" ht="24" x14ac:dyDescent="0.25">
      <c r="B130" s="15">
        <v>82</v>
      </c>
      <c r="C130" s="16">
        <v>21101</v>
      </c>
      <c r="D130" s="131" t="s">
        <v>296</v>
      </c>
      <c r="E130" s="318" t="s">
        <v>489</v>
      </c>
      <c r="F130" s="319" t="s">
        <v>182</v>
      </c>
      <c r="G130" s="5">
        <v>9</v>
      </c>
      <c r="H130" s="5" t="s">
        <v>181</v>
      </c>
      <c r="I130" s="5">
        <v>105</v>
      </c>
      <c r="J130" s="791"/>
      <c r="K130" s="16">
        <v>11</v>
      </c>
      <c r="L130" s="189" t="s">
        <v>36</v>
      </c>
      <c r="M130" s="133">
        <v>233</v>
      </c>
      <c r="N130" s="8">
        <f t="shared" si="2"/>
        <v>2563</v>
      </c>
      <c r="O130" s="784"/>
      <c r="P130" s="19"/>
      <c r="Q130" s="19"/>
      <c r="R130" s="19"/>
      <c r="S130" s="19"/>
      <c r="T130" s="20"/>
      <c r="U130" s="21"/>
      <c r="V130" s="774"/>
    </row>
    <row r="131" spans="2:22" ht="24" x14ac:dyDescent="0.25">
      <c r="B131" s="15">
        <v>83</v>
      </c>
      <c r="C131" s="16">
        <v>21101</v>
      </c>
      <c r="D131" s="131" t="s">
        <v>297</v>
      </c>
      <c r="E131" s="318" t="s">
        <v>489</v>
      </c>
      <c r="F131" s="319" t="s">
        <v>182</v>
      </c>
      <c r="G131" s="5">
        <v>9</v>
      </c>
      <c r="H131" s="5" t="s">
        <v>181</v>
      </c>
      <c r="I131" s="5">
        <v>105</v>
      </c>
      <c r="J131" s="791"/>
      <c r="K131" s="16">
        <v>22</v>
      </c>
      <c r="L131" s="189" t="s">
        <v>36</v>
      </c>
      <c r="M131" s="133">
        <v>108</v>
      </c>
      <c r="N131" s="8">
        <f t="shared" si="2"/>
        <v>2376</v>
      </c>
      <c r="O131" s="784"/>
      <c r="P131" s="19"/>
      <c r="Q131" s="19"/>
      <c r="R131" s="19"/>
      <c r="S131" s="19"/>
      <c r="T131" s="20"/>
      <c r="U131" s="21"/>
      <c r="V131" s="774"/>
    </row>
    <row r="132" spans="2:22" x14ac:dyDescent="0.25">
      <c r="B132" s="15">
        <v>84</v>
      </c>
      <c r="C132" s="16">
        <v>21101</v>
      </c>
      <c r="D132" s="134" t="s">
        <v>298</v>
      </c>
      <c r="E132" s="318" t="s">
        <v>489</v>
      </c>
      <c r="F132" s="319" t="s">
        <v>182</v>
      </c>
      <c r="G132" s="5">
        <v>9</v>
      </c>
      <c r="H132" s="5" t="s">
        <v>181</v>
      </c>
      <c r="I132" s="5">
        <v>105</v>
      </c>
      <c r="J132" s="791"/>
      <c r="K132" s="35">
        <v>327</v>
      </c>
      <c r="L132" s="189" t="s">
        <v>31</v>
      </c>
      <c r="M132" s="133">
        <v>2.5</v>
      </c>
      <c r="N132" s="8">
        <f t="shared" si="2"/>
        <v>817.5</v>
      </c>
      <c r="O132" s="784"/>
      <c r="P132" s="19"/>
      <c r="Q132" s="19"/>
      <c r="R132" s="19"/>
      <c r="S132" s="19"/>
      <c r="T132" s="20"/>
      <c r="U132" s="21"/>
      <c r="V132" s="774"/>
    </row>
    <row r="133" spans="2:22" ht="24" x14ac:dyDescent="0.25">
      <c r="B133" s="15">
        <v>85</v>
      </c>
      <c r="C133" s="16">
        <v>21101</v>
      </c>
      <c r="D133" s="135" t="s">
        <v>299</v>
      </c>
      <c r="E133" s="318" t="s">
        <v>489</v>
      </c>
      <c r="F133" s="319" t="s">
        <v>182</v>
      </c>
      <c r="G133" s="5">
        <v>9</v>
      </c>
      <c r="H133" s="5" t="s">
        <v>181</v>
      </c>
      <c r="I133" s="5">
        <v>105</v>
      </c>
      <c r="J133" s="791"/>
      <c r="K133" s="35">
        <v>1</v>
      </c>
      <c r="L133" s="189" t="s">
        <v>36</v>
      </c>
      <c r="M133" s="133">
        <v>111.5</v>
      </c>
      <c r="N133" s="8">
        <f t="shared" si="2"/>
        <v>111.5</v>
      </c>
      <c r="O133" s="784"/>
      <c r="P133" s="19"/>
      <c r="Q133" s="19"/>
      <c r="R133" s="19"/>
      <c r="S133" s="19"/>
      <c r="T133" s="20"/>
      <c r="U133" s="21"/>
      <c r="V133" s="774"/>
    </row>
    <row r="134" spans="2:22" ht="15.75" thickBot="1" x14ac:dyDescent="0.3">
      <c r="B134" s="22">
        <v>86</v>
      </c>
      <c r="C134" s="23">
        <v>21101</v>
      </c>
      <c r="D134" s="141" t="s">
        <v>300</v>
      </c>
      <c r="E134" s="318" t="s">
        <v>489</v>
      </c>
      <c r="F134" s="319" t="s">
        <v>182</v>
      </c>
      <c r="G134" s="5">
        <v>9</v>
      </c>
      <c r="H134" s="7" t="s">
        <v>181</v>
      </c>
      <c r="I134" s="7">
        <v>105</v>
      </c>
      <c r="J134" s="792"/>
      <c r="K134" s="142">
        <v>1</v>
      </c>
      <c r="L134" s="143" t="s">
        <v>31</v>
      </c>
      <c r="M134" s="144">
        <v>390</v>
      </c>
      <c r="N134" s="145">
        <v>388.26</v>
      </c>
      <c r="O134" s="784"/>
      <c r="P134" s="19">
        <v>0.1</v>
      </c>
      <c r="Q134" s="19">
        <v>0.4</v>
      </c>
      <c r="R134" s="19">
        <v>0.1</v>
      </c>
      <c r="S134" s="19">
        <v>0.4</v>
      </c>
      <c r="T134" s="20"/>
      <c r="U134" s="21" t="s">
        <v>29</v>
      </c>
      <c r="V134" s="774"/>
    </row>
    <row r="135" spans="2:22" ht="15.75" thickTop="1" x14ac:dyDescent="0.25">
      <c r="B135" s="15"/>
      <c r="C135" s="16"/>
      <c r="D135" s="130"/>
      <c r="E135" s="321"/>
      <c r="F135" s="322"/>
      <c r="G135" s="7"/>
      <c r="H135" s="7"/>
      <c r="I135" s="7"/>
      <c r="J135" s="320"/>
      <c r="K135" s="533"/>
      <c r="L135" s="7"/>
      <c r="M135" s="17"/>
      <c r="N135" s="281"/>
      <c r="O135" s="784"/>
      <c r="P135" s="19"/>
      <c r="Q135" s="19"/>
      <c r="R135" s="19"/>
      <c r="S135" s="19"/>
      <c r="T135" s="20"/>
      <c r="U135" s="21"/>
      <c r="V135" s="774"/>
    </row>
    <row r="136" spans="2:22" x14ac:dyDescent="0.25">
      <c r="B136" s="15"/>
      <c r="C136" s="16"/>
      <c r="D136" s="130"/>
      <c r="E136" s="321"/>
      <c r="F136" s="322"/>
      <c r="G136" s="7"/>
      <c r="H136" s="7"/>
      <c r="I136" s="7"/>
      <c r="J136" s="320"/>
      <c r="K136" s="533"/>
      <c r="L136" s="7"/>
      <c r="M136" s="17"/>
      <c r="N136" s="281"/>
      <c r="O136" s="784"/>
      <c r="P136" s="19"/>
      <c r="Q136" s="19"/>
      <c r="R136" s="19"/>
      <c r="S136" s="19"/>
      <c r="T136" s="20"/>
      <c r="U136" s="21"/>
      <c r="V136" s="774"/>
    </row>
    <row r="137" spans="2:22" x14ac:dyDescent="0.25">
      <c r="B137" s="15"/>
      <c r="C137" s="16"/>
      <c r="D137" s="130"/>
      <c r="E137" s="321"/>
      <c r="F137" s="322"/>
      <c r="G137" s="7"/>
      <c r="H137" s="7"/>
      <c r="I137" s="7"/>
      <c r="J137" s="320"/>
      <c r="K137" s="533"/>
      <c r="L137" s="7"/>
      <c r="M137" s="17"/>
      <c r="N137" s="281"/>
      <c r="O137" s="784"/>
      <c r="P137" s="19"/>
      <c r="Q137" s="19"/>
      <c r="R137" s="19"/>
      <c r="S137" s="19"/>
      <c r="T137" s="20"/>
      <c r="U137" s="21"/>
      <c r="V137" s="774"/>
    </row>
    <row r="138" spans="2:22" ht="15.75" thickBot="1" x14ac:dyDescent="0.3">
      <c r="B138" s="22"/>
      <c r="C138" s="23"/>
      <c r="D138" s="148"/>
      <c r="E138" s="325"/>
      <c r="F138" s="326"/>
      <c r="G138" s="174"/>
      <c r="H138" s="174"/>
      <c r="I138" s="174"/>
      <c r="J138" s="320"/>
      <c r="K138" s="544"/>
      <c r="L138" s="174"/>
      <c r="M138" s="149"/>
      <c r="N138" s="284"/>
      <c r="O138" s="785"/>
      <c r="P138" s="25"/>
      <c r="Q138" s="25"/>
      <c r="R138" s="25"/>
      <c r="S138" s="25"/>
      <c r="T138" s="146"/>
      <c r="U138" s="26"/>
      <c r="V138" s="786"/>
    </row>
    <row r="139" spans="2:22" ht="15.75" thickTop="1" x14ac:dyDescent="0.25">
      <c r="B139" s="27"/>
      <c r="C139" s="27"/>
      <c r="D139" s="28"/>
      <c r="E139" s="329"/>
      <c r="F139" s="330"/>
      <c r="G139" s="12"/>
      <c r="H139" s="12"/>
      <c r="I139" s="12"/>
      <c r="J139" s="331"/>
      <c r="L139" s="12"/>
      <c r="M139" s="69"/>
      <c r="N139" s="30"/>
      <c r="O139" s="369"/>
      <c r="P139" s="32"/>
      <c r="Q139" s="32"/>
      <c r="R139" s="32"/>
      <c r="S139" s="32"/>
      <c r="T139" s="33"/>
      <c r="U139" s="34"/>
      <c r="V139" s="50"/>
    </row>
    <row r="140" spans="2:22" x14ac:dyDescent="0.25">
      <c r="B140" s="27"/>
      <c r="C140" s="27"/>
      <c r="D140" s="28"/>
      <c r="E140" s="329"/>
      <c r="F140" s="330"/>
      <c r="G140" s="12"/>
      <c r="H140" s="12"/>
      <c r="I140" s="12"/>
      <c r="J140" s="331"/>
      <c r="L140" s="12"/>
      <c r="M140" s="69"/>
      <c r="N140" s="30">
        <f>SUM(N110:N139)</f>
        <v>31329.66</v>
      </c>
      <c r="O140" s="369"/>
      <c r="P140" s="32"/>
      <c r="Q140" s="32"/>
      <c r="R140" s="32"/>
      <c r="S140" s="32"/>
      <c r="T140" s="33"/>
      <c r="U140" s="34"/>
      <c r="V140" s="50"/>
    </row>
    <row r="141" spans="2:22" x14ac:dyDescent="0.25">
      <c r="B141" s="27"/>
      <c r="C141" s="27"/>
      <c r="D141" s="28"/>
      <c r="E141" s="329"/>
      <c r="F141" s="330"/>
      <c r="G141" s="12"/>
      <c r="H141" s="12"/>
      <c r="I141" s="12"/>
      <c r="J141" s="331"/>
      <c r="L141" s="12"/>
      <c r="M141" s="69"/>
      <c r="N141" s="30"/>
      <c r="O141" s="369"/>
      <c r="P141" s="32"/>
      <c r="Q141" s="32"/>
      <c r="R141" s="32"/>
      <c r="S141" s="32"/>
      <c r="T141" s="33"/>
      <c r="U141" s="34"/>
      <c r="V141" s="50"/>
    </row>
    <row r="142" spans="2:22" x14ac:dyDescent="0.25">
      <c r="B142" s="27"/>
      <c r="C142" s="27"/>
      <c r="D142" s="28"/>
      <c r="E142" s="329"/>
      <c r="F142" s="330"/>
      <c r="G142" s="12"/>
      <c r="H142" s="12"/>
      <c r="I142" s="12"/>
      <c r="J142" s="331"/>
      <c r="L142" s="12"/>
      <c r="M142" s="69"/>
      <c r="N142" s="30"/>
      <c r="O142" s="369"/>
      <c r="P142" s="32"/>
      <c r="Q142" s="32"/>
      <c r="R142" s="32"/>
      <c r="S142" s="32"/>
      <c r="T142" s="33"/>
      <c r="U142" s="34"/>
      <c r="V142" s="50"/>
    </row>
    <row r="143" spans="2:22" x14ac:dyDescent="0.25">
      <c r="B143" s="27"/>
      <c r="C143" s="27"/>
      <c r="D143" s="28"/>
      <c r="E143" s="329"/>
      <c r="F143" s="330"/>
      <c r="G143" s="12"/>
      <c r="H143" s="12"/>
      <c r="I143" s="12"/>
      <c r="J143" s="331"/>
      <c r="L143" s="12"/>
      <c r="M143" s="69"/>
      <c r="N143" s="30">
        <f>SUM(N45+N91+N140)</f>
        <v>159708.5</v>
      </c>
      <c r="O143" s="369"/>
      <c r="P143" s="32"/>
      <c r="Q143" s="32"/>
      <c r="R143" s="32"/>
      <c r="S143" s="32"/>
      <c r="T143" s="33"/>
      <c r="U143" s="34"/>
      <c r="V143" s="50"/>
    </row>
    <row r="144" spans="2:22" x14ac:dyDescent="0.25">
      <c r="B144" s="27"/>
      <c r="C144" s="27"/>
      <c r="D144" s="28"/>
      <c r="E144" s="329"/>
      <c r="F144" s="330"/>
      <c r="G144" s="12"/>
      <c r="H144" s="12"/>
      <c r="I144" s="12"/>
      <c r="J144" s="331"/>
      <c r="L144" s="12"/>
      <c r="M144" s="69"/>
      <c r="N144" s="30"/>
      <c r="O144" s="369"/>
      <c r="P144" s="32"/>
      <c r="Q144" s="32"/>
      <c r="R144" s="32"/>
      <c r="S144" s="32"/>
      <c r="T144" s="33"/>
      <c r="U144" s="34"/>
      <c r="V144" s="50"/>
    </row>
    <row r="145" spans="2:22" x14ac:dyDescent="0.25">
      <c r="B145" s="27"/>
      <c r="C145" s="27"/>
      <c r="D145" s="28"/>
      <c r="E145" s="329"/>
      <c r="F145" s="330"/>
      <c r="G145" s="12"/>
      <c r="H145" s="12"/>
      <c r="I145" s="12"/>
      <c r="J145" s="331"/>
      <c r="L145" s="12"/>
      <c r="M145" s="69"/>
      <c r="N145" s="30"/>
      <c r="O145" s="369"/>
      <c r="P145" s="32"/>
      <c r="Q145" s="32"/>
      <c r="R145" s="32"/>
      <c r="S145" s="32"/>
      <c r="T145" s="33"/>
      <c r="U145" s="34"/>
      <c r="V145" s="50"/>
    </row>
    <row r="146" spans="2:22" x14ac:dyDescent="0.25">
      <c r="B146" s="27"/>
      <c r="C146" s="27"/>
      <c r="D146" s="28"/>
      <c r="E146" s="329"/>
      <c r="F146" s="330"/>
      <c r="G146" s="12"/>
      <c r="H146" s="12"/>
      <c r="I146" s="12"/>
      <c r="J146" s="331"/>
      <c r="L146" s="12"/>
      <c r="M146" s="69"/>
      <c r="N146" s="30"/>
      <c r="O146" s="369"/>
      <c r="P146" s="32"/>
      <c r="Q146" s="32"/>
      <c r="R146" s="32"/>
      <c r="S146" s="32"/>
      <c r="T146" s="33"/>
      <c r="U146" s="34"/>
      <c r="V146" s="50"/>
    </row>
    <row r="147" spans="2:22" x14ac:dyDescent="0.25">
      <c r="B147" s="27"/>
      <c r="C147" s="27"/>
      <c r="D147" s="28"/>
      <c r="E147" s="329"/>
      <c r="F147" s="330"/>
      <c r="G147" s="12"/>
      <c r="H147" s="12"/>
      <c r="I147" s="12"/>
      <c r="J147" s="331"/>
      <c r="L147" s="12"/>
      <c r="M147" s="69"/>
      <c r="N147" s="30"/>
      <c r="O147" s="369"/>
      <c r="P147" s="32"/>
      <c r="Q147" s="32"/>
      <c r="R147" s="32"/>
      <c r="S147" s="32"/>
      <c r="T147" s="33"/>
      <c r="U147" s="34"/>
      <c r="V147" s="50"/>
    </row>
    <row r="148" spans="2:22" x14ac:dyDescent="0.25">
      <c r="B148" s="27"/>
      <c r="C148" s="27"/>
      <c r="D148" s="36"/>
      <c r="E148" s="329"/>
      <c r="F148" s="330"/>
      <c r="G148" s="12"/>
      <c r="H148" s="12"/>
      <c r="I148" s="12"/>
      <c r="J148" s="331"/>
      <c r="L148" s="38"/>
      <c r="M148" s="39"/>
      <c r="N148" s="30"/>
      <c r="O148" s="369"/>
      <c r="P148" s="32"/>
      <c r="Q148" s="32"/>
      <c r="R148" s="32"/>
      <c r="S148" s="32"/>
      <c r="T148" s="33"/>
      <c r="U148" s="34"/>
      <c r="V148" s="50"/>
    </row>
    <row r="149" spans="2:22" x14ac:dyDescent="0.25">
      <c r="B149" s="27"/>
      <c r="C149" s="27"/>
      <c r="D149" s="36"/>
      <c r="E149" s="329"/>
      <c r="F149" s="330"/>
      <c r="G149" s="12"/>
      <c r="H149" s="12"/>
      <c r="I149" s="12"/>
      <c r="J149" s="331"/>
      <c r="L149" s="38"/>
      <c r="M149" s="39"/>
      <c r="N149" s="30"/>
      <c r="O149" s="369"/>
      <c r="P149" s="32"/>
      <c r="Q149" s="32"/>
      <c r="R149" s="32"/>
      <c r="S149" s="32"/>
      <c r="T149" s="33"/>
      <c r="U149" s="34"/>
      <c r="V149" s="50"/>
    </row>
    <row r="150" spans="2:22" x14ac:dyDescent="0.25">
      <c r="B150" s="27"/>
      <c r="C150" s="27"/>
      <c r="D150" s="36"/>
      <c r="E150" s="369"/>
      <c r="F150" s="369"/>
      <c r="G150" s="12"/>
      <c r="H150" s="12"/>
      <c r="I150" s="334"/>
      <c r="J150" s="334"/>
      <c r="K150" s="1"/>
      <c r="L150" s="38"/>
      <c r="M150" s="39"/>
      <c r="N150" s="30"/>
      <c r="O150" s="31"/>
      <c r="P150" s="32"/>
      <c r="Q150" s="32"/>
      <c r="R150" s="32"/>
      <c r="S150" s="32"/>
      <c r="T150" s="33"/>
      <c r="U150" s="34"/>
      <c r="V150" s="14"/>
    </row>
    <row r="151" spans="2:22" x14ac:dyDescent="0.25">
      <c r="B151" s="27"/>
      <c r="C151" s="27"/>
      <c r="D151" s="36"/>
      <c r="E151" s="369"/>
      <c r="F151" s="369"/>
      <c r="G151" s="12"/>
      <c r="H151" s="12"/>
      <c r="I151" s="334"/>
      <c r="J151" s="334"/>
      <c r="K151" s="1"/>
      <c r="L151" s="38"/>
      <c r="M151" s="39"/>
      <c r="N151" s="30"/>
      <c r="O151" s="31"/>
      <c r="P151" s="32"/>
      <c r="Q151" s="32"/>
      <c r="R151" s="32"/>
      <c r="S151" s="32"/>
      <c r="T151" s="33"/>
      <c r="U151" s="34"/>
      <c r="V151" s="14"/>
    </row>
    <row r="152" spans="2:22" x14ac:dyDescent="0.25">
      <c r="B152" s="27"/>
      <c r="C152" s="27"/>
      <c r="D152" s="36"/>
      <c r="E152" s="369"/>
      <c r="F152" s="369"/>
      <c r="G152" s="12"/>
      <c r="H152" s="12"/>
      <c r="I152" s="334"/>
      <c r="J152" s="334"/>
      <c r="K152" s="1"/>
      <c r="L152" s="38"/>
      <c r="M152" s="39"/>
      <c r="N152" s="30"/>
      <c r="O152" s="31"/>
      <c r="P152" s="32"/>
      <c r="Q152" s="32"/>
      <c r="R152" s="32"/>
      <c r="S152" s="32"/>
      <c r="T152" s="33"/>
      <c r="U152" s="34"/>
      <c r="V152" s="14"/>
    </row>
    <row r="153" spans="2:22" x14ac:dyDescent="0.25">
      <c r="B153" s="27"/>
      <c r="C153" s="27"/>
      <c r="D153" s="36"/>
      <c r="E153" s="369"/>
      <c r="F153" s="369"/>
      <c r="G153" s="12"/>
      <c r="H153" s="12"/>
      <c r="I153" s="334"/>
      <c r="J153" s="334"/>
      <c r="K153" s="1"/>
      <c r="L153" s="38"/>
      <c r="M153" s="39"/>
      <c r="N153" s="30"/>
      <c r="O153" s="31"/>
      <c r="P153" s="32"/>
      <c r="Q153" s="32"/>
      <c r="R153" s="32"/>
      <c r="S153" s="32"/>
      <c r="T153" s="33"/>
      <c r="U153" s="34"/>
      <c r="V153" s="14"/>
    </row>
    <row r="154" spans="2:22" x14ac:dyDescent="0.25">
      <c r="B154" s="27"/>
      <c r="C154" s="27"/>
      <c r="D154" s="36"/>
      <c r="E154" s="369"/>
      <c r="F154" s="369"/>
      <c r="G154" s="12"/>
      <c r="H154" s="12"/>
      <c r="I154" s="334"/>
      <c r="J154" s="334"/>
      <c r="K154" s="1"/>
      <c r="L154" s="38"/>
      <c r="M154" s="39"/>
      <c r="N154" s="30"/>
      <c r="O154" s="31"/>
      <c r="P154" s="32"/>
      <c r="Q154" s="32"/>
      <c r="R154" s="32"/>
      <c r="S154" s="32"/>
      <c r="T154" s="33"/>
      <c r="U154" s="34"/>
      <c r="V154" s="14"/>
    </row>
    <row r="155" spans="2:22" x14ac:dyDescent="0.25">
      <c r="B155" s="27"/>
      <c r="C155" s="27"/>
      <c r="D155" s="36"/>
      <c r="E155" s="369"/>
      <c r="F155" s="369"/>
      <c r="G155" s="12"/>
      <c r="H155" s="12"/>
      <c r="I155" s="334"/>
      <c r="J155" s="334"/>
      <c r="K155" s="1"/>
      <c r="L155" s="38"/>
      <c r="M155" s="39"/>
      <c r="N155" s="30"/>
      <c r="O155" s="31"/>
      <c r="P155" s="32"/>
      <c r="Q155" s="32"/>
      <c r="R155" s="32"/>
      <c r="S155" s="32"/>
      <c r="T155" s="33"/>
      <c r="U155" s="34"/>
      <c r="V155" s="14"/>
    </row>
    <row r="156" spans="2:22" x14ac:dyDescent="0.25">
      <c r="B156" s="27"/>
      <c r="C156" s="27"/>
      <c r="D156" s="36"/>
      <c r="E156" s="369"/>
      <c r="F156" s="369"/>
      <c r="G156" s="12"/>
      <c r="H156" s="12"/>
      <c r="I156" s="334"/>
      <c r="J156" s="334"/>
      <c r="K156" s="1"/>
      <c r="L156" s="38"/>
      <c r="M156" s="39"/>
      <c r="N156" s="30"/>
      <c r="O156" s="31"/>
      <c r="P156" s="32"/>
      <c r="Q156" s="32"/>
      <c r="R156" s="32"/>
      <c r="S156" s="32"/>
      <c r="T156" s="33"/>
      <c r="U156" s="34"/>
      <c r="V156" s="14"/>
    </row>
    <row r="157" spans="2:22" x14ac:dyDescent="0.25">
      <c r="B157" s="27"/>
      <c r="C157" s="27"/>
      <c r="D157" s="36"/>
      <c r="E157" s="369"/>
      <c r="F157" s="369"/>
      <c r="G157" s="12"/>
      <c r="H157" s="12"/>
      <c r="I157" s="334"/>
      <c r="J157" s="334"/>
      <c r="K157" s="1"/>
      <c r="L157" s="38"/>
      <c r="M157" s="39"/>
      <c r="N157" s="30"/>
      <c r="O157" s="31"/>
      <c r="P157" s="32"/>
      <c r="Q157" s="32"/>
      <c r="R157" s="32"/>
      <c r="S157" s="32"/>
      <c r="T157" s="33"/>
      <c r="U157" s="34"/>
      <c r="V157" s="14"/>
    </row>
    <row r="158" spans="2:22" x14ac:dyDescent="0.25">
      <c r="B158" s="27"/>
      <c r="C158" s="27"/>
      <c r="D158" s="36"/>
      <c r="E158" s="369"/>
      <c r="F158" s="369"/>
      <c r="G158" s="12"/>
      <c r="H158" s="12"/>
      <c r="I158" s="334"/>
      <c r="J158" s="334"/>
      <c r="K158" s="1"/>
      <c r="L158" s="38"/>
      <c r="M158" s="39"/>
      <c r="N158" s="30"/>
      <c r="O158" s="31"/>
      <c r="P158" s="32"/>
      <c r="Q158" s="32"/>
      <c r="R158" s="32"/>
      <c r="S158" s="32"/>
      <c r="T158" s="33"/>
      <c r="U158" s="34"/>
      <c r="V158" s="14"/>
    </row>
    <row r="159" spans="2:22" x14ac:dyDescent="0.25">
      <c r="B159" s="27"/>
      <c r="C159" s="27"/>
      <c r="D159" s="36"/>
      <c r="E159" s="369"/>
      <c r="F159" s="369"/>
      <c r="G159" s="12"/>
      <c r="H159" s="12"/>
      <c r="I159" s="334"/>
      <c r="J159" s="334"/>
      <c r="K159" s="1"/>
      <c r="L159" s="38"/>
      <c r="M159" s="39"/>
      <c r="N159" s="30"/>
      <c r="O159" s="31"/>
      <c r="P159" s="32"/>
      <c r="Q159" s="32"/>
      <c r="R159" s="32"/>
      <c r="S159" s="32"/>
      <c r="T159" s="33"/>
      <c r="U159" s="34"/>
      <c r="V159" s="14"/>
    </row>
    <row r="160" spans="2:22" x14ac:dyDescent="0.25">
      <c r="B160" s="27"/>
      <c r="C160" s="27"/>
      <c r="D160" s="36"/>
      <c r="E160" s="369"/>
      <c r="F160" s="369"/>
      <c r="G160" s="12"/>
      <c r="H160" s="12"/>
      <c r="I160" s="334"/>
      <c r="J160" s="334"/>
      <c r="K160" s="1"/>
      <c r="L160" s="38"/>
      <c r="M160" s="39"/>
      <c r="N160" s="30"/>
      <c r="O160" s="31"/>
      <c r="P160" s="32"/>
      <c r="Q160" s="32"/>
      <c r="R160" s="32"/>
      <c r="S160" s="32"/>
      <c r="T160" s="33"/>
      <c r="U160" s="34"/>
      <c r="V160" s="14"/>
    </row>
    <row r="161" spans="2:22" x14ac:dyDescent="0.25">
      <c r="B161" s="27"/>
      <c r="C161" s="27"/>
      <c r="D161" s="36"/>
      <c r="E161" s="369"/>
      <c r="F161" s="369"/>
      <c r="G161" s="12"/>
      <c r="H161" s="12"/>
      <c r="I161" s="334"/>
      <c r="J161" s="334"/>
      <c r="K161" s="1"/>
      <c r="L161" s="38"/>
      <c r="M161" s="39"/>
      <c r="N161" s="30"/>
      <c r="O161" s="31"/>
      <c r="P161" s="32"/>
      <c r="Q161" s="32"/>
      <c r="R161" s="32"/>
      <c r="S161" s="32"/>
      <c r="T161" s="33"/>
      <c r="U161" s="34"/>
      <c r="V161" s="14"/>
    </row>
    <row r="162" spans="2:22" x14ac:dyDescent="0.25">
      <c r="B162" s="27"/>
      <c r="C162" s="27"/>
      <c r="D162" s="36"/>
      <c r="E162" s="369"/>
      <c r="F162" s="369"/>
      <c r="G162" s="12"/>
      <c r="H162" s="12"/>
      <c r="I162" s="334"/>
      <c r="J162" s="334"/>
      <c r="K162" s="1"/>
      <c r="L162" s="38"/>
      <c r="M162" s="39"/>
      <c r="N162" s="30"/>
      <c r="O162" s="31"/>
      <c r="P162" s="32"/>
      <c r="Q162" s="32"/>
      <c r="R162" s="32"/>
      <c r="S162" s="32"/>
      <c r="T162" s="33"/>
      <c r="U162" s="34"/>
      <c r="V162" s="14"/>
    </row>
    <row r="163" spans="2:22" x14ac:dyDescent="0.25">
      <c r="B163" s="27"/>
      <c r="C163" s="27"/>
      <c r="D163" s="36"/>
      <c r="E163" s="369"/>
      <c r="F163" s="369"/>
      <c r="G163" s="12"/>
      <c r="H163" s="12"/>
      <c r="I163" s="334"/>
      <c r="J163" s="334"/>
      <c r="K163" s="1"/>
      <c r="L163" s="38"/>
      <c r="M163" s="39"/>
      <c r="N163" s="30"/>
      <c r="O163" s="31"/>
      <c r="P163" s="32"/>
      <c r="Q163" s="32"/>
      <c r="R163" s="32"/>
      <c r="S163" s="32"/>
      <c r="T163" s="33"/>
      <c r="U163" s="34"/>
      <c r="V163" s="14"/>
    </row>
    <row r="164" spans="2:22" x14ac:dyDescent="0.25">
      <c r="B164" s="706" t="s">
        <v>0</v>
      </c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</row>
    <row r="165" spans="2:22" x14ac:dyDescent="0.25">
      <c r="B165" s="713" t="s">
        <v>1</v>
      </c>
      <c r="C165" s="713"/>
      <c r="D165" s="713"/>
      <c r="E165" s="713"/>
      <c r="F165" s="713"/>
      <c r="G165" s="713"/>
      <c r="H165" s="713"/>
      <c r="I165" s="713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T165" s="713"/>
      <c r="U165" s="713"/>
      <c r="V165" s="713"/>
    </row>
    <row r="166" spans="2:22" x14ac:dyDescent="0.25">
      <c r="B166" s="713" t="s">
        <v>2</v>
      </c>
      <c r="C166" s="713"/>
      <c r="D166" s="713"/>
      <c r="E166" s="713"/>
      <c r="F166" s="713"/>
      <c r="G166" s="713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713"/>
      <c r="U166" s="713"/>
      <c r="V166" s="713"/>
    </row>
    <row r="167" spans="2:22" x14ac:dyDescent="0.25">
      <c r="B167" s="713" t="s">
        <v>3</v>
      </c>
      <c r="C167" s="713"/>
      <c r="D167" s="713"/>
      <c r="E167" s="713"/>
      <c r="F167" s="713"/>
      <c r="G167" s="713"/>
      <c r="H167" s="713"/>
      <c r="I167" s="713"/>
      <c r="J167" s="713"/>
      <c r="K167" s="713"/>
      <c r="L167" s="713"/>
      <c r="M167" s="713"/>
      <c r="N167" s="713"/>
      <c r="O167" s="713"/>
      <c r="P167" s="713"/>
      <c r="Q167" s="713"/>
      <c r="R167" s="713"/>
      <c r="S167" s="713"/>
      <c r="T167" s="713"/>
      <c r="U167" s="713"/>
      <c r="V167" s="713"/>
    </row>
    <row r="168" spans="2:22" x14ac:dyDescent="0.25">
      <c r="B168" s="713" t="s">
        <v>494</v>
      </c>
      <c r="C168" s="713"/>
      <c r="D168" s="713"/>
      <c r="E168" s="713"/>
      <c r="F168" s="713"/>
      <c r="G168" s="713"/>
      <c r="H168" s="713"/>
      <c r="I168" s="713"/>
      <c r="J168" s="713"/>
      <c r="K168" s="713"/>
      <c r="L168" s="713"/>
      <c r="M168" s="713"/>
      <c r="N168" s="713"/>
      <c r="O168" s="713"/>
      <c r="P168" s="713"/>
      <c r="Q168" s="713"/>
      <c r="R168" s="713"/>
      <c r="S168" s="713"/>
      <c r="T168" s="713"/>
      <c r="U168" s="713"/>
      <c r="V168" s="713"/>
    </row>
    <row r="169" spans="2:22" x14ac:dyDescent="0.25">
      <c r="B169" s="714" t="s">
        <v>4</v>
      </c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  <c r="M169" s="714"/>
      <c r="N169" s="714"/>
      <c r="O169" s="714"/>
      <c r="P169" s="714"/>
      <c r="Q169" s="714"/>
      <c r="R169" s="714"/>
      <c r="S169" s="714"/>
      <c r="T169" s="714"/>
      <c r="U169" s="714"/>
      <c r="V169" s="714"/>
    </row>
    <row r="170" spans="2:22" x14ac:dyDescent="0.25">
      <c r="B170" s="697" t="s">
        <v>37</v>
      </c>
      <c r="C170" s="697"/>
      <c r="D170" s="697"/>
      <c r="E170" s="697"/>
      <c r="F170" s="697"/>
      <c r="G170" s="697"/>
      <c r="H170" s="697"/>
      <c r="I170" s="697"/>
      <c r="J170" s="697"/>
      <c r="K170" s="697"/>
      <c r="L170" s="697"/>
      <c r="M170" s="697"/>
      <c r="N170" s="697"/>
      <c r="O170" s="697"/>
      <c r="P170" s="697"/>
      <c r="Q170" s="697"/>
      <c r="R170" s="697"/>
      <c r="S170" s="697"/>
      <c r="T170" s="697"/>
      <c r="U170" s="697"/>
      <c r="V170" s="697"/>
    </row>
    <row r="171" spans="2:22" ht="18.75" thickBot="1" x14ac:dyDescent="0.3">
      <c r="B171" s="2"/>
      <c r="C171" s="2"/>
      <c r="D171" s="3"/>
      <c r="E171" s="3"/>
      <c r="F171" s="3"/>
      <c r="G171" s="3"/>
      <c r="H171" s="3"/>
      <c r="I171" s="3"/>
      <c r="J171" s="3"/>
      <c r="K171" s="3"/>
      <c r="L171" s="4"/>
      <c r="M171" s="3"/>
      <c r="N171" s="3"/>
      <c r="O171" s="3"/>
      <c r="P171" s="3"/>
      <c r="Q171" s="3"/>
      <c r="R171" s="3"/>
      <c r="S171" s="3"/>
      <c r="T171" s="2"/>
      <c r="U171" s="2"/>
      <c r="V171" s="2"/>
    </row>
    <row r="172" spans="2:22" ht="15.75" thickTop="1" x14ac:dyDescent="0.25">
      <c r="B172" s="698" t="s">
        <v>6</v>
      </c>
      <c r="C172" s="700" t="s">
        <v>7</v>
      </c>
      <c r="D172" s="702" t="s">
        <v>8</v>
      </c>
      <c r="E172" s="702" t="s">
        <v>177</v>
      </c>
      <c r="F172" s="702" t="s">
        <v>178</v>
      </c>
      <c r="G172" s="702" t="s">
        <v>9</v>
      </c>
      <c r="H172" s="702" t="s">
        <v>10</v>
      </c>
      <c r="I172" s="312"/>
      <c r="J172" s="702" t="s">
        <v>179</v>
      </c>
      <c r="K172" s="702" t="s">
        <v>11</v>
      </c>
      <c r="L172" s="700" t="s">
        <v>12</v>
      </c>
      <c r="M172" s="704" t="s">
        <v>13</v>
      </c>
      <c r="N172" s="704" t="s">
        <v>14</v>
      </c>
      <c r="O172" s="704" t="s">
        <v>15</v>
      </c>
      <c r="P172" s="715" t="s">
        <v>16</v>
      </c>
      <c r="Q172" s="716"/>
      <c r="R172" s="716"/>
      <c r="S172" s="717"/>
      <c r="T172" s="721" t="s">
        <v>17</v>
      </c>
      <c r="U172" s="722"/>
      <c r="V172" s="708" t="s">
        <v>18</v>
      </c>
    </row>
    <row r="173" spans="2:22" x14ac:dyDescent="0.25">
      <c r="B173" s="699"/>
      <c r="C173" s="701"/>
      <c r="D173" s="703"/>
      <c r="E173" s="765"/>
      <c r="F173" s="765"/>
      <c r="G173" s="703"/>
      <c r="H173" s="703"/>
      <c r="I173" s="313"/>
      <c r="J173" s="765"/>
      <c r="K173" s="703"/>
      <c r="L173" s="701"/>
      <c r="M173" s="705"/>
      <c r="N173" s="705"/>
      <c r="O173" s="705"/>
      <c r="P173" s="718"/>
      <c r="Q173" s="719"/>
      <c r="R173" s="719"/>
      <c r="S173" s="720"/>
      <c r="T173" s="723"/>
      <c r="U173" s="724"/>
      <c r="V173" s="709"/>
    </row>
    <row r="174" spans="2:22" ht="48" x14ac:dyDescent="0.25">
      <c r="B174" s="699"/>
      <c r="C174" s="701"/>
      <c r="D174" s="703"/>
      <c r="E174" s="765"/>
      <c r="F174" s="765"/>
      <c r="G174" s="703"/>
      <c r="H174" s="703"/>
      <c r="I174" s="313" t="s">
        <v>180</v>
      </c>
      <c r="J174" s="765"/>
      <c r="K174" s="703"/>
      <c r="L174" s="701"/>
      <c r="M174" s="705"/>
      <c r="N174" s="705"/>
      <c r="O174" s="705"/>
      <c r="P174" s="738" t="s">
        <v>19</v>
      </c>
      <c r="Q174" s="738" t="s">
        <v>20</v>
      </c>
      <c r="R174" s="738" t="s">
        <v>21</v>
      </c>
      <c r="S174" s="738" t="s">
        <v>22</v>
      </c>
      <c r="T174" s="740" t="s">
        <v>23</v>
      </c>
      <c r="U174" s="740" t="s">
        <v>24</v>
      </c>
      <c r="V174" s="709"/>
    </row>
    <row r="175" spans="2:22" ht="15.75" thickBot="1" x14ac:dyDescent="0.3">
      <c r="B175" s="727"/>
      <c r="C175" s="725"/>
      <c r="D175" s="707"/>
      <c r="E175" s="766"/>
      <c r="F175" s="766"/>
      <c r="G175" s="707"/>
      <c r="H175" s="707"/>
      <c r="I175" s="314"/>
      <c r="J175" s="766"/>
      <c r="K175" s="707"/>
      <c r="L175" s="725"/>
      <c r="M175" s="696"/>
      <c r="N175" s="696"/>
      <c r="O175" s="696"/>
      <c r="P175" s="739"/>
      <c r="Q175" s="739"/>
      <c r="R175" s="739"/>
      <c r="S175" s="739"/>
      <c r="T175" s="741"/>
      <c r="U175" s="741"/>
      <c r="V175" s="710"/>
    </row>
    <row r="176" spans="2:22" ht="15" customHeight="1" x14ac:dyDescent="0.25">
      <c r="B176" s="52">
        <v>1</v>
      </c>
      <c r="C176" s="205">
        <v>21201</v>
      </c>
      <c r="D176" s="206" t="s">
        <v>38</v>
      </c>
      <c r="E176" s="318" t="s">
        <v>489</v>
      </c>
      <c r="F176" s="319" t="s">
        <v>182</v>
      </c>
      <c r="G176" s="5">
        <v>9</v>
      </c>
      <c r="H176" s="166" t="s">
        <v>181</v>
      </c>
      <c r="I176" s="166">
        <v>105</v>
      </c>
      <c r="J176" s="731" t="s">
        <v>520</v>
      </c>
      <c r="K176" s="53">
        <v>12</v>
      </c>
      <c r="L176" s="207" t="s">
        <v>31</v>
      </c>
      <c r="M176" s="208">
        <v>178</v>
      </c>
      <c r="N176" s="159">
        <f>M176*K176</f>
        <v>2136</v>
      </c>
      <c r="O176" s="783" t="s">
        <v>189</v>
      </c>
      <c r="P176" s="402">
        <v>0.1</v>
      </c>
      <c r="Q176" s="402">
        <v>0.4</v>
      </c>
      <c r="R176" s="402">
        <v>0.1</v>
      </c>
      <c r="S176" s="402">
        <v>0.4</v>
      </c>
      <c r="T176" s="403"/>
      <c r="U176" s="298" t="s">
        <v>29</v>
      </c>
      <c r="V176" s="773" t="s">
        <v>558</v>
      </c>
    </row>
    <row r="177" spans="2:22" x14ac:dyDescent="0.25">
      <c r="B177" s="15">
        <v>2</v>
      </c>
      <c r="C177" s="35">
        <v>21201</v>
      </c>
      <c r="D177" s="131" t="s">
        <v>40</v>
      </c>
      <c r="E177" s="318" t="s">
        <v>489</v>
      </c>
      <c r="F177" s="319" t="s">
        <v>182</v>
      </c>
      <c r="G177" s="5">
        <v>9</v>
      </c>
      <c r="H177" s="7" t="s">
        <v>181</v>
      </c>
      <c r="I177" s="7">
        <v>105</v>
      </c>
      <c r="J177" s="732"/>
      <c r="K177" s="16">
        <v>13</v>
      </c>
      <c r="L177" s="189" t="s">
        <v>31</v>
      </c>
      <c r="M177" s="190">
        <v>257</v>
      </c>
      <c r="N177" s="17">
        <f>M177*K177</f>
        <v>3341</v>
      </c>
      <c r="O177" s="784"/>
      <c r="P177" s="19">
        <v>0.1</v>
      </c>
      <c r="Q177" s="19">
        <v>0.4</v>
      </c>
      <c r="R177" s="19">
        <v>0.1</v>
      </c>
      <c r="S177" s="19">
        <v>0.4</v>
      </c>
      <c r="T177" s="45"/>
      <c r="U177" s="21" t="s">
        <v>29</v>
      </c>
      <c r="V177" s="774"/>
    </row>
    <row r="178" spans="2:22" x14ac:dyDescent="0.25">
      <c r="B178" s="15">
        <v>3</v>
      </c>
      <c r="C178" s="35">
        <v>21201</v>
      </c>
      <c r="D178" s="131" t="s">
        <v>41</v>
      </c>
      <c r="E178" s="318" t="s">
        <v>489</v>
      </c>
      <c r="F178" s="319" t="s">
        <v>182</v>
      </c>
      <c r="G178" s="5">
        <v>9</v>
      </c>
      <c r="H178" s="7" t="s">
        <v>181</v>
      </c>
      <c r="I178" s="7">
        <v>105</v>
      </c>
      <c r="J178" s="732"/>
      <c r="K178" s="16">
        <v>14</v>
      </c>
      <c r="L178" s="189" t="s">
        <v>31</v>
      </c>
      <c r="M178" s="190">
        <v>569</v>
      </c>
      <c r="N178" s="17">
        <f t="shared" ref="N178:N184" si="3">M178*K178</f>
        <v>7966</v>
      </c>
      <c r="O178" s="784"/>
      <c r="P178" s="19">
        <v>0.1</v>
      </c>
      <c r="Q178" s="19">
        <v>0.4</v>
      </c>
      <c r="R178" s="19">
        <v>0.1</v>
      </c>
      <c r="S178" s="19">
        <v>0.4</v>
      </c>
      <c r="T178" s="45"/>
      <c r="U178" s="21" t="s">
        <v>29</v>
      </c>
      <c r="V178" s="774"/>
    </row>
    <row r="179" spans="2:22" x14ac:dyDescent="0.25">
      <c r="B179" s="15">
        <v>4</v>
      </c>
      <c r="C179" s="35">
        <v>21201</v>
      </c>
      <c r="D179" s="131" t="s">
        <v>42</v>
      </c>
      <c r="E179" s="318" t="s">
        <v>489</v>
      </c>
      <c r="F179" s="319" t="s">
        <v>182</v>
      </c>
      <c r="G179" s="5">
        <v>9</v>
      </c>
      <c r="H179" s="7" t="s">
        <v>181</v>
      </c>
      <c r="I179" s="7">
        <v>105</v>
      </c>
      <c r="J179" s="732"/>
      <c r="K179" s="16">
        <v>12</v>
      </c>
      <c r="L179" s="189" t="s">
        <v>31</v>
      </c>
      <c r="M179" s="190">
        <v>569.16999999999996</v>
      </c>
      <c r="N179" s="17">
        <f t="shared" si="3"/>
        <v>6830.0399999999991</v>
      </c>
      <c r="O179" s="784"/>
      <c r="P179" s="19">
        <v>0.1</v>
      </c>
      <c r="Q179" s="19">
        <v>0.4</v>
      </c>
      <c r="R179" s="19">
        <v>0.1</v>
      </c>
      <c r="S179" s="19">
        <v>0.4</v>
      </c>
      <c r="T179" s="45"/>
      <c r="U179" s="21" t="s">
        <v>29</v>
      </c>
      <c r="V179" s="774"/>
    </row>
    <row r="180" spans="2:22" x14ac:dyDescent="0.25">
      <c r="B180" s="15">
        <v>5</v>
      </c>
      <c r="C180" s="35">
        <v>21201</v>
      </c>
      <c r="D180" s="131" t="s">
        <v>43</v>
      </c>
      <c r="E180" s="318" t="s">
        <v>489</v>
      </c>
      <c r="F180" s="319" t="s">
        <v>182</v>
      </c>
      <c r="G180" s="5">
        <v>9</v>
      </c>
      <c r="H180" s="7" t="s">
        <v>181</v>
      </c>
      <c r="I180" s="7">
        <v>105</v>
      </c>
      <c r="J180" s="732"/>
      <c r="K180" s="16">
        <v>17</v>
      </c>
      <c r="L180" s="189" t="s">
        <v>31</v>
      </c>
      <c r="M180" s="190">
        <v>350</v>
      </c>
      <c r="N180" s="17">
        <f t="shared" si="3"/>
        <v>5950</v>
      </c>
      <c r="O180" s="784"/>
      <c r="P180" s="19">
        <v>0.1</v>
      </c>
      <c r="Q180" s="19">
        <v>0.4</v>
      </c>
      <c r="R180" s="19">
        <v>0.1</v>
      </c>
      <c r="S180" s="19">
        <v>0.4</v>
      </c>
      <c r="T180" s="45"/>
      <c r="U180" s="21" t="s">
        <v>29</v>
      </c>
      <c r="V180" s="774"/>
    </row>
    <row r="181" spans="2:22" x14ac:dyDescent="0.25">
      <c r="B181" s="15">
        <v>6</v>
      </c>
      <c r="C181" s="35">
        <v>21201</v>
      </c>
      <c r="D181" s="131" t="s">
        <v>44</v>
      </c>
      <c r="E181" s="318" t="s">
        <v>489</v>
      </c>
      <c r="F181" s="319" t="s">
        <v>182</v>
      </c>
      <c r="G181" s="5">
        <v>9</v>
      </c>
      <c r="H181" s="7" t="s">
        <v>181</v>
      </c>
      <c r="I181" s="7">
        <v>105</v>
      </c>
      <c r="J181" s="732"/>
      <c r="K181" s="16">
        <v>25</v>
      </c>
      <c r="L181" s="189" t="s">
        <v>31</v>
      </c>
      <c r="M181" s="190">
        <v>380</v>
      </c>
      <c r="N181" s="17">
        <f t="shared" si="3"/>
        <v>9500</v>
      </c>
      <c r="O181" s="784"/>
      <c r="P181" s="19">
        <v>0.1</v>
      </c>
      <c r="Q181" s="19">
        <v>0.4</v>
      </c>
      <c r="R181" s="19">
        <v>0.1</v>
      </c>
      <c r="S181" s="19">
        <v>0.4</v>
      </c>
      <c r="T181" s="45"/>
      <c r="U181" s="21" t="s">
        <v>29</v>
      </c>
      <c r="V181" s="774"/>
    </row>
    <row r="182" spans="2:22" x14ac:dyDescent="0.25">
      <c r="B182" s="15">
        <v>7</v>
      </c>
      <c r="C182" s="35">
        <v>21201</v>
      </c>
      <c r="D182" s="131" t="s">
        <v>45</v>
      </c>
      <c r="E182" s="318" t="s">
        <v>489</v>
      </c>
      <c r="F182" s="319" t="s">
        <v>182</v>
      </c>
      <c r="G182" s="5">
        <v>9</v>
      </c>
      <c r="H182" s="7" t="s">
        <v>181</v>
      </c>
      <c r="I182" s="7">
        <v>105</v>
      </c>
      <c r="J182" s="732"/>
      <c r="K182" s="16">
        <v>24</v>
      </c>
      <c r="L182" s="189" t="s">
        <v>31</v>
      </c>
      <c r="M182" s="190">
        <v>171</v>
      </c>
      <c r="N182" s="17">
        <f t="shared" si="3"/>
        <v>4104</v>
      </c>
      <c r="O182" s="784"/>
      <c r="P182" s="19">
        <v>0.1</v>
      </c>
      <c r="Q182" s="19">
        <v>0.4</v>
      </c>
      <c r="R182" s="19">
        <v>0.1</v>
      </c>
      <c r="S182" s="19">
        <v>0.4</v>
      </c>
      <c r="T182" s="45"/>
      <c r="U182" s="21" t="s">
        <v>29</v>
      </c>
      <c r="V182" s="774"/>
    </row>
    <row r="183" spans="2:22" x14ac:dyDescent="0.25">
      <c r="B183" s="15">
        <v>8</v>
      </c>
      <c r="C183" s="35">
        <v>21201</v>
      </c>
      <c r="D183" s="131" t="s">
        <v>46</v>
      </c>
      <c r="E183" s="318" t="s">
        <v>489</v>
      </c>
      <c r="F183" s="319" t="s">
        <v>182</v>
      </c>
      <c r="G183" s="5">
        <v>9</v>
      </c>
      <c r="H183" s="7" t="s">
        <v>181</v>
      </c>
      <c r="I183" s="7">
        <v>105</v>
      </c>
      <c r="J183" s="732"/>
      <c r="K183" s="16">
        <v>14</v>
      </c>
      <c r="L183" s="189" t="s">
        <v>31</v>
      </c>
      <c r="M183" s="190">
        <v>199</v>
      </c>
      <c r="N183" s="17">
        <f t="shared" si="3"/>
        <v>2786</v>
      </c>
      <c r="O183" s="784"/>
      <c r="P183" s="19">
        <v>0.1</v>
      </c>
      <c r="Q183" s="19">
        <v>0.4</v>
      </c>
      <c r="R183" s="19">
        <v>0.1</v>
      </c>
      <c r="S183" s="19">
        <v>0.4</v>
      </c>
      <c r="T183" s="45"/>
      <c r="U183" s="21" t="s">
        <v>29</v>
      </c>
      <c r="V183" s="774"/>
    </row>
    <row r="184" spans="2:22" x14ac:dyDescent="0.25">
      <c r="B184" s="15">
        <v>9</v>
      </c>
      <c r="C184" s="35">
        <v>21201</v>
      </c>
      <c r="D184" s="131" t="s">
        <v>47</v>
      </c>
      <c r="E184" s="318" t="s">
        <v>489</v>
      </c>
      <c r="F184" s="319" t="s">
        <v>182</v>
      </c>
      <c r="G184" s="5">
        <v>9</v>
      </c>
      <c r="H184" s="7" t="s">
        <v>181</v>
      </c>
      <c r="I184" s="7">
        <v>105</v>
      </c>
      <c r="J184" s="732"/>
      <c r="K184" s="16">
        <v>12</v>
      </c>
      <c r="L184" s="189" t="s">
        <v>31</v>
      </c>
      <c r="M184" s="190">
        <v>199</v>
      </c>
      <c r="N184" s="17">
        <f t="shared" si="3"/>
        <v>2388</v>
      </c>
      <c r="O184" s="784"/>
      <c r="P184" s="19">
        <v>0.1</v>
      </c>
      <c r="Q184" s="19">
        <v>0.4</v>
      </c>
      <c r="R184" s="19">
        <v>0.1</v>
      </c>
      <c r="S184" s="19">
        <v>0.4</v>
      </c>
      <c r="T184" s="45"/>
      <c r="U184" s="21" t="s">
        <v>29</v>
      </c>
      <c r="V184" s="774"/>
    </row>
    <row r="185" spans="2:22" x14ac:dyDescent="0.25">
      <c r="B185" s="15">
        <v>10</v>
      </c>
      <c r="C185" s="35">
        <v>21201</v>
      </c>
      <c r="D185" s="131" t="s">
        <v>48</v>
      </c>
      <c r="E185" s="318" t="s">
        <v>489</v>
      </c>
      <c r="F185" s="319" t="s">
        <v>182</v>
      </c>
      <c r="G185" s="5">
        <v>9</v>
      </c>
      <c r="H185" s="7" t="s">
        <v>181</v>
      </c>
      <c r="I185" s="7">
        <v>105</v>
      </c>
      <c r="J185" s="751"/>
      <c r="K185" s="16">
        <v>11</v>
      </c>
      <c r="L185" s="189" t="s">
        <v>31</v>
      </c>
      <c r="M185" s="190">
        <v>198</v>
      </c>
      <c r="N185" s="17">
        <v>2190.96</v>
      </c>
      <c r="O185" s="784"/>
      <c r="P185" s="19">
        <v>0.1</v>
      </c>
      <c r="Q185" s="19">
        <v>0.4</v>
      </c>
      <c r="R185" s="19">
        <v>0.1</v>
      </c>
      <c r="S185" s="19">
        <v>0.4</v>
      </c>
      <c r="T185" s="45"/>
      <c r="U185" s="21" t="s">
        <v>29</v>
      </c>
      <c r="V185" s="774"/>
    </row>
    <row r="186" spans="2:22" ht="15.75" thickBot="1" x14ac:dyDescent="0.3">
      <c r="B186" s="22"/>
      <c r="C186" s="142"/>
      <c r="D186" s="282"/>
      <c r="E186" s="325"/>
      <c r="F186" s="326"/>
      <c r="G186" s="174"/>
      <c r="H186" s="174"/>
      <c r="I186" s="174"/>
      <c r="J186" s="174"/>
      <c r="K186" s="544"/>
      <c r="L186" s="143"/>
      <c r="M186" s="191"/>
      <c r="N186" s="149"/>
      <c r="O186" s="785"/>
      <c r="P186" s="25"/>
      <c r="Q186" s="25"/>
      <c r="R186" s="25"/>
      <c r="S186" s="25"/>
      <c r="T186" s="46"/>
      <c r="U186" s="26"/>
      <c r="V186" s="786"/>
    </row>
    <row r="187" spans="2:22" ht="15.75" thickTop="1" x14ac:dyDescent="0.25">
      <c r="B187" s="27"/>
      <c r="C187" s="37"/>
      <c r="D187" s="36"/>
      <c r="E187" s="329"/>
      <c r="F187" s="330"/>
      <c r="G187" s="12"/>
      <c r="H187" s="12"/>
      <c r="I187" s="12"/>
      <c r="J187" s="331"/>
      <c r="L187" s="38"/>
      <c r="M187" s="317"/>
      <c r="N187" s="69"/>
      <c r="O187" s="369"/>
      <c r="P187" s="32"/>
      <c r="Q187" s="32"/>
      <c r="R187" s="32"/>
      <c r="S187" s="32"/>
      <c r="T187" s="47"/>
      <c r="U187" s="34"/>
      <c r="V187" s="50"/>
    </row>
    <row r="188" spans="2:22" x14ac:dyDescent="0.25">
      <c r="B188" s="27"/>
      <c r="C188" s="37"/>
      <c r="D188" s="36"/>
      <c r="E188" s="329"/>
      <c r="F188" s="330"/>
      <c r="G188" s="12"/>
      <c r="H188" s="12"/>
      <c r="I188" s="12"/>
      <c r="J188" s="331"/>
      <c r="L188" s="38"/>
      <c r="M188" s="317"/>
      <c r="N188" s="69"/>
      <c r="O188" s="369"/>
      <c r="P188" s="32"/>
      <c r="Q188" s="32"/>
      <c r="R188" s="32"/>
      <c r="S188" s="32"/>
      <c r="T188" s="47"/>
      <c r="U188" s="34"/>
      <c r="V188" s="50"/>
    </row>
    <row r="189" spans="2:22" x14ac:dyDescent="0.25">
      <c r="B189" s="27"/>
      <c r="C189" s="37"/>
      <c r="D189" s="36"/>
      <c r="E189" s="329"/>
      <c r="F189" s="330"/>
      <c r="G189" s="12"/>
      <c r="H189" s="12"/>
      <c r="I189" s="12"/>
      <c r="J189" s="331"/>
      <c r="L189" s="38"/>
      <c r="M189" s="317"/>
      <c r="N189" s="69"/>
      <c r="O189" s="369"/>
      <c r="P189" s="32"/>
      <c r="Q189" s="32"/>
      <c r="R189" s="32"/>
      <c r="S189" s="32"/>
      <c r="T189" s="47"/>
      <c r="U189" s="34"/>
      <c r="V189" s="50"/>
    </row>
    <row r="190" spans="2:22" x14ac:dyDescent="0.25">
      <c r="B190" s="27"/>
      <c r="C190" s="37"/>
      <c r="D190" s="36"/>
      <c r="E190" s="329"/>
      <c r="F190" s="330"/>
      <c r="G190" s="12"/>
      <c r="H190" s="12"/>
      <c r="I190" s="12"/>
      <c r="J190" s="331"/>
      <c r="L190" s="38"/>
      <c r="M190" s="317"/>
      <c r="N190" s="69"/>
      <c r="O190" s="369"/>
      <c r="P190" s="32"/>
      <c r="Q190" s="32"/>
      <c r="R190" s="32"/>
      <c r="S190" s="32"/>
      <c r="T190" s="47"/>
      <c r="U190" s="34"/>
      <c r="V190" s="50"/>
    </row>
    <row r="191" spans="2:22" x14ac:dyDescent="0.25">
      <c r="B191" s="27"/>
      <c r="C191" s="37"/>
      <c r="D191" s="36"/>
      <c r="E191" s="329"/>
      <c r="F191" s="330"/>
      <c r="G191" s="12"/>
      <c r="H191" s="12"/>
      <c r="I191" s="12"/>
      <c r="J191" s="331"/>
      <c r="L191" s="38"/>
      <c r="M191" s="317"/>
      <c r="N191" s="69">
        <f>SUM(N176:N190)</f>
        <v>47192</v>
      </c>
      <c r="O191" s="369"/>
      <c r="P191" s="32"/>
      <c r="Q191" s="32"/>
      <c r="R191" s="32"/>
      <c r="S191" s="32"/>
      <c r="T191" s="47"/>
      <c r="U191" s="34"/>
      <c r="V191" s="50"/>
    </row>
    <row r="192" spans="2:22" x14ac:dyDescent="0.25">
      <c r="B192" s="27"/>
      <c r="C192" s="37"/>
      <c r="D192" s="36"/>
      <c r="E192" s="329"/>
      <c r="F192" s="330"/>
      <c r="G192" s="12"/>
      <c r="H192" s="12"/>
      <c r="I192" s="12"/>
      <c r="J192" s="331"/>
      <c r="L192" s="38"/>
      <c r="M192" s="317"/>
      <c r="N192" s="69"/>
      <c r="O192" s="369"/>
      <c r="P192" s="32"/>
      <c r="Q192" s="32"/>
      <c r="R192" s="32"/>
      <c r="S192" s="32"/>
      <c r="T192" s="47"/>
      <c r="U192" s="34"/>
      <c r="V192" s="50"/>
    </row>
    <row r="193" spans="2:22" x14ac:dyDescent="0.25">
      <c r="B193" s="27"/>
      <c r="C193" s="37"/>
      <c r="D193" s="36"/>
      <c r="E193" s="329"/>
      <c r="F193" s="330"/>
      <c r="G193" s="12"/>
      <c r="H193" s="12"/>
      <c r="I193" s="12"/>
      <c r="J193" s="331"/>
      <c r="L193" s="38"/>
      <c r="M193" s="317"/>
      <c r="N193" s="69"/>
      <c r="O193" s="369"/>
      <c r="P193" s="32"/>
      <c r="Q193" s="32"/>
      <c r="R193" s="32"/>
      <c r="S193" s="32"/>
      <c r="T193" s="47"/>
      <c r="U193" s="34"/>
      <c r="V193" s="50"/>
    </row>
    <row r="194" spans="2:22" x14ac:dyDescent="0.25">
      <c r="B194" s="27"/>
      <c r="C194" s="37"/>
      <c r="D194" s="36"/>
      <c r="E194" s="329"/>
      <c r="F194" s="330"/>
      <c r="G194" s="12"/>
      <c r="H194" s="12"/>
      <c r="I194" s="12"/>
      <c r="J194" s="331"/>
      <c r="L194" s="38"/>
      <c r="M194" s="317"/>
      <c r="N194" s="69"/>
      <c r="O194" s="369"/>
      <c r="P194" s="32"/>
      <c r="Q194" s="32"/>
      <c r="R194" s="32"/>
      <c r="S194" s="32"/>
      <c r="T194" s="47"/>
      <c r="U194" s="34"/>
      <c r="V194" s="50"/>
    </row>
    <row r="195" spans="2:22" x14ac:dyDescent="0.25">
      <c r="B195" s="27"/>
      <c r="C195" s="37"/>
      <c r="D195" s="36"/>
      <c r="E195" s="329"/>
      <c r="F195" s="330"/>
      <c r="G195" s="12"/>
      <c r="H195" s="12"/>
      <c r="I195" s="12"/>
      <c r="J195" s="331"/>
      <c r="L195" s="38"/>
      <c r="M195" s="317"/>
      <c r="N195" s="69"/>
      <c r="O195" s="369"/>
      <c r="P195" s="32"/>
      <c r="Q195" s="32"/>
      <c r="R195" s="32"/>
      <c r="S195" s="32"/>
      <c r="T195" s="47"/>
      <c r="U195" s="34"/>
      <c r="V195" s="50"/>
    </row>
    <row r="196" spans="2:22" x14ac:dyDescent="0.25">
      <c r="B196" s="27"/>
      <c r="C196" s="37"/>
      <c r="D196" s="36"/>
      <c r="E196" s="329"/>
      <c r="F196" s="330"/>
      <c r="G196" s="12"/>
      <c r="H196" s="12"/>
      <c r="I196" s="12"/>
      <c r="J196" s="331"/>
      <c r="L196" s="38"/>
      <c r="M196" s="317"/>
      <c r="N196" s="69"/>
      <c r="O196" s="369"/>
      <c r="P196" s="32"/>
      <c r="Q196" s="32"/>
      <c r="R196" s="32"/>
      <c r="S196" s="32"/>
      <c r="T196" s="47"/>
      <c r="U196" s="34"/>
      <c r="V196" s="50"/>
    </row>
    <row r="197" spans="2:22" x14ac:dyDescent="0.25">
      <c r="B197" s="27"/>
      <c r="C197" s="37"/>
      <c r="D197" s="36"/>
      <c r="E197" s="329"/>
      <c r="F197" s="330"/>
      <c r="G197" s="12"/>
      <c r="H197" s="12"/>
      <c r="I197" s="12"/>
      <c r="J197" s="331"/>
      <c r="L197" s="38"/>
      <c r="M197" s="317"/>
      <c r="N197" s="69"/>
      <c r="O197" s="369"/>
      <c r="P197" s="32"/>
      <c r="Q197" s="32"/>
      <c r="R197" s="32"/>
      <c r="S197" s="32"/>
      <c r="T197" s="47"/>
      <c r="U197" s="34"/>
      <c r="V197" s="50"/>
    </row>
    <row r="198" spans="2:22" x14ac:dyDescent="0.25">
      <c r="B198" s="27"/>
      <c r="C198" s="37"/>
      <c r="D198" s="36"/>
      <c r="E198" s="329"/>
      <c r="F198" s="330"/>
      <c r="G198" s="12"/>
      <c r="H198" s="12"/>
      <c r="I198" s="12"/>
      <c r="J198" s="331"/>
      <c r="L198" s="38"/>
      <c r="M198" s="317"/>
      <c r="N198" s="69"/>
      <c r="O198" s="369"/>
      <c r="P198" s="32"/>
      <c r="Q198" s="32"/>
      <c r="R198" s="32"/>
      <c r="S198" s="32"/>
      <c r="T198" s="47"/>
      <c r="U198" s="34"/>
      <c r="V198" s="50"/>
    </row>
    <row r="199" spans="2:22" x14ac:dyDescent="0.25">
      <c r="B199" s="27"/>
      <c r="C199" s="37"/>
      <c r="D199" s="36"/>
      <c r="E199" s="329"/>
      <c r="F199" s="330"/>
      <c r="G199" s="12"/>
      <c r="H199" s="12"/>
      <c r="I199" s="12"/>
      <c r="J199" s="331"/>
      <c r="L199" s="38"/>
      <c r="M199" s="317"/>
      <c r="N199" s="69"/>
      <c r="O199" s="369"/>
      <c r="P199" s="32"/>
      <c r="Q199" s="32"/>
      <c r="R199" s="32"/>
      <c r="S199" s="32"/>
      <c r="T199" s="47"/>
      <c r="U199" s="34"/>
      <c r="V199" s="50"/>
    </row>
    <row r="200" spans="2:22" x14ac:dyDescent="0.25">
      <c r="B200" s="27"/>
      <c r="C200" s="37"/>
      <c r="D200" s="36"/>
      <c r="E200" s="329"/>
      <c r="F200" s="330"/>
      <c r="G200" s="12"/>
      <c r="H200" s="12"/>
      <c r="I200" s="12"/>
      <c r="J200" s="331"/>
      <c r="L200" s="38"/>
      <c r="M200" s="317"/>
      <c r="N200" s="69"/>
      <c r="O200" s="369"/>
      <c r="P200" s="32"/>
      <c r="Q200" s="32"/>
      <c r="R200" s="32"/>
      <c r="S200" s="32"/>
      <c r="T200" s="47"/>
      <c r="U200" s="34"/>
      <c r="V200" s="50"/>
    </row>
    <row r="201" spans="2:22" x14ac:dyDescent="0.25">
      <c r="B201" s="27"/>
      <c r="C201" s="37"/>
      <c r="D201" s="36"/>
      <c r="E201" s="329"/>
      <c r="F201" s="330"/>
      <c r="G201" s="12"/>
      <c r="H201" s="12"/>
      <c r="I201" s="12"/>
      <c r="J201" s="331"/>
      <c r="L201" s="38"/>
      <c r="M201" s="317"/>
      <c r="N201" s="69"/>
      <c r="O201" s="369"/>
      <c r="P201" s="32"/>
      <c r="Q201" s="32"/>
      <c r="R201" s="32"/>
      <c r="S201" s="32"/>
      <c r="T201" s="47"/>
      <c r="U201" s="34"/>
      <c r="V201" s="50"/>
    </row>
    <row r="202" spans="2:22" x14ac:dyDescent="0.25">
      <c r="B202" s="27"/>
      <c r="C202" s="37"/>
      <c r="D202" s="36"/>
      <c r="E202" s="329"/>
      <c r="F202" s="330"/>
      <c r="G202" s="12"/>
      <c r="H202" s="12"/>
      <c r="I202" s="12"/>
      <c r="J202" s="331"/>
      <c r="L202" s="38"/>
      <c r="M202" s="317"/>
      <c r="N202" s="69"/>
      <c r="O202" s="369"/>
      <c r="P202" s="32"/>
      <c r="Q202" s="32"/>
      <c r="R202" s="32"/>
      <c r="S202" s="32"/>
      <c r="T202" s="47"/>
      <c r="U202" s="34"/>
      <c r="V202" s="50"/>
    </row>
    <row r="203" spans="2:22" x14ac:dyDescent="0.25">
      <c r="B203" s="27"/>
      <c r="C203" s="37"/>
      <c r="D203" s="36"/>
      <c r="E203" s="329"/>
      <c r="F203" s="330"/>
      <c r="G203" s="12"/>
      <c r="H203" s="12"/>
      <c r="I203" s="12"/>
      <c r="J203" s="331"/>
      <c r="L203" s="38"/>
      <c r="M203" s="317"/>
      <c r="N203" s="69"/>
      <c r="O203" s="369"/>
      <c r="P203" s="32"/>
      <c r="Q203" s="32"/>
      <c r="R203" s="32"/>
      <c r="S203" s="32"/>
      <c r="T203" s="47"/>
      <c r="U203" s="34"/>
      <c r="V203" s="50"/>
    </row>
    <row r="204" spans="2:22" x14ac:dyDescent="0.25">
      <c r="B204" s="27"/>
      <c r="C204" s="37"/>
      <c r="D204" s="36"/>
      <c r="E204" s="329"/>
      <c r="F204" s="330"/>
      <c r="G204" s="12"/>
      <c r="H204" s="12"/>
      <c r="I204" s="12"/>
      <c r="J204" s="331"/>
      <c r="L204" s="38"/>
      <c r="M204" s="317"/>
      <c r="N204" s="69"/>
      <c r="O204" s="369"/>
      <c r="P204" s="32"/>
      <c r="Q204" s="32"/>
      <c r="R204" s="32"/>
      <c r="S204" s="32"/>
      <c r="T204" s="47"/>
      <c r="U204" s="34"/>
      <c r="V204" s="50"/>
    </row>
    <row r="205" spans="2:22" x14ac:dyDescent="0.25">
      <c r="B205" s="27"/>
      <c r="C205" s="37"/>
      <c r="D205" s="36"/>
      <c r="E205" s="329"/>
      <c r="F205" s="330"/>
      <c r="G205" s="12"/>
      <c r="H205" s="12"/>
      <c r="I205" s="12"/>
      <c r="J205" s="331"/>
      <c r="L205" s="38"/>
      <c r="M205" s="317"/>
      <c r="N205" s="69"/>
      <c r="O205" s="369"/>
      <c r="P205" s="32"/>
      <c r="Q205" s="32"/>
      <c r="R205" s="32"/>
      <c r="S205" s="32"/>
      <c r="T205" s="47"/>
      <c r="U205" s="34"/>
      <c r="V205" s="50"/>
    </row>
    <row r="206" spans="2:22" x14ac:dyDescent="0.25">
      <c r="B206" s="27"/>
      <c r="C206" s="37"/>
      <c r="D206" s="36"/>
      <c r="E206" s="329"/>
      <c r="F206" s="330"/>
      <c r="G206" s="12"/>
      <c r="H206" s="12"/>
      <c r="I206" s="12"/>
      <c r="J206" s="331"/>
      <c r="L206" s="38"/>
      <c r="M206" s="317"/>
      <c r="N206" s="69"/>
      <c r="O206" s="369"/>
      <c r="P206" s="32"/>
      <c r="Q206" s="32"/>
      <c r="R206" s="32"/>
      <c r="S206" s="32"/>
      <c r="T206" s="47"/>
      <c r="U206" s="34"/>
      <c r="V206" s="50"/>
    </row>
    <row r="207" spans="2:22" x14ac:dyDescent="0.25">
      <c r="B207" s="27"/>
      <c r="C207" s="37"/>
      <c r="D207" s="36"/>
      <c r="E207" s="329"/>
      <c r="F207" s="330"/>
      <c r="G207" s="12"/>
      <c r="H207" s="12"/>
      <c r="I207" s="12"/>
      <c r="J207" s="331"/>
      <c r="L207" s="38"/>
      <c r="M207" s="317"/>
      <c r="N207" s="69"/>
      <c r="O207" s="369"/>
      <c r="P207" s="32"/>
      <c r="Q207" s="32"/>
      <c r="R207" s="32"/>
      <c r="S207" s="32"/>
      <c r="T207" s="47"/>
      <c r="U207" s="34"/>
      <c r="V207" s="50"/>
    </row>
    <row r="208" spans="2:22" x14ac:dyDescent="0.25">
      <c r="B208" s="27"/>
      <c r="C208" s="37"/>
      <c r="D208" s="36"/>
      <c r="E208" s="329"/>
      <c r="F208" s="330"/>
      <c r="G208" s="12"/>
      <c r="H208" s="12"/>
      <c r="I208" s="12"/>
      <c r="J208" s="331"/>
      <c r="L208" s="38"/>
      <c r="M208" s="317"/>
      <c r="N208" s="69"/>
      <c r="O208" s="369"/>
      <c r="P208" s="32"/>
      <c r="Q208" s="32"/>
      <c r="R208" s="32"/>
      <c r="S208" s="32"/>
      <c r="T208" s="47"/>
      <c r="U208" s="34"/>
      <c r="V208" s="50"/>
    </row>
    <row r="209" spans="2:22" x14ac:dyDescent="0.25">
      <c r="B209" s="27"/>
      <c r="C209" s="37"/>
      <c r="D209" s="36"/>
      <c r="E209" s="329"/>
      <c r="F209" s="330"/>
      <c r="G209" s="12"/>
      <c r="H209" s="12"/>
      <c r="I209" s="12"/>
      <c r="J209" s="331"/>
      <c r="L209" s="38"/>
      <c r="M209" s="317"/>
      <c r="N209" s="69"/>
      <c r="O209" s="369"/>
      <c r="P209" s="32"/>
      <c r="Q209" s="32"/>
      <c r="R209" s="32"/>
      <c r="S209" s="32"/>
      <c r="T209" s="47"/>
      <c r="U209" s="34"/>
      <c r="V209" s="50"/>
    </row>
    <row r="210" spans="2:22" x14ac:dyDescent="0.25">
      <c r="B210" s="27"/>
      <c r="C210" s="37"/>
      <c r="D210" s="36"/>
      <c r="E210" s="329"/>
      <c r="F210" s="330"/>
      <c r="G210" s="12"/>
      <c r="H210" s="12"/>
      <c r="I210" s="12"/>
      <c r="J210" s="331"/>
      <c r="L210" s="38"/>
      <c r="M210" s="317"/>
      <c r="N210" s="69"/>
      <c r="O210" s="369"/>
      <c r="P210" s="32"/>
      <c r="Q210" s="32"/>
      <c r="R210" s="32"/>
      <c r="S210" s="32"/>
      <c r="T210" s="47"/>
      <c r="U210" s="34"/>
      <c r="V210" s="50"/>
    </row>
    <row r="211" spans="2:22" x14ac:dyDescent="0.25">
      <c r="B211" s="27"/>
      <c r="C211" s="37"/>
      <c r="D211" s="36"/>
      <c r="E211" s="329"/>
      <c r="F211" s="330"/>
      <c r="G211" s="12"/>
      <c r="H211" s="12"/>
      <c r="I211" s="12"/>
      <c r="J211" s="331"/>
      <c r="L211" s="38"/>
      <c r="M211" s="317"/>
      <c r="N211" s="69"/>
      <c r="O211" s="369"/>
      <c r="P211" s="32"/>
      <c r="Q211" s="32"/>
      <c r="R211" s="32"/>
      <c r="S211" s="32"/>
      <c r="T211" s="47"/>
      <c r="U211" s="34"/>
      <c r="V211" s="50"/>
    </row>
    <row r="212" spans="2:22" x14ac:dyDescent="0.25">
      <c r="B212" s="27"/>
      <c r="C212" s="37"/>
      <c r="D212" s="36"/>
      <c r="E212" s="329"/>
      <c r="F212" s="330"/>
      <c r="G212" s="12"/>
      <c r="H212" s="12"/>
      <c r="I212" s="12"/>
      <c r="J212" s="331"/>
      <c r="L212" s="38"/>
      <c r="M212" s="317"/>
      <c r="N212" s="69"/>
      <c r="O212" s="369"/>
      <c r="P212" s="32"/>
      <c r="Q212" s="32"/>
      <c r="R212" s="32"/>
      <c r="S212" s="32"/>
      <c r="T212" s="47"/>
      <c r="U212" s="34"/>
      <c r="V212" s="50"/>
    </row>
    <row r="213" spans="2:22" x14ac:dyDescent="0.25">
      <c r="B213" s="27"/>
      <c r="C213" s="37"/>
      <c r="D213" s="36"/>
      <c r="E213" s="329"/>
      <c r="F213" s="330"/>
      <c r="G213" s="12"/>
      <c r="H213" s="12"/>
      <c r="I213" s="12"/>
      <c r="J213" s="331"/>
      <c r="L213" s="38"/>
      <c r="M213" s="317"/>
      <c r="N213" s="69"/>
      <c r="O213" s="369"/>
      <c r="P213" s="32"/>
      <c r="Q213" s="32"/>
      <c r="R213" s="32"/>
      <c r="S213" s="32"/>
      <c r="T213" s="47"/>
      <c r="U213" s="34"/>
      <c r="V213" s="50"/>
    </row>
    <row r="214" spans="2:22" x14ac:dyDescent="0.25">
      <c r="B214" s="27"/>
      <c r="C214" s="37"/>
      <c r="D214" s="36"/>
      <c r="E214" s="329"/>
      <c r="F214" s="330"/>
      <c r="G214" s="12"/>
      <c r="H214" s="12"/>
      <c r="I214" s="12"/>
      <c r="J214" s="331"/>
      <c r="L214" s="38"/>
      <c r="M214" s="317"/>
      <c r="N214" s="69"/>
      <c r="O214" s="369"/>
      <c r="P214" s="32"/>
      <c r="Q214" s="32"/>
      <c r="R214" s="32"/>
      <c r="S214" s="32"/>
      <c r="T214" s="47"/>
      <c r="U214" s="34"/>
      <c r="V214" s="50"/>
    </row>
    <row r="215" spans="2:22" x14ac:dyDescent="0.25">
      <c r="B215" s="27"/>
      <c r="C215" s="37"/>
      <c r="D215" s="36"/>
      <c r="E215" s="329"/>
      <c r="F215" s="330"/>
      <c r="G215" s="12"/>
      <c r="H215" s="12"/>
      <c r="I215" s="12"/>
      <c r="J215" s="331"/>
      <c r="L215" s="38"/>
      <c r="M215" s="317"/>
      <c r="N215" s="69"/>
      <c r="O215" s="334"/>
      <c r="P215" s="32"/>
      <c r="Q215" s="32"/>
      <c r="R215" s="32"/>
      <c r="S215" s="32"/>
      <c r="T215" s="47"/>
      <c r="U215" s="34"/>
      <c r="V215" s="14"/>
    </row>
    <row r="216" spans="2:22" x14ac:dyDescent="0.25">
      <c r="B216" s="27"/>
      <c r="C216" s="37"/>
      <c r="D216" s="36"/>
      <c r="E216" s="329"/>
      <c r="F216" s="330"/>
      <c r="G216" s="12"/>
      <c r="H216" s="12"/>
      <c r="I216" s="12"/>
      <c r="J216" s="331"/>
      <c r="L216" s="38"/>
      <c r="M216" s="317"/>
      <c r="N216" s="69"/>
      <c r="O216" s="334"/>
      <c r="P216" s="32"/>
      <c r="Q216" s="32"/>
      <c r="R216" s="32"/>
      <c r="S216" s="32"/>
      <c r="T216" s="47"/>
      <c r="U216" s="34"/>
      <c r="V216" s="14"/>
    </row>
    <row r="217" spans="2:22" x14ac:dyDescent="0.25">
      <c r="B217" s="27"/>
      <c r="C217" s="27"/>
      <c r="D217" s="36"/>
      <c r="E217" s="36"/>
      <c r="F217" s="36"/>
      <c r="G217" s="12"/>
      <c r="H217" s="12"/>
      <c r="I217" s="12"/>
      <c r="J217" s="12"/>
      <c r="K217" s="37"/>
      <c r="L217" s="38"/>
      <c r="M217" s="40"/>
      <c r="N217" s="30"/>
      <c r="O217" s="31"/>
      <c r="P217" s="32"/>
      <c r="Q217" s="32"/>
      <c r="R217" s="32"/>
      <c r="S217" s="32"/>
      <c r="T217" s="33"/>
      <c r="U217" s="34"/>
      <c r="V217" s="14"/>
    </row>
    <row r="218" spans="2:22" x14ac:dyDescent="0.25">
      <c r="B218" s="706" t="s">
        <v>0</v>
      </c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</row>
    <row r="219" spans="2:22" x14ac:dyDescent="0.25">
      <c r="B219" s="713" t="s">
        <v>1</v>
      </c>
      <c r="C219" s="713"/>
      <c r="D219" s="713"/>
      <c r="E219" s="713"/>
      <c r="F219" s="713"/>
      <c r="G219" s="713"/>
      <c r="H219" s="713"/>
      <c r="I219" s="713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T219" s="713"/>
      <c r="U219" s="713"/>
      <c r="V219" s="713"/>
    </row>
    <row r="220" spans="2:22" x14ac:dyDescent="0.25">
      <c r="B220" s="713" t="s">
        <v>2</v>
      </c>
      <c r="C220" s="713"/>
      <c r="D220" s="713"/>
      <c r="E220" s="713"/>
      <c r="F220" s="713"/>
      <c r="G220" s="713"/>
      <c r="H220" s="713"/>
      <c r="I220" s="713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T220" s="713"/>
      <c r="U220" s="713"/>
      <c r="V220" s="713"/>
    </row>
    <row r="221" spans="2:22" x14ac:dyDescent="0.25">
      <c r="B221" s="713" t="s">
        <v>3</v>
      </c>
      <c r="C221" s="713"/>
      <c r="D221" s="713"/>
      <c r="E221" s="713"/>
      <c r="F221" s="713"/>
      <c r="G221" s="713"/>
      <c r="H221" s="713"/>
      <c r="I221" s="713"/>
      <c r="J221" s="713"/>
      <c r="K221" s="713"/>
      <c r="L221" s="713"/>
      <c r="M221" s="713"/>
      <c r="N221" s="713"/>
      <c r="O221" s="713"/>
      <c r="P221" s="713"/>
      <c r="Q221" s="713"/>
      <c r="R221" s="713"/>
      <c r="S221" s="713"/>
      <c r="T221" s="713"/>
      <c r="U221" s="713"/>
      <c r="V221" s="713"/>
    </row>
    <row r="222" spans="2:22" x14ac:dyDescent="0.25">
      <c r="B222" s="713" t="s">
        <v>494</v>
      </c>
      <c r="C222" s="713"/>
      <c r="D222" s="713"/>
      <c r="E222" s="713"/>
      <c r="F222" s="713"/>
      <c r="G222" s="713"/>
      <c r="H222" s="713"/>
      <c r="I222" s="713"/>
      <c r="J222" s="713"/>
      <c r="K222" s="713"/>
      <c r="L222" s="713"/>
      <c r="M222" s="713"/>
      <c r="N222" s="713"/>
      <c r="O222" s="713"/>
      <c r="P222" s="713"/>
      <c r="Q222" s="713"/>
      <c r="R222" s="713"/>
      <c r="S222" s="713"/>
      <c r="T222" s="713"/>
      <c r="U222" s="713"/>
      <c r="V222" s="713"/>
    </row>
    <row r="223" spans="2:22" x14ac:dyDescent="0.25">
      <c r="B223" s="714" t="s">
        <v>4</v>
      </c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  <c r="M223" s="714"/>
      <c r="N223" s="714"/>
      <c r="O223" s="714"/>
      <c r="P223" s="714"/>
      <c r="Q223" s="714"/>
      <c r="R223" s="714"/>
      <c r="S223" s="714"/>
      <c r="T223" s="714"/>
      <c r="U223" s="714"/>
      <c r="V223" s="714"/>
    </row>
    <row r="224" spans="2:22" x14ac:dyDescent="0.25">
      <c r="B224" s="697" t="s">
        <v>49</v>
      </c>
      <c r="C224" s="697"/>
      <c r="D224" s="697"/>
      <c r="E224" s="697"/>
      <c r="F224" s="697"/>
      <c r="G224" s="697"/>
      <c r="H224" s="697"/>
      <c r="I224" s="697"/>
      <c r="J224" s="697"/>
      <c r="K224" s="697"/>
      <c r="L224" s="697"/>
      <c r="M224" s="697"/>
      <c r="N224" s="697"/>
      <c r="O224" s="697"/>
      <c r="P224" s="697"/>
      <c r="Q224" s="697"/>
      <c r="R224" s="697"/>
      <c r="S224" s="697"/>
      <c r="T224" s="697"/>
      <c r="U224" s="697"/>
      <c r="V224" s="697"/>
    </row>
    <row r="225" spans="2:22" ht="18.75" thickBot="1" x14ac:dyDescent="0.3">
      <c r="B225" s="2"/>
      <c r="C225" s="2"/>
      <c r="D225" s="3"/>
      <c r="E225" s="3"/>
      <c r="F225" s="3"/>
      <c r="G225" s="3"/>
      <c r="H225" s="3"/>
      <c r="I225" s="3"/>
      <c r="J225" s="3"/>
      <c r="K225" s="3"/>
      <c r="L225" s="4"/>
      <c r="M225" s="3"/>
      <c r="N225" s="3"/>
      <c r="O225" s="3"/>
      <c r="P225" s="3"/>
      <c r="Q225" s="3"/>
      <c r="R225" s="3"/>
      <c r="S225" s="3"/>
      <c r="T225" s="2"/>
      <c r="U225" s="2"/>
      <c r="V225" s="2"/>
    </row>
    <row r="226" spans="2:22" ht="15.75" thickTop="1" x14ac:dyDescent="0.25">
      <c r="B226" s="698" t="s">
        <v>6</v>
      </c>
      <c r="C226" s="700" t="s">
        <v>7</v>
      </c>
      <c r="D226" s="702" t="s">
        <v>8</v>
      </c>
      <c r="E226" s="702" t="s">
        <v>177</v>
      </c>
      <c r="F226" s="702" t="s">
        <v>178</v>
      </c>
      <c r="G226" s="702" t="s">
        <v>9</v>
      </c>
      <c r="H226" s="702" t="s">
        <v>10</v>
      </c>
      <c r="I226" s="312"/>
      <c r="J226" s="702" t="s">
        <v>179</v>
      </c>
      <c r="K226" s="702" t="s">
        <v>11</v>
      </c>
      <c r="L226" s="700" t="s">
        <v>12</v>
      </c>
      <c r="M226" s="704" t="s">
        <v>13</v>
      </c>
      <c r="N226" s="704" t="s">
        <v>14</v>
      </c>
      <c r="O226" s="704" t="s">
        <v>15</v>
      </c>
      <c r="P226" s="715" t="s">
        <v>16</v>
      </c>
      <c r="Q226" s="716"/>
      <c r="R226" s="716"/>
      <c r="S226" s="717"/>
      <c r="T226" s="721" t="s">
        <v>17</v>
      </c>
      <c r="U226" s="722"/>
      <c r="V226" s="708" t="s">
        <v>18</v>
      </c>
    </row>
    <row r="227" spans="2:22" x14ac:dyDescent="0.25">
      <c r="B227" s="699"/>
      <c r="C227" s="701"/>
      <c r="D227" s="703"/>
      <c r="E227" s="765"/>
      <c r="F227" s="765"/>
      <c r="G227" s="703"/>
      <c r="H227" s="703"/>
      <c r="I227" s="313"/>
      <c r="J227" s="765"/>
      <c r="K227" s="703"/>
      <c r="L227" s="701"/>
      <c r="M227" s="705"/>
      <c r="N227" s="705"/>
      <c r="O227" s="705"/>
      <c r="P227" s="718"/>
      <c r="Q227" s="719"/>
      <c r="R227" s="719"/>
      <c r="S227" s="720"/>
      <c r="T227" s="723"/>
      <c r="U227" s="724"/>
      <c r="V227" s="709"/>
    </row>
    <row r="228" spans="2:22" ht="48" x14ac:dyDescent="0.25">
      <c r="B228" s="699"/>
      <c r="C228" s="701"/>
      <c r="D228" s="703"/>
      <c r="E228" s="765"/>
      <c r="F228" s="765"/>
      <c r="G228" s="703"/>
      <c r="H228" s="703"/>
      <c r="I228" s="313" t="s">
        <v>180</v>
      </c>
      <c r="J228" s="765"/>
      <c r="K228" s="703"/>
      <c r="L228" s="701"/>
      <c r="M228" s="705"/>
      <c r="N228" s="705"/>
      <c r="O228" s="705"/>
      <c r="P228" s="738" t="s">
        <v>19</v>
      </c>
      <c r="Q228" s="738" t="s">
        <v>20</v>
      </c>
      <c r="R228" s="738" t="s">
        <v>21</v>
      </c>
      <c r="S228" s="738" t="s">
        <v>22</v>
      </c>
      <c r="T228" s="740" t="s">
        <v>23</v>
      </c>
      <c r="U228" s="740" t="s">
        <v>24</v>
      </c>
      <c r="V228" s="709"/>
    </row>
    <row r="229" spans="2:22" ht="15.75" thickBot="1" x14ac:dyDescent="0.3">
      <c r="B229" s="727"/>
      <c r="C229" s="725"/>
      <c r="D229" s="707"/>
      <c r="E229" s="766"/>
      <c r="F229" s="766"/>
      <c r="G229" s="707"/>
      <c r="H229" s="707"/>
      <c r="I229" s="314"/>
      <c r="J229" s="766"/>
      <c r="K229" s="707"/>
      <c r="L229" s="725"/>
      <c r="M229" s="696"/>
      <c r="N229" s="696"/>
      <c r="O229" s="696"/>
      <c r="P229" s="739"/>
      <c r="Q229" s="739"/>
      <c r="R229" s="739"/>
      <c r="S229" s="739"/>
      <c r="T229" s="741"/>
      <c r="U229" s="741"/>
      <c r="V229" s="710"/>
    </row>
    <row r="230" spans="2:22" ht="60" customHeight="1" x14ac:dyDescent="0.25">
      <c r="B230" s="52">
        <v>1</v>
      </c>
      <c r="C230" s="53">
        <v>21401</v>
      </c>
      <c r="D230" s="160" t="s">
        <v>301</v>
      </c>
      <c r="E230" s="318" t="s">
        <v>489</v>
      </c>
      <c r="F230" s="319" t="s">
        <v>182</v>
      </c>
      <c r="G230" s="5">
        <v>9</v>
      </c>
      <c r="H230" s="5" t="s">
        <v>181</v>
      </c>
      <c r="I230" s="5">
        <v>105</v>
      </c>
      <c r="J230" s="790" t="s">
        <v>520</v>
      </c>
      <c r="K230" s="43">
        <v>1</v>
      </c>
      <c r="L230" s="5" t="s">
        <v>31</v>
      </c>
      <c r="M230" s="209">
        <v>1334</v>
      </c>
      <c r="N230" s="209">
        <f>M230*K230</f>
        <v>1334</v>
      </c>
      <c r="O230" s="783" t="s">
        <v>183</v>
      </c>
      <c r="P230" s="42">
        <v>0.1</v>
      </c>
      <c r="Q230" s="42">
        <v>0.4</v>
      </c>
      <c r="R230" s="42">
        <v>0.1</v>
      </c>
      <c r="S230" s="42">
        <v>0.4</v>
      </c>
      <c r="T230" s="43"/>
      <c r="U230" s="298" t="s">
        <v>29</v>
      </c>
      <c r="V230" s="773" t="s">
        <v>558</v>
      </c>
    </row>
    <row r="231" spans="2:22" x14ac:dyDescent="0.25">
      <c r="B231" s="15">
        <v>2</v>
      </c>
      <c r="C231" s="16">
        <v>21401</v>
      </c>
      <c r="D231" s="20" t="s">
        <v>41</v>
      </c>
      <c r="E231" s="318" t="s">
        <v>489</v>
      </c>
      <c r="F231" s="319" t="s">
        <v>182</v>
      </c>
      <c r="G231" s="5">
        <v>9</v>
      </c>
      <c r="H231" s="7" t="s">
        <v>181</v>
      </c>
      <c r="I231" s="7">
        <v>105</v>
      </c>
      <c r="J231" s="791"/>
      <c r="K231" s="578">
        <v>2</v>
      </c>
      <c r="L231" s="7" t="s">
        <v>31</v>
      </c>
      <c r="M231" s="187">
        <v>569</v>
      </c>
      <c r="N231" s="187">
        <f>M231*K231</f>
        <v>1138</v>
      </c>
      <c r="O231" s="765"/>
      <c r="P231" s="19">
        <v>0.1</v>
      </c>
      <c r="Q231" s="19">
        <v>0.4</v>
      </c>
      <c r="R231" s="19">
        <v>0.1</v>
      </c>
      <c r="S231" s="19">
        <v>0.4</v>
      </c>
      <c r="T231" s="45"/>
      <c r="U231" s="21" t="s">
        <v>29</v>
      </c>
      <c r="V231" s="774"/>
    </row>
    <row r="232" spans="2:22" x14ac:dyDescent="0.25">
      <c r="B232" s="15">
        <v>3</v>
      </c>
      <c r="C232" s="16">
        <v>21401</v>
      </c>
      <c r="D232" s="20" t="s">
        <v>42</v>
      </c>
      <c r="E232" s="318" t="s">
        <v>489</v>
      </c>
      <c r="F232" s="319" t="s">
        <v>182</v>
      </c>
      <c r="G232" s="5">
        <v>9</v>
      </c>
      <c r="H232" s="7" t="s">
        <v>181</v>
      </c>
      <c r="I232" s="7">
        <v>105</v>
      </c>
      <c r="J232" s="791"/>
      <c r="K232" s="45">
        <v>1</v>
      </c>
      <c r="L232" s="7" t="s">
        <v>31</v>
      </c>
      <c r="M232" s="187">
        <v>569.16999999999996</v>
      </c>
      <c r="N232" s="187">
        <f t="shared" ref="N232:N258" si="4">M232*K232</f>
        <v>569.16999999999996</v>
      </c>
      <c r="O232" s="765"/>
      <c r="P232" s="19">
        <v>0.1</v>
      </c>
      <c r="Q232" s="19">
        <v>0.4</v>
      </c>
      <c r="R232" s="19">
        <v>0.1</v>
      </c>
      <c r="S232" s="19">
        <v>0.4</v>
      </c>
      <c r="T232" s="45"/>
      <c r="U232" s="21" t="s">
        <v>29</v>
      </c>
      <c r="V232" s="774"/>
    </row>
    <row r="233" spans="2:22" x14ac:dyDescent="0.25">
      <c r="B233" s="15">
        <v>4</v>
      </c>
      <c r="C233" s="16">
        <v>21401</v>
      </c>
      <c r="D233" s="20" t="s">
        <v>302</v>
      </c>
      <c r="E233" s="318" t="s">
        <v>489</v>
      </c>
      <c r="F233" s="319" t="s">
        <v>182</v>
      </c>
      <c r="G233" s="5">
        <v>9</v>
      </c>
      <c r="H233" s="7" t="s">
        <v>181</v>
      </c>
      <c r="I233" s="7">
        <v>105</v>
      </c>
      <c r="J233" s="791"/>
      <c r="K233" s="45">
        <v>2</v>
      </c>
      <c r="L233" s="7" t="s">
        <v>31</v>
      </c>
      <c r="M233" s="187">
        <v>2019.03</v>
      </c>
      <c r="N233" s="187">
        <f t="shared" si="4"/>
        <v>4038.06</v>
      </c>
      <c r="O233" s="765"/>
      <c r="P233" s="19">
        <v>0.1</v>
      </c>
      <c r="Q233" s="19">
        <v>0.4</v>
      </c>
      <c r="R233" s="19">
        <v>0.1</v>
      </c>
      <c r="S233" s="19">
        <v>0.4</v>
      </c>
      <c r="T233" s="45"/>
      <c r="U233" s="21" t="s">
        <v>29</v>
      </c>
      <c r="V233" s="774"/>
    </row>
    <row r="234" spans="2:22" x14ac:dyDescent="0.25">
      <c r="B234" s="15">
        <v>5</v>
      </c>
      <c r="C234" s="16">
        <v>21401</v>
      </c>
      <c r="D234" s="20" t="s">
        <v>303</v>
      </c>
      <c r="E234" s="318" t="s">
        <v>489</v>
      </c>
      <c r="F234" s="319" t="s">
        <v>182</v>
      </c>
      <c r="G234" s="5">
        <v>9</v>
      </c>
      <c r="H234" s="7" t="s">
        <v>181</v>
      </c>
      <c r="I234" s="7">
        <v>105</v>
      </c>
      <c r="J234" s="791"/>
      <c r="K234" s="45">
        <v>2</v>
      </c>
      <c r="L234" s="7" t="s">
        <v>31</v>
      </c>
      <c r="M234" s="187">
        <v>1845.78</v>
      </c>
      <c r="N234" s="187">
        <f t="shared" si="4"/>
        <v>3691.56</v>
      </c>
      <c r="O234" s="765"/>
      <c r="P234" s="19">
        <v>0.1</v>
      </c>
      <c r="Q234" s="19">
        <v>0.4</v>
      </c>
      <c r="R234" s="19">
        <v>0.1</v>
      </c>
      <c r="S234" s="19">
        <v>0.4</v>
      </c>
      <c r="T234" s="45"/>
      <c r="U234" s="21" t="s">
        <v>29</v>
      </c>
      <c r="V234" s="774"/>
    </row>
    <row r="235" spans="2:22" ht="24" x14ac:dyDescent="0.25">
      <c r="B235" s="15">
        <v>6</v>
      </c>
      <c r="C235" s="16">
        <v>21401</v>
      </c>
      <c r="D235" s="11" t="s">
        <v>304</v>
      </c>
      <c r="E235" s="318" t="s">
        <v>489</v>
      </c>
      <c r="F235" s="319" t="s">
        <v>182</v>
      </c>
      <c r="G235" s="5">
        <v>9</v>
      </c>
      <c r="H235" s="7" t="s">
        <v>181</v>
      </c>
      <c r="I235" s="7">
        <v>105</v>
      </c>
      <c r="J235" s="791"/>
      <c r="K235" s="45">
        <v>2</v>
      </c>
      <c r="L235" s="7" t="s">
        <v>31</v>
      </c>
      <c r="M235" s="187">
        <v>1845.78</v>
      </c>
      <c r="N235" s="187">
        <f t="shared" si="4"/>
        <v>3691.56</v>
      </c>
      <c r="O235" s="765"/>
      <c r="P235" s="19">
        <v>0.1</v>
      </c>
      <c r="Q235" s="19">
        <v>0.4</v>
      </c>
      <c r="R235" s="19">
        <v>0.1</v>
      </c>
      <c r="S235" s="19">
        <v>0.4</v>
      </c>
      <c r="T235" s="45"/>
      <c r="U235" s="21" t="s">
        <v>29</v>
      </c>
      <c r="V235" s="774"/>
    </row>
    <row r="236" spans="2:22" ht="24" x14ac:dyDescent="0.25">
      <c r="B236" s="15">
        <v>7</v>
      </c>
      <c r="C236" s="16">
        <v>21401</v>
      </c>
      <c r="D236" s="11" t="s">
        <v>305</v>
      </c>
      <c r="E236" s="318" t="s">
        <v>489</v>
      </c>
      <c r="F236" s="319" t="s">
        <v>182</v>
      </c>
      <c r="G236" s="5">
        <v>9</v>
      </c>
      <c r="H236" s="7" t="s">
        <v>181</v>
      </c>
      <c r="I236" s="7">
        <v>105</v>
      </c>
      <c r="J236" s="791"/>
      <c r="K236" s="45">
        <v>2</v>
      </c>
      <c r="L236" s="7" t="s">
        <v>31</v>
      </c>
      <c r="M236" s="187">
        <v>1845.78</v>
      </c>
      <c r="N236" s="187">
        <f t="shared" si="4"/>
        <v>3691.56</v>
      </c>
      <c r="O236" s="765"/>
      <c r="P236" s="19">
        <v>0.1</v>
      </c>
      <c r="Q236" s="19">
        <v>0.4</v>
      </c>
      <c r="R236" s="19">
        <v>0.1</v>
      </c>
      <c r="S236" s="19">
        <v>0.4</v>
      </c>
      <c r="T236" s="45"/>
      <c r="U236" s="21" t="s">
        <v>29</v>
      </c>
      <c r="V236" s="774"/>
    </row>
    <row r="237" spans="2:22" x14ac:dyDescent="0.25">
      <c r="B237" s="15">
        <v>8</v>
      </c>
      <c r="C237" s="16">
        <v>21401</v>
      </c>
      <c r="D237" s="11" t="s">
        <v>50</v>
      </c>
      <c r="E237" s="318" t="s">
        <v>489</v>
      </c>
      <c r="F237" s="319" t="s">
        <v>182</v>
      </c>
      <c r="G237" s="5">
        <v>9</v>
      </c>
      <c r="H237" s="7" t="s">
        <v>181</v>
      </c>
      <c r="I237" s="7">
        <v>105</v>
      </c>
      <c r="J237" s="791"/>
      <c r="K237" s="45">
        <v>2</v>
      </c>
      <c r="L237" s="7" t="s">
        <v>31</v>
      </c>
      <c r="M237" s="187">
        <v>2233</v>
      </c>
      <c r="N237" s="187">
        <f t="shared" si="4"/>
        <v>4466</v>
      </c>
      <c r="O237" s="765"/>
      <c r="P237" s="19">
        <v>0.1</v>
      </c>
      <c r="Q237" s="19">
        <v>0.4</v>
      </c>
      <c r="R237" s="19">
        <v>0.1</v>
      </c>
      <c r="S237" s="19">
        <v>0.4</v>
      </c>
      <c r="T237" s="45"/>
      <c r="U237" s="21" t="s">
        <v>29</v>
      </c>
      <c r="V237" s="774"/>
    </row>
    <row r="238" spans="2:22" ht="24" x14ac:dyDescent="0.25">
      <c r="B238" s="15">
        <v>9</v>
      </c>
      <c r="C238" s="16">
        <v>21401</v>
      </c>
      <c r="D238" s="11" t="s">
        <v>51</v>
      </c>
      <c r="E238" s="318" t="s">
        <v>489</v>
      </c>
      <c r="F238" s="319" t="s">
        <v>182</v>
      </c>
      <c r="G238" s="5">
        <v>9</v>
      </c>
      <c r="H238" s="7" t="s">
        <v>181</v>
      </c>
      <c r="I238" s="7">
        <v>105</v>
      </c>
      <c r="J238" s="791"/>
      <c r="K238" s="45">
        <v>2</v>
      </c>
      <c r="L238" s="7" t="s">
        <v>31</v>
      </c>
      <c r="M238" s="187">
        <v>1450</v>
      </c>
      <c r="N238" s="187">
        <f t="shared" si="4"/>
        <v>2900</v>
      </c>
      <c r="O238" s="765"/>
      <c r="P238" s="19">
        <v>0.1</v>
      </c>
      <c r="Q238" s="19">
        <v>0.4</v>
      </c>
      <c r="R238" s="19">
        <v>0.1</v>
      </c>
      <c r="S238" s="19">
        <v>0.4</v>
      </c>
      <c r="T238" s="45"/>
      <c r="U238" s="21" t="s">
        <v>29</v>
      </c>
      <c r="V238" s="774"/>
    </row>
    <row r="239" spans="2:22" x14ac:dyDescent="0.25">
      <c r="B239" s="15">
        <v>10</v>
      </c>
      <c r="C239" s="16">
        <v>21401</v>
      </c>
      <c r="D239" s="11" t="s">
        <v>43</v>
      </c>
      <c r="E239" s="318" t="s">
        <v>489</v>
      </c>
      <c r="F239" s="319" t="s">
        <v>182</v>
      </c>
      <c r="G239" s="5">
        <v>9</v>
      </c>
      <c r="H239" s="7" t="s">
        <v>181</v>
      </c>
      <c r="I239" s="7">
        <v>105</v>
      </c>
      <c r="J239" s="791"/>
      <c r="K239" s="578">
        <v>2</v>
      </c>
      <c r="L239" s="7" t="s">
        <v>31</v>
      </c>
      <c r="M239" s="187">
        <v>749</v>
      </c>
      <c r="N239" s="187">
        <f t="shared" si="4"/>
        <v>1498</v>
      </c>
      <c r="O239" s="765"/>
      <c r="P239" s="19">
        <v>0.1</v>
      </c>
      <c r="Q239" s="19">
        <v>0.4</v>
      </c>
      <c r="R239" s="19">
        <v>0.1</v>
      </c>
      <c r="S239" s="19">
        <v>0.4</v>
      </c>
      <c r="T239" s="45"/>
      <c r="U239" s="21" t="s">
        <v>29</v>
      </c>
      <c r="V239" s="774"/>
    </row>
    <row r="240" spans="2:22" x14ac:dyDescent="0.25">
      <c r="B240" s="15">
        <v>11</v>
      </c>
      <c r="C240" s="16">
        <v>21401</v>
      </c>
      <c r="D240" s="11" t="s">
        <v>44</v>
      </c>
      <c r="E240" s="318" t="s">
        <v>489</v>
      </c>
      <c r="F240" s="319" t="s">
        <v>182</v>
      </c>
      <c r="G240" s="5">
        <v>9</v>
      </c>
      <c r="H240" s="7" t="s">
        <v>181</v>
      </c>
      <c r="I240" s="7">
        <v>105</v>
      </c>
      <c r="J240" s="791"/>
      <c r="K240" s="578">
        <v>2</v>
      </c>
      <c r="L240" s="7" t="s">
        <v>31</v>
      </c>
      <c r="M240" s="187">
        <v>889</v>
      </c>
      <c r="N240" s="187">
        <f t="shared" si="4"/>
        <v>1778</v>
      </c>
      <c r="O240" s="765"/>
      <c r="P240" s="19">
        <v>0.1</v>
      </c>
      <c r="Q240" s="19">
        <v>0.4</v>
      </c>
      <c r="R240" s="19">
        <v>0.1</v>
      </c>
      <c r="S240" s="19">
        <v>0.4</v>
      </c>
      <c r="T240" s="45"/>
      <c r="U240" s="21" t="s">
        <v>29</v>
      </c>
      <c r="V240" s="774"/>
    </row>
    <row r="241" spans="2:22" x14ac:dyDescent="0.25">
      <c r="B241" s="15">
        <v>12</v>
      </c>
      <c r="C241" s="16">
        <v>21401</v>
      </c>
      <c r="D241" s="11" t="s">
        <v>306</v>
      </c>
      <c r="E241" s="318" t="s">
        <v>489</v>
      </c>
      <c r="F241" s="319" t="s">
        <v>182</v>
      </c>
      <c r="G241" s="5">
        <v>9</v>
      </c>
      <c r="H241" s="7" t="s">
        <v>181</v>
      </c>
      <c r="I241" s="7">
        <v>105</v>
      </c>
      <c r="J241" s="791"/>
      <c r="K241" s="578">
        <v>2</v>
      </c>
      <c r="L241" s="7" t="s">
        <v>31</v>
      </c>
      <c r="M241" s="187">
        <v>5119</v>
      </c>
      <c r="N241" s="187">
        <f t="shared" si="4"/>
        <v>10238</v>
      </c>
      <c r="O241" s="765"/>
      <c r="P241" s="19">
        <v>0.1</v>
      </c>
      <c r="Q241" s="19">
        <v>0.4</v>
      </c>
      <c r="R241" s="19">
        <v>0.1</v>
      </c>
      <c r="S241" s="19">
        <v>0.4</v>
      </c>
      <c r="T241" s="45"/>
      <c r="U241" s="21" t="s">
        <v>29</v>
      </c>
      <c r="V241" s="774"/>
    </row>
    <row r="242" spans="2:22" x14ac:dyDescent="0.25">
      <c r="B242" s="15">
        <v>13</v>
      </c>
      <c r="C242" s="16">
        <v>21401</v>
      </c>
      <c r="D242" s="11" t="s">
        <v>307</v>
      </c>
      <c r="E242" s="318" t="s">
        <v>489</v>
      </c>
      <c r="F242" s="319" t="s">
        <v>182</v>
      </c>
      <c r="G242" s="5">
        <v>9</v>
      </c>
      <c r="H242" s="7" t="s">
        <v>181</v>
      </c>
      <c r="I242" s="7">
        <v>105</v>
      </c>
      <c r="J242" s="791"/>
      <c r="K242" s="578">
        <v>2</v>
      </c>
      <c r="L242" s="7" t="s">
        <v>31</v>
      </c>
      <c r="M242" s="187">
        <v>2800</v>
      </c>
      <c r="N242" s="187">
        <f t="shared" si="4"/>
        <v>5600</v>
      </c>
      <c r="O242" s="765"/>
      <c r="P242" s="19">
        <v>0.1</v>
      </c>
      <c r="Q242" s="19">
        <v>0.4</v>
      </c>
      <c r="R242" s="19">
        <v>0.1</v>
      </c>
      <c r="S242" s="19">
        <v>0.4</v>
      </c>
      <c r="T242" s="45"/>
      <c r="U242" s="21" t="s">
        <v>29</v>
      </c>
      <c r="V242" s="774"/>
    </row>
    <row r="243" spans="2:22" x14ac:dyDescent="0.25">
      <c r="B243" s="15">
        <v>14</v>
      </c>
      <c r="C243" s="16">
        <v>21401</v>
      </c>
      <c r="D243" s="11" t="s">
        <v>52</v>
      </c>
      <c r="E243" s="318" t="s">
        <v>489</v>
      </c>
      <c r="F243" s="319" t="s">
        <v>182</v>
      </c>
      <c r="G243" s="5">
        <v>9</v>
      </c>
      <c r="H243" s="7" t="s">
        <v>181</v>
      </c>
      <c r="I243" s="7">
        <v>105</v>
      </c>
      <c r="J243" s="791"/>
      <c r="K243" s="578">
        <v>2</v>
      </c>
      <c r="L243" s="7" t="s">
        <v>31</v>
      </c>
      <c r="M243" s="187">
        <v>3700</v>
      </c>
      <c r="N243" s="187">
        <f t="shared" si="4"/>
        <v>7400</v>
      </c>
      <c r="O243" s="765"/>
      <c r="P243" s="19">
        <v>0.1</v>
      </c>
      <c r="Q243" s="19">
        <v>0.4</v>
      </c>
      <c r="R243" s="19">
        <v>0.1</v>
      </c>
      <c r="S243" s="19">
        <v>0.4</v>
      </c>
      <c r="T243" s="45"/>
      <c r="U243" s="21" t="s">
        <v>29</v>
      </c>
      <c r="V243" s="774"/>
    </row>
    <row r="244" spans="2:22" ht="24" x14ac:dyDescent="0.25">
      <c r="B244" s="15">
        <v>15</v>
      </c>
      <c r="C244" s="16">
        <v>21401</v>
      </c>
      <c r="D244" s="11" t="s">
        <v>308</v>
      </c>
      <c r="E244" s="318" t="s">
        <v>489</v>
      </c>
      <c r="F244" s="319" t="s">
        <v>182</v>
      </c>
      <c r="G244" s="5">
        <v>9</v>
      </c>
      <c r="H244" s="7" t="s">
        <v>181</v>
      </c>
      <c r="I244" s="7">
        <v>105</v>
      </c>
      <c r="J244" s="791"/>
      <c r="K244" s="45">
        <v>2</v>
      </c>
      <c r="L244" s="7" t="s">
        <v>31</v>
      </c>
      <c r="M244" s="187">
        <v>1225</v>
      </c>
      <c r="N244" s="187">
        <f t="shared" si="4"/>
        <v>2450</v>
      </c>
      <c r="O244" s="765"/>
      <c r="P244" s="19">
        <v>0.1</v>
      </c>
      <c r="Q244" s="19">
        <v>0.4</v>
      </c>
      <c r="R244" s="19">
        <v>0.1</v>
      </c>
      <c r="S244" s="19">
        <v>0.4</v>
      </c>
      <c r="T244" s="45"/>
      <c r="U244" s="21" t="s">
        <v>29</v>
      </c>
      <c r="V244" s="774"/>
    </row>
    <row r="245" spans="2:22" ht="24" x14ac:dyDescent="0.25">
      <c r="B245" s="15">
        <v>16</v>
      </c>
      <c r="C245" s="16">
        <v>21401</v>
      </c>
      <c r="D245" s="11" t="s">
        <v>54</v>
      </c>
      <c r="E245" s="318" t="s">
        <v>489</v>
      </c>
      <c r="F245" s="319" t="s">
        <v>182</v>
      </c>
      <c r="G245" s="5">
        <v>9</v>
      </c>
      <c r="H245" s="7" t="s">
        <v>181</v>
      </c>
      <c r="I245" s="7">
        <v>105</v>
      </c>
      <c r="J245" s="791"/>
      <c r="K245" s="45">
        <v>1</v>
      </c>
      <c r="L245" s="7" t="s">
        <v>31</v>
      </c>
      <c r="M245" s="187">
        <v>1349</v>
      </c>
      <c r="N245" s="187">
        <f t="shared" si="4"/>
        <v>1349</v>
      </c>
      <c r="O245" s="765"/>
      <c r="P245" s="19">
        <v>0.1</v>
      </c>
      <c r="Q245" s="19">
        <v>0.4</v>
      </c>
      <c r="R245" s="19">
        <v>0.1</v>
      </c>
      <c r="S245" s="19">
        <v>0.4</v>
      </c>
      <c r="T245" s="45"/>
      <c r="U245" s="21" t="s">
        <v>29</v>
      </c>
      <c r="V245" s="774"/>
    </row>
    <row r="246" spans="2:22" ht="24" x14ac:dyDescent="0.25">
      <c r="B246" s="15">
        <v>17</v>
      </c>
      <c r="C246" s="16">
        <v>21401</v>
      </c>
      <c r="D246" s="11" t="s">
        <v>55</v>
      </c>
      <c r="E246" s="318" t="s">
        <v>489</v>
      </c>
      <c r="F246" s="319" t="s">
        <v>182</v>
      </c>
      <c r="G246" s="5">
        <v>9</v>
      </c>
      <c r="H246" s="7" t="s">
        <v>181</v>
      </c>
      <c r="I246" s="7">
        <v>105</v>
      </c>
      <c r="J246" s="791"/>
      <c r="K246" s="45">
        <v>2</v>
      </c>
      <c r="L246" s="7" t="s">
        <v>31</v>
      </c>
      <c r="M246" s="187">
        <v>1368.5</v>
      </c>
      <c r="N246" s="187">
        <f t="shared" si="4"/>
        <v>2737</v>
      </c>
      <c r="O246" s="765"/>
      <c r="P246" s="19">
        <v>0.1</v>
      </c>
      <c r="Q246" s="19">
        <v>0.4</v>
      </c>
      <c r="R246" s="19">
        <v>0.1</v>
      </c>
      <c r="S246" s="19">
        <v>0.4</v>
      </c>
      <c r="T246" s="45"/>
      <c r="U246" s="21" t="s">
        <v>29</v>
      </c>
      <c r="V246" s="774"/>
    </row>
    <row r="247" spans="2:22" ht="24" x14ac:dyDescent="0.25">
      <c r="B247" s="15">
        <v>18</v>
      </c>
      <c r="C247" s="16">
        <v>21401</v>
      </c>
      <c r="D247" s="11" t="s">
        <v>56</v>
      </c>
      <c r="E247" s="318" t="s">
        <v>489</v>
      </c>
      <c r="F247" s="319" t="s">
        <v>182</v>
      </c>
      <c r="G247" s="5">
        <v>9</v>
      </c>
      <c r="H247" s="7" t="s">
        <v>181</v>
      </c>
      <c r="I247" s="7">
        <v>105</v>
      </c>
      <c r="J247" s="791"/>
      <c r="K247" s="45">
        <v>1</v>
      </c>
      <c r="L247" s="7" t="s">
        <v>31</v>
      </c>
      <c r="M247" s="187">
        <v>1353</v>
      </c>
      <c r="N247" s="187">
        <f t="shared" si="4"/>
        <v>1353</v>
      </c>
      <c r="O247" s="765"/>
      <c r="P247" s="19">
        <v>0.1</v>
      </c>
      <c r="Q247" s="19">
        <v>0.4</v>
      </c>
      <c r="R247" s="19">
        <v>0.1</v>
      </c>
      <c r="S247" s="19">
        <v>0.4</v>
      </c>
      <c r="T247" s="45"/>
      <c r="U247" s="21" t="s">
        <v>29</v>
      </c>
      <c r="V247" s="774"/>
    </row>
    <row r="248" spans="2:22" x14ac:dyDescent="0.25">
      <c r="B248" s="15">
        <v>19</v>
      </c>
      <c r="C248" s="16">
        <v>21401</v>
      </c>
      <c r="D248" s="11" t="s">
        <v>309</v>
      </c>
      <c r="E248" s="318" t="s">
        <v>489</v>
      </c>
      <c r="F248" s="319" t="s">
        <v>182</v>
      </c>
      <c r="G248" s="5">
        <v>9</v>
      </c>
      <c r="H248" s="7" t="s">
        <v>181</v>
      </c>
      <c r="I248" s="7">
        <v>105</v>
      </c>
      <c r="J248" s="791"/>
      <c r="K248" s="45">
        <v>2</v>
      </c>
      <c r="L248" s="7" t="s">
        <v>31</v>
      </c>
      <c r="M248" s="187">
        <v>269</v>
      </c>
      <c r="N248" s="187">
        <f t="shared" si="4"/>
        <v>538</v>
      </c>
      <c r="O248" s="765"/>
      <c r="P248" s="19">
        <v>0.1</v>
      </c>
      <c r="Q248" s="19">
        <v>0.4</v>
      </c>
      <c r="R248" s="19">
        <v>0.1</v>
      </c>
      <c r="S248" s="19">
        <v>0.4</v>
      </c>
      <c r="T248" s="45"/>
      <c r="U248" s="21" t="s">
        <v>29</v>
      </c>
      <c r="V248" s="774"/>
    </row>
    <row r="249" spans="2:22" x14ac:dyDescent="0.25">
      <c r="B249" s="15">
        <v>20</v>
      </c>
      <c r="C249" s="16">
        <v>21401</v>
      </c>
      <c r="D249" s="11" t="s">
        <v>310</v>
      </c>
      <c r="E249" s="318" t="s">
        <v>489</v>
      </c>
      <c r="F249" s="319" t="s">
        <v>182</v>
      </c>
      <c r="G249" s="5">
        <v>9</v>
      </c>
      <c r="H249" s="7" t="s">
        <v>181</v>
      </c>
      <c r="I249" s="7">
        <v>105</v>
      </c>
      <c r="J249" s="791"/>
      <c r="K249" s="45">
        <v>1</v>
      </c>
      <c r="L249" s="7" t="s">
        <v>31</v>
      </c>
      <c r="M249" s="187">
        <v>269</v>
      </c>
      <c r="N249" s="187">
        <f>M249*K249</f>
        <v>269</v>
      </c>
      <c r="O249" s="765"/>
      <c r="P249" s="19">
        <v>0.1</v>
      </c>
      <c r="Q249" s="19">
        <v>0.4</v>
      </c>
      <c r="R249" s="19">
        <v>0.1</v>
      </c>
      <c r="S249" s="19">
        <v>0.4</v>
      </c>
      <c r="T249" s="45"/>
      <c r="U249" s="21" t="s">
        <v>29</v>
      </c>
      <c r="V249" s="774"/>
    </row>
    <row r="250" spans="2:22" x14ac:dyDescent="0.25">
      <c r="B250" s="15">
        <v>21</v>
      </c>
      <c r="C250" s="16">
        <v>21401</v>
      </c>
      <c r="D250" s="11" t="s">
        <v>311</v>
      </c>
      <c r="E250" s="318" t="s">
        <v>489</v>
      </c>
      <c r="F250" s="319" t="s">
        <v>182</v>
      </c>
      <c r="G250" s="5">
        <v>9</v>
      </c>
      <c r="H250" s="7" t="s">
        <v>181</v>
      </c>
      <c r="I250" s="7">
        <v>105</v>
      </c>
      <c r="J250" s="791"/>
      <c r="K250" s="45">
        <v>1</v>
      </c>
      <c r="L250" s="7" t="s">
        <v>31</v>
      </c>
      <c r="M250" s="187">
        <v>269</v>
      </c>
      <c r="N250" s="187">
        <f t="shared" si="4"/>
        <v>269</v>
      </c>
      <c r="O250" s="765"/>
      <c r="P250" s="19">
        <v>0.1</v>
      </c>
      <c r="Q250" s="19">
        <v>0.4</v>
      </c>
      <c r="R250" s="19">
        <v>0.1</v>
      </c>
      <c r="S250" s="19">
        <v>0.4</v>
      </c>
      <c r="T250" s="45"/>
      <c r="U250" s="21" t="s">
        <v>29</v>
      </c>
      <c r="V250" s="774"/>
    </row>
    <row r="251" spans="2:22" x14ac:dyDescent="0.25">
      <c r="B251" s="15">
        <v>22</v>
      </c>
      <c r="C251" s="16">
        <v>21401</v>
      </c>
      <c r="D251" s="11" t="s">
        <v>312</v>
      </c>
      <c r="E251" s="318" t="s">
        <v>489</v>
      </c>
      <c r="F251" s="319" t="s">
        <v>182</v>
      </c>
      <c r="G251" s="5">
        <v>9</v>
      </c>
      <c r="H251" s="7" t="s">
        <v>181</v>
      </c>
      <c r="I251" s="7">
        <v>105</v>
      </c>
      <c r="J251" s="791"/>
      <c r="K251" s="45">
        <v>1</v>
      </c>
      <c r="L251" s="7" t="s">
        <v>31</v>
      </c>
      <c r="M251" s="187">
        <v>269</v>
      </c>
      <c r="N251" s="187">
        <f t="shared" si="4"/>
        <v>269</v>
      </c>
      <c r="O251" s="765"/>
      <c r="P251" s="19">
        <v>0.1</v>
      </c>
      <c r="Q251" s="19">
        <v>0.4</v>
      </c>
      <c r="R251" s="19">
        <v>0.1</v>
      </c>
      <c r="S251" s="19">
        <v>0.4</v>
      </c>
      <c r="T251" s="45"/>
      <c r="U251" s="21" t="s">
        <v>29</v>
      </c>
      <c r="V251" s="774"/>
    </row>
    <row r="252" spans="2:22" x14ac:dyDescent="0.25">
      <c r="B252" s="15">
        <v>23</v>
      </c>
      <c r="C252" s="16">
        <v>21401</v>
      </c>
      <c r="D252" s="11" t="s">
        <v>496</v>
      </c>
      <c r="E252" s="318" t="s">
        <v>489</v>
      </c>
      <c r="F252" s="319" t="s">
        <v>182</v>
      </c>
      <c r="G252" s="5">
        <v>9</v>
      </c>
      <c r="H252" s="7" t="s">
        <v>181</v>
      </c>
      <c r="I252" s="7">
        <v>105</v>
      </c>
      <c r="J252" s="791"/>
      <c r="K252" s="45">
        <v>2</v>
      </c>
      <c r="L252" s="7" t="s">
        <v>31</v>
      </c>
      <c r="M252" s="187">
        <v>866</v>
      </c>
      <c r="N252" s="187">
        <f t="shared" si="4"/>
        <v>1732</v>
      </c>
      <c r="O252" s="765"/>
      <c r="P252" s="19">
        <v>0.1</v>
      </c>
      <c r="Q252" s="19">
        <v>0.4</v>
      </c>
      <c r="R252" s="19">
        <v>0.1</v>
      </c>
      <c r="S252" s="19">
        <v>0.4</v>
      </c>
      <c r="T252" s="45"/>
      <c r="U252" s="21" t="s">
        <v>29</v>
      </c>
      <c r="V252" s="774"/>
    </row>
    <row r="253" spans="2:22" x14ac:dyDescent="0.25">
      <c r="B253" s="15">
        <v>24</v>
      </c>
      <c r="C253" s="16">
        <v>21401</v>
      </c>
      <c r="D253" s="11" t="s">
        <v>57</v>
      </c>
      <c r="E253" s="318" t="s">
        <v>489</v>
      </c>
      <c r="F253" s="319" t="s">
        <v>182</v>
      </c>
      <c r="G253" s="5">
        <v>9</v>
      </c>
      <c r="H253" s="7" t="s">
        <v>181</v>
      </c>
      <c r="I253" s="7">
        <v>105</v>
      </c>
      <c r="J253" s="791"/>
      <c r="K253" s="578">
        <v>2</v>
      </c>
      <c r="L253" s="7" t="s">
        <v>31</v>
      </c>
      <c r="M253" s="187">
        <v>219</v>
      </c>
      <c r="N253" s="187">
        <f t="shared" si="4"/>
        <v>438</v>
      </c>
      <c r="O253" s="765"/>
      <c r="P253" s="19">
        <v>0.1</v>
      </c>
      <c r="Q253" s="19">
        <v>0.4</v>
      </c>
      <c r="R253" s="19">
        <v>0.1</v>
      </c>
      <c r="S253" s="19">
        <v>0.4</v>
      </c>
      <c r="T253" s="45"/>
      <c r="U253" s="21" t="s">
        <v>29</v>
      </c>
      <c r="V253" s="774"/>
    </row>
    <row r="254" spans="2:22" x14ac:dyDescent="0.25">
      <c r="B254" s="15">
        <v>25</v>
      </c>
      <c r="C254" s="16">
        <v>21401</v>
      </c>
      <c r="D254" s="11" t="s">
        <v>58</v>
      </c>
      <c r="E254" s="318" t="s">
        <v>489</v>
      </c>
      <c r="F254" s="319" t="s">
        <v>182</v>
      </c>
      <c r="G254" s="5">
        <v>9</v>
      </c>
      <c r="H254" s="7" t="s">
        <v>181</v>
      </c>
      <c r="I254" s="7">
        <v>105</v>
      </c>
      <c r="J254" s="791"/>
      <c r="K254" s="578">
        <v>2</v>
      </c>
      <c r="L254" s="7" t="s">
        <v>31</v>
      </c>
      <c r="M254" s="187">
        <v>300</v>
      </c>
      <c r="N254" s="187">
        <f t="shared" si="4"/>
        <v>600</v>
      </c>
      <c r="O254" s="765"/>
      <c r="P254" s="19">
        <v>0.1</v>
      </c>
      <c r="Q254" s="19">
        <v>0.4</v>
      </c>
      <c r="R254" s="19">
        <v>0.1</v>
      </c>
      <c r="S254" s="19">
        <v>0.4</v>
      </c>
      <c r="T254" s="45"/>
      <c r="U254" s="21" t="s">
        <v>29</v>
      </c>
      <c r="V254" s="774"/>
    </row>
    <row r="255" spans="2:22" x14ac:dyDescent="0.25">
      <c r="B255" s="15">
        <v>26</v>
      </c>
      <c r="C255" s="16">
        <v>21401</v>
      </c>
      <c r="D255" s="11" t="s">
        <v>59</v>
      </c>
      <c r="E255" s="318" t="s">
        <v>489</v>
      </c>
      <c r="F255" s="319" t="s">
        <v>182</v>
      </c>
      <c r="G255" s="5">
        <v>9</v>
      </c>
      <c r="H255" s="7" t="s">
        <v>181</v>
      </c>
      <c r="I255" s="7">
        <v>105</v>
      </c>
      <c r="J255" s="791"/>
      <c r="K255" s="578">
        <v>2</v>
      </c>
      <c r="L255" s="7" t="s">
        <v>31</v>
      </c>
      <c r="M255" s="187">
        <v>129</v>
      </c>
      <c r="N255" s="187">
        <f t="shared" si="4"/>
        <v>258</v>
      </c>
      <c r="O255" s="765"/>
      <c r="P255" s="19">
        <v>0.1</v>
      </c>
      <c r="Q255" s="19">
        <v>0.4</v>
      </c>
      <c r="R255" s="19">
        <v>0.1</v>
      </c>
      <c r="S255" s="19">
        <v>0.4</v>
      </c>
      <c r="T255" s="45"/>
      <c r="U255" s="21" t="s">
        <v>29</v>
      </c>
      <c r="V255" s="774"/>
    </row>
    <row r="256" spans="2:22" ht="24" x14ac:dyDescent="0.25">
      <c r="B256" s="15">
        <v>27</v>
      </c>
      <c r="C256" s="16">
        <v>21401</v>
      </c>
      <c r="D256" s="11" t="s">
        <v>60</v>
      </c>
      <c r="E256" s="318" t="s">
        <v>489</v>
      </c>
      <c r="F256" s="319" t="s">
        <v>182</v>
      </c>
      <c r="G256" s="5">
        <v>9</v>
      </c>
      <c r="H256" s="7" t="s">
        <v>181</v>
      </c>
      <c r="I256" s="7">
        <v>105</v>
      </c>
      <c r="J256" s="791"/>
      <c r="K256" s="578">
        <v>1</v>
      </c>
      <c r="L256" s="7" t="s">
        <v>31</v>
      </c>
      <c r="M256" s="187">
        <v>1699</v>
      </c>
      <c r="N256" s="187">
        <f t="shared" si="4"/>
        <v>1699</v>
      </c>
      <c r="O256" s="765"/>
      <c r="P256" s="19">
        <v>0.1</v>
      </c>
      <c r="Q256" s="19">
        <v>0.4</v>
      </c>
      <c r="R256" s="19">
        <v>0.1</v>
      </c>
      <c r="S256" s="19">
        <v>0.4</v>
      </c>
      <c r="T256" s="45"/>
      <c r="U256" s="21" t="s">
        <v>29</v>
      </c>
      <c r="V256" s="774"/>
    </row>
    <row r="257" spans="2:22" x14ac:dyDescent="0.25">
      <c r="B257" s="15">
        <v>28</v>
      </c>
      <c r="C257" s="16">
        <v>21401</v>
      </c>
      <c r="D257" s="11" t="s">
        <v>495</v>
      </c>
      <c r="E257" s="318" t="s">
        <v>489</v>
      </c>
      <c r="F257" s="319" t="s">
        <v>182</v>
      </c>
      <c r="G257" s="5">
        <v>9</v>
      </c>
      <c r="H257" s="7" t="s">
        <v>181</v>
      </c>
      <c r="I257" s="7">
        <v>105</v>
      </c>
      <c r="J257" s="791"/>
      <c r="K257" s="578">
        <v>1</v>
      </c>
      <c r="L257" s="7" t="s">
        <v>31</v>
      </c>
      <c r="M257" s="187">
        <v>1573.47</v>
      </c>
      <c r="N257" s="187">
        <f t="shared" si="4"/>
        <v>1573.47</v>
      </c>
      <c r="O257" s="765"/>
      <c r="P257" s="19">
        <v>0.1</v>
      </c>
      <c r="Q257" s="19">
        <v>0.4</v>
      </c>
      <c r="R257" s="19">
        <v>0.1</v>
      </c>
      <c r="S257" s="19">
        <v>0.4</v>
      </c>
      <c r="T257" s="45"/>
      <c r="U257" s="21" t="s">
        <v>29</v>
      </c>
      <c r="V257" s="774"/>
    </row>
    <row r="258" spans="2:22" ht="15.75" thickBot="1" x14ac:dyDescent="0.3">
      <c r="B258" s="22">
        <v>29</v>
      </c>
      <c r="C258" s="23">
        <v>21401</v>
      </c>
      <c r="D258" s="178" t="s">
        <v>61</v>
      </c>
      <c r="E258" s="318" t="s">
        <v>489</v>
      </c>
      <c r="F258" s="319" t="s">
        <v>182</v>
      </c>
      <c r="G258" s="5">
        <v>9</v>
      </c>
      <c r="H258" s="7" t="s">
        <v>181</v>
      </c>
      <c r="I258" s="7">
        <v>105</v>
      </c>
      <c r="J258" s="792"/>
      <c r="K258" s="579">
        <v>4</v>
      </c>
      <c r="L258" s="174" t="s">
        <v>31</v>
      </c>
      <c r="M258" s="192">
        <v>63</v>
      </c>
      <c r="N258" s="192">
        <f t="shared" si="4"/>
        <v>252</v>
      </c>
      <c r="O258" s="765"/>
      <c r="P258" s="19">
        <v>0.1</v>
      </c>
      <c r="Q258" s="19">
        <v>0.4</v>
      </c>
      <c r="R258" s="19">
        <v>0.1</v>
      </c>
      <c r="S258" s="19">
        <v>0.4</v>
      </c>
      <c r="T258" s="45"/>
      <c r="U258" s="21" t="s">
        <v>29</v>
      </c>
      <c r="V258" s="774"/>
    </row>
    <row r="259" spans="2:22" ht="15.75" thickTop="1" x14ac:dyDescent="0.25">
      <c r="B259" s="27"/>
      <c r="C259" s="37"/>
      <c r="D259" s="36"/>
      <c r="E259" s="329"/>
      <c r="F259" s="330"/>
      <c r="G259" s="12"/>
      <c r="H259" s="12"/>
      <c r="I259" s="12"/>
      <c r="J259" s="331"/>
      <c r="K259" s="340"/>
      <c r="L259" s="38"/>
      <c r="M259" s="317"/>
      <c r="N259" s="69"/>
      <c r="O259" s="334"/>
      <c r="P259" s="32"/>
      <c r="Q259" s="32"/>
      <c r="R259" s="32"/>
      <c r="S259" s="32"/>
      <c r="T259" s="47"/>
      <c r="U259" s="34"/>
      <c r="V259" s="14"/>
    </row>
    <row r="260" spans="2:22" x14ac:dyDescent="0.25">
      <c r="B260" s="27"/>
      <c r="C260" s="37"/>
      <c r="D260" s="36"/>
      <c r="E260" s="329"/>
      <c r="F260" s="330"/>
      <c r="G260" s="12"/>
      <c r="H260" s="12"/>
      <c r="I260" s="12"/>
      <c r="J260" s="331"/>
      <c r="K260" s="340"/>
      <c r="L260" s="38"/>
      <c r="M260" s="317"/>
      <c r="N260" s="69"/>
      <c r="O260" s="334"/>
      <c r="P260" s="32"/>
      <c r="Q260" s="32"/>
      <c r="R260" s="32"/>
      <c r="S260" s="32"/>
      <c r="T260" s="47"/>
      <c r="U260" s="34"/>
      <c r="V260" s="14"/>
    </row>
    <row r="261" spans="2:22" x14ac:dyDescent="0.25">
      <c r="B261" s="27"/>
      <c r="C261" s="37"/>
      <c r="D261" s="36"/>
      <c r="E261" s="329"/>
      <c r="F261" s="330"/>
      <c r="G261" s="12"/>
      <c r="H261" s="12"/>
      <c r="I261" s="12"/>
      <c r="J261" s="331"/>
      <c r="K261" s="340"/>
      <c r="L261" s="38"/>
      <c r="M261" s="317"/>
      <c r="N261" s="69">
        <f>SUM(N230:N260)</f>
        <v>67820.38</v>
      </c>
      <c r="O261" s="334"/>
      <c r="P261" s="32"/>
      <c r="Q261" s="32"/>
      <c r="R261" s="32"/>
      <c r="S261" s="32"/>
      <c r="T261" s="47"/>
      <c r="U261" s="34"/>
      <c r="V261" s="14"/>
    </row>
    <row r="262" spans="2:22" x14ac:dyDescent="0.25">
      <c r="B262" s="27"/>
      <c r="C262" s="37"/>
      <c r="D262" s="36"/>
      <c r="E262" s="329"/>
      <c r="F262" s="330"/>
      <c r="G262" s="12"/>
      <c r="H262" s="12"/>
      <c r="I262" s="12"/>
      <c r="J262" s="331"/>
      <c r="K262" s="340"/>
      <c r="L262" s="38"/>
      <c r="M262" s="317"/>
      <c r="N262" s="69"/>
      <c r="O262" s="334"/>
      <c r="P262" s="32"/>
      <c r="Q262" s="32"/>
      <c r="R262" s="32"/>
      <c r="S262" s="32"/>
      <c r="T262" s="47"/>
      <c r="U262" s="34"/>
      <c r="V262" s="14"/>
    </row>
    <row r="263" spans="2:22" x14ac:dyDescent="0.25">
      <c r="B263" s="27"/>
      <c r="C263" s="37"/>
      <c r="D263" s="36"/>
      <c r="E263" s="329"/>
      <c r="F263" s="330"/>
      <c r="G263" s="12"/>
      <c r="H263" s="12"/>
      <c r="I263" s="12"/>
      <c r="J263" s="331"/>
      <c r="K263" s="340"/>
      <c r="L263" s="38"/>
      <c r="M263" s="317"/>
      <c r="N263" s="69"/>
      <c r="O263" s="334"/>
      <c r="P263" s="32"/>
      <c r="Q263" s="32"/>
      <c r="R263" s="32"/>
      <c r="S263" s="32"/>
      <c r="T263" s="47"/>
      <c r="U263" s="34"/>
      <c r="V263" s="14"/>
    </row>
    <row r="264" spans="2:22" x14ac:dyDescent="0.25">
      <c r="B264" s="27"/>
      <c r="C264" s="37"/>
      <c r="D264" s="36"/>
      <c r="E264" s="329"/>
      <c r="F264" s="330"/>
      <c r="G264" s="12"/>
      <c r="H264" s="12"/>
      <c r="I264" s="12"/>
      <c r="J264" s="331"/>
      <c r="K264" s="340"/>
      <c r="L264" s="38"/>
      <c r="M264" s="317"/>
      <c r="N264" s="69"/>
      <c r="O264" s="334"/>
      <c r="P264" s="32"/>
      <c r="Q264" s="32"/>
      <c r="R264" s="32"/>
      <c r="S264" s="32"/>
      <c r="T264" s="47"/>
      <c r="U264" s="34"/>
      <c r="V264" s="14"/>
    </row>
    <row r="265" spans="2:22" x14ac:dyDescent="0.25">
      <c r="B265" s="27"/>
      <c r="C265" s="37"/>
      <c r="D265" s="36"/>
      <c r="E265" s="329"/>
      <c r="F265" s="330"/>
      <c r="G265" s="12"/>
      <c r="H265" s="12"/>
      <c r="I265" s="12"/>
      <c r="J265" s="331"/>
      <c r="K265" s="340"/>
      <c r="L265" s="38"/>
      <c r="M265" s="317"/>
      <c r="N265" s="69"/>
      <c r="O265" s="334"/>
      <c r="P265" s="32"/>
      <c r="Q265" s="32"/>
      <c r="R265" s="32"/>
      <c r="S265" s="32"/>
      <c r="T265" s="47"/>
      <c r="U265" s="34"/>
      <c r="V265" s="14"/>
    </row>
    <row r="266" spans="2:22" x14ac:dyDescent="0.25">
      <c r="B266" s="27"/>
      <c r="C266" s="37"/>
      <c r="D266" s="36"/>
      <c r="E266" s="36"/>
      <c r="F266" s="36"/>
      <c r="G266" s="38"/>
      <c r="H266" s="38"/>
      <c r="I266" s="38"/>
      <c r="J266" s="38"/>
      <c r="K266" s="37"/>
      <c r="L266" s="38"/>
      <c r="M266" s="317"/>
      <c r="N266" s="341"/>
      <c r="O266" s="31"/>
      <c r="P266" s="32"/>
      <c r="Q266" s="32"/>
      <c r="R266" s="32"/>
      <c r="S266" s="32"/>
      <c r="T266" s="47"/>
      <c r="U266" s="34"/>
      <c r="V266" s="14"/>
    </row>
    <row r="267" spans="2:22" x14ac:dyDescent="0.25">
      <c r="B267" s="706" t="s">
        <v>0</v>
      </c>
      <c r="C267" s="706"/>
      <c r="D267" s="706"/>
      <c r="E267" s="706"/>
      <c r="F267" s="706"/>
      <c r="G267" s="706"/>
      <c r="H267" s="706"/>
      <c r="I267" s="706"/>
      <c r="J267" s="706"/>
      <c r="K267" s="706"/>
      <c r="L267" s="706"/>
      <c r="M267" s="706"/>
      <c r="N267" s="706"/>
      <c r="O267" s="706"/>
      <c r="P267" s="706"/>
      <c r="Q267" s="706"/>
      <c r="R267" s="706"/>
      <c r="S267" s="706"/>
      <c r="T267" s="706"/>
      <c r="U267" s="706"/>
      <c r="V267" s="706"/>
    </row>
    <row r="268" spans="2:22" x14ac:dyDescent="0.25">
      <c r="B268" s="713" t="s">
        <v>1</v>
      </c>
      <c r="C268" s="713"/>
      <c r="D268" s="713"/>
      <c r="E268" s="713"/>
      <c r="F268" s="713"/>
      <c r="G268" s="713"/>
      <c r="H268" s="713"/>
      <c r="I268" s="713"/>
      <c r="J268" s="713"/>
      <c r="K268" s="713"/>
      <c r="L268" s="713"/>
      <c r="M268" s="713"/>
      <c r="N268" s="713"/>
      <c r="O268" s="713"/>
      <c r="P268" s="713"/>
      <c r="Q268" s="713"/>
      <c r="R268" s="713"/>
      <c r="S268" s="713"/>
      <c r="T268" s="713"/>
      <c r="U268" s="713"/>
      <c r="V268" s="713"/>
    </row>
    <row r="269" spans="2:22" x14ac:dyDescent="0.25">
      <c r="B269" s="713" t="s">
        <v>2</v>
      </c>
      <c r="C269" s="713"/>
      <c r="D269" s="713"/>
      <c r="E269" s="713"/>
      <c r="F269" s="713"/>
      <c r="G269" s="713"/>
      <c r="H269" s="713"/>
      <c r="I269" s="713"/>
      <c r="J269" s="713"/>
      <c r="K269" s="713"/>
      <c r="L269" s="713"/>
      <c r="M269" s="713"/>
      <c r="N269" s="713"/>
      <c r="O269" s="713"/>
      <c r="P269" s="713"/>
      <c r="Q269" s="713"/>
      <c r="R269" s="713"/>
      <c r="S269" s="713"/>
      <c r="T269" s="713"/>
      <c r="U269" s="713"/>
      <c r="V269" s="713"/>
    </row>
    <row r="270" spans="2:22" x14ac:dyDescent="0.25">
      <c r="B270" s="713" t="s">
        <v>3</v>
      </c>
      <c r="C270" s="713"/>
      <c r="D270" s="713"/>
      <c r="E270" s="713"/>
      <c r="F270" s="713"/>
      <c r="G270" s="713"/>
      <c r="H270" s="713"/>
      <c r="I270" s="713"/>
      <c r="J270" s="713"/>
      <c r="K270" s="713"/>
      <c r="L270" s="713"/>
      <c r="M270" s="713"/>
      <c r="N270" s="713"/>
      <c r="O270" s="713"/>
      <c r="P270" s="713"/>
      <c r="Q270" s="713"/>
      <c r="R270" s="713"/>
      <c r="S270" s="713"/>
      <c r="T270" s="713"/>
      <c r="U270" s="713"/>
      <c r="V270" s="713"/>
    </row>
    <row r="271" spans="2:22" x14ac:dyDescent="0.25">
      <c r="B271" s="713" t="s">
        <v>494</v>
      </c>
      <c r="C271" s="713"/>
      <c r="D271" s="713"/>
      <c r="E271" s="713"/>
      <c r="F271" s="713"/>
      <c r="G271" s="713"/>
      <c r="H271" s="713"/>
      <c r="I271" s="713"/>
      <c r="J271" s="713"/>
      <c r="K271" s="713"/>
      <c r="L271" s="713"/>
      <c r="M271" s="713"/>
      <c r="N271" s="713"/>
      <c r="O271" s="713"/>
      <c r="P271" s="713"/>
      <c r="Q271" s="713"/>
      <c r="R271" s="713"/>
      <c r="S271" s="713"/>
      <c r="T271" s="713"/>
      <c r="U271" s="713"/>
      <c r="V271" s="713"/>
    </row>
    <row r="272" spans="2:22" x14ac:dyDescent="0.25">
      <c r="B272" s="726" t="s">
        <v>4</v>
      </c>
      <c r="C272" s="726"/>
      <c r="D272" s="726"/>
      <c r="E272" s="726"/>
      <c r="F272" s="726"/>
      <c r="G272" s="726"/>
      <c r="H272" s="726"/>
      <c r="I272" s="726"/>
      <c r="J272" s="726"/>
      <c r="K272" s="72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6"/>
    </row>
    <row r="273" spans="2:22" x14ac:dyDescent="0.25">
      <c r="B273" s="697" t="s">
        <v>49</v>
      </c>
      <c r="C273" s="697"/>
      <c r="D273" s="697"/>
      <c r="E273" s="697"/>
      <c r="F273" s="697"/>
      <c r="G273" s="697"/>
      <c r="H273" s="697"/>
      <c r="I273" s="697"/>
      <c r="J273" s="697"/>
      <c r="K273" s="697"/>
      <c r="L273" s="697"/>
      <c r="M273" s="697"/>
      <c r="N273" s="697"/>
      <c r="O273" s="697"/>
      <c r="P273" s="697"/>
      <c r="Q273" s="697"/>
      <c r="R273" s="697"/>
      <c r="S273" s="697"/>
      <c r="T273" s="697"/>
      <c r="U273" s="697"/>
      <c r="V273" s="697"/>
    </row>
    <row r="274" spans="2:22" ht="18.75" thickBot="1" x14ac:dyDescent="0.3">
      <c r="B274" s="2"/>
      <c r="C274" s="2"/>
      <c r="D274" s="3"/>
      <c r="E274" s="3"/>
      <c r="F274" s="3"/>
      <c r="G274" s="3"/>
      <c r="H274" s="3"/>
      <c r="I274" s="3"/>
      <c r="J274" s="3"/>
      <c r="K274" s="3"/>
      <c r="L274" s="4"/>
      <c r="M274" s="3"/>
      <c r="N274" s="3"/>
      <c r="O274" s="3"/>
      <c r="P274" s="3"/>
      <c r="Q274" s="3"/>
      <c r="R274" s="3"/>
      <c r="S274" s="3"/>
      <c r="T274" s="2"/>
      <c r="U274" s="2"/>
      <c r="V274" s="2"/>
    </row>
    <row r="275" spans="2:22" ht="15.75" thickTop="1" x14ac:dyDescent="0.25">
      <c r="B275" s="698" t="s">
        <v>6</v>
      </c>
      <c r="C275" s="700" t="s">
        <v>7</v>
      </c>
      <c r="D275" s="702" t="s">
        <v>8</v>
      </c>
      <c r="E275" s="702" t="s">
        <v>177</v>
      </c>
      <c r="F275" s="702" t="s">
        <v>178</v>
      </c>
      <c r="G275" s="702" t="s">
        <v>9</v>
      </c>
      <c r="H275" s="702" t="s">
        <v>10</v>
      </c>
      <c r="I275" s="312"/>
      <c r="J275" s="702" t="s">
        <v>179</v>
      </c>
      <c r="K275" s="702" t="s">
        <v>11</v>
      </c>
      <c r="L275" s="700" t="s">
        <v>12</v>
      </c>
      <c r="M275" s="704" t="s">
        <v>13</v>
      </c>
      <c r="N275" s="704" t="s">
        <v>14</v>
      </c>
      <c r="O275" s="704" t="s">
        <v>15</v>
      </c>
      <c r="P275" s="715" t="s">
        <v>16</v>
      </c>
      <c r="Q275" s="716"/>
      <c r="R275" s="716"/>
      <c r="S275" s="717"/>
      <c r="T275" s="721" t="s">
        <v>17</v>
      </c>
      <c r="U275" s="722"/>
      <c r="V275" s="708" t="s">
        <v>18</v>
      </c>
    </row>
    <row r="276" spans="2:22" x14ac:dyDescent="0.25">
      <c r="B276" s="699"/>
      <c r="C276" s="701"/>
      <c r="D276" s="703"/>
      <c r="E276" s="765"/>
      <c r="F276" s="765"/>
      <c r="G276" s="703"/>
      <c r="H276" s="703"/>
      <c r="I276" s="313"/>
      <c r="J276" s="765"/>
      <c r="K276" s="703"/>
      <c r="L276" s="701"/>
      <c r="M276" s="705"/>
      <c r="N276" s="705"/>
      <c r="O276" s="705"/>
      <c r="P276" s="718"/>
      <c r="Q276" s="719"/>
      <c r="R276" s="719"/>
      <c r="S276" s="720"/>
      <c r="T276" s="723"/>
      <c r="U276" s="724"/>
      <c r="V276" s="709"/>
    </row>
    <row r="277" spans="2:22" ht="48" x14ac:dyDescent="0.25">
      <c r="B277" s="699"/>
      <c r="C277" s="701"/>
      <c r="D277" s="703"/>
      <c r="E277" s="765"/>
      <c r="F277" s="765"/>
      <c r="G277" s="703"/>
      <c r="H277" s="703"/>
      <c r="I277" s="313" t="s">
        <v>180</v>
      </c>
      <c r="J277" s="765"/>
      <c r="K277" s="703"/>
      <c r="L277" s="701"/>
      <c r="M277" s="705"/>
      <c r="N277" s="705"/>
      <c r="O277" s="705"/>
      <c r="P277" s="738" t="s">
        <v>19</v>
      </c>
      <c r="Q277" s="738" t="s">
        <v>20</v>
      </c>
      <c r="R277" s="738" t="s">
        <v>21</v>
      </c>
      <c r="S277" s="738" t="s">
        <v>22</v>
      </c>
      <c r="T277" s="740" t="s">
        <v>23</v>
      </c>
      <c r="U277" s="740" t="s">
        <v>24</v>
      </c>
      <c r="V277" s="709"/>
    </row>
    <row r="278" spans="2:22" ht="15.75" thickBot="1" x14ac:dyDescent="0.3">
      <c r="B278" s="727"/>
      <c r="C278" s="725"/>
      <c r="D278" s="707"/>
      <c r="E278" s="766"/>
      <c r="F278" s="766"/>
      <c r="G278" s="707"/>
      <c r="H278" s="707"/>
      <c r="I278" s="314"/>
      <c r="J278" s="766"/>
      <c r="K278" s="707"/>
      <c r="L278" s="725"/>
      <c r="M278" s="696"/>
      <c r="N278" s="696"/>
      <c r="O278" s="696"/>
      <c r="P278" s="739"/>
      <c r="Q278" s="739"/>
      <c r="R278" s="739"/>
      <c r="S278" s="739"/>
      <c r="T278" s="741"/>
      <c r="U278" s="741"/>
      <c r="V278" s="710"/>
    </row>
    <row r="279" spans="2:22" ht="60.75" customHeight="1" thickBot="1" x14ac:dyDescent="0.3">
      <c r="B279" s="52">
        <v>30</v>
      </c>
      <c r="C279" s="53">
        <v>21401</v>
      </c>
      <c r="D279" s="138" t="s">
        <v>62</v>
      </c>
      <c r="E279" s="391" t="s">
        <v>489</v>
      </c>
      <c r="F279" s="392" t="s">
        <v>182</v>
      </c>
      <c r="G279" s="166">
        <v>9</v>
      </c>
      <c r="H279" s="166" t="s">
        <v>181</v>
      </c>
      <c r="I279" s="166">
        <v>105</v>
      </c>
      <c r="J279" s="731" t="s">
        <v>520</v>
      </c>
      <c r="K279" s="538">
        <v>10</v>
      </c>
      <c r="L279" s="5" t="s">
        <v>31</v>
      </c>
      <c r="M279" s="209">
        <v>63</v>
      </c>
      <c r="N279" s="209">
        <f>M279*K279</f>
        <v>630</v>
      </c>
      <c r="O279" s="783" t="s">
        <v>183</v>
      </c>
      <c r="P279" s="402">
        <v>0.1</v>
      </c>
      <c r="Q279" s="402">
        <v>0.4</v>
      </c>
      <c r="R279" s="402">
        <v>0.1</v>
      </c>
      <c r="S279" s="402">
        <v>0.4</v>
      </c>
      <c r="T279" s="403"/>
      <c r="U279" s="298" t="s">
        <v>29</v>
      </c>
      <c r="V279" s="773" t="s">
        <v>558</v>
      </c>
    </row>
    <row r="280" spans="2:22" ht="15.75" thickBot="1" x14ac:dyDescent="0.3">
      <c r="B280" s="15">
        <v>31</v>
      </c>
      <c r="C280" s="16">
        <v>21401</v>
      </c>
      <c r="D280" s="11" t="s">
        <v>63</v>
      </c>
      <c r="E280" s="318" t="s">
        <v>489</v>
      </c>
      <c r="F280" s="319" t="s">
        <v>182</v>
      </c>
      <c r="G280" s="5">
        <v>9</v>
      </c>
      <c r="H280" s="166" t="s">
        <v>181</v>
      </c>
      <c r="I280" s="166">
        <v>105</v>
      </c>
      <c r="J280" s="732"/>
      <c r="K280" s="580">
        <v>1</v>
      </c>
      <c r="L280" s="7" t="s">
        <v>31</v>
      </c>
      <c r="M280" s="187">
        <v>445</v>
      </c>
      <c r="N280" s="187">
        <f>M280*K280</f>
        <v>445</v>
      </c>
      <c r="O280" s="784"/>
      <c r="P280" s="19">
        <v>0.1</v>
      </c>
      <c r="Q280" s="19">
        <v>0.4</v>
      </c>
      <c r="R280" s="19">
        <v>0.1</v>
      </c>
      <c r="S280" s="19">
        <v>0.4</v>
      </c>
      <c r="T280" s="45"/>
      <c r="U280" s="21" t="s">
        <v>29</v>
      </c>
      <c r="V280" s="774"/>
    </row>
    <row r="281" spans="2:22" ht="24.75" thickBot="1" x14ac:dyDescent="0.3">
      <c r="B281" s="15">
        <v>32</v>
      </c>
      <c r="C281" s="16">
        <v>21401</v>
      </c>
      <c r="D281" s="11" t="s">
        <v>64</v>
      </c>
      <c r="E281" s="318" t="s">
        <v>489</v>
      </c>
      <c r="F281" s="319" t="s">
        <v>182</v>
      </c>
      <c r="G281" s="5">
        <v>9</v>
      </c>
      <c r="H281" s="166" t="s">
        <v>181</v>
      </c>
      <c r="I281" s="166">
        <v>105</v>
      </c>
      <c r="J281" s="732"/>
      <c r="K281" s="580">
        <v>2</v>
      </c>
      <c r="L281" s="7" t="s">
        <v>31</v>
      </c>
      <c r="M281" s="187">
        <v>445</v>
      </c>
      <c r="N281" s="187">
        <f t="shared" ref="N281:N300" si="5">M281*K281</f>
        <v>890</v>
      </c>
      <c r="O281" s="784"/>
      <c r="P281" s="19">
        <v>0.1</v>
      </c>
      <c r="Q281" s="19">
        <v>0.4</v>
      </c>
      <c r="R281" s="19">
        <v>0.1</v>
      </c>
      <c r="S281" s="19">
        <v>0.4</v>
      </c>
      <c r="T281" s="45"/>
      <c r="U281" s="21" t="s">
        <v>29</v>
      </c>
      <c r="V281" s="774"/>
    </row>
    <row r="282" spans="2:22" ht="24.75" thickBot="1" x14ac:dyDescent="0.3">
      <c r="B282" s="15">
        <v>33</v>
      </c>
      <c r="C282" s="16">
        <v>21401</v>
      </c>
      <c r="D282" s="11" t="s">
        <v>313</v>
      </c>
      <c r="E282" s="318" t="s">
        <v>489</v>
      </c>
      <c r="F282" s="319" t="s">
        <v>182</v>
      </c>
      <c r="G282" s="5">
        <v>9</v>
      </c>
      <c r="H282" s="166" t="s">
        <v>181</v>
      </c>
      <c r="I282" s="166">
        <v>105</v>
      </c>
      <c r="J282" s="732"/>
      <c r="K282" s="580">
        <v>1</v>
      </c>
      <c r="L282" s="7" t="s">
        <v>31</v>
      </c>
      <c r="M282" s="187">
        <v>489</v>
      </c>
      <c r="N282" s="187">
        <f t="shared" si="5"/>
        <v>489</v>
      </c>
      <c r="O282" s="784"/>
      <c r="P282" s="19">
        <v>0.1</v>
      </c>
      <c r="Q282" s="19">
        <v>0.4</v>
      </c>
      <c r="R282" s="19">
        <v>0.1</v>
      </c>
      <c r="S282" s="19">
        <v>0.4</v>
      </c>
      <c r="T282" s="45"/>
      <c r="U282" s="21" t="s">
        <v>29</v>
      </c>
      <c r="V282" s="774"/>
    </row>
    <row r="283" spans="2:22" ht="15.75" thickBot="1" x14ac:dyDescent="0.3">
      <c r="B283" s="15">
        <v>34</v>
      </c>
      <c r="C283" s="16">
        <v>21401</v>
      </c>
      <c r="D283" s="11" t="s">
        <v>314</v>
      </c>
      <c r="E283" s="318" t="s">
        <v>489</v>
      </c>
      <c r="F283" s="319" t="s">
        <v>182</v>
      </c>
      <c r="G283" s="5">
        <v>9</v>
      </c>
      <c r="H283" s="166" t="s">
        <v>181</v>
      </c>
      <c r="I283" s="166">
        <v>105</v>
      </c>
      <c r="J283" s="732"/>
      <c r="K283" s="580">
        <v>5</v>
      </c>
      <c r="L283" s="7" t="s">
        <v>31</v>
      </c>
      <c r="M283" s="187">
        <v>13.5</v>
      </c>
      <c r="N283" s="187">
        <f t="shared" si="5"/>
        <v>67.5</v>
      </c>
      <c r="O283" s="784"/>
      <c r="P283" s="19">
        <v>0.1</v>
      </c>
      <c r="Q283" s="19">
        <v>0.4</v>
      </c>
      <c r="R283" s="19">
        <v>0.1</v>
      </c>
      <c r="S283" s="19">
        <v>0.4</v>
      </c>
      <c r="T283" s="45"/>
      <c r="U283" s="21" t="s">
        <v>29</v>
      </c>
      <c r="V283" s="774"/>
    </row>
    <row r="284" spans="2:22" ht="15.75" thickBot="1" x14ac:dyDescent="0.3">
      <c r="B284" s="15">
        <v>35</v>
      </c>
      <c r="C284" s="16">
        <v>21401</v>
      </c>
      <c r="D284" s="11" t="s">
        <v>315</v>
      </c>
      <c r="E284" s="318" t="s">
        <v>489</v>
      </c>
      <c r="F284" s="319" t="s">
        <v>182</v>
      </c>
      <c r="G284" s="5">
        <v>9</v>
      </c>
      <c r="H284" s="166" t="s">
        <v>181</v>
      </c>
      <c r="I284" s="166">
        <v>105</v>
      </c>
      <c r="J284" s="732"/>
      <c r="K284" s="580">
        <v>3</v>
      </c>
      <c r="L284" s="7" t="s">
        <v>31</v>
      </c>
      <c r="M284" s="187">
        <v>11.9</v>
      </c>
      <c r="N284" s="187">
        <f t="shared" si="5"/>
        <v>35.700000000000003</v>
      </c>
      <c r="O284" s="784"/>
      <c r="P284" s="19">
        <v>0.1</v>
      </c>
      <c r="Q284" s="19">
        <v>0.4</v>
      </c>
      <c r="R284" s="19">
        <v>0.1</v>
      </c>
      <c r="S284" s="19">
        <v>0.4</v>
      </c>
      <c r="T284" s="45"/>
      <c r="U284" s="21" t="s">
        <v>29</v>
      </c>
      <c r="V284" s="774"/>
    </row>
    <row r="285" spans="2:22" ht="24.75" thickBot="1" x14ac:dyDescent="0.3">
      <c r="B285" s="15">
        <v>36</v>
      </c>
      <c r="C285" s="16">
        <v>21401</v>
      </c>
      <c r="D285" s="11" t="s">
        <v>65</v>
      </c>
      <c r="E285" s="318" t="s">
        <v>489</v>
      </c>
      <c r="F285" s="319" t="s">
        <v>182</v>
      </c>
      <c r="G285" s="5">
        <v>9</v>
      </c>
      <c r="H285" s="166" t="s">
        <v>181</v>
      </c>
      <c r="I285" s="166">
        <v>105</v>
      </c>
      <c r="J285" s="732"/>
      <c r="K285" s="580">
        <v>1</v>
      </c>
      <c r="L285" s="7" t="s">
        <v>31</v>
      </c>
      <c r="M285" s="187">
        <v>1240.8</v>
      </c>
      <c r="N285" s="187">
        <f t="shared" si="5"/>
        <v>1240.8</v>
      </c>
      <c r="O285" s="784"/>
      <c r="P285" s="19">
        <v>0.1</v>
      </c>
      <c r="Q285" s="19">
        <v>0.4</v>
      </c>
      <c r="R285" s="19">
        <v>0.1</v>
      </c>
      <c r="S285" s="19">
        <v>0.4</v>
      </c>
      <c r="T285" s="45"/>
      <c r="U285" s="21" t="s">
        <v>29</v>
      </c>
      <c r="V285" s="774"/>
    </row>
    <row r="286" spans="2:22" ht="24.75" thickBot="1" x14ac:dyDescent="0.3">
      <c r="B286" s="15">
        <v>37</v>
      </c>
      <c r="C286" s="16">
        <v>21401</v>
      </c>
      <c r="D286" s="11" t="s">
        <v>66</v>
      </c>
      <c r="E286" s="318" t="s">
        <v>489</v>
      </c>
      <c r="F286" s="319" t="s">
        <v>182</v>
      </c>
      <c r="G286" s="5">
        <v>9</v>
      </c>
      <c r="H286" s="166" t="s">
        <v>181</v>
      </c>
      <c r="I286" s="166">
        <v>105</v>
      </c>
      <c r="J286" s="732"/>
      <c r="K286" s="580">
        <v>0</v>
      </c>
      <c r="L286" s="7" t="s">
        <v>31</v>
      </c>
      <c r="M286" s="187">
        <v>1400</v>
      </c>
      <c r="N286" s="187">
        <f t="shared" si="5"/>
        <v>0</v>
      </c>
      <c r="O286" s="784"/>
      <c r="P286" s="19">
        <v>0.1</v>
      </c>
      <c r="Q286" s="19">
        <v>0.4</v>
      </c>
      <c r="R286" s="19">
        <v>0.1</v>
      </c>
      <c r="S286" s="19">
        <v>0.4</v>
      </c>
      <c r="T286" s="45"/>
      <c r="U286" s="21" t="s">
        <v>29</v>
      </c>
      <c r="V286" s="774"/>
    </row>
    <row r="287" spans="2:22" ht="15.75" thickBot="1" x14ac:dyDescent="0.3">
      <c r="B287" s="15">
        <v>38</v>
      </c>
      <c r="C287" s="16">
        <v>21401</v>
      </c>
      <c r="D287" s="11" t="s">
        <v>316</v>
      </c>
      <c r="E287" s="318" t="s">
        <v>489</v>
      </c>
      <c r="F287" s="319" t="s">
        <v>182</v>
      </c>
      <c r="G287" s="5">
        <v>9</v>
      </c>
      <c r="H287" s="166" t="s">
        <v>181</v>
      </c>
      <c r="I287" s="166">
        <v>105</v>
      </c>
      <c r="J287" s="732"/>
      <c r="K287" s="580">
        <v>5</v>
      </c>
      <c r="L287" s="7" t="s">
        <v>31</v>
      </c>
      <c r="M287" s="187">
        <v>19</v>
      </c>
      <c r="N287" s="187">
        <f t="shared" si="5"/>
        <v>95</v>
      </c>
      <c r="O287" s="784"/>
      <c r="P287" s="19">
        <v>0.1</v>
      </c>
      <c r="Q287" s="19">
        <v>0.4</v>
      </c>
      <c r="R287" s="19">
        <v>0.1</v>
      </c>
      <c r="S287" s="19">
        <v>0.4</v>
      </c>
      <c r="T287" s="45"/>
      <c r="U287" s="21" t="s">
        <v>29</v>
      </c>
      <c r="V287" s="774"/>
    </row>
    <row r="288" spans="2:22" ht="15.75" thickBot="1" x14ac:dyDescent="0.3">
      <c r="B288" s="15">
        <v>39</v>
      </c>
      <c r="C288" s="16">
        <v>21401</v>
      </c>
      <c r="D288" s="11" t="s">
        <v>317</v>
      </c>
      <c r="E288" s="318" t="s">
        <v>489</v>
      </c>
      <c r="F288" s="319" t="s">
        <v>182</v>
      </c>
      <c r="G288" s="5">
        <v>9</v>
      </c>
      <c r="H288" s="166" t="s">
        <v>181</v>
      </c>
      <c r="I288" s="166">
        <v>105</v>
      </c>
      <c r="J288" s="732"/>
      <c r="K288" s="580">
        <v>2</v>
      </c>
      <c r="L288" s="7" t="s">
        <v>31</v>
      </c>
      <c r="M288" s="187">
        <v>116</v>
      </c>
      <c r="N288" s="187">
        <f t="shared" si="5"/>
        <v>232</v>
      </c>
      <c r="O288" s="784"/>
      <c r="P288" s="19">
        <v>0.1</v>
      </c>
      <c r="Q288" s="19">
        <v>0.4</v>
      </c>
      <c r="R288" s="19">
        <v>0.1</v>
      </c>
      <c r="S288" s="19">
        <v>0.4</v>
      </c>
      <c r="T288" s="45"/>
      <c r="U288" s="21" t="s">
        <v>29</v>
      </c>
      <c r="V288" s="774"/>
    </row>
    <row r="289" spans="2:22" ht="15.75" thickBot="1" x14ac:dyDescent="0.3">
      <c r="B289" s="15">
        <v>40</v>
      </c>
      <c r="C289" s="16">
        <v>21401</v>
      </c>
      <c r="D289" s="11" t="s">
        <v>318</v>
      </c>
      <c r="E289" s="318" t="s">
        <v>489</v>
      </c>
      <c r="F289" s="319" t="s">
        <v>182</v>
      </c>
      <c r="G289" s="5">
        <v>9</v>
      </c>
      <c r="H289" s="166" t="s">
        <v>181</v>
      </c>
      <c r="I289" s="166">
        <v>105</v>
      </c>
      <c r="J289" s="732"/>
      <c r="K289" s="16">
        <v>2</v>
      </c>
      <c r="L289" s="7" t="s">
        <v>31</v>
      </c>
      <c r="M289" s="187">
        <v>250</v>
      </c>
      <c r="N289" s="187">
        <f t="shared" si="5"/>
        <v>500</v>
      </c>
      <c r="O289" s="784"/>
      <c r="P289" s="19"/>
      <c r="Q289" s="19"/>
      <c r="R289" s="19"/>
      <c r="S289" s="19"/>
      <c r="T289" s="45"/>
      <c r="U289" s="21"/>
      <c r="V289" s="774"/>
    </row>
    <row r="290" spans="2:22" ht="15.75" thickBot="1" x14ac:dyDescent="0.3">
      <c r="B290" s="15">
        <v>41</v>
      </c>
      <c r="C290" s="16">
        <v>21401</v>
      </c>
      <c r="D290" s="11" t="s">
        <v>319</v>
      </c>
      <c r="E290" s="318" t="s">
        <v>489</v>
      </c>
      <c r="F290" s="319" t="s">
        <v>182</v>
      </c>
      <c r="G290" s="5">
        <v>9</v>
      </c>
      <c r="H290" s="166" t="s">
        <v>181</v>
      </c>
      <c r="I290" s="166">
        <v>105</v>
      </c>
      <c r="J290" s="732"/>
      <c r="K290" s="16">
        <v>2</v>
      </c>
      <c r="L290" s="7" t="s">
        <v>31</v>
      </c>
      <c r="M290" s="187">
        <v>109</v>
      </c>
      <c r="N290" s="187">
        <f t="shared" si="5"/>
        <v>218</v>
      </c>
      <c r="O290" s="784"/>
      <c r="P290" s="19"/>
      <c r="Q290" s="19"/>
      <c r="R290" s="19"/>
      <c r="S290" s="19"/>
      <c r="T290" s="45"/>
      <c r="U290" s="21"/>
      <c r="V290" s="774"/>
    </row>
    <row r="291" spans="2:22" ht="15.75" thickBot="1" x14ac:dyDescent="0.3">
      <c r="B291" s="15">
        <v>42</v>
      </c>
      <c r="C291" s="16">
        <v>21401</v>
      </c>
      <c r="D291" s="11" t="s">
        <v>320</v>
      </c>
      <c r="E291" s="318" t="s">
        <v>489</v>
      </c>
      <c r="F291" s="319" t="s">
        <v>182</v>
      </c>
      <c r="G291" s="5">
        <v>9</v>
      </c>
      <c r="H291" s="166" t="s">
        <v>181</v>
      </c>
      <c r="I291" s="166">
        <v>105</v>
      </c>
      <c r="J291" s="732"/>
      <c r="K291" s="16">
        <v>2</v>
      </c>
      <c r="L291" s="7" t="s">
        <v>31</v>
      </c>
      <c r="M291" s="187">
        <v>249</v>
      </c>
      <c r="N291" s="187">
        <f t="shared" si="5"/>
        <v>498</v>
      </c>
      <c r="O291" s="784"/>
      <c r="P291" s="19"/>
      <c r="Q291" s="19"/>
      <c r="R291" s="19"/>
      <c r="S291" s="19"/>
      <c r="T291" s="45"/>
      <c r="U291" s="21"/>
      <c r="V291" s="774"/>
    </row>
    <row r="292" spans="2:22" ht="15.75" thickBot="1" x14ac:dyDescent="0.3">
      <c r="B292" s="15">
        <v>43</v>
      </c>
      <c r="C292" s="16">
        <v>21401</v>
      </c>
      <c r="D292" s="20" t="s">
        <v>321</v>
      </c>
      <c r="E292" s="318" t="s">
        <v>489</v>
      </c>
      <c r="F292" s="319" t="s">
        <v>182</v>
      </c>
      <c r="G292" s="5">
        <v>9</v>
      </c>
      <c r="H292" s="166" t="s">
        <v>181</v>
      </c>
      <c r="I292" s="166">
        <v>105</v>
      </c>
      <c r="J292" s="732"/>
      <c r="K292" s="16">
        <v>0</v>
      </c>
      <c r="L292" s="7" t="s">
        <v>31</v>
      </c>
      <c r="M292" s="167">
        <v>3495</v>
      </c>
      <c r="N292" s="187">
        <f t="shared" si="5"/>
        <v>0</v>
      </c>
      <c r="O292" s="784"/>
      <c r="P292" s="19"/>
      <c r="Q292" s="19"/>
      <c r="R292" s="19"/>
      <c r="S292" s="19"/>
      <c r="T292" s="45"/>
      <c r="U292" s="21"/>
      <c r="V292" s="774"/>
    </row>
    <row r="293" spans="2:22" ht="15.75" thickBot="1" x14ac:dyDescent="0.3">
      <c r="B293" s="15">
        <v>44</v>
      </c>
      <c r="C293" s="16">
        <v>21401</v>
      </c>
      <c r="D293" s="233" t="s">
        <v>322</v>
      </c>
      <c r="E293" s="318" t="s">
        <v>489</v>
      </c>
      <c r="F293" s="319" t="s">
        <v>182</v>
      </c>
      <c r="G293" s="5">
        <v>9</v>
      </c>
      <c r="H293" s="166" t="s">
        <v>181</v>
      </c>
      <c r="I293" s="166">
        <v>105</v>
      </c>
      <c r="J293" s="732"/>
      <c r="K293" s="16">
        <v>1</v>
      </c>
      <c r="L293" s="7" t="s">
        <v>31</v>
      </c>
      <c r="M293" s="167">
        <v>1685</v>
      </c>
      <c r="N293" s="187">
        <f t="shared" si="5"/>
        <v>1685</v>
      </c>
      <c r="O293" s="784"/>
      <c r="P293" s="19"/>
      <c r="Q293" s="19"/>
      <c r="R293" s="19"/>
      <c r="S293" s="19"/>
      <c r="T293" s="45"/>
      <c r="U293" s="21"/>
      <c r="V293" s="774"/>
    </row>
    <row r="294" spans="2:22" ht="15.75" thickBot="1" x14ac:dyDescent="0.3">
      <c r="B294" s="15">
        <v>45</v>
      </c>
      <c r="C294" s="16">
        <v>21401</v>
      </c>
      <c r="D294" s="20" t="s">
        <v>323</v>
      </c>
      <c r="E294" s="318" t="s">
        <v>489</v>
      </c>
      <c r="F294" s="319" t="s">
        <v>182</v>
      </c>
      <c r="G294" s="5">
        <v>9</v>
      </c>
      <c r="H294" s="166" t="s">
        <v>181</v>
      </c>
      <c r="I294" s="166">
        <v>105</v>
      </c>
      <c r="J294" s="732"/>
      <c r="K294" s="16">
        <v>1</v>
      </c>
      <c r="L294" s="7" t="s">
        <v>31</v>
      </c>
      <c r="M294" s="167">
        <v>2429</v>
      </c>
      <c r="N294" s="187">
        <f t="shared" si="5"/>
        <v>2429</v>
      </c>
      <c r="O294" s="784"/>
      <c r="P294" s="19"/>
      <c r="Q294" s="19"/>
      <c r="R294" s="19"/>
      <c r="S294" s="19"/>
      <c r="T294" s="45"/>
      <c r="U294" s="21"/>
      <c r="V294" s="774"/>
    </row>
    <row r="295" spans="2:22" ht="15.75" thickBot="1" x14ac:dyDescent="0.3">
      <c r="B295" s="15">
        <v>46</v>
      </c>
      <c r="C295" s="16">
        <v>21401</v>
      </c>
      <c r="D295" s="20" t="s">
        <v>53</v>
      </c>
      <c r="E295" s="318" t="s">
        <v>489</v>
      </c>
      <c r="F295" s="319" t="s">
        <v>182</v>
      </c>
      <c r="G295" s="5">
        <v>9</v>
      </c>
      <c r="H295" s="166" t="s">
        <v>181</v>
      </c>
      <c r="I295" s="166">
        <v>105</v>
      </c>
      <c r="J295" s="732"/>
      <c r="K295" s="16">
        <v>1</v>
      </c>
      <c r="L295" s="7" t="s">
        <v>31</v>
      </c>
      <c r="M295" s="167">
        <v>1049</v>
      </c>
      <c r="N295" s="187">
        <f t="shared" si="5"/>
        <v>1049</v>
      </c>
      <c r="O295" s="784"/>
      <c r="P295" s="19"/>
      <c r="Q295" s="19"/>
      <c r="R295" s="19"/>
      <c r="S295" s="19"/>
      <c r="T295" s="45"/>
      <c r="U295" s="21"/>
      <c r="V295" s="774"/>
    </row>
    <row r="296" spans="2:22" ht="15.75" thickBot="1" x14ac:dyDescent="0.3">
      <c r="B296" s="15">
        <v>47</v>
      </c>
      <c r="C296" s="16">
        <v>21401</v>
      </c>
      <c r="D296" s="20" t="s">
        <v>324</v>
      </c>
      <c r="E296" s="318" t="s">
        <v>489</v>
      </c>
      <c r="F296" s="319" t="s">
        <v>182</v>
      </c>
      <c r="G296" s="5">
        <v>9</v>
      </c>
      <c r="H296" s="166" t="s">
        <v>181</v>
      </c>
      <c r="I296" s="166">
        <v>105</v>
      </c>
      <c r="J296" s="732"/>
      <c r="K296" s="16">
        <v>1</v>
      </c>
      <c r="L296" s="7" t="s">
        <v>31</v>
      </c>
      <c r="M296" s="167">
        <v>1350</v>
      </c>
      <c r="N296" s="187">
        <f t="shared" si="5"/>
        <v>1350</v>
      </c>
      <c r="O296" s="784"/>
      <c r="P296" s="19"/>
      <c r="Q296" s="19"/>
      <c r="R296" s="19"/>
      <c r="S296" s="19"/>
      <c r="T296" s="45"/>
      <c r="U296" s="21"/>
      <c r="V296" s="774"/>
    </row>
    <row r="297" spans="2:22" ht="15.75" thickBot="1" x14ac:dyDescent="0.3">
      <c r="B297" s="15">
        <v>48</v>
      </c>
      <c r="C297" s="16">
        <v>21401</v>
      </c>
      <c r="D297" s="20" t="s">
        <v>325</v>
      </c>
      <c r="E297" s="318" t="s">
        <v>489</v>
      </c>
      <c r="F297" s="319" t="s">
        <v>182</v>
      </c>
      <c r="G297" s="5">
        <v>9</v>
      </c>
      <c r="H297" s="166" t="s">
        <v>181</v>
      </c>
      <c r="I297" s="166">
        <v>105</v>
      </c>
      <c r="J297" s="732"/>
      <c r="K297" s="16">
        <v>1</v>
      </c>
      <c r="L297" s="7" t="s">
        <v>31</v>
      </c>
      <c r="M297" s="167">
        <v>3259</v>
      </c>
      <c r="N297" s="187">
        <f t="shared" si="5"/>
        <v>3259</v>
      </c>
      <c r="O297" s="784"/>
      <c r="P297" s="19">
        <v>0.1</v>
      </c>
      <c r="Q297" s="19">
        <v>0.4</v>
      </c>
      <c r="R297" s="19">
        <v>0.1</v>
      </c>
      <c r="S297" s="19">
        <v>0.4</v>
      </c>
      <c r="T297" s="45"/>
      <c r="U297" s="21" t="s">
        <v>29</v>
      </c>
      <c r="V297" s="774"/>
    </row>
    <row r="298" spans="2:22" ht="15.75" thickBot="1" x14ac:dyDescent="0.3">
      <c r="B298" s="15">
        <v>49</v>
      </c>
      <c r="C298" s="16">
        <v>21401</v>
      </c>
      <c r="D298" s="20" t="s">
        <v>326</v>
      </c>
      <c r="E298" s="318" t="s">
        <v>489</v>
      </c>
      <c r="F298" s="319" t="s">
        <v>182</v>
      </c>
      <c r="G298" s="5">
        <v>9</v>
      </c>
      <c r="H298" s="166" t="s">
        <v>181</v>
      </c>
      <c r="I298" s="166">
        <v>105</v>
      </c>
      <c r="J298" s="732"/>
      <c r="K298" s="16">
        <v>1</v>
      </c>
      <c r="L298" s="7" t="s">
        <v>31</v>
      </c>
      <c r="M298" s="167">
        <v>2079</v>
      </c>
      <c r="N298" s="187">
        <f t="shared" si="5"/>
        <v>2079</v>
      </c>
      <c r="O298" s="784"/>
      <c r="P298" s="19">
        <v>0.1</v>
      </c>
      <c r="Q298" s="19">
        <v>0.4</v>
      </c>
      <c r="R298" s="19">
        <v>0.1</v>
      </c>
      <c r="S298" s="19">
        <v>0.4</v>
      </c>
      <c r="T298" s="45"/>
      <c r="U298" s="21" t="s">
        <v>29</v>
      </c>
      <c r="V298" s="774"/>
    </row>
    <row r="299" spans="2:22" ht="15.75" thickBot="1" x14ac:dyDescent="0.3">
      <c r="B299" s="15">
        <v>50</v>
      </c>
      <c r="C299" s="16">
        <v>21401</v>
      </c>
      <c r="D299" s="20" t="s">
        <v>327</v>
      </c>
      <c r="E299" s="318" t="s">
        <v>489</v>
      </c>
      <c r="F299" s="319" t="s">
        <v>182</v>
      </c>
      <c r="G299" s="5">
        <v>9</v>
      </c>
      <c r="H299" s="166" t="s">
        <v>181</v>
      </c>
      <c r="I299" s="166">
        <v>105</v>
      </c>
      <c r="J299" s="732"/>
      <c r="K299" s="16">
        <v>1</v>
      </c>
      <c r="L299" s="7" t="s">
        <v>31</v>
      </c>
      <c r="M299" s="167">
        <v>2079</v>
      </c>
      <c r="N299" s="187">
        <f t="shared" si="5"/>
        <v>2079</v>
      </c>
      <c r="O299" s="784"/>
      <c r="P299" s="19">
        <v>0.1</v>
      </c>
      <c r="Q299" s="19">
        <v>0.4</v>
      </c>
      <c r="R299" s="19">
        <v>0.1</v>
      </c>
      <c r="S299" s="19">
        <v>0.4</v>
      </c>
      <c r="T299" s="45"/>
      <c r="U299" s="21" t="s">
        <v>29</v>
      </c>
      <c r="V299" s="774"/>
    </row>
    <row r="300" spans="2:22" ht="15.75" thickBot="1" x14ac:dyDescent="0.3">
      <c r="B300" s="15">
        <v>51</v>
      </c>
      <c r="C300" s="16">
        <v>21401</v>
      </c>
      <c r="D300" s="20" t="s">
        <v>328</v>
      </c>
      <c r="E300" s="318" t="s">
        <v>489</v>
      </c>
      <c r="F300" s="319" t="s">
        <v>182</v>
      </c>
      <c r="G300" s="5">
        <v>9</v>
      </c>
      <c r="H300" s="166" t="s">
        <v>181</v>
      </c>
      <c r="I300" s="166">
        <v>105</v>
      </c>
      <c r="J300" s="732"/>
      <c r="K300" s="16">
        <v>1</v>
      </c>
      <c r="L300" s="7" t="s">
        <v>31</v>
      </c>
      <c r="M300" s="167">
        <v>2079</v>
      </c>
      <c r="N300" s="187">
        <f t="shared" si="5"/>
        <v>2079</v>
      </c>
      <c r="O300" s="784"/>
      <c r="P300" s="19">
        <v>0.1</v>
      </c>
      <c r="Q300" s="19">
        <v>0.4</v>
      </c>
      <c r="R300" s="19">
        <v>0.1</v>
      </c>
      <c r="S300" s="19">
        <v>0.4</v>
      </c>
      <c r="T300" s="45"/>
      <c r="U300" s="21" t="s">
        <v>29</v>
      </c>
      <c r="V300" s="774"/>
    </row>
    <row r="301" spans="2:22" ht="15.75" thickBot="1" x14ac:dyDescent="0.3">
      <c r="B301" s="15">
        <v>52</v>
      </c>
      <c r="C301" s="16">
        <v>21401</v>
      </c>
      <c r="D301" s="20" t="s">
        <v>329</v>
      </c>
      <c r="E301" s="318" t="s">
        <v>489</v>
      </c>
      <c r="F301" s="319" t="s">
        <v>182</v>
      </c>
      <c r="G301" s="5">
        <v>9</v>
      </c>
      <c r="H301" s="166" t="s">
        <v>181</v>
      </c>
      <c r="I301" s="166">
        <v>105</v>
      </c>
      <c r="J301" s="732"/>
      <c r="K301" s="16">
        <v>1</v>
      </c>
      <c r="L301" s="7" t="s">
        <v>31</v>
      </c>
      <c r="M301" s="167">
        <v>2079</v>
      </c>
      <c r="N301" s="187">
        <v>2081.62</v>
      </c>
      <c r="O301" s="784"/>
      <c r="P301" s="19">
        <v>0.1</v>
      </c>
      <c r="Q301" s="19">
        <v>0.4</v>
      </c>
      <c r="R301" s="19">
        <v>0.1</v>
      </c>
      <c r="S301" s="19">
        <v>0.4</v>
      </c>
      <c r="T301" s="45"/>
      <c r="U301" s="21" t="s">
        <v>29</v>
      </c>
      <c r="V301" s="774"/>
    </row>
    <row r="302" spans="2:22" ht="15.75" thickBot="1" x14ac:dyDescent="0.3">
      <c r="B302" s="22">
        <v>53</v>
      </c>
      <c r="C302" s="23">
        <v>21401</v>
      </c>
      <c r="D302" s="146" t="s">
        <v>330</v>
      </c>
      <c r="E302" s="318" t="s">
        <v>489</v>
      </c>
      <c r="F302" s="319" t="s">
        <v>182</v>
      </c>
      <c r="G302" s="5">
        <v>9</v>
      </c>
      <c r="H302" s="166" t="s">
        <v>181</v>
      </c>
      <c r="I302" s="166">
        <v>105</v>
      </c>
      <c r="J302" s="751"/>
      <c r="K302" s="23">
        <v>0</v>
      </c>
      <c r="L302" s="174" t="s">
        <v>31</v>
      </c>
      <c r="M302" s="168">
        <v>1368.5</v>
      </c>
      <c r="N302" s="192">
        <v>0</v>
      </c>
      <c r="O302" s="784"/>
      <c r="P302" s="19">
        <v>0.1</v>
      </c>
      <c r="Q302" s="19">
        <v>0.4</v>
      </c>
      <c r="R302" s="19">
        <v>0.1</v>
      </c>
      <c r="S302" s="19">
        <v>0.4</v>
      </c>
      <c r="T302" s="45"/>
      <c r="U302" s="21" t="s">
        <v>29</v>
      </c>
      <c r="V302" s="774"/>
    </row>
    <row r="303" spans="2:22" ht="15.75" thickTop="1" x14ac:dyDescent="0.25">
      <c r="B303" s="27"/>
      <c r="C303" s="37"/>
      <c r="D303" s="36"/>
      <c r="E303" s="329"/>
      <c r="F303" s="330"/>
      <c r="G303" s="12"/>
      <c r="H303" s="12"/>
      <c r="I303" s="12"/>
      <c r="J303" s="331"/>
      <c r="K303" s="337"/>
      <c r="L303" s="368"/>
      <c r="M303" s="317"/>
      <c r="N303" s="69"/>
      <c r="O303" s="289"/>
      <c r="P303" s="32"/>
      <c r="Q303" s="32"/>
      <c r="R303" s="32"/>
      <c r="S303" s="32"/>
      <c r="T303" s="47"/>
      <c r="U303" s="34"/>
      <c r="V303" s="14"/>
    </row>
    <row r="304" spans="2:22" x14ac:dyDescent="0.25">
      <c r="B304" s="27"/>
      <c r="C304" s="37"/>
      <c r="D304" s="36"/>
      <c r="E304" s="329"/>
      <c r="F304" s="330"/>
      <c r="G304" s="12"/>
      <c r="H304" s="12"/>
      <c r="I304" s="12"/>
      <c r="J304" s="331"/>
      <c r="K304" s="337"/>
      <c r="L304" s="368"/>
      <c r="M304" s="317"/>
      <c r="N304" s="69"/>
      <c r="O304" s="289"/>
      <c r="P304" s="32"/>
      <c r="Q304" s="32"/>
      <c r="R304" s="32"/>
      <c r="S304" s="32"/>
      <c r="T304" s="47"/>
      <c r="U304" s="34"/>
      <c r="V304" s="14"/>
    </row>
    <row r="305" spans="2:22" x14ac:dyDescent="0.25">
      <c r="B305" s="27"/>
      <c r="C305" s="37"/>
      <c r="D305" s="36"/>
      <c r="E305" s="329"/>
      <c r="F305" s="330"/>
      <c r="G305" s="12"/>
      <c r="H305" s="12"/>
      <c r="I305" s="12"/>
      <c r="J305" s="331"/>
      <c r="K305" s="337"/>
      <c r="L305" s="368"/>
      <c r="M305" s="317"/>
      <c r="N305" s="69">
        <f>SUM(N279:N304)</f>
        <v>23431.62</v>
      </c>
      <c r="O305" s="289"/>
      <c r="P305" s="32"/>
      <c r="Q305" s="32"/>
      <c r="R305" s="32"/>
      <c r="S305" s="32"/>
      <c r="T305" s="47"/>
      <c r="U305" s="34"/>
      <c r="V305" s="14"/>
    </row>
    <row r="306" spans="2:22" x14ac:dyDescent="0.25">
      <c r="B306" s="27"/>
      <c r="C306" s="37"/>
      <c r="D306" s="36"/>
      <c r="E306" s="329"/>
      <c r="F306" s="330"/>
      <c r="G306" s="12"/>
      <c r="H306" s="12"/>
      <c r="I306" s="12"/>
      <c r="J306" s="331"/>
      <c r="K306" s="337"/>
      <c r="L306" s="368"/>
      <c r="M306" s="317"/>
      <c r="N306" s="69"/>
      <c r="O306" s="289"/>
      <c r="P306" s="32"/>
      <c r="Q306" s="32"/>
      <c r="R306" s="32"/>
      <c r="S306" s="32"/>
      <c r="T306" s="47"/>
      <c r="U306" s="34"/>
      <c r="V306" s="14"/>
    </row>
    <row r="307" spans="2:22" x14ac:dyDescent="0.25">
      <c r="B307" s="27"/>
      <c r="C307" s="37"/>
      <c r="D307" s="36"/>
      <c r="E307" s="329"/>
      <c r="F307" s="330"/>
      <c r="G307" s="12"/>
      <c r="H307" s="12"/>
      <c r="I307" s="12"/>
      <c r="J307" s="331"/>
      <c r="K307" s="337"/>
      <c r="L307" s="368"/>
      <c r="M307" s="317"/>
      <c r="N307" s="69"/>
      <c r="O307" s="289"/>
      <c r="P307" s="32"/>
      <c r="Q307" s="32"/>
      <c r="R307" s="32"/>
      <c r="S307" s="32"/>
      <c r="T307" s="47"/>
      <c r="U307" s="34"/>
      <c r="V307" s="14"/>
    </row>
    <row r="308" spans="2:22" x14ac:dyDescent="0.25">
      <c r="B308" s="27"/>
      <c r="C308" s="37"/>
      <c r="D308" s="36"/>
      <c r="E308" s="329"/>
      <c r="F308" s="330"/>
      <c r="G308" s="12"/>
      <c r="H308" s="12"/>
      <c r="I308" s="12"/>
      <c r="J308" s="331"/>
      <c r="K308" s="337"/>
      <c r="L308" s="368"/>
      <c r="M308" s="317"/>
      <c r="N308" s="69">
        <f>SUM(N261+N305)</f>
        <v>91252</v>
      </c>
      <c r="O308" s="289"/>
      <c r="P308" s="32"/>
      <c r="Q308" s="32"/>
      <c r="R308" s="32"/>
      <c r="S308" s="32"/>
      <c r="T308" s="47"/>
      <c r="U308" s="34"/>
      <c r="V308" s="14"/>
    </row>
    <row r="309" spans="2:22" x14ac:dyDescent="0.25">
      <c r="B309" s="27"/>
      <c r="C309" s="37"/>
      <c r="D309" s="36"/>
      <c r="E309" s="329"/>
      <c r="F309" s="330"/>
      <c r="G309" s="12"/>
      <c r="H309" s="12"/>
      <c r="I309" s="12"/>
      <c r="J309" s="331"/>
      <c r="K309" s="337"/>
      <c r="L309" s="368"/>
      <c r="M309" s="317"/>
      <c r="N309" s="69"/>
      <c r="O309" s="289"/>
      <c r="P309" s="32"/>
      <c r="Q309" s="32"/>
      <c r="R309" s="32"/>
      <c r="S309" s="32"/>
      <c r="T309" s="47"/>
      <c r="U309" s="34"/>
      <c r="V309" s="14"/>
    </row>
    <row r="310" spans="2:22" x14ac:dyDescent="0.25">
      <c r="B310" s="27"/>
      <c r="C310" s="37"/>
      <c r="D310" s="36"/>
      <c r="E310" s="329"/>
      <c r="F310" s="330"/>
      <c r="G310" s="12"/>
      <c r="H310" s="12"/>
      <c r="I310" s="12"/>
      <c r="J310" s="331"/>
      <c r="K310" s="337"/>
      <c r="L310" s="368"/>
      <c r="M310" s="317"/>
      <c r="N310" s="69"/>
      <c r="O310" s="289"/>
      <c r="P310" s="32"/>
      <c r="Q310" s="32"/>
      <c r="R310" s="32"/>
      <c r="S310" s="32"/>
      <c r="T310" s="47"/>
      <c r="U310" s="34"/>
      <c r="V310" s="14"/>
    </row>
    <row r="311" spans="2:22" x14ac:dyDescent="0.25">
      <c r="B311" s="27"/>
      <c r="C311" s="37"/>
      <c r="D311" s="36"/>
      <c r="E311" s="329"/>
      <c r="F311" s="330"/>
      <c r="G311" s="12"/>
      <c r="H311" s="12"/>
      <c r="I311" s="12"/>
      <c r="J311" s="331"/>
      <c r="K311" s="337"/>
      <c r="L311" s="368"/>
      <c r="M311" s="317"/>
      <c r="N311" s="69"/>
      <c r="O311" s="289"/>
      <c r="P311" s="32"/>
      <c r="Q311" s="32"/>
      <c r="R311" s="32"/>
      <c r="S311" s="32"/>
      <c r="T311" s="47"/>
      <c r="U311" s="34"/>
      <c r="V311" s="14"/>
    </row>
    <row r="312" spans="2:22" x14ac:dyDescent="0.25">
      <c r="B312" s="27"/>
      <c r="C312" s="37"/>
      <c r="D312" s="36"/>
      <c r="E312" s="329"/>
      <c r="F312" s="330"/>
      <c r="G312" s="12"/>
      <c r="H312" s="12"/>
      <c r="I312" s="12"/>
      <c r="J312" s="331"/>
      <c r="K312" s="337"/>
      <c r="L312" s="368"/>
      <c r="M312" s="317"/>
      <c r="N312" s="69"/>
      <c r="O312" s="289"/>
      <c r="P312" s="32"/>
      <c r="Q312" s="32"/>
      <c r="R312" s="32"/>
      <c r="S312" s="32"/>
      <c r="T312" s="47"/>
      <c r="U312" s="34"/>
      <c r="V312" s="14"/>
    </row>
    <row r="313" spans="2:22" x14ac:dyDescent="0.25">
      <c r="B313" s="27"/>
      <c r="C313" s="37"/>
      <c r="D313" s="36"/>
      <c r="E313" s="329"/>
      <c r="F313" s="330"/>
      <c r="G313" s="12"/>
      <c r="H313" s="12"/>
      <c r="I313" s="12"/>
      <c r="J313" s="331"/>
      <c r="K313" s="337"/>
      <c r="L313" s="368"/>
      <c r="M313" s="317"/>
      <c r="N313" s="69"/>
      <c r="O313" s="289"/>
      <c r="P313" s="32"/>
      <c r="Q313" s="32"/>
      <c r="R313" s="32"/>
      <c r="S313" s="32"/>
      <c r="T313" s="47"/>
      <c r="U313" s="34"/>
      <c r="V313" s="14"/>
    </row>
    <row r="314" spans="2:22" x14ac:dyDescent="0.25">
      <c r="B314" s="27"/>
      <c r="C314" s="37"/>
      <c r="D314" s="36"/>
      <c r="E314" s="329"/>
      <c r="F314" s="330"/>
      <c r="G314" s="12"/>
      <c r="H314" s="12"/>
      <c r="I314" s="12"/>
      <c r="J314" s="331"/>
      <c r="K314" s="337"/>
      <c r="L314" s="368"/>
      <c r="M314" s="317"/>
      <c r="N314" s="69"/>
      <c r="O314" s="289"/>
      <c r="P314" s="32"/>
      <c r="Q314" s="32"/>
      <c r="R314" s="32"/>
      <c r="S314" s="32"/>
      <c r="T314" s="47"/>
      <c r="U314" s="34"/>
      <c r="V314" s="14"/>
    </row>
    <row r="315" spans="2:22" x14ac:dyDescent="0.25">
      <c r="B315" s="27"/>
      <c r="C315" s="37"/>
      <c r="D315" s="36"/>
      <c r="E315" s="329"/>
      <c r="F315" s="330"/>
      <c r="G315" s="12"/>
      <c r="H315" s="12"/>
      <c r="I315" s="12"/>
      <c r="J315" s="331"/>
      <c r="K315" s="337"/>
      <c r="L315" s="368"/>
      <c r="M315" s="317"/>
      <c r="N315" s="69"/>
      <c r="O315" s="289"/>
      <c r="P315" s="32"/>
      <c r="Q315" s="32"/>
      <c r="R315" s="32"/>
      <c r="S315" s="32"/>
      <c r="T315" s="47"/>
      <c r="U315" s="34"/>
      <c r="V315" s="14"/>
    </row>
    <row r="316" spans="2:22" x14ac:dyDescent="0.25">
      <c r="B316" s="27"/>
      <c r="C316" s="37"/>
      <c r="D316" s="36"/>
      <c r="E316" s="329"/>
      <c r="F316" s="330"/>
      <c r="G316" s="12"/>
      <c r="H316" s="12"/>
      <c r="I316" s="12"/>
      <c r="J316" s="331"/>
      <c r="K316" s="337"/>
      <c r="L316" s="368"/>
      <c r="M316" s="317"/>
      <c r="N316" s="69"/>
      <c r="O316" s="289"/>
      <c r="P316" s="32"/>
      <c r="Q316" s="32"/>
      <c r="R316" s="32"/>
      <c r="S316" s="32"/>
      <c r="T316" s="47"/>
      <c r="U316" s="34"/>
      <c r="V316" s="14"/>
    </row>
    <row r="317" spans="2:22" x14ac:dyDescent="0.25">
      <c r="B317" s="27"/>
      <c r="C317" s="37"/>
      <c r="D317" s="36"/>
      <c r="E317" s="329"/>
      <c r="F317" s="330"/>
      <c r="G317" s="12"/>
      <c r="H317" s="12"/>
      <c r="I317" s="12"/>
      <c r="J317" s="331"/>
      <c r="K317" s="337"/>
      <c r="L317" s="368"/>
      <c r="M317" s="317"/>
      <c r="N317" s="69"/>
      <c r="O317" s="289"/>
      <c r="P317" s="32"/>
      <c r="Q317" s="32"/>
      <c r="R317" s="32"/>
      <c r="S317" s="32"/>
      <c r="T317" s="47"/>
      <c r="U317" s="34"/>
      <c r="V317" s="14"/>
    </row>
    <row r="318" spans="2:22" x14ac:dyDescent="0.25">
      <c r="B318" s="27"/>
      <c r="C318" s="37"/>
      <c r="D318" s="36"/>
      <c r="E318" s="329"/>
      <c r="F318" s="330"/>
      <c r="G318" s="12"/>
      <c r="H318" s="12"/>
      <c r="I318" s="12"/>
      <c r="J318" s="331"/>
      <c r="K318" s="337"/>
      <c r="L318" s="368"/>
      <c r="M318" s="317"/>
      <c r="N318" s="69"/>
      <c r="O318" s="289"/>
      <c r="P318" s="32"/>
      <c r="Q318" s="32"/>
      <c r="R318" s="32"/>
      <c r="S318" s="32"/>
      <c r="T318" s="47"/>
      <c r="U318" s="34"/>
      <c r="V318" s="14"/>
    </row>
    <row r="319" spans="2:22" x14ac:dyDescent="0.25">
      <c r="B319" s="27"/>
      <c r="C319" s="37"/>
      <c r="D319" s="36"/>
      <c r="E319" s="329"/>
      <c r="F319" s="330"/>
      <c r="G319" s="12"/>
      <c r="H319" s="12"/>
      <c r="I319" s="12"/>
      <c r="J319" s="331"/>
      <c r="K319" s="337"/>
      <c r="L319" s="368"/>
      <c r="M319" s="317"/>
      <c r="N319" s="69"/>
      <c r="O319" s="289"/>
      <c r="P319" s="32"/>
      <c r="Q319" s="32"/>
      <c r="R319" s="32"/>
      <c r="S319" s="32"/>
      <c r="T319" s="47"/>
      <c r="U319" s="34"/>
      <c r="V319" s="14"/>
    </row>
    <row r="320" spans="2:22" x14ac:dyDescent="0.25">
      <c r="B320" s="27"/>
      <c r="C320" s="37"/>
      <c r="D320" s="36"/>
      <c r="E320" s="329"/>
      <c r="F320" s="330"/>
      <c r="G320" s="12"/>
      <c r="H320" s="12"/>
      <c r="I320" s="12"/>
      <c r="J320" s="331"/>
      <c r="K320" s="337"/>
      <c r="L320" s="368"/>
      <c r="M320" s="317"/>
      <c r="N320" s="69"/>
      <c r="O320" s="369"/>
      <c r="P320" s="32"/>
      <c r="Q320" s="32"/>
      <c r="R320" s="32"/>
      <c r="S320" s="32"/>
      <c r="T320" s="47"/>
      <c r="U320" s="34"/>
      <c r="V320" s="50"/>
    </row>
    <row r="321" spans="2:22" x14ac:dyDescent="0.25">
      <c r="B321" s="27"/>
      <c r="C321" s="37"/>
      <c r="D321" s="36"/>
      <c r="E321" s="329"/>
      <c r="F321" s="330"/>
      <c r="G321" s="12"/>
      <c r="H321" s="12"/>
      <c r="I321" s="12"/>
      <c r="J321" s="331"/>
      <c r="K321" s="337"/>
      <c r="L321" s="368"/>
      <c r="M321" s="317"/>
      <c r="N321" s="69"/>
      <c r="O321" s="369"/>
      <c r="P321" s="32"/>
      <c r="Q321" s="32"/>
      <c r="R321" s="32"/>
      <c r="S321" s="32"/>
      <c r="T321" s="47"/>
      <c r="U321" s="34"/>
      <c r="V321" s="50"/>
    </row>
    <row r="322" spans="2:22" x14ac:dyDescent="0.25">
      <c r="B322" s="27"/>
      <c r="C322" s="37"/>
      <c r="D322" s="36"/>
      <c r="E322" s="329"/>
      <c r="F322" s="330"/>
      <c r="G322" s="12"/>
      <c r="H322" s="12"/>
      <c r="I322" s="12"/>
      <c r="J322" s="331"/>
      <c r="K322" s="337"/>
      <c r="L322" s="368"/>
      <c r="M322" s="317"/>
      <c r="N322" s="69"/>
      <c r="O322" s="369"/>
      <c r="P322" s="32"/>
      <c r="Q322" s="32"/>
      <c r="R322" s="32"/>
      <c r="S322" s="32"/>
      <c r="T322" s="47"/>
      <c r="U322" s="34"/>
      <c r="V322" s="50"/>
    </row>
    <row r="323" spans="2:22" x14ac:dyDescent="0.25">
      <c r="B323" s="27"/>
      <c r="C323" s="37"/>
      <c r="D323" s="36"/>
      <c r="E323" s="329"/>
      <c r="F323" s="330"/>
      <c r="G323" s="12"/>
      <c r="H323" s="12"/>
      <c r="I323" s="12"/>
      <c r="J323" s="331"/>
      <c r="K323" s="337"/>
      <c r="L323" s="368"/>
      <c r="M323" s="317"/>
      <c r="N323" s="69"/>
      <c r="O323" s="369"/>
      <c r="P323" s="32"/>
      <c r="Q323" s="32"/>
      <c r="R323" s="32"/>
      <c r="S323" s="32"/>
      <c r="T323" s="47"/>
      <c r="U323" s="34"/>
      <c r="V323" s="50"/>
    </row>
    <row r="324" spans="2:22" x14ac:dyDescent="0.25">
      <c r="B324" s="27"/>
      <c r="C324" s="37"/>
      <c r="D324" s="36"/>
      <c r="E324" s="329"/>
      <c r="F324" s="330"/>
      <c r="G324" s="12"/>
      <c r="H324" s="12"/>
      <c r="I324" s="12"/>
      <c r="J324" s="331"/>
      <c r="K324" s="337"/>
      <c r="L324" s="368"/>
      <c r="M324" s="317"/>
      <c r="N324" s="69"/>
      <c r="O324" s="369"/>
      <c r="P324" s="32"/>
      <c r="Q324" s="32"/>
      <c r="R324" s="32"/>
      <c r="S324" s="32"/>
      <c r="T324" s="47"/>
      <c r="U324" s="34"/>
      <c r="V324" s="50"/>
    </row>
    <row r="325" spans="2:22" x14ac:dyDescent="0.25">
      <c r="B325" s="27"/>
      <c r="C325" s="37"/>
      <c r="D325" s="36"/>
      <c r="E325" s="329"/>
      <c r="F325" s="330"/>
      <c r="G325" s="12"/>
      <c r="H325" s="12"/>
      <c r="I325" s="12"/>
      <c r="J325" s="331"/>
      <c r="K325" s="337"/>
      <c r="L325" s="368"/>
      <c r="M325" s="317"/>
      <c r="N325" s="69"/>
      <c r="O325" s="369"/>
      <c r="P325" s="32"/>
      <c r="Q325" s="32"/>
      <c r="R325" s="32"/>
      <c r="S325" s="32"/>
      <c r="T325" s="47"/>
      <c r="U325" s="34"/>
      <c r="V325" s="50"/>
    </row>
    <row r="326" spans="2:22" x14ac:dyDescent="0.25">
      <c r="B326" s="706" t="s">
        <v>0</v>
      </c>
      <c r="C326" s="706"/>
      <c r="D326" s="706"/>
      <c r="E326" s="706"/>
      <c r="F326" s="706"/>
      <c r="G326" s="706"/>
      <c r="H326" s="706"/>
      <c r="I326" s="706"/>
      <c r="J326" s="706"/>
      <c r="K326" s="706"/>
      <c r="L326" s="706"/>
      <c r="M326" s="706"/>
      <c r="N326" s="706"/>
      <c r="O326" s="706"/>
      <c r="P326" s="706"/>
      <c r="Q326" s="706"/>
      <c r="R326" s="706"/>
      <c r="S326" s="706"/>
      <c r="T326" s="706"/>
      <c r="U326" s="706"/>
      <c r="V326" s="706"/>
    </row>
    <row r="327" spans="2:22" x14ac:dyDescent="0.25">
      <c r="B327" s="713" t="s">
        <v>1</v>
      </c>
      <c r="C327" s="713"/>
      <c r="D327" s="713"/>
      <c r="E327" s="713"/>
      <c r="F327" s="713"/>
      <c r="G327" s="713"/>
      <c r="H327" s="713"/>
      <c r="I327" s="713"/>
      <c r="J327" s="713"/>
      <c r="K327" s="713"/>
      <c r="L327" s="713"/>
      <c r="M327" s="713"/>
      <c r="N327" s="713"/>
      <c r="O327" s="713"/>
      <c r="P327" s="713"/>
      <c r="Q327" s="713"/>
      <c r="R327" s="713"/>
      <c r="S327" s="713"/>
      <c r="T327" s="713"/>
      <c r="U327" s="713"/>
      <c r="V327" s="713"/>
    </row>
    <row r="328" spans="2:22" x14ac:dyDescent="0.25">
      <c r="B328" s="713" t="s">
        <v>2</v>
      </c>
      <c r="C328" s="713"/>
      <c r="D328" s="713"/>
      <c r="E328" s="713"/>
      <c r="F328" s="713"/>
      <c r="G328" s="713"/>
      <c r="H328" s="713"/>
      <c r="I328" s="713"/>
      <c r="J328" s="713"/>
      <c r="K328" s="713"/>
      <c r="L328" s="713"/>
      <c r="M328" s="713"/>
      <c r="N328" s="713"/>
      <c r="O328" s="713"/>
      <c r="P328" s="713"/>
      <c r="Q328" s="713"/>
      <c r="R328" s="713"/>
      <c r="S328" s="713"/>
      <c r="T328" s="713"/>
      <c r="U328" s="713"/>
      <c r="V328" s="713"/>
    </row>
    <row r="329" spans="2:22" x14ac:dyDescent="0.25">
      <c r="B329" s="713" t="s">
        <v>3</v>
      </c>
      <c r="C329" s="713"/>
      <c r="D329" s="713"/>
      <c r="E329" s="713"/>
      <c r="F329" s="713"/>
      <c r="G329" s="713"/>
      <c r="H329" s="713"/>
      <c r="I329" s="713"/>
      <c r="J329" s="713"/>
      <c r="K329" s="713"/>
      <c r="L329" s="713"/>
      <c r="M329" s="713"/>
      <c r="N329" s="713"/>
      <c r="O329" s="713"/>
      <c r="P329" s="713"/>
      <c r="Q329" s="713"/>
      <c r="R329" s="713"/>
      <c r="S329" s="713"/>
      <c r="T329" s="713"/>
      <c r="U329" s="713"/>
      <c r="V329" s="713"/>
    </row>
    <row r="330" spans="2:22" x14ac:dyDescent="0.25">
      <c r="B330" s="713" t="s">
        <v>494</v>
      </c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  <c r="V330" s="713"/>
    </row>
    <row r="331" spans="2:22" x14ac:dyDescent="0.25">
      <c r="B331" s="726" t="s">
        <v>4</v>
      </c>
      <c r="C331" s="726"/>
      <c r="D331" s="726"/>
      <c r="E331" s="726"/>
      <c r="F331" s="726"/>
      <c r="G331" s="726"/>
      <c r="H331" s="726"/>
      <c r="I331" s="726"/>
      <c r="J331" s="726"/>
      <c r="K331" s="726"/>
      <c r="L331" s="726"/>
      <c r="M331" s="726"/>
      <c r="N331" s="726"/>
      <c r="O331" s="726"/>
      <c r="P331" s="726"/>
      <c r="Q331" s="726"/>
      <c r="R331" s="726"/>
      <c r="S331" s="726"/>
      <c r="T331" s="726"/>
      <c r="U331" s="726"/>
      <c r="V331" s="726"/>
    </row>
    <row r="332" spans="2:22" x14ac:dyDescent="0.25">
      <c r="B332" s="697" t="s">
        <v>459</v>
      </c>
      <c r="C332" s="697"/>
      <c r="D332" s="697"/>
      <c r="E332" s="697"/>
      <c r="F332" s="697"/>
      <c r="G332" s="697"/>
      <c r="H332" s="697"/>
      <c r="I332" s="697"/>
      <c r="J332" s="697"/>
      <c r="K332" s="697"/>
      <c r="L332" s="697"/>
      <c r="M332" s="697"/>
      <c r="N332" s="697"/>
      <c r="O332" s="697"/>
      <c r="P332" s="697"/>
      <c r="Q332" s="697"/>
      <c r="R332" s="697"/>
      <c r="S332" s="697"/>
      <c r="T332" s="697"/>
      <c r="U332" s="697"/>
      <c r="V332" s="697"/>
    </row>
    <row r="333" spans="2:22" ht="15.75" thickBot="1" x14ac:dyDescent="0.3"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</row>
    <row r="334" spans="2:22" ht="15.75" thickTop="1" x14ac:dyDescent="0.25">
      <c r="B334" s="698" t="s">
        <v>6</v>
      </c>
      <c r="C334" s="700" t="s">
        <v>7</v>
      </c>
      <c r="D334" s="702" t="s">
        <v>8</v>
      </c>
      <c r="E334" s="702" t="s">
        <v>177</v>
      </c>
      <c r="F334" s="702" t="s">
        <v>178</v>
      </c>
      <c r="G334" s="702" t="s">
        <v>9</v>
      </c>
      <c r="H334" s="702" t="s">
        <v>10</v>
      </c>
      <c r="I334" s="312"/>
      <c r="J334" s="702" t="s">
        <v>179</v>
      </c>
      <c r="K334" s="702" t="s">
        <v>11</v>
      </c>
      <c r="L334" s="700" t="s">
        <v>12</v>
      </c>
      <c r="M334" s="704" t="s">
        <v>13</v>
      </c>
      <c r="N334" s="704" t="s">
        <v>14</v>
      </c>
      <c r="O334" s="704" t="s">
        <v>15</v>
      </c>
      <c r="P334" s="715" t="s">
        <v>16</v>
      </c>
      <c r="Q334" s="716"/>
      <c r="R334" s="716"/>
      <c r="S334" s="717"/>
      <c r="T334" s="721" t="s">
        <v>17</v>
      </c>
      <c r="U334" s="722"/>
      <c r="V334" s="708" t="s">
        <v>18</v>
      </c>
    </row>
    <row r="335" spans="2:22" x14ac:dyDescent="0.25">
      <c r="B335" s="699"/>
      <c r="C335" s="701"/>
      <c r="D335" s="703"/>
      <c r="E335" s="703"/>
      <c r="F335" s="703"/>
      <c r="G335" s="703"/>
      <c r="H335" s="703"/>
      <c r="I335" s="313"/>
      <c r="J335" s="703"/>
      <c r="K335" s="703"/>
      <c r="L335" s="701"/>
      <c r="M335" s="705"/>
      <c r="N335" s="705"/>
      <c r="O335" s="705"/>
      <c r="P335" s="718"/>
      <c r="Q335" s="719"/>
      <c r="R335" s="719"/>
      <c r="S335" s="720"/>
      <c r="T335" s="723"/>
      <c r="U335" s="724"/>
      <c r="V335" s="709"/>
    </row>
    <row r="336" spans="2:22" ht="48" x14ac:dyDescent="0.25">
      <c r="B336" s="699"/>
      <c r="C336" s="701"/>
      <c r="D336" s="703"/>
      <c r="E336" s="703"/>
      <c r="F336" s="703"/>
      <c r="G336" s="703"/>
      <c r="H336" s="703"/>
      <c r="I336" s="313" t="s">
        <v>180</v>
      </c>
      <c r="J336" s="703"/>
      <c r="K336" s="703"/>
      <c r="L336" s="701"/>
      <c r="M336" s="705"/>
      <c r="N336" s="705"/>
      <c r="O336" s="705"/>
      <c r="P336" s="711" t="s">
        <v>19</v>
      </c>
      <c r="Q336" s="711" t="s">
        <v>20</v>
      </c>
      <c r="R336" s="711" t="s">
        <v>21</v>
      </c>
      <c r="S336" s="711" t="s">
        <v>22</v>
      </c>
      <c r="T336" s="695" t="s">
        <v>23</v>
      </c>
      <c r="U336" s="695" t="s">
        <v>24</v>
      </c>
      <c r="V336" s="709"/>
    </row>
    <row r="337" spans="2:22" ht="15.75" thickBot="1" x14ac:dyDescent="0.3">
      <c r="B337" s="727"/>
      <c r="C337" s="725"/>
      <c r="D337" s="707"/>
      <c r="E337" s="707"/>
      <c r="F337" s="707"/>
      <c r="G337" s="707"/>
      <c r="H337" s="707"/>
      <c r="I337" s="314"/>
      <c r="J337" s="707"/>
      <c r="K337" s="707"/>
      <c r="L337" s="725"/>
      <c r="M337" s="696"/>
      <c r="N337" s="696"/>
      <c r="O337" s="696"/>
      <c r="P337" s="712"/>
      <c r="Q337" s="712"/>
      <c r="R337" s="712"/>
      <c r="S337" s="712"/>
      <c r="T337" s="696"/>
      <c r="U337" s="696"/>
      <c r="V337" s="710"/>
    </row>
    <row r="338" spans="2:22" ht="113.25" thickBot="1" x14ac:dyDescent="0.3">
      <c r="B338" s="517">
        <v>1</v>
      </c>
      <c r="C338" s="518">
        <v>21501</v>
      </c>
      <c r="D338" s="519" t="s">
        <v>332</v>
      </c>
      <c r="E338" s="318" t="s">
        <v>489</v>
      </c>
      <c r="F338" s="319" t="s">
        <v>182</v>
      </c>
      <c r="G338" s="5">
        <v>9</v>
      </c>
      <c r="H338" s="516" t="s">
        <v>181</v>
      </c>
      <c r="I338" s="516">
        <v>105</v>
      </c>
      <c r="J338" s="507" t="s">
        <v>520</v>
      </c>
      <c r="K338" s="508">
        <v>1</v>
      </c>
      <c r="L338" s="509" t="s">
        <v>97</v>
      </c>
      <c r="M338" s="510">
        <v>10000</v>
      </c>
      <c r="N338" s="343">
        <v>5000</v>
      </c>
      <c r="O338" s="511" t="s">
        <v>183</v>
      </c>
      <c r="P338" s="512">
        <v>0.1</v>
      </c>
      <c r="Q338" s="512">
        <v>0.4</v>
      </c>
      <c r="R338" s="512">
        <v>0.1</v>
      </c>
      <c r="S338" s="512">
        <v>0.4</v>
      </c>
      <c r="T338" s="513"/>
      <c r="U338" s="514" t="s">
        <v>29</v>
      </c>
      <c r="V338" s="515" t="s">
        <v>558</v>
      </c>
    </row>
    <row r="339" spans="2:22" ht="15.75" thickTop="1" x14ac:dyDescent="0.25">
      <c r="B339" s="27"/>
      <c r="C339" s="37"/>
      <c r="D339" s="36"/>
      <c r="E339" s="329"/>
      <c r="F339" s="330"/>
      <c r="G339" s="12"/>
      <c r="H339" s="12"/>
      <c r="I339" s="12"/>
      <c r="J339" s="331"/>
      <c r="K339" s="337"/>
      <c r="L339" s="368"/>
      <c r="M339" s="317"/>
      <c r="N339" s="69"/>
      <c r="O339" s="369"/>
      <c r="P339" s="32"/>
      <c r="Q339" s="32"/>
      <c r="R339" s="32"/>
      <c r="S339" s="32"/>
      <c r="T339" s="47"/>
      <c r="U339" s="34"/>
      <c r="V339" s="50"/>
    </row>
    <row r="340" spans="2:22" x14ac:dyDescent="0.25">
      <c r="B340" s="27"/>
      <c r="C340" s="37"/>
      <c r="D340" s="36"/>
      <c r="E340" s="329"/>
      <c r="F340" s="330"/>
      <c r="G340" s="12"/>
      <c r="H340" s="12"/>
      <c r="I340" s="12"/>
      <c r="J340" s="331"/>
      <c r="K340" s="337"/>
      <c r="L340" s="368"/>
      <c r="M340" s="317"/>
      <c r="N340" s="69"/>
      <c r="O340" s="369"/>
      <c r="P340" s="32"/>
      <c r="Q340" s="32"/>
      <c r="R340" s="32"/>
      <c r="S340" s="32"/>
      <c r="T340" s="47"/>
      <c r="U340" s="34"/>
      <c r="V340" s="50"/>
    </row>
    <row r="341" spans="2:22" x14ac:dyDescent="0.25">
      <c r="B341" s="27"/>
      <c r="C341" s="37"/>
      <c r="D341" s="36"/>
      <c r="E341" s="329"/>
      <c r="F341" s="330"/>
      <c r="G341" s="12"/>
      <c r="H341" s="12"/>
      <c r="I341" s="12"/>
      <c r="J341" s="331"/>
      <c r="K341" s="337"/>
      <c r="L341" s="368"/>
      <c r="M341" s="317"/>
      <c r="N341" s="69"/>
      <c r="O341" s="369"/>
      <c r="P341" s="32"/>
      <c r="Q341" s="32"/>
      <c r="R341" s="32"/>
      <c r="S341" s="32"/>
      <c r="T341" s="47"/>
      <c r="U341" s="34"/>
      <c r="V341" s="50"/>
    </row>
    <row r="342" spans="2:22" x14ac:dyDescent="0.25">
      <c r="B342" s="27"/>
      <c r="C342" s="37"/>
      <c r="D342" s="36"/>
      <c r="E342" s="329"/>
      <c r="F342" s="330"/>
      <c r="G342" s="12"/>
      <c r="H342" s="12"/>
      <c r="I342" s="12"/>
      <c r="J342" s="331"/>
      <c r="K342" s="337"/>
      <c r="L342" s="368"/>
      <c r="M342" s="317"/>
      <c r="N342" s="69">
        <f>SUM(N338:N341)</f>
        <v>5000</v>
      </c>
      <c r="O342" s="369"/>
      <c r="P342" s="32"/>
      <c r="Q342" s="32"/>
      <c r="R342" s="32"/>
      <c r="S342" s="32"/>
      <c r="T342" s="47"/>
      <c r="U342" s="34"/>
      <c r="V342" s="50"/>
    </row>
    <row r="343" spans="2:22" x14ac:dyDescent="0.25">
      <c r="B343" s="27"/>
      <c r="C343" s="37"/>
      <c r="D343" s="36"/>
      <c r="E343" s="329"/>
      <c r="F343" s="330"/>
      <c r="G343" s="12"/>
      <c r="H343" s="12"/>
      <c r="I343" s="12"/>
      <c r="J343" s="331"/>
      <c r="K343" s="337"/>
      <c r="L343" s="368"/>
      <c r="M343" s="317"/>
      <c r="N343" s="69"/>
      <c r="O343" s="369"/>
      <c r="P343" s="32"/>
      <c r="Q343" s="32"/>
      <c r="R343" s="32"/>
      <c r="S343" s="32"/>
      <c r="T343" s="47"/>
      <c r="U343" s="34"/>
      <c r="V343" s="50"/>
    </row>
    <row r="344" spans="2:22" x14ac:dyDescent="0.25">
      <c r="B344" s="27"/>
      <c r="C344" s="37"/>
      <c r="D344" s="36"/>
      <c r="E344" s="329"/>
      <c r="F344" s="330"/>
      <c r="G344" s="12"/>
      <c r="H344" s="12"/>
      <c r="I344" s="12"/>
      <c r="J344" s="331"/>
      <c r="K344" s="337"/>
      <c r="L344" s="368"/>
      <c r="M344" s="317"/>
      <c r="N344" s="69"/>
      <c r="O344" s="369"/>
      <c r="P344" s="32"/>
      <c r="Q344" s="32"/>
      <c r="R344" s="32"/>
      <c r="S344" s="32"/>
      <c r="T344" s="47"/>
      <c r="U344" s="34"/>
      <c r="V344" s="50"/>
    </row>
    <row r="345" spans="2:22" x14ac:dyDescent="0.25">
      <c r="B345" s="27"/>
      <c r="C345" s="37"/>
      <c r="D345" s="36"/>
      <c r="E345" s="329"/>
      <c r="F345" s="330"/>
      <c r="G345" s="12"/>
      <c r="H345" s="12"/>
      <c r="I345" s="12"/>
      <c r="J345" s="331"/>
      <c r="K345" s="337"/>
      <c r="L345" s="368"/>
      <c r="M345" s="317"/>
      <c r="N345" s="69"/>
      <c r="O345" s="369"/>
      <c r="P345" s="32"/>
      <c r="Q345" s="32"/>
      <c r="R345" s="32"/>
      <c r="S345" s="32"/>
      <c r="T345" s="47"/>
      <c r="U345" s="34"/>
      <c r="V345" s="50"/>
    </row>
    <row r="346" spans="2:22" x14ac:dyDescent="0.25">
      <c r="B346" s="27"/>
      <c r="C346" s="37"/>
      <c r="D346" s="36"/>
      <c r="E346" s="329"/>
      <c r="F346" s="330"/>
      <c r="G346" s="12"/>
      <c r="H346" s="12"/>
      <c r="I346" s="12"/>
      <c r="J346" s="331"/>
      <c r="K346" s="337"/>
      <c r="L346" s="368"/>
      <c r="M346" s="317"/>
      <c r="N346" s="69"/>
      <c r="O346" s="369"/>
      <c r="P346" s="32"/>
      <c r="Q346" s="32"/>
      <c r="R346" s="32"/>
      <c r="S346" s="32"/>
      <c r="T346" s="47"/>
      <c r="U346" s="34"/>
      <c r="V346" s="50"/>
    </row>
    <row r="347" spans="2:22" x14ac:dyDescent="0.25">
      <c r="B347" s="27"/>
      <c r="C347" s="37"/>
      <c r="D347" s="36"/>
      <c r="E347" s="329"/>
      <c r="F347" s="330"/>
      <c r="G347" s="12"/>
      <c r="H347" s="12"/>
      <c r="I347" s="12"/>
      <c r="J347" s="331"/>
      <c r="K347" s="337"/>
      <c r="L347" s="368"/>
      <c r="M347" s="317"/>
      <c r="N347" s="69"/>
      <c r="O347" s="369"/>
      <c r="P347" s="32"/>
      <c r="Q347" s="32"/>
      <c r="R347" s="32"/>
      <c r="S347" s="32"/>
      <c r="T347" s="47"/>
      <c r="U347" s="34"/>
      <c r="V347" s="50"/>
    </row>
    <row r="348" spans="2:22" x14ac:dyDescent="0.25">
      <c r="B348" s="706" t="s">
        <v>0</v>
      </c>
      <c r="C348" s="706"/>
      <c r="D348" s="706"/>
      <c r="E348" s="706"/>
      <c r="F348" s="706"/>
      <c r="G348" s="706"/>
      <c r="H348" s="706"/>
      <c r="I348" s="706"/>
      <c r="J348" s="706"/>
      <c r="K348" s="706"/>
      <c r="L348" s="706"/>
      <c r="M348" s="706"/>
      <c r="N348" s="706"/>
      <c r="O348" s="706"/>
      <c r="P348" s="706"/>
      <c r="Q348" s="706"/>
      <c r="R348" s="706"/>
      <c r="S348" s="706"/>
      <c r="T348" s="706"/>
      <c r="U348" s="706"/>
      <c r="V348" s="706"/>
    </row>
    <row r="349" spans="2:22" x14ac:dyDescent="0.25">
      <c r="B349" s="713" t="s">
        <v>1</v>
      </c>
      <c r="C349" s="713"/>
      <c r="D349" s="713"/>
      <c r="E349" s="713"/>
      <c r="F349" s="713"/>
      <c r="G349" s="713"/>
      <c r="H349" s="713"/>
      <c r="I349" s="713"/>
      <c r="J349" s="713"/>
      <c r="K349" s="713"/>
      <c r="L349" s="713"/>
      <c r="M349" s="713"/>
      <c r="N349" s="713"/>
      <c r="O349" s="713"/>
      <c r="P349" s="713"/>
      <c r="Q349" s="713"/>
      <c r="R349" s="713"/>
      <c r="S349" s="713"/>
      <c r="T349" s="713"/>
      <c r="U349" s="713"/>
      <c r="V349" s="713"/>
    </row>
    <row r="350" spans="2:22" x14ac:dyDescent="0.25">
      <c r="B350" s="713" t="s">
        <v>2</v>
      </c>
      <c r="C350" s="713"/>
      <c r="D350" s="713"/>
      <c r="E350" s="713"/>
      <c r="F350" s="713"/>
      <c r="G350" s="713"/>
      <c r="H350" s="713"/>
      <c r="I350" s="713"/>
      <c r="J350" s="713"/>
      <c r="K350" s="713"/>
      <c r="L350" s="713"/>
      <c r="M350" s="713"/>
      <c r="N350" s="713"/>
      <c r="O350" s="713"/>
      <c r="P350" s="713"/>
      <c r="Q350" s="713"/>
      <c r="R350" s="713"/>
      <c r="S350" s="713"/>
      <c r="T350" s="713"/>
      <c r="U350" s="713"/>
      <c r="V350" s="713"/>
    </row>
    <row r="351" spans="2:22" x14ac:dyDescent="0.25">
      <c r="B351" s="713" t="s">
        <v>3</v>
      </c>
      <c r="C351" s="713"/>
      <c r="D351" s="713"/>
      <c r="E351" s="713"/>
      <c r="F351" s="713"/>
      <c r="G351" s="713"/>
      <c r="H351" s="713"/>
      <c r="I351" s="713"/>
      <c r="J351" s="713"/>
      <c r="K351" s="713"/>
      <c r="L351" s="713"/>
      <c r="M351" s="713"/>
      <c r="N351" s="713"/>
      <c r="O351" s="713"/>
      <c r="P351" s="713"/>
      <c r="Q351" s="713"/>
      <c r="R351" s="713"/>
      <c r="S351" s="713"/>
      <c r="T351" s="713"/>
      <c r="U351" s="713"/>
      <c r="V351" s="713"/>
    </row>
    <row r="352" spans="2:22" x14ac:dyDescent="0.25">
      <c r="B352" s="713" t="s">
        <v>494</v>
      </c>
      <c r="C352" s="713"/>
      <c r="D352" s="713"/>
      <c r="E352" s="713"/>
      <c r="F352" s="713"/>
      <c r="G352" s="713"/>
      <c r="H352" s="713"/>
      <c r="I352" s="713"/>
      <c r="J352" s="713"/>
      <c r="K352" s="713"/>
      <c r="L352" s="713"/>
      <c r="M352" s="713"/>
      <c r="N352" s="713"/>
      <c r="O352" s="713"/>
      <c r="P352" s="713"/>
      <c r="Q352" s="713"/>
      <c r="R352" s="713"/>
      <c r="S352" s="713"/>
      <c r="T352" s="713"/>
      <c r="U352" s="713"/>
      <c r="V352" s="713"/>
    </row>
    <row r="353" spans="2:22" x14ac:dyDescent="0.25">
      <c r="B353" s="726" t="s">
        <v>4</v>
      </c>
      <c r="C353" s="726"/>
      <c r="D353" s="726"/>
      <c r="E353" s="726"/>
      <c r="F353" s="726"/>
      <c r="G353" s="726"/>
      <c r="H353" s="726"/>
      <c r="I353" s="726"/>
      <c r="J353" s="726"/>
      <c r="K353" s="726"/>
      <c r="L353" s="726"/>
      <c r="M353" s="726"/>
      <c r="N353" s="726"/>
      <c r="O353" s="726"/>
      <c r="P353" s="726"/>
      <c r="Q353" s="726"/>
      <c r="R353" s="726"/>
      <c r="S353" s="726"/>
      <c r="T353" s="726"/>
      <c r="U353" s="726"/>
      <c r="V353" s="726"/>
    </row>
    <row r="354" spans="2:22" x14ac:dyDescent="0.25">
      <c r="B354" s="697" t="s">
        <v>519</v>
      </c>
      <c r="C354" s="697"/>
      <c r="D354" s="697"/>
      <c r="E354" s="697"/>
      <c r="F354" s="697"/>
      <c r="G354" s="697"/>
      <c r="H354" s="697"/>
      <c r="I354" s="697"/>
      <c r="J354" s="697"/>
      <c r="K354" s="697"/>
      <c r="L354" s="697"/>
      <c r="M354" s="697"/>
      <c r="N354" s="697"/>
      <c r="O354" s="697"/>
      <c r="P354" s="697"/>
      <c r="Q354" s="697"/>
      <c r="R354" s="697"/>
      <c r="S354" s="697"/>
      <c r="T354" s="697"/>
      <c r="U354" s="697"/>
      <c r="V354" s="697"/>
    </row>
    <row r="355" spans="2:22" ht="15.75" thickBot="1" x14ac:dyDescent="0.3"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</row>
    <row r="356" spans="2:22" ht="15.75" thickTop="1" x14ac:dyDescent="0.25">
      <c r="B356" s="698" t="s">
        <v>6</v>
      </c>
      <c r="C356" s="700" t="s">
        <v>7</v>
      </c>
      <c r="D356" s="702" t="s">
        <v>8</v>
      </c>
      <c r="E356" s="702" t="s">
        <v>177</v>
      </c>
      <c r="F356" s="702" t="s">
        <v>178</v>
      </c>
      <c r="G356" s="702" t="s">
        <v>9</v>
      </c>
      <c r="H356" s="702" t="s">
        <v>10</v>
      </c>
      <c r="I356" s="312"/>
      <c r="J356" s="702" t="s">
        <v>179</v>
      </c>
      <c r="K356" s="702" t="s">
        <v>11</v>
      </c>
      <c r="L356" s="700" t="s">
        <v>12</v>
      </c>
      <c r="M356" s="704" t="s">
        <v>13</v>
      </c>
      <c r="N356" s="704" t="s">
        <v>14</v>
      </c>
      <c r="O356" s="704" t="s">
        <v>15</v>
      </c>
      <c r="P356" s="715" t="s">
        <v>16</v>
      </c>
      <c r="Q356" s="716"/>
      <c r="R356" s="716"/>
      <c r="S356" s="717"/>
      <c r="T356" s="721" t="s">
        <v>17</v>
      </c>
      <c r="U356" s="722"/>
      <c r="V356" s="708" t="s">
        <v>18</v>
      </c>
    </row>
    <row r="357" spans="2:22" x14ac:dyDescent="0.25">
      <c r="B357" s="699"/>
      <c r="C357" s="701"/>
      <c r="D357" s="703"/>
      <c r="E357" s="703"/>
      <c r="F357" s="703"/>
      <c r="G357" s="703"/>
      <c r="H357" s="703"/>
      <c r="I357" s="313"/>
      <c r="J357" s="703"/>
      <c r="K357" s="703"/>
      <c r="L357" s="701"/>
      <c r="M357" s="705"/>
      <c r="N357" s="705"/>
      <c r="O357" s="705"/>
      <c r="P357" s="718"/>
      <c r="Q357" s="719"/>
      <c r="R357" s="719"/>
      <c r="S357" s="720"/>
      <c r="T357" s="723"/>
      <c r="U357" s="724"/>
      <c r="V357" s="709"/>
    </row>
    <row r="358" spans="2:22" ht="48" x14ac:dyDescent="0.25">
      <c r="B358" s="699"/>
      <c r="C358" s="701"/>
      <c r="D358" s="703"/>
      <c r="E358" s="703"/>
      <c r="F358" s="703"/>
      <c r="G358" s="703"/>
      <c r="H358" s="703"/>
      <c r="I358" s="313" t="s">
        <v>180</v>
      </c>
      <c r="J358" s="703"/>
      <c r="K358" s="703"/>
      <c r="L358" s="701"/>
      <c r="M358" s="705"/>
      <c r="N358" s="705"/>
      <c r="O358" s="705"/>
      <c r="P358" s="711" t="s">
        <v>19</v>
      </c>
      <c r="Q358" s="711" t="s">
        <v>20</v>
      </c>
      <c r="R358" s="711" t="s">
        <v>21</v>
      </c>
      <c r="S358" s="711" t="s">
        <v>22</v>
      </c>
      <c r="T358" s="695" t="s">
        <v>23</v>
      </c>
      <c r="U358" s="695" t="s">
        <v>24</v>
      </c>
      <c r="V358" s="709"/>
    </row>
    <row r="359" spans="2:22" ht="15.75" thickBot="1" x14ac:dyDescent="0.3">
      <c r="B359" s="727"/>
      <c r="C359" s="725"/>
      <c r="D359" s="707"/>
      <c r="E359" s="707"/>
      <c r="F359" s="707"/>
      <c r="G359" s="707"/>
      <c r="H359" s="707"/>
      <c r="I359" s="314"/>
      <c r="J359" s="707"/>
      <c r="K359" s="707"/>
      <c r="L359" s="725"/>
      <c r="M359" s="696"/>
      <c r="N359" s="696"/>
      <c r="O359" s="696"/>
      <c r="P359" s="712"/>
      <c r="Q359" s="712"/>
      <c r="R359" s="712"/>
      <c r="S359" s="712"/>
      <c r="T359" s="696"/>
      <c r="U359" s="696"/>
      <c r="V359" s="710"/>
    </row>
    <row r="360" spans="2:22" ht="113.25" thickBot="1" x14ac:dyDescent="0.3">
      <c r="B360" s="517">
        <v>1</v>
      </c>
      <c r="C360" s="518">
        <v>21502</v>
      </c>
      <c r="D360" s="519" t="s">
        <v>491</v>
      </c>
      <c r="E360" s="318" t="s">
        <v>489</v>
      </c>
      <c r="F360" s="319" t="s">
        <v>182</v>
      </c>
      <c r="G360" s="5">
        <v>9</v>
      </c>
      <c r="H360" s="516" t="s">
        <v>181</v>
      </c>
      <c r="I360" s="516">
        <v>105</v>
      </c>
      <c r="J360" s="507" t="s">
        <v>520</v>
      </c>
      <c r="K360" s="508">
        <v>1</v>
      </c>
      <c r="L360" s="509" t="s">
        <v>97</v>
      </c>
      <c r="M360" s="510">
        <v>7500</v>
      </c>
      <c r="N360" s="343">
        <v>7500</v>
      </c>
      <c r="O360" s="511" t="s">
        <v>183</v>
      </c>
      <c r="P360" s="512">
        <v>0.1</v>
      </c>
      <c r="Q360" s="512">
        <v>0.4</v>
      </c>
      <c r="R360" s="512">
        <v>0.1</v>
      </c>
      <c r="S360" s="512">
        <v>0.4</v>
      </c>
      <c r="T360" s="513"/>
      <c r="U360" s="514" t="s">
        <v>29</v>
      </c>
      <c r="V360" s="515" t="s">
        <v>558</v>
      </c>
    </row>
    <row r="361" spans="2:22" ht="15.75" thickTop="1" x14ac:dyDescent="0.25">
      <c r="B361" s="27"/>
      <c r="C361" s="37"/>
      <c r="D361" s="36"/>
      <c r="E361" s="329"/>
      <c r="F361" s="330"/>
      <c r="G361" s="12"/>
      <c r="H361" s="12"/>
      <c r="I361" s="12"/>
      <c r="J361" s="331"/>
      <c r="K361" s="337"/>
      <c r="L361" s="368"/>
      <c r="M361" s="317"/>
      <c r="N361" s="69"/>
      <c r="O361" s="369"/>
      <c r="P361" s="32"/>
      <c r="Q361" s="32"/>
      <c r="R361" s="32"/>
      <c r="S361" s="32"/>
      <c r="T361" s="47"/>
      <c r="U361" s="34"/>
      <c r="V361" s="50"/>
    </row>
    <row r="362" spans="2:22" x14ac:dyDescent="0.25">
      <c r="B362" s="27"/>
      <c r="C362" s="37"/>
      <c r="D362" s="36"/>
      <c r="E362" s="329"/>
      <c r="F362" s="330"/>
      <c r="G362" s="12"/>
      <c r="H362" s="12"/>
      <c r="I362" s="12"/>
      <c r="J362" s="331"/>
      <c r="K362" s="337"/>
      <c r="L362" s="368"/>
      <c r="M362" s="317"/>
      <c r="N362" s="69"/>
      <c r="O362" s="369"/>
      <c r="P362" s="32"/>
      <c r="Q362" s="32"/>
      <c r="R362" s="32"/>
      <c r="S362" s="32"/>
      <c r="T362" s="47"/>
      <c r="U362" s="34"/>
      <c r="V362" s="50"/>
    </row>
    <row r="363" spans="2:22" x14ac:dyDescent="0.25">
      <c r="B363" s="27"/>
      <c r="C363" s="37"/>
      <c r="D363" s="36"/>
      <c r="E363" s="329"/>
      <c r="F363" s="330"/>
      <c r="G363" s="12"/>
      <c r="H363" s="12"/>
      <c r="I363" s="12"/>
      <c r="J363" s="331"/>
      <c r="K363" s="337"/>
      <c r="L363" s="368"/>
      <c r="M363" s="317"/>
      <c r="N363" s="69"/>
      <c r="O363" s="369"/>
      <c r="P363" s="32"/>
      <c r="Q363" s="32"/>
      <c r="R363" s="32"/>
      <c r="S363" s="32"/>
      <c r="T363" s="47"/>
      <c r="U363" s="34"/>
      <c r="V363" s="50"/>
    </row>
    <row r="364" spans="2:22" x14ac:dyDescent="0.25">
      <c r="B364" s="27"/>
      <c r="C364" s="37"/>
      <c r="D364" s="36"/>
      <c r="E364" s="329"/>
      <c r="F364" s="330"/>
      <c r="G364" s="12"/>
      <c r="H364" s="12"/>
      <c r="I364" s="12"/>
      <c r="J364" s="331"/>
      <c r="K364" s="337"/>
      <c r="L364" s="368"/>
      <c r="M364" s="317"/>
      <c r="N364" s="69">
        <f>SUM(N360:N363)</f>
        <v>7500</v>
      </c>
      <c r="O364" s="369"/>
      <c r="P364" s="32"/>
      <c r="Q364" s="32"/>
      <c r="R364" s="32"/>
      <c r="S364" s="32"/>
      <c r="T364" s="47"/>
      <c r="U364" s="34"/>
      <c r="V364" s="50"/>
    </row>
    <row r="365" spans="2:22" x14ac:dyDescent="0.25">
      <c r="B365" s="27"/>
      <c r="C365" s="37"/>
      <c r="D365" s="36"/>
      <c r="E365" s="329"/>
      <c r="F365" s="330"/>
      <c r="G365" s="12"/>
      <c r="H365" s="12"/>
      <c r="I365" s="12"/>
      <c r="J365" s="331"/>
      <c r="K365" s="337"/>
      <c r="L365" s="368"/>
      <c r="M365" s="317"/>
      <c r="N365" s="69"/>
      <c r="O365" s="369"/>
      <c r="P365" s="32"/>
      <c r="Q365" s="32"/>
      <c r="R365" s="32"/>
      <c r="S365" s="32"/>
      <c r="T365" s="47"/>
      <c r="U365" s="34"/>
      <c r="V365" s="50"/>
    </row>
    <row r="366" spans="2:22" x14ac:dyDescent="0.25">
      <c r="B366" s="27"/>
      <c r="C366" s="37"/>
      <c r="D366" s="36"/>
      <c r="E366" s="329"/>
      <c r="F366" s="330"/>
      <c r="G366" s="12"/>
      <c r="H366" s="12"/>
      <c r="I366" s="12"/>
      <c r="J366" s="331"/>
      <c r="K366" s="337"/>
      <c r="L366" s="368"/>
      <c r="M366" s="317"/>
      <c r="N366" s="69"/>
      <c r="O366" s="369"/>
      <c r="P366" s="32"/>
      <c r="Q366" s="32"/>
      <c r="R366" s="32"/>
      <c r="S366" s="32"/>
      <c r="T366" s="47"/>
      <c r="U366" s="34"/>
      <c r="V366" s="50"/>
    </row>
    <row r="367" spans="2:22" x14ac:dyDescent="0.25">
      <c r="B367" s="27"/>
      <c r="C367" s="37"/>
      <c r="D367" s="36"/>
      <c r="E367" s="329"/>
      <c r="F367" s="330"/>
      <c r="G367" s="12"/>
      <c r="H367" s="12"/>
      <c r="I367" s="12"/>
      <c r="J367" s="331"/>
      <c r="K367" s="340"/>
      <c r="L367" s="38"/>
      <c r="M367" s="317"/>
      <c r="N367" s="69"/>
      <c r="O367" s="334"/>
      <c r="P367" s="32"/>
      <c r="Q367" s="32"/>
      <c r="R367" s="32"/>
      <c r="S367" s="32"/>
      <c r="T367" s="47"/>
      <c r="U367" s="34"/>
      <c r="V367" s="14"/>
    </row>
    <row r="368" spans="2:22" x14ac:dyDescent="0.25">
      <c r="B368" s="27"/>
      <c r="C368" s="37"/>
      <c r="D368" s="36"/>
      <c r="E368" s="329"/>
      <c r="F368" s="330"/>
      <c r="G368" s="12"/>
      <c r="H368" s="12"/>
      <c r="I368" s="12"/>
      <c r="J368" s="331"/>
      <c r="K368" s="340"/>
      <c r="L368" s="38"/>
      <c r="M368" s="317"/>
      <c r="N368" s="69"/>
      <c r="O368" s="334"/>
      <c r="P368" s="32"/>
      <c r="Q368" s="32"/>
      <c r="R368" s="32"/>
      <c r="S368" s="32"/>
      <c r="T368" s="47"/>
      <c r="U368" s="34"/>
      <c r="V368" s="14"/>
    </row>
    <row r="369" spans="2:22" x14ac:dyDescent="0.25">
      <c r="B369" s="27"/>
      <c r="C369" s="37"/>
      <c r="D369" s="36"/>
      <c r="E369" s="329"/>
      <c r="F369" s="330"/>
      <c r="G369" s="12"/>
      <c r="H369" s="12"/>
      <c r="I369" s="12"/>
      <c r="J369" s="331"/>
      <c r="K369" s="340"/>
      <c r="L369" s="38"/>
      <c r="M369" s="317"/>
      <c r="N369" s="69"/>
      <c r="O369" s="334"/>
      <c r="P369" s="32"/>
      <c r="Q369" s="32"/>
      <c r="R369" s="32"/>
      <c r="S369" s="32"/>
      <c r="T369" s="47"/>
      <c r="U369" s="34"/>
      <c r="V369" s="14"/>
    </row>
    <row r="370" spans="2:22" x14ac:dyDescent="0.25">
      <c r="B370" s="27"/>
      <c r="C370" s="37"/>
      <c r="D370" s="36"/>
      <c r="E370" s="329"/>
      <c r="F370" s="330"/>
      <c r="G370" s="12"/>
      <c r="H370" s="12"/>
      <c r="I370" s="12"/>
      <c r="J370" s="331"/>
      <c r="K370" s="340"/>
      <c r="L370" s="38"/>
      <c r="M370" s="317"/>
      <c r="N370" s="69"/>
      <c r="O370" s="334"/>
      <c r="P370" s="32"/>
      <c r="Q370" s="32"/>
      <c r="R370" s="32"/>
      <c r="S370" s="32"/>
      <c r="T370" s="47"/>
      <c r="U370" s="34"/>
      <c r="V370" s="14"/>
    </row>
    <row r="371" spans="2:22" x14ac:dyDescent="0.25">
      <c r="B371" s="27"/>
      <c r="C371" s="37"/>
      <c r="D371" s="36"/>
      <c r="E371" s="329"/>
      <c r="F371" s="330"/>
      <c r="G371" s="12"/>
      <c r="H371" s="12"/>
      <c r="I371" s="12"/>
      <c r="J371" s="331"/>
      <c r="K371" s="340"/>
      <c r="L371" s="38"/>
      <c r="M371" s="317"/>
      <c r="N371" s="69"/>
      <c r="O371" s="334"/>
      <c r="P371" s="32"/>
      <c r="Q371" s="32"/>
      <c r="R371" s="32"/>
      <c r="S371" s="32"/>
      <c r="T371" s="47"/>
      <c r="U371" s="34"/>
      <c r="V371" s="14"/>
    </row>
    <row r="372" spans="2:22" x14ac:dyDescent="0.25">
      <c r="L372" s="62"/>
    </row>
    <row r="373" spans="2:22" x14ac:dyDescent="0.25">
      <c r="B373" s="706" t="s">
        <v>0</v>
      </c>
      <c r="C373" s="706"/>
      <c r="D373" s="706"/>
      <c r="E373" s="706"/>
      <c r="F373" s="706"/>
      <c r="G373" s="706"/>
      <c r="H373" s="706"/>
      <c r="I373" s="706"/>
      <c r="J373" s="706"/>
      <c r="K373" s="706"/>
      <c r="L373" s="706"/>
      <c r="M373" s="706"/>
      <c r="N373" s="706"/>
      <c r="O373" s="706"/>
      <c r="P373" s="706"/>
      <c r="Q373" s="706"/>
      <c r="R373" s="706"/>
      <c r="S373" s="706"/>
      <c r="T373" s="706"/>
      <c r="U373" s="706"/>
      <c r="V373" s="706"/>
    </row>
    <row r="374" spans="2:22" x14ac:dyDescent="0.25">
      <c r="B374" s="713" t="s">
        <v>1</v>
      </c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  <c r="V374" s="713"/>
    </row>
    <row r="375" spans="2:22" x14ac:dyDescent="0.25">
      <c r="B375" s="713" t="s">
        <v>2</v>
      </c>
      <c r="C375" s="713"/>
      <c r="D375" s="713"/>
      <c r="E375" s="713"/>
      <c r="F375" s="713"/>
      <c r="G375" s="713"/>
      <c r="H375" s="713"/>
      <c r="I375" s="713"/>
      <c r="J375" s="713"/>
      <c r="K375" s="713"/>
      <c r="L375" s="713"/>
      <c r="M375" s="713"/>
      <c r="N375" s="713"/>
      <c r="O375" s="713"/>
      <c r="P375" s="713"/>
      <c r="Q375" s="713"/>
      <c r="R375" s="713"/>
      <c r="S375" s="713"/>
      <c r="T375" s="713"/>
      <c r="U375" s="713"/>
      <c r="V375" s="713"/>
    </row>
    <row r="376" spans="2:22" x14ac:dyDescent="0.25">
      <c r="B376" s="713" t="s">
        <v>3</v>
      </c>
      <c r="C376" s="713"/>
      <c r="D376" s="713"/>
      <c r="E376" s="713"/>
      <c r="F376" s="713"/>
      <c r="G376" s="713"/>
      <c r="H376" s="713"/>
      <c r="I376" s="713"/>
      <c r="J376" s="713"/>
      <c r="K376" s="713"/>
      <c r="L376" s="713"/>
      <c r="M376" s="713"/>
      <c r="N376" s="713"/>
      <c r="O376" s="713"/>
      <c r="P376" s="713"/>
      <c r="Q376" s="713"/>
      <c r="R376" s="713"/>
      <c r="S376" s="713"/>
      <c r="T376" s="713"/>
      <c r="U376" s="713"/>
      <c r="V376" s="713"/>
    </row>
    <row r="377" spans="2:22" x14ac:dyDescent="0.25">
      <c r="B377" s="713" t="s">
        <v>494</v>
      </c>
      <c r="C377" s="713"/>
      <c r="D377" s="713"/>
      <c r="E377" s="713"/>
      <c r="F377" s="713"/>
      <c r="G377" s="713"/>
      <c r="H377" s="713"/>
      <c r="I377" s="713"/>
      <c r="J377" s="713"/>
      <c r="K377" s="713"/>
      <c r="L377" s="713"/>
      <c r="M377" s="713"/>
      <c r="N377" s="713"/>
      <c r="O377" s="713"/>
      <c r="P377" s="713"/>
      <c r="Q377" s="713"/>
      <c r="R377" s="713"/>
      <c r="S377" s="713"/>
      <c r="T377" s="713"/>
      <c r="U377" s="713"/>
      <c r="V377" s="713"/>
    </row>
    <row r="378" spans="2:22" x14ac:dyDescent="0.25">
      <c r="B378" s="726" t="s">
        <v>4</v>
      </c>
      <c r="C378" s="726"/>
      <c r="D378" s="726"/>
      <c r="E378" s="726"/>
      <c r="F378" s="726"/>
      <c r="G378" s="726"/>
      <c r="H378" s="726"/>
      <c r="I378" s="726"/>
      <c r="J378" s="726"/>
      <c r="K378" s="726"/>
      <c r="L378" s="726"/>
      <c r="M378" s="726"/>
      <c r="N378" s="726"/>
      <c r="O378" s="726"/>
      <c r="P378" s="726"/>
      <c r="Q378" s="726"/>
      <c r="R378" s="726"/>
      <c r="S378" s="726"/>
      <c r="T378" s="726"/>
      <c r="U378" s="726"/>
      <c r="V378" s="726"/>
    </row>
    <row r="379" spans="2:22" x14ac:dyDescent="0.25">
      <c r="B379" s="697" t="s">
        <v>67</v>
      </c>
      <c r="C379" s="697"/>
      <c r="D379" s="697"/>
      <c r="E379" s="697"/>
      <c r="F379" s="697"/>
      <c r="G379" s="697"/>
      <c r="H379" s="697"/>
      <c r="I379" s="697"/>
      <c r="J379" s="697"/>
      <c r="K379" s="697"/>
      <c r="L379" s="697"/>
      <c r="M379" s="697"/>
      <c r="N379" s="697"/>
      <c r="O379" s="697"/>
      <c r="P379" s="697"/>
      <c r="Q379" s="697"/>
      <c r="R379" s="697"/>
      <c r="S379" s="697"/>
      <c r="T379" s="697"/>
      <c r="U379" s="697"/>
      <c r="V379" s="697"/>
    </row>
    <row r="380" spans="2:22" ht="15.75" thickBot="1" x14ac:dyDescent="0.3"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</row>
    <row r="381" spans="2:22" ht="15.75" thickTop="1" x14ac:dyDescent="0.25">
      <c r="B381" s="853" t="s">
        <v>6</v>
      </c>
      <c r="C381" s="702" t="s">
        <v>7</v>
      </c>
      <c r="D381" s="702" t="s">
        <v>8</v>
      </c>
      <c r="E381" s="702" t="s">
        <v>177</v>
      </c>
      <c r="F381" s="702" t="s">
        <v>178</v>
      </c>
      <c r="G381" s="702" t="s">
        <v>9</v>
      </c>
      <c r="H381" s="702" t="s">
        <v>10</v>
      </c>
      <c r="I381" s="312"/>
      <c r="J381" s="702" t="s">
        <v>179</v>
      </c>
      <c r="K381" s="702" t="s">
        <v>11</v>
      </c>
      <c r="L381" s="702" t="s">
        <v>12</v>
      </c>
      <c r="M381" s="702" t="s">
        <v>13</v>
      </c>
      <c r="N381" s="702" t="s">
        <v>14</v>
      </c>
      <c r="O381" s="702" t="s">
        <v>15</v>
      </c>
      <c r="P381" s="847" t="s">
        <v>16</v>
      </c>
      <c r="Q381" s="848"/>
      <c r="R381" s="848"/>
      <c r="S381" s="849"/>
      <c r="T381" s="847" t="s">
        <v>17</v>
      </c>
      <c r="U381" s="849"/>
      <c r="V381" s="708" t="s">
        <v>18</v>
      </c>
    </row>
    <row r="382" spans="2:22" x14ac:dyDescent="0.25">
      <c r="B382" s="854"/>
      <c r="C382" s="703"/>
      <c r="D382" s="703"/>
      <c r="E382" s="703"/>
      <c r="F382" s="703"/>
      <c r="G382" s="703"/>
      <c r="H382" s="703"/>
      <c r="I382" s="313"/>
      <c r="J382" s="703"/>
      <c r="K382" s="703"/>
      <c r="L382" s="703"/>
      <c r="M382" s="703"/>
      <c r="N382" s="703"/>
      <c r="O382" s="703"/>
      <c r="P382" s="850"/>
      <c r="Q382" s="851"/>
      <c r="R382" s="851"/>
      <c r="S382" s="852"/>
      <c r="T382" s="850"/>
      <c r="U382" s="852"/>
      <c r="V382" s="709"/>
    </row>
    <row r="383" spans="2:22" ht="48" x14ac:dyDescent="0.25">
      <c r="B383" s="854"/>
      <c r="C383" s="703"/>
      <c r="D383" s="703"/>
      <c r="E383" s="703"/>
      <c r="F383" s="703"/>
      <c r="G383" s="703"/>
      <c r="H383" s="703"/>
      <c r="I383" s="313" t="s">
        <v>180</v>
      </c>
      <c r="J383" s="703"/>
      <c r="K383" s="703"/>
      <c r="L383" s="703"/>
      <c r="M383" s="703"/>
      <c r="N383" s="703"/>
      <c r="O383" s="703"/>
      <c r="P383" s="844" t="s">
        <v>19</v>
      </c>
      <c r="Q383" s="844" t="s">
        <v>20</v>
      </c>
      <c r="R383" s="844" t="s">
        <v>21</v>
      </c>
      <c r="S383" s="844" t="s">
        <v>22</v>
      </c>
      <c r="T383" s="846" t="s">
        <v>23</v>
      </c>
      <c r="U383" s="846" t="s">
        <v>24</v>
      </c>
      <c r="V383" s="709"/>
    </row>
    <row r="384" spans="2:22" ht="15.75" thickBot="1" x14ac:dyDescent="0.3">
      <c r="B384" s="855"/>
      <c r="C384" s="707"/>
      <c r="D384" s="707"/>
      <c r="E384" s="707"/>
      <c r="F384" s="707"/>
      <c r="G384" s="707"/>
      <c r="H384" s="707"/>
      <c r="I384" s="313"/>
      <c r="J384" s="707"/>
      <c r="K384" s="707"/>
      <c r="L384" s="707"/>
      <c r="M384" s="707"/>
      <c r="N384" s="707"/>
      <c r="O384" s="707"/>
      <c r="P384" s="845"/>
      <c r="Q384" s="845"/>
      <c r="R384" s="845"/>
      <c r="S384" s="845"/>
      <c r="T384" s="707"/>
      <c r="U384" s="707"/>
      <c r="V384" s="710"/>
    </row>
    <row r="385" spans="2:22" ht="60" customHeight="1" x14ac:dyDescent="0.25">
      <c r="B385" s="15">
        <v>1</v>
      </c>
      <c r="C385" s="16">
        <v>21601</v>
      </c>
      <c r="D385" s="130" t="s">
        <v>333</v>
      </c>
      <c r="E385" s="318" t="s">
        <v>489</v>
      </c>
      <c r="F385" s="319" t="s">
        <v>182</v>
      </c>
      <c r="G385" s="5">
        <v>9</v>
      </c>
      <c r="H385" s="166" t="s">
        <v>181</v>
      </c>
      <c r="I385" s="166">
        <v>105</v>
      </c>
      <c r="J385" s="790" t="s">
        <v>520</v>
      </c>
      <c r="K385" s="16">
        <v>50</v>
      </c>
      <c r="L385" s="65" t="s">
        <v>81</v>
      </c>
      <c r="M385" s="66">
        <v>42.5</v>
      </c>
      <c r="N385" s="17">
        <f>M385*K385</f>
        <v>2125</v>
      </c>
      <c r="O385" s="783" t="s">
        <v>189</v>
      </c>
      <c r="P385" s="402">
        <v>0.1</v>
      </c>
      <c r="Q385" s="402">
        <v>0.4</v>
      </c>
      <c r="R385" s="402">
        <v>0.1</v>
      </c>
      <c r="S385" s="402">
        <v>0.4</v>
      </c>
      <c r="T385" s="278"/>
      <c r="U385" s="161" t="s">
        <v>29</v>
      </c>
      <c r="V385" s="728" t="s">
        <v>558</v>
      </c>
    </row>
    <row r="386" spans="2:22" x14ac:dyDescent="0.25">
      <c r="B386" s="15">
        <v>2</v>
      </c>
      <c r="C386" s="16">
        <v>21601</v>
      </c>
      <c r="D386" s="130" t="s">
        <v>334</v>
      </c>
      <c r="E386" s="318" t="s">
        <v>489</v>
      </c>
      <c r="F386" s="319" t="s">
        <v>182</v>
      </c>
      <c r="G386" s="5">
        <v>9</v>
      </c>
      <c r="H386" s="7" t="s">
        <v>181</v>
      </c>
      <c r="I386" s="7">
        <v>105</v>
      </c>
      <c r="J386" s="791"/>
      <c r="K386" s="16">
        <v>80</v>
      </c>
      <c r="L386" s="65" t="s">
        <v>81</v>
      </c>
      <c r="M386" s="66">
        <v>28.5</v>
      </c>
      <c r="N386" s="17">
        <f t="shared" ref="N386:N420" si="6">M386*K386</f>
        <v>2280</v>
      </c>
      <c r="O386" s="784"/>
      <c r="P386" s="19">
        <v>0.1</v>
      </c>
      <c r="Q386" s="19">
        <v>0.4</v>
      </c>
      <c r="R386" s="19">
        <v>0.1</v>
      </c>
      <c r="S386" s="19">
        <v>0.4</v>
      </c>
      <c r="T386" s="16"/>
      <c r="U386" s="137" t="s">
        <v>29</v>
      </c>
      <c r="V386" s="729"/>
    </row>
    <row r="387" spans="2:22" x14ac:dyDescent="0.25">
      <c r="B387" s="15">
        <v>3</v>
      </c>
      <c r="C387" s="16">
        <v>21601</v>
      </c>
      <c r="D387" s="130" t="s">
        <v>335</v>
      </c>
      <c r="E387" s="318" t="s">
        <v>489</v>
      </c>
      <c r="F387" s="319" t="s">
        <v>182</v>
      </c>
      <c r="G387" s="5">
        <v>9</v>
      </c>
      <c r="H387" s="7" t="s">
        <v>181</v>
      </c>
      <c r="I387" s="7">
        <v>105</v>
      </c>
      <c r="J387" s="791"/>
      <c r="K387" s="16">
        <v>59</v>
      </c>
      <c r="L387" s="65" t="s">
        <v>34</v>
      </c>
      <c r="M387" s="66">
        <v>130</v>
      </c>
      <c r="N387" s="17">
        <f t="shared" si="6"/>
        <v>7670</v>
      </c>
      <c r="O387" s="784"/>
      <c r="P387" s="19">
        <v>0.1</v>
      </c>
      <c r="Q387" s="19">
        <v>0.4</v>
      </c>
      <c r="R387" s="19">
        <v>0.1</v>
      </c>
      <c r="S387" s="19">
        <v>0.4</v>
      </c>
      <c r="T387" s="16"/>
      <c r="U387" s="137" t="s">
        <v>29</v>
      </c>
      <c r="V387" s="729"/>
    </row>
    <row r="388" spans="2:22" x14ac:dyDescent="0.25">
      <c r="B388" s="15">
        <v>4</v>
      </c>
      <c r="C388" s="16">
        <v>21601</v>
      </c>
      <c r="D388" s="130" t="s">
        <v>336</v>
      </c>
      <c r="E388" s="318" t="s">
        <v>489</v>
      </c>
      <c r="F388" s="319" t="s">
        <v>182</v>
      </c>
      <c r="G388" s="5">
        <v>9</v>
      </c>
      <c r="H388" s="7" t="s">
        <v>181</v>
      </c>
      <c r="I388" s="7">
        <v>105</v>
      </c>
      <c r="J388" s="791"/>
      <c r="K388" s="16">
        <v>59</v>
      </c>
      <c r="L388" s="65" t="s">
        <v>34</v>
      </c>
      <c r="M388" s="66">
        <v>45</v>
      </c>
      <c r="N388" s="17">
        <f t="shared" si="6"/>
        <v>2655</v>
      </c>
      <c r="O388" s="784"/>
      <c r="P388" s="19">
        <v>0.1</v>
      </c>
      <c r="Q388" s="19">
        <v>0.4</v>
      </c>
      <c r="R388" s="19">
        <v>0.1</v>
      </c>
      <c r="S388" s="19">
        <v>0.4</v>
      </c>
      <c r="T388" s="16"/>
      <c r="U388" s="137" t="s">
        <v>29</v>
      </c>
      <c r="V388" s="729"/>
    </row>
    <row r="389" spans="2:22" x14ac:dyDescent="0.25">
      <c r="B389" s="15">
        <v>5</v>
      </c>
      <c r="C389" s="16">
        <v>21601</v>
      </c>
      <c r="D389" s="130" t="s">
        <v>337</v>
      </c>
      <c r="E389" s="318" t="s">
        <v>489</v>
      </c>
      <c r="F389" s="319" t="s">
        <v>182</v>
      </c>
      <c r="G389" s="5">
        <v>9</v>
      </c>
      <c r="H389" s="7" t="s">
        <v>181</v>
      </c>
      <c r="I389" s="7">
        <v>105</v>
      </c>
      <c r="J389" s="791"/>
      <c r="K389" s="16">
        <v>20</v>
      </c>
      <c r="L389" s="65" t="s">
        <v>31</v>
      </c>
      <c r="M389" s="66">
        <v>120</v>
      </c>
      <c r="N389" s="17">
        <f t="shared" si="6"/>
        <v>2400</v>
      </c>
      <c r="O389" s="784"/>
      <c r="P389" s="19">
        <v>0.1</v>
      </c>
      <c r="Q389" s="19">
        <v>0.4</v>
      </c>
      <c r="R389" s="19">
        <v>0.1</v>
      </c>
      <c r="S389" s="19">
        <v>0.4</v>
      </c>
      <c r="T389" s="16"/>
      <c r="U389" s="137" t="s">
        <v>29</v>
      </c>
      <c r="V389" s="729"/>
    </row>
    <row r="390" spans="2:22" ht="24.75" x14ac:dyDescent="0.25">
      <c r="B390" s="15">
        <v>6</v>
      </c>
      <c r="C390" s="16">
        <v>21601</v>
      </c>
      <c r="D390" s="130" t="s">
        <v>338</v>
      </c>
      <c r="E390" s="318" t="s">
        <v>489</v>
      </c>
      <c r="F390" s="319" t="s">
        <v>182</v>
      </c>
      <c r="G390" s="5">
        <v>9</v>
      </c>
      <c r="H390" s="7" t="s">
        <v>181</v>
      </c>
      <c r="I390" s="7">
        <v>105</v>
      </c>
      <c r="J390" s="791"/>
      <c r="K390" s="16">
        <v>30</v>
      </c>
      <c r="L390" s="65" t="s">
        <v>36</v>
      </c>
      <c r="M390" s="66">
        <v>45</v>
      </c>
      <c r="N390" s="17">
        <f t="shared" si="6"/>
        <v>1350</v>
      </c>
      <c r="O390" s="784"/>
      <c r="P390" s="19">
        <v>0.1</v>
      </c>
      <c r="Q390" s="19">
        <v>0.4</v>
      </c>
      <c r="R390" s="19">
        <v>0.1</v>
      </c>
      <c r="S390" s="19">
        <v>0.4</v>
      </c>
      <c r="T390" s="16"/>
      <c r="U390" s="137" t="s">
        <v>29</v>
      </c>
      <c r="V390" s="729"/>
    </row>
    <row r="391" spans="2:22" x14ac:dyDescent="0.25">
      <c r="B391" s="15">
        <v>7</v>
      </c>
      <c r="C391" s="16">
        <v>21601</v>
      </c>
      <c r="D391" s="130" t="s">
        <v>497</v>
      </c>
      <c r="E391" s="318" t="s">
        <v>489</v>
      </c>
      <c r="F391" s="319" t="s">
        <v>182</v>
      </c>
      <c r="G391" s="5">
        <v>9</v>
      </c>
      <c r="H391" s="7" t="s">
        <v>181</v>
      </c>
      <c r="I391" s="7">
        <v>105</v>
      </c>
      <c r="J391" s="791"/>
      <c r="K391" s="16">
        <v>7</v>
      </c>
      <c r="L391" s="65" t="s">
        <v>31</v>
      </c>
      <c r="M391" s="66">
        <v>850</v>
      </c>
      <c r="N391" s="17">
        <f t="shared" si="6"/>
        <v>5950</v>
      </c>
      <c r="O391" s="784"/>
      <c r="P391" s="19">
        <v>0.1</v>
      </c>
      <c r="Q391" s="19">
        <v>0.4</v>
      </c>
      <c r="R391" s="19">
        <v>0.1</v>
      </c>
      <c r="S391" s="19">
        <v>0.4</v>
      </c>
      <c r="T391" s="16"/>
      <c r="U391" s="137" t="s">
        <v>29</v>
      </c>
      <c r="V391" s="729"/>
    </row>
    <row r="392" spans="2:22" x14ac:dyDescent="0.25">
      <c r="B392" s="15">
        <v>8</v>
      </c>
      <c r="C392" s="16">
        <v>21601</v>
      </c>
      <c r="D392" s="130" t="s">
        <v>339</v>
      </c>
      <c r="E392" s="318" t="s">
        <v>489</v>
      </c>
      <c r="F392" s="319" t="s">
        <v>182</v>
      </c>
      <c r="G392" s="5">
        <v>9</v>
      </c>
      <c r="H392" s="7" t="s">
        <v>181</v>
      </c>
      <c r="I392" s="7">
        <v>105</v>
      </c>
      <c r="J392" s="791"/>
      <c r="K392" s="16">
        <v>20</v>
      </c>
      <c r="L392" s="65" t="s">
        <v>31</v>
      </c>
      <c r="M392" s="66">
        <v>65</v>
      </c>
      <c r="N392" s="17">
        <f t="shared" si="6"/>
        <v>1300</v>
      </c>
      <c r="O392" s="784"/>
      <c r="P392" s="19">
        <v>0.1</v>
      </c>
      <c r="Q392" s="19">
        <v>0.4</v>
      </c>
      <c r="R392" s="19">
        <v>0.1</v>
      </c>
      <c r="S392" s="19">
        <v>0.4</v>
      </c>
      <c r="T392" s="16"/>
      <c r="U392" s="137" t="s">
        <v>29</v>
      </c>
      <c r="V392" s="729"/>
    </row>
    <row r="393" spans="2:22" x14ac:dyDescent="0.25">
      <c r="B393" s="15">
        <v>9</v>
      </c>
      <c r="C393" s="16">
        <v>21601</v>
      </c>
      <c r="D393" s="130" t="s">
        <v>340</v>
      </c>
      <c r="E393" s="318" t="s">
        <v>489</v>
      </c>
      <c r="F393" s="319" t="s">
        <v>182</v>
      </c>
      <c r="G393" s="5">
        <v>9</v>
      </c>
      <c r="H393" s="7" t="s">
        <v>181</v>
      </c>
      <c r="I393" s="7">
        <v>105</v>
      </c>
      <c r="J393" s="791"/>
      <c r="K393" s="16">
        <v>60</v>
      </c>
      <c r="L393" s="65" t="s">
        <v>81</v>
      </c>
      <c r="M393" s="66">
        <v>32</v>
      </c>
      <c r="N393" s="17">
        <f t="shared" si="6"/>
        <v>1920</v>
      </c>
      <c r="O393" s="784"/>
      <c r="P393" s="19">
        <v>0.1</v>
      </c>
      <c r="Q393" s="19">
        <v>0.4</v>
      </c>
      <c r="R393" s="19">
        <v>0.1</v>
      </c>
      <c r="S393" s="19">
        <v>0.4</v>
      </c>
      <c r="T393" s="16"/>
      <c r="U393" s="137" t="s">
        <v>29</v>
      </c>
      <c r="V393" s="729"/>
    </row>
    <row r="394" spans="2:22" x14ac:dyDescent="0.25">
      <c r="B394" s="15">
        <v>10</v>
      </c>
      <c r="C394" s="16">
        <v>21601</v>
      </c>
      <c r="D394" s="130" t="s">
        <v>341</v>
      </c>
      <c r="E394" s="318" t="s">
        <v>489</v>
      </c>
      <c r="F394" s="319" t="s">
        <v>182</v>
      </c>
      <c r="G394" s="5">
        <v>9</v>
      </c>
      <c r="H394" s="7" t="s">
        <v>181</v>
      </c>
      <c r="I394" s="7">
        <v>105</v>
      </c>
      <c r="J394" s="791"/>
      <c r="K394" s="16">
        <v>41</v>
      </c>
      <c r="L394" s="65" t="s">
        <v>453</v>
      </c>
      <c r="M394" s="66">
        <v>35</v>
      </c>
      <c r="N394" s="17">
        <f t="shared" si="6"/>
        <v>1435</v>
      </c>
      <c r="O394" s="784"/>
      <c r="P394" s="19">
        <v>0.1</v>
      </c>
      <c r="Q394" s="19">
        <v>0.4</v>
      </c>
      <c r="R394" s="19">
        <v>0.1</v>
      </c>
      <c r="S394" s="19">
        <v>0.4</v>
      </c>
      <c r="T394" s="16"/>
      <c r="U394" s="137" t="s">
        <v>29</v>
      </c>
      <c r="V394" s="729"/>
    </row>
    <row r="395" spans="2:22" x14ac:dyDescent="0.25">
      <c r="B395" s="15">
        <v>11</v>
      </c>
      <c r="C395" s="16">
        <v>21601</v>
      </c>
      <c r="D395" s="130" t="s">
        <v>342</v>
      </c>
      <c r="E395" s="318" t="s">
        <v>489</v>
      </c>
      <c r="F395" s="319" t="s">
        <v>182</v>
      </c>
      <c r="G395" s="5">
        <v>9</v>
      </c>
      <c r="H395" s="7" t="s">
        <v>181</v>
      </c>
      <c r="I395" s="7">
        <v>105</v>
      </c>
      <c r="J395" s="791"/>
      <c r="K395" s="16">
        <v>30</v>
      </c>
      <c r="L395" s="65" t="s">
        <v>31</v>
      </c>
      <c r="M395" s="66">
        <v>68.900000000000006</v>
      </c>
      <c r="N395" s="17">
        <f t="shared" si="6"/>
        <v>2067</v>
      </c>
      <c r="O395" s="784"/>
      <c r="P395" s="19">
        <v>0.1</v>
      </c>
      <c r="Q395" s="19">
        <v>0.4</v>
      </c>
      <c r="R395" s="19">
        <v>0.1</v>
      </c>
      <c r="S395" s="19">
        <v>0.4</v>
      </c>
      <c r="T395" s="16"/>
      <c r="U395" s="137" t="s">
        <v>29</v>
      </c>
      <c r="V395" s="729"/>
    </row>
    <row r="396" spans="2:22" x14ac:dyDescent="0.25">
      <c r="B396" s="15">
        <v>12</v>
      </c>
      <c r="C396" s="16">
        <v>21601</v>
      </c>
      <c r="D396" s="130" t="s">
        <v>343</v>
      </c>
      <c r="E396" s="318" t="s">
        <v>489</v>
      </c>
      <c r="F396" s="319" t="s">
        <v>182</v>
      </c>
      <c r="G396" s="5">
        <v>9</v>
      </c>
      <c r="H396" s="7" t="s">
        <v>181</v>
      </c>
      <c r="I396" s="7">
        <v>105</v>
      </c>
      <c r="J396" s="791"/>
      <c r="K396" s="16">
        <v>52</v>
      </c>
      <c r="L396" s="65" t="s">
        <v>31</v>
      </c>
      <c r="M396" s="66">
        <v>42.3</v>
      </c>
      <c r="N396" s="17">
        <f t="shared" si="6"/>
        <v>2199.6</v>
      </c>
      <c r="O396" s="784"/>
      <c r="P396" s="19">
        <v>0.1</v>
      </c>
      <c r="Q396" s="19">
        <v>0.4</v>
      </c>
      <c r="R396" s="19">
        <v>0.1</v>
      </c>
      <c r="S396" s="19">
        <v>0.4</v>
      </c>
      <c r="T396" s="16"/>
      <c r="U396" s="137" t="s">
        <v>29</v>
      </c>
      <c r="V396" s="729"/>
    </row>
    <row r="397" spans="2:22" x14ac:dyDescent="0.25">
      <c r="B397" s="15">
        <v>13</v>
      </c>
      <c r="C397" s="16">
        <v>21601</v>
      </c>
      <c r="D397" s="130" t="s">
        <v>344</v>
      </c>
      <c r="E397" s="318" t="s">
        <v>489</v>
      </c>
      <c r="F397" s="319" t="s">
        <v>182</v>
      </c>
      <c r="G397" s="5">
        <v>9</v>
      </c>
      <c r="H397" s="7" t="s">
        <v>181</v>
      </c>
      <c r="I397" s="7">
        <v>105</v>
      </c>
      <c r="J397" s="791"/>
      <c r="K397" s="16">
        <v>60</v>
      </c>
      <c r="L397" s="65" t="s">
        <v>31</v>
      </c>
      <c r="M397" s="66">
        <v>22.3</v>
      </c>
      <c r="N397" s="17">
        <f t="shared" si="6"/>
        <v>1338</v>
      </c>
      <c r="O397" s="784"/>
      <c r="P397" s="19">
        <v>0.1</v>
      </c>
      <c r="Q397" s="19">
        <v>0.4</v>
      </c>
      <c r="R397" s="19">
        <v>0.1</v>
      </c>
      <c r="S397" s="19">
        <v>0.4</v>
      </c>
      <c r="T397" s="16"/>
      <c r="U397" s="137" t="s">
        <v>29</v>
      </c>
      <c r="V397" s="729"/>
    </row>
    <row r="398" spans="2:22" x14ac:dyDescent="0.25">
      <c r="B398" s="15">
        <v>14</v>
      </c>
      <c r="C398" s="16">
        <v>21601</v>
      </c>
      <c r="D398" s="130" t="s">
        <v>345</v>
      </c>
      <c r="E398" s="318" t="s">
        <v>489</v>
      </c>
      <c r="F398" s="319" t="s">
        <v>182</v>
      </c>
      <c r="G398" s="5">
        <v>9</v>
      </c>
      <c r="H398" s="7" t="s">
        <v>181</v>
      </c>
      <c r="I398" s="7">
        <v>105</v>
      </c>
      <c r="J398" s="791"/>
      <c r="K398" s="16">
        <v>60</v>
      </c>
      <c r="L398" s="65" t="s">
        <v>31</v>
      </c>
      <c r="M398" s="66">
        <v>48</v>
      </c>
      <c r="N398" s="17">
        <f t="shared" si="6"/>
        <v>2880</v>
      </c>
      <c r="O398" s="784"/>
      <c r="P398" s="19">
        <v>0.1</v>
      </c>
      <c r="Q398" s="19">
        <v>0.4</v>
      </c>
      <c r="R398" s="19">
        <v>0.1</v>
      </c>
      <c r="S398" s="19">
        <v>0.4</v>
      </c>
      <c r="T398" s="16"/>
      <c r="U398" s="137" t="s">
        <v>29</v>
      </c>
      <c r="V398" s="729"/>
    </row>
    <row r="399" spans="2:22" x14ac:dyDescent="0.25">
      <c r="B399" s="15">
        <v>15</v>
      </c>
      <c r="C399" s="16">
        <v>21601</v>
      </c>
      <c r="D399" s="130" t="s">
        <v>346</v>
      </c>
      <c r="E399" s="318" t="s">
        <v>489</v>
      </c>
      <c r="F399" s="319" t="s">
        <v>182</v>
      </c>
      <c r="G399" s="5">
        <v>9</v>
      </c>
      <c r="H399" s="7" t="s">
        <v>181</v>
      </c>
      <c r="I399" s="7">
        <v>105</v>
      </c>
      <c r="J399" s="791"/>
      <c r="K399" s="16">
        <v>0</v>
      </c>
      <c r="L399" s="65" t="s">
        <v>31</v>
      </c>
      <c r="M399" s="66">
        <v>82.5</v>
      </c>
      <c r="N399" s="17">
        <f t="shared" si="6"/>
        <v>0</v>
      </c>
      <c r="O399" s="784"/>
      <c r="P399" s="19">
        <v>0.1</v>
      </c>
      <c r="Q399" s="19">
        <v>0.4</v>
      </c>
      <c r="R399" s="19">
        <v>0.1</v>
      </c>
      <c r="S399" s="19">
        <v>0.4</v>
      </c>
      <c r="T399" s="16"/>
      <c r="U399" s="137" t="s">
        <v>29</v>
      </c>
      <c r="V399" s="729"/>
    </row>
    <row r="400" spans="2:22" x14ac:dyDescent="0.25">
      <c r="B400" s="15">
        <v>16</v>
      </c>
      <c r="C400" s="16">
        <v>21601</v>
      </c>
      <c r="D400" s="130" t="s">
        <v>347</v>
      </c>
      <c r="E400" s="318" t="s">
        <v>489</v>
      </c>
      <c r="F400" s="319" t="s">
        <v>182</v>
      </c>
      <c r="G400" s="5">
        <v>9</v>
      </c>
      <c r="H400" s="7" t="s">
        <v>181</v>
      </c>
      <c r="I400" s="7">
        <v>105</v>
      </c>
      <c r="J400" s="791"/>
      <c r="K400" s="16">
        <v>85</v>
      </c>
      <c r="L400" s="65" t="s">
        <v>81</v>
      </c>
      <c r="M400" s="66">
        <v>42</v>
      </c>
      <c r="N400" s="17">
        <f t="shared" si="6"/>
        <v>3570</v>
      </c>
      <c r="O400" s="784"/>
      <c r="P400" s="19">
        <v>0.1</v>
      </c>
      <c r="Q400" s="19">
        <v>0.4</v>
      </c>
      <c r="R400" s="19">
        <v>0.1</v>
      </c>
      <c r="S400" s="19">
        <v>0.4</v>
      </c>
      <c r="T400" s="16"/>
      <c r="U400" s="137" t="s">
        <v>29</v>
      </c>
      <c r="V400" s="729"/>
    </row>
    <row r="401" spans="2:22" x14ac:dyDescent="0.25">
      <c r="B401" s="15">
        <v>17</v>
      </c>
      <c r="C401" s="16">
        <v>21601</v>
      </c>
      <c r="D401" s="130" t="s">
        <v>348</v>
      </c>
      <c r="E401" s="318" t="s">
        <v>489</v>
      </c>
      <c r="F401" s="319" t="s">
        <v>182</v>
      </c>
      <c r="G401" s="5">
        <v>9</v>
      </c>
      <c r="H401" s="7" t="s">
        <v>181</v>
      </c>
      <c r="I401" s="7">
        <v>105</v>
      </c>
      <c r="J401" s="791"/>
      <c r="K401" s="16">
        <v>151</v>
      </c>
      <c r="L401" s="65" t="s">
        <v>39</v>
      </c>
      <c r="M401" s="66">
        <v>7.5</v>
      </c>
      <c r="N401" s="17">
        <f t="shared" si="6"/>
        <v>1132.5</v>
      </c>
      <c r="O401" s="784"/>
      <c r="P401" s="19">
        <v>0.1</v>
      </c>
      <c r="Q401" s="19">
        <v>0.4</v>
      </c>
      <c r="R401" s="19">
        <v>0.1</v>
      </c>
      <c r="S401" s="19">
        <v>0.4</v>
      </c>
      <c r="T401" s="16"/>
      <c r="U401" s="137" t="s">
        <v>29</v>
      </c>
      <c r="V401" s="729"/>
    </row>
    <row r="402" spans="2:22" x14ac:dyDescent="0.25">
      <c r="B402" s="15">
        <v>18</v>
      </c>
      <c r="C402" s="16">
        <v>21601</v>
      </c>
      <c r="D402" s="130" t="s">
        <v>349</v>
      </c>
      <c r="E402" s="318" t="s">
        <v>489</v>
      </c>
      <c r="F402" s="319" t="s">
        <v>182</v>
      </c>
      <c r="G402" s="5">
        <v>9</v>
      </c>
      <c r="H402" s="7" t="s">
        <v>181</v>
      </c>
      <c r="I402" s="7">
        <v>105</v>
      </c>
      <c r="J402" s="791"/>
      <c r="K402" s="16">
        <v>100</v>
      </c>
      <c r="L402" s="65" t="s">
        <v>31</v>
      </c>
      <c r="M402" s="66">
        <v>92</v>
      </c>
      <c r="N402" s="17">
        <f t="shared" si="6"/>
        <v>9200</v>
      </c>
      <c r="O402" s="784"/>
      <c r="P402" s="19">
        <v>0.1</v>
      </c>
      <c r="Q402" s="19">
        <v>0.4</v>
      </c>
      <c r="R402" s="19">
        <v>0.1</v>
      </c>
      <c r="S402" s="19">
        <v>0.4</v>
      </c>
      <c r="T402" s="16"/>
      <c r="U402" s="137" t="s">
        <v>29</v>
      </c>
      <c r="V402" s="729"/>
    </row>
    <row r="403" spans="2:22" x14ac:dyDescent="0.25">
      <c r="B403" s="15">
        <v>19</v>
      </c>
      <c r="C403" s="16">
        <v>21601</v>
      </c>
      <c r="D403" s="130" t="s">
        <v>350</v>
      </c>
      <c r="E403" s="318" t="s">
        <v>489</v>
      </c>
      <c r="F403" s="319" t="s">
        <v>182</v>
      </c>
      <c r="G403" s="5">
        <v>9</v>
      </c>
      <c r="H403" s="7" t="s">
        <v>181</v>
      </c>
      <c r="I403" s="7">
        <v>105</v>
      </c>
      <c r="J403" s="791"/>
      <c r="K403" s="16">
        <v>100</v>
      </c>
      <c r="L403" s="65" t="s">
        <v>31</v>
      </c>
      <c r="M403" s="66">
        <v>16.5</v>
      </c>
      <c r="N403" s="17">
        <f t="shared" si="6"/>
        <v>1650</v>
      </c>
      <c r="O403" s="784"/>
      <c r="P403" s="19">
        <v>0.1</v>
      </c>
      <c r="Q403" s="19">
        <v>0.4</v>
      </c>
      <c r="R403" s="19">
        <v>0.1</v>
      </c>
      <c r="S403" s="19">
        <v>0.4</v>
      </c>
      <c r="T403" s="16"/>
      <c r="U403" s="137" t="s">
        <v>29</v>
      </c>
      <c r="V403" s="729"/>
    </row>
    <row r="404" spans="2:22" x14ac:dyDescent="0.25">
      <c r="B404" s="15">
        <v>20</v>
      </c>
      <c r="C404" s="16">
        <v>21601</v>
      </c>
      <c r="D404" s="130" t="s">
        <v>498</v>
      </c>
      <c r="E404" s="318" t="s">
        <v>489</v>
      </c>
      <c r="F404" s="319" t="s">
        <v>182</v>
      </c>
      <c r="G404" s="5">
        <v>9</v>
      </c>
      <c r="H404" s="7" t="s">
        <v>181</v>
      </c>
      <c r="I404" s="7">
        <v>105</v>
      </c>
      <c r="J404" s="791"/>
      <c r="K404" s="16">
        <v>0</v>
      </c>
      <c r="L404" s="65" t="s">
        <v>31</v>
      </c>
      <c r="M404" s="66">
        <v>780</v>
      </c>
      <c r="N404" s="17">
        <f t="shared" si="6"/>
        <v>0</v>
      </c>
      <c r="O404" s="784"/>
      <c r="P404" s="19">
        <v>0.1</v>
      </c>
      <c r="Q404" s="19">
        <v>0.4</v>
      </c>
      <c r="R404" s="19">
        <v>0.1</v>
      </c>
      <c r="S404" s="19">
        <v>0.4</v>
      </c>
      <c r="T404" s="16"/>
      <c r="U404" s="137" t="s">
        <v>29</v>
      </c>
      <c r="V404" s="729"/>
    </row>
    <row r="405" spans="2:22" x14ac:dyDescent="0.25">
      <c r="B405" s="15">
        <v>21</v>
      </c>
      <c r="C405" s="16">
        <v>21601</v>
      </c>
      <c r="D405" s="130" t="s">
        <v>351</v>
      </c>
      <c r="E405" s="318" t="s">
        <v>489</v>
      </c>
      <c r="F405" s="319" t="s">
        <v>182</v>
      </c>
      <c r="G405" s="5">
        <v>9</v>
      </c>
      <c r="H405" s="7" t="s">
        <v>181</v>
      </c>
      <c r="I405" s="7">
        <v>105</v>
      </c>
      <c r="J405" s="791"/>
      <c r="K405" s="16">
        <v>21</v>
      </c>
      <c r="L405" s="65" t="s">
        <v>31</v>
      </c>
      <c r="M405" s="66">
        <v>65.3</v>
      </c>
      <c r="N405" s="17">
        <f t="shared" si="6"/>
        <v>1371.3</v>
      </c>
      <c r="O405" s="784"/>
      <c r="P405" s="19">
        <v>0.1</v>
      </c>
      <c r="Q405" s="19">
        <v>0.4</v>
      </c>
      <c r="R405" s="19">
        <v>0.1</v>
      </c>
      <c r="S405" s="19">
        <v>0.4</v>
      </c>
      <c r="T405" s="16"/>
      <c r="U405" s="137" t="s">
        <v>29</v>
      </c>
      <c r="V405" s="729"/>
    </row>
    <row r="406" spans="2:22" x14ac:dyDescent="0.25">
      <c r="B406" s="15">
        <v>22</v>
      </c>
      <c r="C406" s="16">
        <v>21601</v>
      </c>
      <c r="D406" s="130" t="s">
        <v>352</v>
      </c>
      <c r="E406" s="318" t="s">
        <v>489</v>
      </c>
      <c r="F406" s="319" t="s">
        <v>182</v>
      </c>
      <c r="G406" s="5">
        <v>9</v>
      </c>
      <c r="H406" s="7" t="s">
        <v>181</v>
      </c>
      <c r="I406" s="7">
        <v>105</v>
      </c>
      <c r="J406" s="791"/>
      <c r="K406" s="16">
        <v>22</v>
      </c>
      <c r="L406" s="65" t="s">
        <v>31</v>
      </c>
      <c r="M406" s="66">
        <v>75.5</v>
      </c>
      <c r="N406" s="17">
        <f t="shared" si="6"/>
        <v>1661</v>
      </c>
      <c r="O406" s="784"/>
      <c r="P406" s="19">
        <v>0.1</v>
      </c>
      <c r="Q406" s="19">
        <v>0.4</v>
      </c>
      <c r="R406" s="19">
        <v>0.1</v>
      </c>
      <c r="S406" s="19">
        <v>0.4</v>
      </c>
      <c r="T406" s="16"/>
      <c r="U406" s="137" t="s">
        <v>29</v>
      </c>
      <c r="V406" s="729"/>
    </row>
    <row r="407" spans="2:22" x14ac:dyDescent="0.25">
      <c r="B407" s="15">
        <v>23</v>
      </c>
      <c r="C407" s="16">
        <v>21601</v>
      </c>
      <c r="D407" s="130" t="s">
        <v>353</v>
      </c>
      <c r="E407" s="318" t="s">
        <v>489</v>
      </c>
      <c r="F407" s="319" t="s">
        <v>182</v>
      </c>
      <c r="G407" s="5">
        <v>9</v>
      </c>
      <c r="H407" s="7" t="s">
        <v>181</v>
      </c>
      <c r="I407" s="7">
        <v>105</v>
      </c>
      <c r="J407" s="791"/>
      <c r="K407" s="16">
        <v>21</v>
      </c>
      <c r="L407" s="65" t="s">
        <v>31</v>
      </c>
      <c r="M407" s="66">
        <v>62.5</v>
      </c>
      <c r="N407" s="17">
        <f t="shared" si="6"/>
        <v>1312.5</v>
      </c>
      <c r="O407" s="784"/>
      <c r="P407" s="19">
        <v>0.1</v>
      </c>
      <c r="Q407" s="19">
        <v>0.4</v>
      </c>
      <c r="R407" s="19">
        <v>0.1</v>
      </c>
      <c r="S407" s="19">
        <v>0.4</v>
      </c>
      <c r="T407" s="16"/>
      <c r="U407" s="137" t="s">
        <v>29</v>
      </c>
      <c r="V407" s="729"/>
    </row>
    <row r="408" spans="2:22" x14ac:dyDescent="0.25">
      <c r="B408" s="15">
        <v>24</v>
      </c>
      <c r="C408" s="16">
        <v>21601</v>
      </c>
      <c r="D408" s="130" t="s">
        <v>354</v>
      </c>
      <c r="E408" s="318" t="s">
        <v>489</v>
      </c>
      <c r="F408" s="319" t="s">
        <v>182</v>
      </c>
      <c r="G408" s="5">
        <v>9</v>
      </c>
      <c r="H408" s="7" t="s">
        <v>181</v>
      </c>
      <c r="I408" s="7">
        <v>105</v>
      </c>
      <c r="J408" s="791"/>
      <c r="K408" s="16">
        <v>20</v>
      </c>
      <c r="L408" s="65" t="s">
        <v>31</v>
      </c>
      <c r="M408" s="66">
        <v>42.5</v>
      </c>
      <c r="N408" s="17">
        <f t="shared" si="6"/>
        <v>850</v>
      </c>
      <c r="O408" s="784"/>
      <c r="P408" s="19">
        <v>0.1</v>
      </c>
      <c r="Q408" s="19">
        <v>0.4</v>
      </c>
      <c r="R408" s="19">
        <v>0.1</v>
      </c>
      <c r="S408" s="19">
        <v>0.4</v>
      </c>
      <c r="T408" s="16"/>
      <c r="U408" s="137" t="s">
        <v>29</v>
      </c>
      <c r="V408" s="729"/>
    </row>
    <row r="409" spans="2:22" x14ac:dyDescent="0.25">
      <c r="B409" s="15">
        <v>25</v>
      </c>
      <c r="C409" s="16">
        <v>21601</v>
      </c>
      <c r="D409" s="130" t="s">
        <v>355</v>
      </c>
      <c r="E409" s="318" t="s">
        <v>489</v>
      </c>
      <c r="F409" s="319" t="s">
        <v>182</v>
      </c>
      <c r="G409" s="5">
        <v>9</v>
      </c>
      <c r="H409" s="7" t="s">
        <v>181</v>
      </c>
      <c r="I409" s="7">
        <v>105</v>
      </c>
      <c r="J409" s="791"/>
      <c r="K409" s="16">
        <v>15</v>
      </c>
      <c r="L409" s="65" t="s">
        <v>31</v>
      </c>
      <c r="M409" s="66">
        <v>45.5</v>
      </c>
      <c r="N409" s="17">
        <f t="shared" si="6"/>
        <v>682.5</v>
      </c>
      <c r="O409" s="784"/>
      <c r="P409" s="19">
        <v>0.1</v>
      </c>
      <c r="Q409" s="19">
        <v>0.4</v>
      </c>
      <c r="R409" s="19">
        <v>0.1</v>
      </c>
      <c r="S409" s="19">
        <v>0.4</v>
      </c>
      <c r="T409" s="16"/>
      <c r="U409" s="137" t="s">
        <v>29</v>
      </c>
      <c r="V409" s="729"/>
    </row>
    <row r="410" spans="2:22" ht="24.75" x14ac:dyDescent="0.25">
      <c r="B410" s="15">
        <v>26</v>
      </c>
      <c r="C410" s="16">
        <v>21601</v>
      </c>
      <c r="D410" s="130" t="s">
        <v>356</v>
      </c>
      <c r="E410" s="318" t="s">
        <v>489</v>
      </c>
      <c r="F410" s="319" t="s">
        <v>182</v>
      </c>
      <c r="G410" s="5">
        <v>9</v>
      </c>
      <c r="H410" s="7" t="s">
        <v>181</v>
      </c>
      <c r="I410" s="7">
        <v>105</v>
      </c>
      <c r="J410" s="791"/>
      <c r="K410" s="16">
        <v>300</v>
      </c>
      <c r="L410" s="65" t="s">
        <v>36</v>
      </c>
      <c r="M410" s="66">
        <v>35</v>
      </c>
      <c r="N410" s="17">
        <f t="shared" si="6"/>
        <v>10500</v>
      </c>
      <c r="O410" s="784"/>
      <c r="P410" s="19">
        <v>0.1</v>
      </c>
      <c r="Q410" s="19">
        <v>0.4</v>
      </c>
      <c r="R410" s="19">
        <v>0.1</v>
      </c>
      <c r="S410" s="19">
        <v>0.4</v>
      </c>
      <c r="T410" s="16"/>
      <c r="U410" s="137" t="s">
        <v>29</v>
      </c>
      <c r="V410" s="729"/>
    </row>
    <row r="411" spans="2:22" x14ac:dyDescent="0.25">
      <c r="B411" s="15">
        <v>27</v>
      </c>
      <c r="C411" s="16">
        <v>21601</v>
      </c>
      <c r="D411" s="130" t="s">
        <v>357</v>
      </c>
      <c r="E411" s="318" t="s">
        <v>489</v>
      </c>
      <c r="F411" s="319" t="s">
        <v>182</v>
      </c>
      <c r="G411" s="5">
        <v>9</v>
      </c>
      <c r="H411" s="7" t="s">
        <v>181</v>
      </c>
      <c r="I411" s="7">
        <v>105</v>
      </c>
      <c r="J411" s="791"/>
      <c r="K411" s="16">
        <v>15</v>
      </c>
      <c r="L411" s="65" t="s">
        <v>31</v>
      </c>
      <c r="M411" s="66">
        <v>58.7</v>
      </c>
      <c r="N411" s="17">
        <f t="shared" si="6"/>
        <v>880.5</v>
      </c>
      <c r="O411" s="784"/>
      <c r="P411" s="19">
        <v>0.1</v>
      </c>
      <c r="Q411" s="19">
        <v>0.4</v>
      </c>
      <c r="R411" s="19">
        <v>0.1</v>
      </c>
      <c r="S411" s="19">
        <v>0.4</v>
      </c>
      <c r="T411" s="16"/>
      <c r="U411" s="137" t="s">
        <v>29</v>
      </c>
      <c r="V411" s="729"/>
    </row>
    <row r="412" spans="2:22" x14ac:dyDescent="0.25">
      <c r="B412" s="15">
        <v>28</v>
      </c>
      <c r="C412" s="16">
        <v>21601</v>
      </c>
      <c r="D412" s="130" t="s">
        <v>358</v>
      </c>
      <c r="E412" s="318" t="s">
        <v>489</v>
      </c>
      <c r="F412" s="319" t="s">
        <v>182</v>
      </c>
      <c r="G412" s="5">
        <v>9</v>
      </c>
      <c r="H412" s="7" t="s">
        <v>181</v>
      </c>
      <c r="I412" s="7">
        <v>105</v>
      </c>
      <c r="J412" s="791"/>
      <c r="K412" s="16">
        <v>15</v>
      </c>
      <c r="L412" s="65" t="s">
        <v>68</v>
      </c>
      <c r="M412" s="66">
        <v>32</v>
      </c>
      <c r="N412" s="17">
        <f t="shared" si="6"/>
        <v>480</v>
      </c>
      <c r="O412" s="784"/>
      <c r="P412" s="19">
        <v>0.1</v>
      </c>
      <c r="Q412" s="19">
        <v>0.4</v>
      </c>
      <c r="R412" s="19">
        <v>0.1</v>
      </c>
      <c r="S412" s="19">
        <v>0.4</v>
      </c>
      <c r="T412" s="16"/>
      <c r="U412" s="137" t="s">
        <v>29</v>
      </c>
      <c r="V412" s="729"/>
    </row>
    <row r="413" spans="2:22" x14ac:dyDescent="0.25">
      <c r="B413" s="15">
        <v>29</v>
      </c>
      <c r="C413" s="16">
        <v>21601</v>
      </c>
      <c r="D413" s="130" t="s">
        <v>359</v>
      </c>
      <c r="E413" s="318" t="s">
        <v>489</v>
      </c>
      <c r="F413" s="319" t="s">
        <v>182</v>
      </c>
      <c r="G413" s="5">
        <v>9</v>
      </c>
      <c r="H413" s="7" t="s">
        <v>181</v>
      </c>
      <c r="I413" s="7">
        <v>105</v>
      </c>
      <c r="J413" s="791"/>
      <c r="K413" s="16">
        <v>21</v>
      </c>
      <c r="L413" s="65" t="s">
        <v>69</v>
      </c>
      <c r="M413" s="66">
        <v>520</v>
      </c>
      <c r="N413" s="17">
        <f t="shared" si="6"/>
        <v>10920</v>
      </c>
      <c r="O413" s="784"/>
      <c r="P413" s="19">
        <v>0.1</v>
      </c>
      <c r="Q413" s="19">
        <v>0.4</v>
      </c>
      <c r="R413" s="19">
        <v>0.1</v>
      </c>
      <c r="S413" s="19">
        <v>0.4</v>
      </c>
      <c r="T413" s="16"/>
      <c r="U413" s="137" t="s">
        <v>29</v>
      </c>
      <c r="V413" s="729"/>
    </row>
    <row r="414" spans="2:22" x14ac:dyDescent="0.25">
      <c r="B414" s="15">
        <v>30</v>
      </c>
      <c r="C414" s="16">
        <v>21601</v>
      </c>
      <c r="D414" s="130" t="s">
        <v>360</v>
      </c>
      <c r="E414" s="318" t="s">
        <v>489</v>
      </c>
      <c r="F414" s="319" t="s">
        <v>182</v>
      </c>
      <c r="G414" s="5">
        <v>9</v>
      </c>
      <c r="H414" s="7" t="s">
        <v>181</v>
      </c>
      <c r="I414" s="7">
        <v>105</v>
      </c>
      <c r="J414" s="791"/>
      <c r="K414" s="16">
        <v>20</v>
      </c>
      <c r="L414" s="65" t="s">
        <v>31</v>
      </c>
      <c r="M414" s="66">
        <v>65</v>
      </c>
      <c r="N414" s="17">
        <f t="shared" si="6"/>
        <v>1300</v>
      </c>
      <c r="O414" s="784"/>
      <c r="P414" s="19">
        <v>0.1</v>
      </c>
      <c r="Q414" s="19">
        <v>0.4</v>
      </c>
      <c r="R414" s="19">
        <v>0.1</v>
      </c>
      <c r="S414" s="19">
        <v>0.4</v>
      </c>
      <c r="T414" s="16"/>
      <c r="U414" s="137" t="s">
        <v>29</v>
      </c>
      <c r="V414" s="729"/>
    </row>
    <row r="415" spans="2:22" x14ac:dyDescent="0.25">
      <c r="B415" s="15">
        <v>31</v>
      </c>
      <c r="C415" s="16">
        <v>21601</v>
      </c>
      <c r="D415" s="130" t="s">
        <v>361</v>
      </c>
      <c r="E415" s="318" t="s">
        <v>489</v>
      </c>
      <c r="F415" s="319" t="s">
        <v>182</v>
      </c>
      <c r="G415" s="5">
        <v>9</v>
      </c>
      <c r="H415" s="7" t="s">
        <v>181</v>
      </c>
      <c r="I415" s="7">
        <v>105</v>
      </c>
      <c r="J415" s="791"/>
      <c r="K415" s="16">
        <v>10</v>
      </c>
      <c r="L415" s="65" t="s">
        <v>31</v>
      </c>
      <c r="M415" s="66">
        <v>180</v>
      </c>
      <c r="N415" s="17">
        <f t="shared" si="6"/>
        <v>1800</v>
      </c>
      <c r="O415" s="784"/>
      <c r="P415" s="19">
        <v>0.1</v>
      </c>
      <c r="Q415" s="19">
        <v>0.4</v>
      </c>
      <c r="R415" s="19">
        <v>0.1</v>
      </c>
      <c r="S415" s="19">
        <v>0.4</v>
      </c>
      <c r="T415" s="16"/>
      <c r="U415" s="137" t="s">
        <v>29</v>
      </c>
      <c r="V415" s="729"/>
    </row>
    <row r="416" spans="2:22" x14ac:dyDescent="0.25">
      <c r="B416" s="15">
        <v>32</v>
      </c>
      <c r="C416" s="16">
        <v>21601</v>
      </c>
      <c r="D416" s="130" t="s">
        <v>362</v>
      </c>
      <c r="E416" s="318" t="s">
        <v>489</v>
      </c>
      <c r="F416" s="319" t="s">
        <v>182</v>
      </c>
      <c r="G416" s="5">
        <v>9</v>
      </c>
      <c r="H416" s="7" t="s">
        <v>181</v>
      </c>
      <c r="I416" s="7">
        <v>105</v>
      </c>
      <c r="J416" s="791"/>
      <c r="K416" s="16">
        <v>9</v>
      </c>
      <c r="L416" s="65" t="s">
        <v>31</v>
      </c>
      <c r="M416" s="66">
        <v>450</v>
      </c>
      <c r="N416" s="17">
        <f t="shared" si="6"/>
        <v>4050</v>
      </c>
      <c r="O416" s="784"/>
      <c r="P416" s="19">
        <v>0.1</v>
      </c>
      <c r="Q416" s="19">
        <v>0.4</v>
      </c>
      <c r="R416" s="19">
        <v>0.1</v>
      </c>
      <c r="S416" s="19">
        <v>0.4</v>
      </c>
      <c r="T416" s="16"/>
      <c r="U416" s="137" t="s">
        <v>29</v>
      </c>
      <c r="V416" s="729"/>
    </row>
    <row r="417" spans="2:22" x14ac:dyDescent="0.25">
      <c r="B417" s="15">
        <v>33</v>
      </c>
      <c r="C417" s="16">
        <v>21601</v>
      </c>
      <c r="D417" s="130" t="s">
        <v>363</v>
      </c>
      <c r="E417" s="318" t="s">
        <v>489</v>
      </c>
      <c r="F417" s="319" t="s">
        <v>182</v>
      </c>
      <c r="G417" s="5">
        <v>9</v>
      </c>
      <c r="H417" s="7" t="s">
        <v>181</v>
      </c>
      <c r="I417" s="7">
        <v>105</v>
      </c>
      <c r="J417" s="791"/>
      <c r="K417" s="16">
        <v>15</v>
      </c>
      <c r="L417" s="65" t="s">
        <v>69</v>
      </c>
      <c r="M417" s="66">
        <v>520</v>
      </c>
      <c r="N417" s="17">
        <f t="shared" si="6"/>
        <v>7800</v>
      </c>
      <c r="O417" s="784"/>
      <c r="P417" s="19">
        <v>0.1</v>
      </c>
      <c r="Q417" s="19">
        <v>0.4</v>
      </c>
      <c r="R417" s="19">
        <v>0.1</v>
      </c>
      <c r="S417" s="19">
        <v>0.4</v>
      </c>
      <c r="T417" s="16"/>
      <c r="U417" s="137" t="s">
        <v>29</v>
      </c>
      <c r="V417" s="729"/>
    </row>
    <row r="418" spans="2:22" x14ac:dyDescent="0.25">
      <c r="B418" s="15">
        <v>34</v>
      </c>
      <c r="C418" s="16">
        <v>21601</v>
      </c>
      <c r="D418" s="130" t="s">
        <v>499</v>
      </c>
      <c r="E418" s="318" t="s">
        <v>489</v>
      </c>
      <c r="F418" s="319" t="s">
        <v>182</v>
      </c>
      <c r="G418" s="5">
        <v>9</v>
      </c>
      <c r="H418" s="346" t="s">
        <v>181</v>
      </c>
      <c r="I418" s="346">
        <v>105</v>
      </c>
      <c r="J418" s="791"/>
      <c r="K418" s="16">
        <v>10</v>
      </c>
      <c r="L418" s="65" t="s">
        <v>31</v>
      </c>
      <c r="M418" s="66">
        <v>95</v>
      </c>
      <c r="N418" s="17">
        <f t="shared" si="6"/>
        <v>950</v>
      </c>
      <c r="O418" s="784"/>
      <c r="P418" s="117">
        <v>0.1</v>
      </c>
      <c r="Q418" s="117">
        <v>0.4</v>
      </c>
      <c r="R418" s="117">
        <v>0.1</v>
      </c>
      <c r="S418" s="117">
        <v>0.4</v>
      </c>
      <c r="T418" s="116"/>
      <c r="U418" s="522" t="s">
        <v>29</v>
      </c>
      <c r="V418" s="729"/>
    </row>
    <row r="419" spans="2:22" x14ac:dyDescent="0.25">
      <c r="B419" s="15">
        <v>35</v>
      </c>
      <c r="C419" s="16">
        <v>21601</v>
      </c>
      <c r="D419" s="130" t="s">
        <v>364</v>
      </c>
      <c r="E419" s="318" t="s">
        <v>489</v>
      </c>
      <c r="F419" s="319" t="s">
        <v>182</v>
      </c>
      <c r="G419" s="5">
        <v>9</v>
      </c>
      <c r="H419" s="346" t="s">
        <v>181</v>
      </c>
      <c r="I419" s="346">
        <v>105</v>
      </c>
      <c r="J419" s="791"/>
      <c r="K419" s="16">
        <v>15</v>
      </c>
      <c r="L419" s="65" t="s">
        <v>69</v>
      </c>
      <c r="M419" s="66">
        <v>450</v>
      </c>
      <c r="N419" s="17">
        <f t="shared" si="6"/>
        <v>6750</v>
      </c>
      <c r="O419" s="784"/>
      <c r="P419" s="117">
        <v>0.1</v>
      </c>
      <c r="Q419" s="117">
        <v>0.4</v>
      </c>
      <c r="R419" s="117">
        <v>0.1</v>
      </c>
      <c r="S419" s="117">
        <v>0.4</v>
      </c>
      <c r="T419" s="116"/>
      <c r="U419" s="522" t="s">
        <v>29</v>
      </c>
      <c r="V419" s="729"/>
    </row>
    <row r="420" spans="2:22" x14ac:dyDescent="0.25">
      <c r="B420" s="15">
        <v>36</v>
      </c>
      <c r="C420" s="16">
        <v>21601</v>
      </c>
      <c r="D420" s="130" t="s">
        <v>365</v>
      </c>
      <c r="E420" s="318" t="s">
        <v>489</v>
      </c>
      <c r="F420" s="319" t="s">
        <v>182</v>
      </c>
      <c r="G420" s="5">
        <v>9</v>
      </c>
      <c r="H420" s="7" t="s">
        <v>181</v>
      </c>
      <c r="I420" s="7">
        <v>105</v>
      </c>
      <c r="J420" s="791"/>
      <c r="K420" s="16">
        <v>25</v>
      </c>
      <c r="L420" s="65" t="s">
        <v>31</v>
      </c>
      <c r="M420" s="66">
        <v>25</v>
      </c>
      <c r="N420" s="17">
        <f t="shared" si="6"/>
        <v>625</v>
      </c>
      <c r="O420" s="784"/>
      <c r="P420" s="19">
        <v>0.1</v>
      </c>
      <c r="Q420" s="19">
        <v>0.4</v>
      </c>
      <c r="R420" s="19">
        <v>0.1</v>
      </c>
      <c r="S420" s="19">
        <v>0.4</v>
      </c>
      <c r="T420" s="16"/>
      <c r="U420" s="137" t="s">
        <v>29</v>
      </c>
      <c r="V420" s="729"/>
    </row>
    <row r="421" spans="2:22" ht="15.75" thickBot="1" x14ac:dyDescent="0.3">
      <c r="B421" s="22">
        <v>37</v>
      </c>
      <c r="C421" s="23">
        <v>21601</v>
      </c>
      <c r="D421" s="148" t="s">
        <v>366</v>
      </c>
      <c r="E421" s="318" t="s">
        <v>489</v>
      </c>
      <c r="F421" s="319" t="s">
        <v>182</v>
      </c>
      <c r="G421" s="5">
        <v>9</v>
      </c>
      <c r="H421" s="174" t="s">
        <v>181</v>
      </c>
      <c r="I421" s="174">
        <v>105</v>
      </c>
      <c r="J421" s="793"/>
      <c r="K421" s="23">
        <v>13</v>
      </c>
      <c r="L421" s="194" t="s">
        <v>31</v>
      </c>
      <c r="M421" s="175">
        <v>380</v>
      </c>
      <c r="N421" s="17">
        <v>4939.1000000000004</v>
      </c>
      <c r="O421" s="785"/>
      <c r="P421" s="25">
        <v>0.1</v>
      </c>
      <c r="Q421" s="25">
        <v>0.4</v>
      </c>
      <c r="R421" s="25">
        <v>0.1</v>
      </c>
      <c r="S421" s="25">
        <v>0.4</v>
      </c>
      <c r="T421" s="23"/>
      <c r="U421" s="147" t="s">
        <v>29</v>
      </c>
      <c r="V421" s="730"/>
    </row>
    <row r="422" spans="2:22" ht="15.75" thickTop="1" x14ac:dyDescent="0.25">
      <c r="B422" s="27"/>
      <c r="C422" s="27"/>
      <c r="D422" s="28"/>
      <c r="E422" s="28"/>
      <c r="F422" s="28"/>
      <c r="G422" s="12"/>
      <c r="H422" s="12"/>
      <c r="I422" s="12"/>
      <c r="J422" s="12"/>
      <c r="K422" s="27"/>
      <c r="L422" s="67"/>
      <c r="M422" s="68"/>
      <c r="N422" s="69"/>
      <c r="O422" s="31"/>
      <c r="P422" s="32"/>
      <c r="Q422" s="32"/>
      <c r="R422" s="32"/>
      <c r="S422" s="32"/>
      <c r="T422" s="47"/>
      <c r="U422" s="34"/>
      <c r="V422" s="14"/>
    </row>
    <row r="423" spans="2:22" x14ac:dyDescent="0.25">
      <c r="B423" s="27"/>
      <c r="C423" s="27"/>
      <c r="D423" s="28"/>
      <c r="E423" s="28"/>
      <c r="F423" s="28"/>
      <c r="G423" s="12"/>
      <c r="H423" s="12"/>
      <c r="I423" s="12"/>
      <c r="J423" s="12"/>
      <c r="K423" s="27"/>
      <c r="L423" s="67"/>
      <c r="M423" s="68"/>
      <c r="N423" s="69">
        <f>SUM(N385:N422)</f>
        <v>109994</v>
      </c>
      <c r="O423" s="31"/>
      <c r="P423" s="32"/>
      <c r="Q423" s="32"/>
      <c r="R423" s="32"/>
      <c r="S423" s="32"/>
      <c r="T423" s="47"/>
      <c r="U423" s="34"/>
      <c r="V423" s="14"/>
    </row>
    <row r="424" spans="2:22" x14ac:dyDescent="0.25">
      <c r="B424" s="27"/>
      <c r="C424" s="27"/>
      <c r="D424" s="28"/>
      <c r="E424" s="28"/>
      <c r="F424" s="28"/>
      <c r="G424" s="12"/>
      <c r="H424" s="12"/>
      <c r="I424" s="12"/>
      <c r="J424" s="12"/>
      <c r="K424" s="27"/>
      <c r="L424" s="67"/>
      <c r="M424" s="68"/>
      <c r="N424" s="69"/>
      <c r="O424" s="31"/>
      <c r="P424" s="32"/>
      <c r="Q424" s="32"/>
      <c r="R424" s="32"/>
      <c r="S424" s="32"/>
      <c r="T424" s="47"/>
      <c r="U424" s="34"/>
      <c r="V424" s="14"/>
    </row>
    <row r="425" spans="2:22" x14ac:dyDescent="0.25">
      <c r="B425" s="27"/>
      <c r="C425" s="27"/>
      <c r="D425" s="28"/>
      <c r="E425" s="28"/>
      <c r="F425" s="28"/>
      <c r="G425" s="12"/>
      <c r="H425" s="12"/>
      <c r="I425" s="12"/>
      <c r="J425" s="12"/>
      <c r="K425" s="27"/>
      <c r="L425" s="67"/>
      <c r="M425" s="68"/>
      <c r="N425" s="69"/>
      <c r="O425" s="31"/>
      <c r="P425" s="32"/>
      <c r="Q425" s="32"/>
      <c r="R425" s="32"/>
      <c r="S425" s="32"/>
      <c r="T425" s="47"/>
      <c r="U425" s="34"/>
      <c r="V425" s="14"/>
    </row>
    <row r="426" spans="2:22" x14ac:dyDescent="0.25">
      <c r="B426" s="27"/>
      <c r="C426" s="27"/>
      <c r="D426" s="28"/>
      <c r="E426" s="28"/>
      <c r="F426" s="28"/>
      <c r="G426" s="12"/>
      <c r="H426" s="12"/>
      <c r="I426" s="12"/>
      <c r="J426" s="12"/>
      <c r="K426" s="27"/>
      <c r="L426" s="67"/>
      <c r="M426" s="68"/>
      <c r="N426" s="69"/>
      <c r="O426" s="31"/>
      <c r="P426" s="32"/>
      <c r="Q426" s="32"/>
      <c r="R426" s="32"/>
      <c r="S426" s="32"/>
      <c r="T426" s="47"/>
      <c r="U426" s="34"/>
      <c r="V426" s="14"/>
    </row>
    <row r="427" spans="2:22" x14ac:dyDescent="0.25">
      <c r="B427" s="706" t="s">
        <v>0</v>
      </c>
      <c r="C427" s="706"/>
      <c r="D427" s="706"/>
      <c r="E427" s="706"/>
      <c r="F427" s="706"/>
      <c r="G427" s="706"/>
      <c r="H427" s="706"/>
      <c r="I427" s="706"/>
      <c r="J427" s="706"/>
      <c r="K427" s="706"/>
      <c r="L427" s="706"/>
      <c r="M427" s="706"/>
      <c r="N427" s="706"/>
      <c r="O427" s="706"/>
      <c r="P427" s="706"/>
      <c r="Q427" s="706"/>
      <c r="R427" s="706"/>
      <c r="S427" s="706"/>
      <c r="T427" s="706"/>
      <c r="U427" s="706"/>
      <c r="V427" s="706"/>
    </row>
    <row r="428" spans="2:22" x14ac:dyDescent="0.25">
      <c r="B428" s="713" t="s">
        <v>1</v>
      </c>
      <c r="C428" s="713"/>
      <c r="D428" s="713"/>
      <c r="E428" s="713"/>
      <c r="F428" s="713"/>
      <c r="G428" s="713"/>
      <c r="H428" s="713"/>
      <c r="I428" s="713"/>
      <c r="J428" s="713"/>
      <c r="K428" s="713"/>
      <c r="L428" s="713"/>
      <c r="M428" s="713"/>
      <c r="N428" s="713"/>
      <c r="O428" s="713"/>
      <c r="P428" s="713"/>
      <c r="Q428" s="713"/>
      <c r="R428" s="713"/>
      <c r="S428" s="713"/>
      <c r="T428" s="713"/>
      <c r="U428" s="713"/>
      <c r="V428" s="713"/>
    </row>
    <row r="429" spans="2:22" x14ac:dyDescent="0.25">
      <c r="B429" s="713" t="s">
        <v>2</v>
      </c>
      <c r="C429" s="713"/>
      <c r="D429" s="713"/>
      <c r="E429" s="713"/>
      <c r="F429" s="713"/>
      <c r="G429" s="713"/>
      <c r="H429" s="713"/>
      <c r="I429" s="713"/>
      <c r="J429" s="713"/>
      <c r="K429" s="713"/>
      <c r="L429" s="713"/>
      <c r="M429" s="713"/>
      <c r="N429" s="713"/>
      <c r="O429" s="713"/>
      <c r="P429" s="713"/>
      <c r="Q429" s="713"/>
      <c r="R429" s="713"/>
      <c r="S429" s="713"/>
      <c r="T429" s="713"/>
      <c r="U429" s="713"/>
      <c r="V429" s="713"/>
    </row>
    <row r="430" spans="2:22" x14ac:dyDescent="0.25">
      <c r="B430" s="713" t="s">
        <v>3</v>
      </c>
      <c r="C430" s="713"/>
      <c r="D430" s="713"/>
      <c r="E430" s="713"/>
      <c r="F430" s="713"/>
      <c r="G430" s="713"/>
      <c r="H430" s="713"/>
      <c r="I430" s="713"/>
      <c r="J430" s="713"/>
      <c r="K430" s="713"/>
      <c r="L430" s="713"/>
      <c r="M430" s="713"/>
      <c r="N430" s="713"/>
      <c r="O430" s="713"/>
      <c r="P430" s="713"/>
      <c r="Q430" s="713"/>
      <c r="R430" s="713"/>
      <c r="S430" s="713"/>
      <c r="T430" s="713"/>
      <c r="U430" s="713"/>
      <c r="V430" s="713"/>
    </row>
    <row r="431" spans="2:22" x14ac:dyDescent="0.25">
      <c r="B431" s="713" t="s">
        <v>494</v>
      </c>
      <c r="C431" s="713"/>
      <c r="D431" s="713"/>
      <c r="E431" s="713"/>
      <c r="F431" s="713"/>
      <c r="G431" s="713"/>
      <c r="H431" s="713"/>
      <c r="I431" s="713"/>
      <c r="J431" s="713"/>
      <c r="K431" s="713"/>
      <c r="L431" s="713"/>
      <c r="M431" s="713"/>
      <c r="N431" s="713"/>
      <c r="O431" s="713"/>
      <c r="P431" s="713"/>
      <c r="Q431" s="713"/>
      <c r="R431" s="713"/>
      <c r="S431" s="713"/>
      <c r="T431" s="713"/>
      <c r="U431" s="713"/>
      <c r="V431" s="713"/>
    </row>
    <row r="432" spans="2:22" x14ac:dyDescent="0.25">
      <c r="B432" s="726" t="s">
        <v>4</v>
      </c>
      <c r="C432" s="726"/>
      <c r="D432" s="726"/>
      <c r="E432" s="726"/>
      <c r="F432" s="726"/>
      <c r="G432" s="726"/>
      <c r="H432" s="726"/>
      <c r="I432" s="726"/>
      <c r="J432" s="726"/>
      <c r="K432" s="726"/>
      <c r="L432" s="726"/>
      <c r="M432" s="726"/>
      <c r="N432" s="726"/>
      <c r="O432" s="726"/>
      <c r="P432" s="726"/>
      <c r="Q432" s="726"/>
      <c r="R432" s="726"/>
      <c r="S432" s="726"/>
      <c r="T432" s="726"/>
      <c r="U432" s="726"/>
      <c r="V432" s="726"/>
    </row>
    <row r="433" spans="2:22" x14ac:dyDescent="0.25">
      <c r="B433" s="697" t="s">
        <v>70</v>
      </c>
      <c r="C433" s="697"/>
      <c r="D433" s="697"/>
      <c r="E433" s="697"/>
      <c r="F433" s="697"/>
      <c r="G433" s="697"/>
      <c r="H433" s="697"/>
      <c r="I433" s="697"/>
      <c r="J433" s="697"/>
      <c r="K433" s="697"/>
      <c r="L433" s="697"/>
      <c r="M433" s="697"/>
      <c r="N433" s="697"/>
      <c r="O433" s="697"/>
      <c r="P433" s="697"/>
      <c r="Q433" s="697"/>
      <c r="R433" s="697"/>
      <c r="S433" s="697"/>
      <c r="T433" s="697"/>
      <c r="U433" s="697"/>
      <c r="V433" s="697"/>
    </row>
    <row r="434" spans="2:22" ht="18.75" thickBot="1" x14ac:dyDescent="0.3">
      <c r="B434" s="2"/>
      <c r="C434" s="2"/>
      <c r="D434" s="3"/>
      <c r="E434" s="3"/>
      <c r="F434" s="3"/>
      <c r="G434" s="3"/>
      <c r="H434" s="3"/>
      <c r="I434" s="3"/>
      <c r="J434" s="3"/>
      <c r="K434" s="3"/>
      <c r="L434" s="4"/>
      <c r="M434" s="3"/>
      <c r="N434" s="3"/>
      <c r="O434" s="3"/>
      <c r="P434" s="3"/>
      <c r="Q434" s="3"/>
      <c r="R434" s="3"/>
      <c r="S434" s="3"/>
      <c r="T434" s="2"/>
      <c r="U434" s="2"/>
      <c r="V434" s="2"/>
    </row>
    <row r="435" spans="2:22" ht="15.75" thickTop="1" x14ac:dyDescent="0.25">
      <c r="B435" s="698" t="s">
        <v>6</v>
      </c>
      <c r="C435" s="700" t="s">
        <v>7</v>
      </c>
      <c r="D435" s="702" t="s">
        <v>8</v>
      </c>
      <c r="E435" s="702" t="s">
        <v>177</v>
      </c>
      <c r="F435" s="702" t="s">
        <v>178</v>
      </c>
      <c r="G435" s="702" t="s">
        <v>9</v>
      </c>
      <c r="H435" s="702" t="s">
        <v>10</v>
      </c>
      <c r="I435" s="312"/>
      <c r="J435" s="702" t="s">
        <v>179</v>
      </c>
      <c r="K435" s="702" t="s">
        <v>11</v>
      </c>
      <c r="L435" s="700" t="s">
        <v>12</v>
      </c>
      <c r="M435" s="704" t="s">
        <v>13</v>
      </c>
      <c r="N435" s="704" t="s">
        <v>14</v>
      </c>
      <c r="O435" s="704" t="s">
        <v>15</v>
      </c>
      <c r="P435" s="715" t="s">
        <v>16</v>
      </c>
      <c r="Q435" s="716"/>
      <c r="R435" s="716"/>
      <c r="S435" s="717"/>
      <c r="T435" s="721" t="s">
        <v>17</v>
      </c>
      <c r="U435" s="722"/>
      <c r="V435" s="708" t="s">
        <v>18</v>
      </c>
    </row>
    <row r="436" spans="2:22" x14ac:dyDescent="0.25">
      <c r="B436" s="699"/>
      <c r="C436" s="701"/>
      <c r="D436" s="703"/>
      <c r="E436" s="703"/>
      <c r="F436" s="703"/>
      <c r="G436" s="703"/>
      <c r="H436" s="703"/>
      <c r="I436" s="313"/>
      <c r="J436" s="703"/>
      <c r="K436" s="703"/>
      <c r="L436" s="701"/>
      <c r="M436" s="705"/>
      <c r="N436" s="705"/>
      <c r="O436" s="705"/>
      <c r="P436" s="718"/>
      <c r="Q436" s="719"/>
      <c r="R436" s="719"/>
      <c r="S436" s="720"/>
      <c r="T436" s="723"/>
      <c r="U436" s="724"/>
      <c r="V436" s="709"/>
    </row>
    <row r="437" spans="2:22" ht="48" x14ac:dyDescent="0.25">
      <c r="B437" s="699"/>
      <c r="C437" s="701"/>
      <c r="D437" s="703"/>
      <c r="E437" s="703"/>
      <c r="F437" s="703"/>
      <c r="G437" s="703"/>
      <c r="H437" s="703"/>
      <c r="I437" s="313" t="s">
        <v>180</v>
      </c>
      <c r="J437" s="703"/>
      <c r="K437" s="703"/>
      <c r="L437" s="701"/>
      <c r="M437" s="705"/>
      <c r="N437" s="705"/>
      <c r="O437" s="705"/>
      <c r="P437" s="711" t="s">
        <v>19</v>
      </c>
      <c r="Q437" s="711" t="s">
        <v>20</v>
      </c>
      <c r="R437" s="711" t="s">
        <v>21</v>
      </c>
      <c r="S437" s="711" t="s">
        <v>22</v>
      </c>
      <c r="T437" s="695" t="s">
        <v>23</v>
      </c>
      <c r="U437" s="695" t="s">
        <v>24</v>
      </c>
      <c r="V437" s="709"/>
    </row>
    <row r="438" spans="2:22" ht="15.75" thickBot="1" x14ac:dyDescent="0.3">
      <c r="B438" s="699"/>
      <c r="C438" s="701"/>
      <c r="D438" s="703"/>
      <c r="E438" s="703"/>
      <c r="F438" s="703"/>
      <c r="G438" s="703"/>
      <c r="H438" s="703"/>
      <c r="I438" s="313"/>
      <c r="J438" s="703"/>
      <c r="K438" s="703"/>
      <c r="L438" s="701"/>
      <c r="M438" s="705"/>
      <c r="N438" s="705"/>
      <c r="O438" s="705"/>
      <c r="P438" s="746"/>
      <c r="Q438" s="746"/>
      <c r="R438" s="746"/>
      <c r="S438" s="746"/>
      <c r="T438" s="705"/>
      <c r="U438" s="705"/>
      <c r="V438" s="710"/>
    </row>
    <row r="439" spans="2:22" ht="15.75" thickBot="1" x14ac:dyDescent="0.3">
      <c r="B439" s="22">
        <v>1</v>
      </c>
      <c r="C439" s="23">
        <v>21701</v>
      </c>
      <c r="D439" s="496" t="s">
        <v>375</v>
      </c>
      <c r="E439" s="318" t="s">
        <v>489</v>
      </c>
      <c r="F439" s="319" t="s">
        <v>182</v>
      </c>
      <c r="G439" s="5">
        <v>9</v>
      </c>
      <c r="H439" s="231" t="s">
        <v>181</v>
      </c>
      <c r="I439" s="231">
        <v>105</v>
      </c>
      <c r="J439" s="231" t="s">
        <v>520</v>
      </c>
      <c r="K439" s="196">
        <v>1</v>
      </c>
      <c r="L439" s="196" t="s">
        <v>79</v>
      </c>
      <c r="M439" s="478">
        <v>74736</v>
      </c>
      <c r="N439" s="183">
        <v>74736</v>
      </c>
      <c r="O439" s="666"/>
      <c r="P439" s="503">
        <v>0.1</v>
      </c>
      <c r="Q439" s="503">
        <v>0.4</v>
      </c>
      <c r="R439" s="503">
        <v>0.1</v>
      </c>
      <c r="S439" s="503">
        <v>0.4</v>
      </c>
      <c r="T439" s="231"/>
      <c r="U439" s="231" t="s">
        <v>29</v>
      </c>
      <c r="V439" s="467"/>
    </row>
    <row r="440" spans="2:22" ht="15.75" thickTop="1" x14ac:dyDescent="0.25">
      <c r="L440" s="62"/>
      <c r="N440" s="70"/>
    </row>
    <row r="441" spans="2:22" x14ac:dyDescent="0.25">
      <c r="L441" s="62"/>
    </row>
    <row r="442" spans="2:22" x14ac:dyDescent="0.25">
      <c r="L442" s="62"/>
      <c r="N442" s="70">
        <f>SUM(N439:N441)</f>
        <v>74736</v>
      </c>
    </row>
    <row r="443" spans="2:22" x14ac:dyDescent="0.25">
      <c r="L443" s="62"/>
    </row>
    <row r="444" spans="2:22" x14ac:dyDescent="0.25">
      <c r="L444" s="62"/>
    </row>
    <row r="445" spans="2:22" x14ac:dyDescent="0.25">
      <c r="L445" s="62"/>
    </row>
    <row r="446" spans="2:22" x14ac:dyDescent="0.25">
      <c r="L446" s="62"/>
    </row>
    <row r="447" spans="2:22" x14ac:dyDescent="0.25">
      <c r="L447" s="62"/>
    </row>
    <row r="448" spans="2:22" x14ac:dyDescent="0.25">
      <c r="L448" s="62"/>
    </row>
    <row r="449" spans="12:12" x14ac:dyDescent="0.25">
      <c r="L449" s="62"/>
    </row>
    <row r="450" spans="12:12" x14ac:dyDescent="0.25">
      <c r="L450" s="62"/>
    </row>
    <row r="451" spans="12:12" x14ac:dyDescent="0.25">
      <c r="L451" s="62"/>
    </row>
    <row r="452" spans="12:12" x14ac:dyDescent="0.25">
      <c r="L452" s="62"/>
    </row>
    <row r="453" spans="12:12" x14ac:dyDescent="0.25">
      <c r="L453" s="62"/>
    </row>
    <row r="454" spans="12:12" x14ac:dyDescent="0.25">
      <c r="L454" s="62"/>
    </row>
    <row r="455" spans="12:12" x14ac:dyDescent="0.25">
      <c r="L455" s="62"/>
    </row>
    <row r="456" spans="12:12" x14ac:dyDescent="0.25">
      <c r="L456" s="62"/>
    </row>
    <row r="457" spans="12:12" x14ac:dyDescent="0.25">
      <c r="L457" s="62"/>
    </row>
    <row r="458" spans="12:12" x14ac:dyDescent="0.25">
      <c r="L458" s="62"/>
    </row>
    <row r="459" spans="12:12" x14ac:dyDescent="0.25">
      <c r="L459" s="62"/>
    </row>
    <row r="460" spans="12:12" x14ac:dyDescent="0.25">
      <c r="L460" s="62"/>
    </row>
    <row r="461" spans="12:12" x14ac:dyDescent="0.25">
      <c r="L461" s="62"/>
    </row>
    <row r="462" spans="12:12" x14ac:dyDescent="0.25">
      <c r="L462" s="62"/>
    </row>
    <row r="463" spans="12:12" x14ac:dyDescent="0.25">
      <c r="L463" s="62"/>
    </row>
    <row r="464" spans="12:12" x14ac:dyDescent="0.25">
      <c r="L464" s="62"/>
    </row>
    <row r="465" spans="2:22" x14ac:dyDescent="0.25">
      <c r="L465" s="62"/>
    </row>
    <row r="466" spans="2:22" x14ac:dyDescent="0.25">
      <c r="L466" s="62"/>
    </row>
    <row r="467" spans="2:22" x14ac:dyDescent="0.25">
      <c r="L467" s="62"/>
    </row>
    <row r="468" spans="2:22" x14ac:dyDescent="0.25">
      <c r="B468" s="706" t="s">
        <v>0</v>
      </c>
      <c r="C468" s="706"/>
      <c r="D468" s="706"/>
      <c r="E468" s="706"/>
      <c r="F468" s="706"/>
      <c r="G468" s="706"/>
      <c r="H468" s="706"/>
      <c r="I468" s="706"/>
      <c r="J468" s="706"/>
      <c r="K468" s="706"/>
      <c r="L468" s="706"/>
      <c r="M468" s="706"/>
      <c r="N468" s="706"/>
      <c r="O468" s="706"/>
      <c r="P468" s="706"/>
      <c r="Q468" s="706"/>
      <c r="R468" s="706"/>
      <c r="S468" s="706"/>
      <c r="T468" s="706"/>
      <c r="U468" s="706"/>
      <c r="V468" s="706"/>
    </row>
    <row r="469" spans="2:22" x14ac:dyDescent="0.25">
      <c r="B469" s="713" t="s">
        <v>1</v>
      </c>
      <c r="C469" s="713"/>
      <c r="D469" s="713"/>
      <c r="E469" s="713"/>
      <c r="F469" s="713"/>
      <c r="G469" s="713"/>
      <c r="H469" s="713"/>
      <c r="I469" s="713"/>
      <c r="J469" s="713"/>
      <c r="K469" s="713"/>
      <c r="L469" s="713"/>
      <c r="M469" s="713"/>
      <c r="N469" s="713"/>
      <c r="O469" s="713"/>
      <c r="P469" s="713"/>
      <c r="Q469" s="713"/>
      <c r="R469" s="713"/>
      <c r="S469" s="713"/>
      <c r="T469" s="713"/>
      <c r="U469" s="713"/>
      <c r="V469" s="713"/>
    </row>
    <row r="470" spans="2:22" x14ac:dyDescent="0.25">
      <c r="B470" s="713" t="s">
        <v>2</v>
      </c>
      <c r="C470" s="713"/>
      <c r="D470" s="713"/>
      <c r="E470" s="713"/>
      <c r="F470" s="713"/>
      <c r="G470" s="713"/>
      <c r="H470" s="713"/>
      <c r="I470" s="713"/>
      <c r="J470" s="713"/>
      <c r="K470" s="713"/>
      <c r="L470" s="713"/>
      <c r="M470" s="713"/>
      <c r="N470" s="713"/>
      <c r="O470" s="713"/>
      <c r="P470" s="713"/>
      <c r="Q470" s="713"/>
      <c r="R470" s="713"/>
      <c r="S470" s="713"/>
      <c r="T470" s="713"/>
      <c r="U470" s="713"/>
      <c r="V470" s="713"/>
    </row>
    <row r="471" spans="2:22" x14ac:dyDescent="0.25">
      <c r="B471" s="713" t="s">
        <v>3</v>
      </c>
      <c r="C471" s="713"/>
      <c r="D471" s="713"/>
      <c r="E471" s="713"/>
      <c r="F471" s="713"/>
      <c r="G471" s="713"/>
      <c r="H471" s="713"/>
      <c r="I471" s="713"/>
      <c r="J471" s="713"/>
      <c r="K471" s="713"/>
      <c r="L471" s="713"/>
      <c r="M471" s="713"/>
      <c r="N471" s="713"/>
      <c r="O471" s="713"/>
      <c r="P471" s="713"/>
      <c r="Q471" s="713"/>
      <c r="R471" s="713"/>
      <c r="S471" s="713"/>
      <c r="T471" s="713"/>
      <c r="U471" s="713"/>
      <c r="V471" s="713"/>
    </row>
    <row r="472" spans="2:22" x14ac:dyDescent="0.25">
      <c r="B472" s="713" t="s">
        <v>494</v>
      </c>
      <c r="C472" s="713"/>
      <c r="D472" s="713"/>
      <c r="E472" s="713"/>
      <c r="F472" s="713"/>
      <c r="G472" s="713"/>
      <c r="H472" s="713"/>
      <c r="I472" s="713"/>
      <c r="J472" s="713"/>
      <c r="K472" s="713"/>
      <c r="L472" s="713"/>
      <c r="M472" s="713"/>
      <c r="N472" s="713"/>
      <c r="O472" s="713"/>
      <c r="P472" s="713"/>
      <c r="Q472" s="713"/>
      <c r="R472" s="713"/>
      <c r="S472" s="713"/>
      <c r="T472" s="713"/>
      <c r="U472" s="713"/>
      <c r="V472" s="713"/>
    </row>
    <row r="473" spans="2:22" x14ac:dyDescent="0.25">
      <c r="B473" s="714" t="s">
        <v>4</v>
      </c>
      <c r="C473" s="714"/>
      <c r="D473" s="714"/>
      <c r="E473" s="714"/>
      <c r="F473" s="714"/>
      <c r="G473" s="714"/>
      <c r="H473" s="714"/>
      <c r="I473" s="714"/>
      <c r="J473" s="714"/>
      <c r="K473" s="714"/>
      <c r="L473" s="714"/>
      <c r="M473" s="714"/>
      <c r="N473" s="714"/>
      <c r="O473" s="714"/>
      <c r="P473" s="714"/>
      <c r="Q473" s="714"/>
      <c r="R473" s="714"/>
      <c r="S473" s="714"/>
      <c r="T473" s="714"/>
      <c r="U473" s="714"/>
      <c r="V473" s="714"/>
    </row>
    <row r="474" spans="2:22" x14ac:dyDescent="0.25">
      <c r="B474" s="706" t="s">
        <v>74</v>
      </c>
      <c r="C474" s="706"/>
      <c r="D474" s="706"/>
      <c r="E474" s="706"/>
      <c r="F474" s="706"/>
      <c r="G474" s="706"/>
      <c r="H474" s="706"/>
      <c r="I474" s="706"/>
      <c r="J474" s="706"/>
      <c r="K474" s="706"/>
      <c r="L474" s="706"/>
      <c r="M474" s="706"/>
      <c r="N474" s="706"/>
      <c r="O474" s="706"/>
      <c r="P474" s="706"/>
      <c r="Q474" s="706"/>
      <c r="R474" s="706"/>
      <c r="S474" s="706"/>
      <c r="T474" s="706"/>
      <c r="U474" s="706"/>
      <c r="V474" s="706"/>
    </row>
    <row r="475" spans="2:22" ht="18.75" thickBot="1" x14ac:dyDescent="0.3">
      <c r="B475" s="2"/>
      <c r="C475" s="2"/>
      <c r="D475" s="3"/>
      <c r="E475" s="3"/>
      <c r="F475" s="3"/>
      <c r="G475" s="3"/>
      <c r="H475" s="3"/>
      <c r="I475" s="3"/>
      <c r="J475" s="3"/>
      <c r="K475" s="3"/>
      <c r="L475" s="4"/>
      <c r="M475" s="3"/>
      <c r="N475" s="3"/>
      <c r="O475" s="3"/>
      <c r="P475" s="3"/>
      <c r="Q475" s="3"/>
      <c r="R475" s="3"/>
      <c r="S475" s="3"/>
      <c r="T475" s="2"/>
      <c r="U475" s="2"/>
      <c r="V475" s="2"/>
    </row>
    <row r="476" spans="2:22" ht="15.75" thickTop="1" x14ac:dyDescent="0.25">
      <c r="B476" s="698" t="s">
        <v>6</v>
      </c>
      <c r="C476" s="700" t="s">
        <v>7</v>
      </c>
      <c r="D476" s="702" t="s">
        <v>8</v>
      </c>
      <c r="E476" s="702" t="s">
        <v>177</v>
      </c>
      <c r="F476" s="702" t="s">
        <v>178</v>
      </c>
      <c r="G476" s="702" t="s">
        <v>9</v>
      </c>
      <c r="H476" s="702" t="s">
        <v>10</v>
      </c>
      <c r="I476" s="312"/>
      <c r="J476" s="702" t="s">
        <v>179</v>
      </c>
      <c r="K476" s="702" t="s">
        <v>11</v>
      </c>
      <c r="L476" s="700" t="s">
        <v>12</v>
      </c>
      <c r="M476" s="704" t="s">
        <v>13</v>
      </c>
      <c r="N476" s="704" t="s">
        <v>14</v>
      </c>
      <c r="O476" s="704" t="s">
        <v>15</v>
      </c>
      <c r="P476" s="715" t="s">
        <v>16</v>
      </c>
      <c r="Q476" s="716"/>
      <c r="R476" s="716"/>
      <c r="S476" s="717"/>
      <c r="T476" s="721" t="s">
        <v>17</v>
      </c>
      <c r="U476" s="722"/>
      <c r="V476" s="708" t="s">
        <v>18</v>
      </c>
    </row>
    <row r="477" spans="2:22" x14ac:dyDescent="0.25">
      <c r="B477" s="699"/>
      <c r="C477" s="701"/>
      <c r="D477" s="703"/>
      <c r="E477" s="765"/>
      <c r="F477" s="765"/>
      <c r="G477" s="703"/>
      <c r="H477" s="703"/>
      <c r="I477" s="313"/>
      <c r="J477" s="765"/>
      <c r="K477" s="703"/>
      <c r="L477" s="701"/>
      <c r="M477" s="705"/>
      <c r="N477" s="705"/>
      <c r="O477" s="705"/>
      <c r="P477" s="718"/>
      <c r="Q477" s="719"/>
      <c r="R477" s="719"/>
      <c r="S477" s="720"/>
      <c r="T477" s="723"/>
      <c r="U477" s="724"/>
      <c r="V477" s="709"/>
    </row>
    <row r="478" spans="2:22" ht="48" x14ac:dyDescent="0.25">
      <c r="B478" s="699"/>
      <c r="C478" s="701"/>
      <c r="D478" s="703"/>
      <c r="E478" s="765"/>
      <c r="F478" s="765"/>
      <c r="G478" s="703"/>
      <c r="H478" s="703"/>
      <c r="I478" s="313" t="s">
        <v>180</v>
      </c>
      <c r="J478" s="765"/>
      <c r="K478" s="703"/>
      <c r="L478" s="701"/>
      <c r="M478" s="705"/>
      <c r="N478" s="705"/>
      <c r="O478" s="705"/>
      <c r="P478" s="738" t="s">
        <v>19</v>
      </c>
      <c r="Q478" s="738" t="s">
        <v>20</v>
      </c>
      <c r="R478" s="738" t="s">
        <v>21</v>
      </c>
      <c r="S478" s="738" t="s">
        <v>22</v>
      </c>
      <c r="T478" s="740" t="s">
        <v>23</v>
      </c>
      <c r="U478" s="740" t="s">
        <v>24</v>
      </c>
      <c r="V478" s="709"/>
    </row>
    <row r="479" spans="2:22" ht="15.75" thickBot="1" x14ac:dyDescent="0.3">
      <c r="B479" s="727"/>
      <c r="C479" s="725"/>
      <c r="D479" s="707"/>
      <c r="E479" s="766"/>
      <c r="F479" s="766"/>
      <c r="G479" s="707"/>
      <c r="H479" s="707"/>
      <c r="I479" s="314"/>
      <c r="J479" s="766"/>
      <c r="K479" s="707"/>
      <c r="L479" s="725"/>
      <c r="M479" s="696"/>
      <c r="N479" s="696"/>
      <c r="O479" s="696"/>
      <c r="P479" s="739"/>
      <c r="Q479" s="739"/>
      <c r="R479" s="739"/>
      <c r="S479" s="739"/>
      <c r="T479" s="741"/>
      <c r="U479" s="741"/>
      <c r="V479" s="710"/>
    </row>
    <row r="480" spans="2:22" ht="120.75" thickBot="1" x14ac:dyDescent="0.3">
      <c r="B480" s="285">
        <v>1</v>
      </c>
      <c r="C480" s="286">
        <v>21801</v>
      </c>
      <c r="D480" s="291" t="s">
        <v>376</v>
      </c>
      <c r="E480" s="318" t="s">
        <v>489</v>
      </c>
      <c r="F480" s="319" t="s">
        <v>182</v>
      </c>
      <c r="G480" s="5">
        <v>9</v>
      </c>
      <c r="H480" s="170" t="s">
        <v>181</v>
      </c>
      <c r="I480" s="170">
        <v>105</v>
      </c>
      <c r="J480" s="404" t="s">
        <v>520</v>
      </c>
      <c r="K480" s="405">
        <v>1</v>
      </c>
      <c r="L480" s="170" t="s">
        <v>75</v>
      </c>
      <c r="M480" s="406">
        <v>2298.3333333333335</v>
      </c>
      <c r="N480" s="343">
        <v>3447.5</v>
      </c>
      <c r="O480" s="344" t="s">
        <v>189</v>
      </c>
      <c r="P480" s="74">
        <v>0.1</v>
      </c>
      <c r="Q480" s="74">
        <v>0.4</v>
      </c>
      <c r="R480" s="74">
        <v>0.1</v>
      </c>
      <c r="S480" s="74">
        <v>0.4</v>
      </c>
      <c r="T480" s="75" t="s">
        <v>29</v>
      </c>
      <c r="U480" s="75"/>
      <c r="V480" s="287" t="s">
        <v>558</v>
      </c>
    </row>
    <row r="481" spans="2:22" ht="15.75" thickTop="1" x14ac:dyDescent="0.25">
      <c r="B481" s="76"/>
      <c r="C481" s="76"/>
      <c r="D481" s="77"/>
      <c r="E481" s="77"/>
      <c r="F481" s="77"/>
      <c r="G481" s="13"/>
      <c r="H481" s="13"/>
      <c r="I481" s="13"/>
      <c r="J481" s="13"/>
      <c r="K481" s="27"/>
      <c r="L481" s="12"/>
      <c r="M481" s="29"/>
      <c r="N481" s="69"/>
      <c r="O481" s="78"/>
      <c r="P481" s="79"/>
      <c r="Q481" s="79"/>
      <c r="R481" s="79"/>
      <c r="S481" s="79"/>
      <c r="T481" s="80"/>
      <c r="U481" s="80"/>
      <c r="V481" s="81"/>
    </row>
    <row r="482" spans="2:22" x14ac:dyDescent="0.25">
      <c r="L482" s="62"/>
    </row>
    <row r="483" spans="2:22" x14ac:dyDescent="0.25">
      <c r="L483" s="62"/>
    </row>
    <row r="484" spans="2:22" x14ac:dyDescent="0.25">
      <c r="L484" s="62"/>
      <c r="N484" s="61">
        <f>SUM(N480:N483)</f>
        <v>3447.5</v>
      </c>
    </row>
    <row r="485" spans="2:22" x14ac:dyDescent="0.25">
      <c r="L485" s="62"/>
    </row>
    <row r="486" spans="2:22" x14ac:dyDescent="0.25">
      <c r="L486" s="62"/>
    </row>
    <row r="487" spans="2:22" x14ac:dyDescent="0.25">
      <c r="L487" s="62"/>
    </row>
    <row r="488" spans="2:22" x14ac:dyDescent="0.25">
      <c r="L488" s="62"/>
    </row>
    <row r="489" spans="2:22" x14ac:dyDescent="0.25">
      <c r="L489" s="62"/>
    </row>
    <row r="490" spans="2:22" x14ac:dyDescent="0.25">
      <c r="L490" s="62"/>
    </row>
    <row r="491" spans="2:22" x14ac:dyDescent="0.25">
      <c r="L491" s="62"/>
    </row>
    <row r="492" spans="2:22" x14ac:dyDescent="0.25">
      <c r="L492" s="62"/>
    </row>
    <row r="493" spans="2:22" x14ac:dyDescent="0.25">
      <c r="L493" s="62"/>
    </row>
    <row r="494" spans="2:22" x14ac:dyDescent="0.25">
      <c r="L494" s="62"/>
    </row>
    <row r="495" spans="2:22" x14ac:dyDescent="0.25">
      <c r="L495" s="62"/>
    </row>
    <row r="496" spans="2:22" x14ac:dyDescent="0.25">
      <c r="L496" s="62"/>
    </row>
    <row r="497" spans="2:22" x14ac:dyDescent="0.25">
      <c r="L497" s="62"/>
    </row>
    <row r="498" spans="2:22" x14ac:dyDescent="0.25">
      <c r="L498" s="62"/>
    </row>
    <row r="499" spans="2:22" x14ac:dyDescent="0.25">
      <c r="L499" s="62"/>
    </row>
    <row r="500" spans="2:22" x14ac:dyDescent="0.25">
      <c r="L500" s="62"/>
    </row>
    <row r="501" spans="2:22" x14ac:dyDescent="0.25">
      <c r="L501" s="62"/>
    </row>
    <row r="502" spans="2:22" x14ac:dyDescent="0.25">
      <c r="L502" s="62"/>
    </row>
    <row r="503" spans="2:22" x14ac:dyDescent="0.25">
      <c r="L503" s="62"/>
    </row>
    <row r="504" spans="2:22" x14ac:dyDescent="0.25">
      <c r="L504" s="62"/>
    </row>
    <row r="505" spans="2:22" x14ac:dyDescent="0.25">
      <c r="L505" s="62"/>
    </row>
    <row r="506" spans="2:22" x14ac:dyDescent="0.25">
      <c r="L506" s="62"/>
    </row>
    <row r="507" spans="2:22" x14ac:dyDescent="0.25">
      <c r="L507" s="62"/>
    </row>
    <row r="508" spans="2:22" x14ac:dyDescent="0.25">
      <c r="B508" s="706" t="s">
        <v>0</v>
      </c>
      <c r="C508" s="706"/>
      <c r="D508" s="706"/>
      <c r="E508" s="706"/>
      <c r="F508" s="706"/>
      <c r="G508" s="706"/>
      <c r="H508" s="706"/>
      <c r="I508" s="706"/>
      <c r="J508" s="706"/>
      <c r="K508" s="706"/>
      <c r="L508" s="706"/>
      <c r="M508" s="706"/>
      <c r="N508" s="706"/>
      <c r="O508" s="706"/>
      <c r="P508" s="706"/>
      <c r="Q508" s="706"/>
      <c r="R508" s="706"/>
      <c r="S508" s="706"/>
      <c r="T508" s="706"/>
      <c r="U508" s="706"/>
      <c r="V508" s="706"/>
    </row>
    <row r="509" spans="2:22" x14ac:dyDescent="0.25">
      <c r="B509" s="713" t="s">
        <v>1</v>
      </c>
      <c r="C509" s="713"/>
      <c r="D509" s="713"/>
      <c r="E509" s="713"/>
      <c r="F509" s="713"/>
      <c r="G509" s="713"/>
      <c r="H509" s="713"/>
      <c r="I509" s="713"/>
      <c r="J509" s="713"/>
      <c r="K509" s="713"/>
      <c r="L509" s="713"/>
      <c r="M509" s="713"/>
      <c r="N509" s="713"/>
      <c r="O509" s="713"/>
      <c r="P509" s="713"/>
      <c r="Q509" s="713"/>
      <c r="R509" s="713"/>
      <c r="S509" s="713"/>
      <c r="T509" s="713"/>
      <c r="U509" s="713"/>
      <c r="V509" s="713"/>
    </row>
    <row r="510" spans="2:22" x14ac:dyDescent="0.25">
      <c r="B510" s="713" t="s">
        <v>2</v>
      </c>
      <c r="C510" s="713"/>
      <c r="D510" s="713"/>
      <c r="E510" s="713"/>
      <c r="F510" s="713"/>
      <c r="G510" s="713"/>
      <c r="H510" s="713"/>
      <c r="I510" s="713"/>
      <c r="J510" s="713"/>
      <c r="K510" s="713"/>
      <c r="L510" s="713"/>
      <c r="M510" s="713"/>
      <c r="N510" s="713"/>
      <c r="O510" s="713"/>
      <c r="P510" s="713"/>
      <c r="Q510" s="713"/>
      <c r="R510" s="713"/>
      <c r="S510" s="713"/>
      <c r="T510" s="713"/>
      <c r="U510" s="713"/>
      <c r="V510" s="713"/>
    </row>
    <row r="511" spans="2:22" x14ac:dyDescent="0.25">
      <c r="B511" s="713" t="s">
        <v>3</v>
      </c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  <c r="V511" s="713"/>
    </row>
    <row r="512" spans="2:22" x14ac:dyDescent="0.25">
      <c r="B512" s="713" t="s">
        <v>494</v>
      </c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  <c r="V512" s="713"/>
    </row>
    <row r="513" spans="2:22" x14ac:dyDescent="0.25">
      <c r="B513" s="714" t="s">
        <v>4</v>
      </c>
      <c r="C513" s="714"/>
      <c r="D513" s="714"/>
      <c r="E513" s="714"/>
      <c r="F513" s="714"/>
      <c r="G513" s="714"/>
      <c r="H513" s="714"/>
      <c r="I513" s="714"/>
      <c r="J513" s="714"/>
      <c r="K513" s="714"/>
      <c r="L513" s="714"/>
      <c r="M513" s="714"/>
      <c r="N513" s="714"/>
      <c r="O513" s="714"/>
      <c r="P513" s="714"/>
      <c r="Q513" s="714"/>
      <c r="R513" s="714"/>
      <c r="S513" s="714"/>
      <c r="T513" s="714"/>
      <c r="U513" s="714"/>
      <c r="V513" s="714"/>
    </row>
    <row r="514" spans="2:22" x14ac:dyDescent="0.25">
      <c r="B514" s="706" t="s">
        <v>76</v>
      </c>
      <c r="C514" s="706"/>
      <c r="D514" s="706"/>
      <c r="E514" s="706"/>
      <c r="F514" s="706"/>
      <c r="G514" s="706"/>
      <c r="H514" s="706"/>
      <c r="I514" s="706"/>
      <c r="J514" s="706"/>
      <c r="K514" s="706"/>
      <c r="L514" s="706"/>
      <c r="M514" s="706"/>
      <c r="N514" s="706"/>
      <c r="O514" s="706"/>
      <c r="P514" s="706"/>
      <c r="Q514" s="706"/>
      <c r="R514" s="706"/>
      <c r="S514" s="706"/>
      <c r="T514" s="706"/>
      <c r="U514" s="706"/>
      <c r="V514" s="706"/>
    </row>
    <row r="515" spans="2:22" ht="18.75" thickBot="1" x14ac:dyDescent="0.3">
      <c r="B515" s="2"/>
      <c r="C515" s="2"/>
      <c r="D515" s="3"/>
      <c r="E515" s="3"/>
      <c r="F515" s="3"/>
      <c r="G515" s="3"/>
      <c r="H515" s="3"/>
      <c r="I515" s="3"/>
      <c r="J515" s="3"/>
      <c r="K515" s="3"/>
      <c r="L515" s="4"/>
      <c r="M515" s="3"/>
      <c r="N515" s="3"/>
      <c r="O515" s="3"/>
      <c r="P515" s="3"/>
      <c r="Q515" s="3"/>
      <c r="R515" s="3"/>
      <c r="S515" s="3"/>
      <c r="T515" s="2"/>
      <c r="U515" s="2"/>
      <c r="V515" s="2"/>
    </row>
    <row r="516" spans="2:22" ht="15.75" thickTop="1" x14ac:dyDescent="0.25">
      <c r="B516" s="698" t="s">
        <v>6</v>
      </c>
      <c r="C516" s="700" t="s">
        <v>7</v>
      </c>
      <c r="D516" s="702" t="s">
        <v>8</v>
      </c>
      <c r="E516" s="702" t="s">
        <v>177</v>
      </c>
      <c r="F516" s="702" t="s">
        <v>178</v>
      </c>
      <c r="G516" s="702" t="s">
        <v>9</v>
      </c>
      <c r="H516" s="702" t="s">
        <v>10</v>
      </c>
      <c r="I516" s="312"/>
      <c r="J516" s="702" t="s">
        <v>179</v>
      </c>
      <c r="K516" s="702" t="s">
        <v>11</v>
      </c>
      <c r="L516" s="700" t="s">
        <v>12</v>
      </c>
      <c r="M516" s="704" t="s">
        <v>13</v>
      </c>
      <c r="N516" s="704" t="s">
        <v>14</v>
      </c>
      <c r="O516" s="704" t="s">
        <v>15</v>
      </c>
      <c r="P516" s="715" t="s">
        <v>16</v>
      </c>
      <c r="Q516" s="716"/>
      <c r="R516" s="716"/>
      <c r="S516" s="717"/>
      <c r="T516" s="721" t="s">
        <v>17</v>
      </c>
      <c r="U516" s="722"/>
      <c r="V516" s="708" t="s">
        <v>18</v>
      </c>
    </row>
    <row r="517" spans="2:22" x14ac:dyDescent="0.25">
      <c r="B517" s="699"/>
      <c r="C517" s="701"/>
      <c r="D517" s="703"/>
      <c r="E517" s="765"/>
      <c r="F517" s="765"/>
      <c r="G517" s="703"/>
      <c r="H517" s="703"/>
      <c r="I517" s="313"/>
      <c r="J517" s="765"/>
      <c r="K517" s="703"/>
      <c r="L517" s="701"/>
      <c r="M517" s="705"/>
      <c r="N517" s="705"/>
      <c r="O517" s="705"/>
      <c r="P517" s="718"/>
      <c r="Q517" s="719"/>
      <c r="R517" s="719"/>
      <c r="S517" s="720"/>
      <c r="T517" s="723"/>
      <c r="U517" s="724"/>
      <c r="V517" s="709"/>
    </row>
    <row r="518" spans="2:22" ht="48" x14ac:dyDescent="0.25">
      <c r="B518" s="699"/>
      <c r="C518" s="701"/>
      <c r="D518" s="703"/>
      <c r="E518" s="765"/>
      <c r="F518" s="765"/>
      <c r="G518" s="703"/>
      <c r="H518" s="703"/>
      <c r="I518" s="313" t="s">
        <v>180</v>
      </c>
      <c r="J518" s="765"/>
      <c r="K518" s="703"/>
      <c r="L518" s="701"/>
      <c r="M518" s="705"/>
      <c r="N518" s="705"/>
      <c r="O518" s="705"/>
      <c r="P518" s="738" t="s">
        <v>19</v>
      </c>
      <c r="Q518" s="738" t="s">
        <v>20</v>
      </c>
      <c r="R518" s="738" t="s">
        <v>21</v>
      </c>
      <c r="S518" s="738" t="s">
        <v>22</v>
      </c>
      <c r="T518" s="740" t="s">
        <v>23</v>
      </c>
      <c r="U518" s="740" t="s">
        <v>24</v>
      </c>
      <c r="V518" s="709"/>
    </row>
    <row r="519" spans="2:22" ht="15.75" thickBot="1" x14ac:dyDescent="0.3">
      <c r="B519" s="727"/>
      <c r="C519" s="725"/>
      <c r="D519" s="707"/>
      <c r="E519" s="766"/>
      <c r="F519" s="766"/>
      <c r="G519" s="707"/>
      <c r="H519" s="707"/>
      <c r="I519" s="314"/>
      <c r="J519" s="766"/>
      <c r="K519" s="707"/>
      <c r="L519" s="725"/>
      <c r="M519" s="696"/>
      <c r="N519" s="696"/>
      <c r="O519" s="696"/>
      <c r="P519" s="739"/>
      <c r="Q519" s="739"/>
      <c r="R519" s="739"/>
      <c r="S519" s="739"/>
      <c r="T519" s="741"/>
      <c r="U519" s="741"/>
      <c r="V519" s="710"/>
    </row>
    <row r="520" spans="2:22" ht="120.75" thickBot="1" x14ac:dyDescent="0.3">
      <c r="B520" s="22">
        <v>1</v>
      </c>
      <c r="C520" s="23">
        <v>22101</v>
      </c>
      <c r="D520" s="174" t="s">
        <v>378</v>
      </c>
      <c r="E520" s="318" t="s">
        <v>489</v>
      </c>
      <c r="F520" s="319" t="s">
        <v>182</v>
      </c>
      <c r="G520" s="5">
        <v>9</v>
      </c>
      <c r="H520" s="170" t="s">
        <v>181</v>
      </c>
      <c r="I520" s="170">
        <v>105</v>
      </c>
      <c r="J520" s="404" t="s">
        <v>520</v>
      </c>
      <c r="K520" s="185">
        <f>SUM(N520/M520)</f>
        <v>88.709398756046994</v>
      </c>
      <c r="L520" s="174" t="s">
        <v>75</v>
      </c>
      <c r="M520" s="149">
        <v>115.76</v>
      </c>
      <c r="N520" s="149">
        <v>10269</v>
      </c>
      <c r="O520" s="344" t="s">
        <v>189</v>
      </c>
      <c r="P520" s="58">
        <v>0.25</v>
      </c>
      <c r="Q520" s="58">
        <v>0.25</v>
      </c>
      <c r="R520" s="58">
        <v>0.25</v>
      </c>
      <c r="S520" s="58">
        <v>0.25</v>
      </c>
      <c r="T520" s="59" t="s">
        <v>29</v>
      </c>
      <c r="U520" s="60"/>
      <c r="V520" s="398" t="s">
        <v>558</v>
      </c>
    </row>
    <row r="521" spans="2:22" ht="15.75" thickTop="1" x14ac:dyDescent="0.25">
      <c r="B521" s="76"/>
      <c r="C521" s="76"/>
      <c r="D521" s="12"/>
      <c r="E521" s="12"/>
      <c r="F521" s="12"/>
      <c r="G521" s="13"/>
      <c r="H521" s="13"/>
      <c r="I521" s="13"/>
      <c r="J521" s="13"/>
      <c r="K521" s="27"/>
      <c r="L521" s="12"/>
      <c r="M521" s="29"/>
      <c r="N521" s="82"/>
      <c r="O521" s="78"/>
      <c r="P521" s="79"/>
      <c r="Q521" s="79"/>
      <c r="R521" s="79"/>
      <c r="S521" s="79"/>
      <c r="T521" s="80"/>
      <c r="V521" s="81"/>
    </row>
    <row r="522" spans="2:22" x14ac:dyDescent="0.25">
      <c r="B522" s="76"/>
      <c r="C522" s="76"/>
      <c r="D522" s="12"/>
      <c r="E522" s="12"/>
      <c r="F522" s="12"/>
      <c r="G522" s="13"/>
      <c r="H522" s="13"/>
      <c r="I522" s="13"/>
      <c r="J522" s="13"/>
      <c r="K522" s="27"/>
      <c r="L522" s="12"/>
      <c r="M522" s="29"/>
      <c r="N522" s="82"/>
      <c r="O522" s="78"/>
      <c r="P522" s="79"/>
      <c r="Q522" s="79"/>
      <c r="R522" s="79"/>
      <c r="S522" s="79"/>
      <c r="T522" s="80"/>
      <c r="V522" s="81"/>
    </row>
    <row r="523" spans="2:22" x14ac:dyDescent="0.25">
      <c r="B523" s="76"/>
      <c r="C523" s="76"/>
      <c r="D523" s="12"/>
      <c r="E523" s="12"/>
      <c r="F523" s="12"/>
      <c r="G523" s="13"/>
      <c r="H523" s="13"/>
      <c r="I523" s="13"/>
      <c r="J523" s="13"/>
      <c r="K523" s="27"/>
      <c r="L523" s="12"/>
      <c r="M523" s="29"/>
      <c r="N523" s="82"/>
      <c r="O523" s="78"/>
      <c r="P523" s="79"/>
      <c r="Q523" s="79"/>
      <c r="R523" s="79"/>
      <c r="S523" s="79"/>
      <c r="T523" s="80"/>
      <c r="V523" s="81"/>
    </row>
    <row r="524" spans="2:22" x14ac:dyDescent="0.25">
      <c r="B524" s="76"/>
      <c r="C524" s="76"/>
      <c r="D524" s="12"/>
      <c r="E524" s="12"/>
      <c r="F524" s="12"/>
      <c r="G524" s="13"/>
      <c r="H524" s="13"/>
      <c r="I524" s="13"/>
      <c r="J524" s="13"/>
      <c r="K524" s="27"/>
      <c r="L524" s="12"/>
      <c r="M524" s="29"/>
      <c r="N524" s="82"/>
      <c r="O524" s="78"/>
      <c r="P524" s="79"/>
      <c r="Q524" s="79"/>
      <c r="R524" s="79"/>
      <c r="S524" s="79"/>
      <c r="T524" s="80"/>
      <c r="V524" s="81"/>
    </row>
    <row r="525" spans="2:22" x14ac:dyDescent="0.25">
      <c r="B525" s="76"/>
      <c r="C525" s="76"/>
      <c r="D525" s="12"/>
      <c r="E525" s="12"/>
      <c r="F525" s="12"/>
      <c r="G525" s="13"/>
      <c r="H525" s="13"/>
      <c r="I525" s="13"/>
      <c r="J525" s="13"/>
      <c r="K525" s="27"/>
      <c r="L525" s="12"/>
      <c r="M525" s="29"/>
      <c r="N525" s="82"/>
      <c r="O525" s="78"/>
      <c r="P525" s="79"/>
      <c r="Q525" s="79"/>
      <c r="R525" s="79"/>
      <c r="S525" s="79"/>
      <c r="T525" s="80"/>
      <c r="V525" s="81"/>
    </row>
    <row r="526" spans="2:22" x14ac:dyDescent="0.25">
      <c r="B526" s="76"/>
      <c r="C526" s="76"/>
      <c r="D526" s="12"/>
      <c r="E526" s="12"/>
      <c r="F526" s="12"/>
      <c r="G526" s="13"/>
      <c r="H526" s="13"/>
      <c r="I526" s="13"/>
      <c r="J526" s="13"/>
      <c r="K526" s="27"/>
      <c r="L526" s="12"/>
      <c r="M526" s="29"/>
      <c r="N526" s="82"/>
      <c r="O526" s="78"/>
      <c r="P526" s="79"/>
      <c r="Q526" s="79"/>
      <c r="R526" s="79"/>
      <c r="S526" s="79"/>
      <c r="T526" s="80"/>
      <c r="V526" s="81"/>
    </row>
    <row r="527" spans="2:22" x14ac:dyDescent="0.25">
      <c r="B527" s="76"/>
      <c r="C527" s="76"/>
      <c r="D527" s="12"/>
      <c r="E527" s="12"/>
      <c r="F527" s="12"/>
      <c r="G527" s="13"/>
      <c r="H527" s="13"/>
      <c r="I527" s="13"/>
      <c r="J527" s="13"/>
      <c r="K527" s="27"/>
      <c r="L527" s="12"/>
      <c r="M527" s="29"/>
      <c r="N527" s="82">
        <f>SUM(N520:N526)</f>
        <v>10269</v>
      </c>
      <c r="O527" s="78"/>
      <c r="P527" s="79"/>
      <c r="Q527" s="79"/>
      <c r="R527" s="79"/>
      <c r="S527" s="79"/>
      <c r="T527" s="80"/>
      <c r="V527" s="81"/>
    </row>
    <row r="528" spans="2:22" x14ac:dyDescent="0.25">
      <c r="B528" s="76"/>
      <c r="C528" s="76"/>
      <c r="D528" s="12"/>
      <c r="E528" s="12"/>
      <c r="F528" s="12"/>
      <c r="G528" s="13"/>
      <c r="H528" s="13"/>
      <c r="I528" s="13"/>
      <c r="J528" s="13"/>
      <c r="K528" s="27"/>
      <c r="L528" s="12"/>
      <c r="M528" s="29"/>
      <c r="N528" s="82"/>
      <c r="O528" s="78"/>
      <c r="P528" s="79"/>
      <c r="Q528" s="79"/>
      <c r="R528" s="79"/>
      <c r="S528" s="79"/>
      <c r="T528" s="80"/>
      <c r="V528" s="81"/>
    </row>
    <row r="529" spans="2:22" x14ac:dyDescent="0.25">
      <c r="B529" s="76"/>
      <c r="C529" s="76"/>
      <c r="D529" s="12"/>
      <c r="E529" s="12"/>
      <c r="F529" s="12"/>
      <c r="G529" s="13"/>
      <c r="H529" s="13"/>
      <c r="I529" s="13"/>
      <c r="J529" s="13"/>
      <c r="K529" s="27"/>
      <c r="L529" s="12"/>
      <c r="M529" s="29"/>
      <c r="N529" s="82"/>
      <c r="O529" s="78"/>
      <c r="P529" s="79"/>
      <c r="Q529" s="79"/>
      <c r="R529" s="79"/>
      <c r="S529" s="79"/>
      <c r="T529" s="80"/>
      <c r="V529" s="81"/>
    </row>
    <row r="530" spans="2:22" x14ac:dyDescent="0.25">
      <c r="B530" s="76"/>
      <c r="C530" s="76"/>
      <c r="D530" s="12"/>
      <c r="E530" s="12"/>
      <c r="F530" s="12"/>
      <c r="G530" s="13"/>
      <c r="H530" s="13"/>
      <c r="I530" s="13"/>
      <c r="J530" s="13"/>
      <c r="K530" s="27"/>
      <c r="L530" s="12"/>
      <c r="M530" s="29"/>
      <c r="N530" s="82"/>
      <c r="O530" s="78"/>
      <c r="P530" s="79"/>
      <c r="Q530" s="79"/>
      <c r="R530" s="79"/>
      <c r="S530" s="79"/>
      <c r="T530" s="80"/>
      <c r="V530" s="81"/>
    </row>
    <row r="531" spans="2:22" x14ac:dyDescent="0.25">
      <c r="B531" s="76"/>
      <c r="C531" s="76"/>
      <c r="D531" s="12"/>
      <c r="E531" s="12"/>
      <c r="F531" s="12"/>
      <c r="G531" s="13"/>
      <c r="H531" s="13"/>
      <c r="I531" s="13"/>
      <c r="J531" s="13"/>
      <c r="K531" s="27"/>
      <c r="L531" s="12"/>
      <c r="M531" s="29"/>
      <c r="N531" s="82"/>
      <c r="O531" s="78"/>
      <c r="P531" s="79"/>
      <c r="Q531" s="79"/>
      <c r="R531" s="79"/>
      <c r="S531" s="79"/>
      <c r="T531" s="80"/>
      <c r="V531" s="81"/>
    </row>
    <row r="532" spans="2:22" x14ac:dyDescent="0.25">
      <c r="B532" s="76"/>
      <c r="C532" s="76"/>
      <c r="D532" s="12"/>
      <c r="E532" s="12"/>
      <c r="F532" s="12"/>
      <c r="G532" s="13"/>
      <c r="H532" s="13"/>
      <c r="I532" s="13"/>
      <c r="J532" s="13"/>
      <c r="K532" s="27"/>
      <c r="L532" s="12"/>
      <c r="M532" s="29"/>
      <c r="N532" s="82"/>
      <c r="O532" s="78"/>
      <c r="P532" s="79"/>
      <c r="Q532" s="79"/>
      <c r="R532" s="79"/>
      <c r="S532" s="79"/>
      <c r="T532" s="80"/>
      <c r="V532" s="81"/>
    </row>
    <row r="533" spans="2:22" x14ac:dyDescent="0.25">
      <c r="B533" s="76"/>
      <c r="C533" s="76"/>
      <c r="D533" s="12"/>
      <c r="E533" s="12"/>
      <c r="F533" s="12"/>
      <c r="G533" s="13"/>
      <c r="H533" s="13"/>
      <c r="I533" s="13"/>
      <c r="J533" s="13"/>
      <c r="K533" s="27"/>
      <c r="L533" s="12"/>
      <c r="M533" s="29"/>
      <c r="N533" s="82"/>
      <c r="O533" s="78"/>
      <c r="P533" s="79"/>
      <c r="Q533" s="79"/>
      <c r="R533" s="79"/>
      <c r="S533" s="79"/>
      <c r="T533" s="80"/>
      <c r="V533" s="81"/>
    </row>
    <row r="534" spans="2:22" x14ac:dyDescent="0.25">
      <c r="B534" s="76"/>
      <c r="C534" s="76"/>
      <c r="D534" s="12"/>
      <c r="E534" s="12"/>
      <c r="F534" s="12"/>
      <c r="G534" s="13"/>
      <c r="H534" s="13"/>
      <c r="I534" s="13"/>
      <c r="J534" s="13"/>
      <c r="K534" s="27"/>
      <c r="L534" s="12"/>
      <c r="M534" s="29"/>
      <c r="N534" s="82"/>
      <c r="O534" s="78"/>
      <c r="P534" s="79"/>
      <c r="Q534" s="79"/>
      <c r="R534" s="79"/>
      <c r="S534" s="79"/>
      <c r="T534" s="80"/>
      <c r="V534" s="81"/>
    </row>
    <row r="535" spans="2:22" x14ac:dyDescent="0.25">
      <c r="B535" s="76"/>
      <c r="C535" s="76"/>
      <c r="D535" s="12"/>
      <c r="E535" s="12"/>
      <c r="F535" s="12"/>
      <c r="G535" s="13"/>
      <c r="H535" s="13"/>
      <c r="I535" s="13"/>
      <c r="J535" s="13"/>
      <c r="K535" s="27"/>
      <c r="L535" s="12"/>
      <c r="M535" s="29"/>
      <c r="N535" s="82"/>
      <c r="O535" s="78"/>
      <c r="P535" s="79"/>
      <c r="Q535" s="79"/>
      <c r="R535" s="79"/>
      <c r="S535" s="79"/>
      <c r="T535" s="80"/>
      <c r="V535" s="81"/>
    </row>
    <row r="536" spans="2:22" x14ac:dyDescent="0.25">
      <c r="B536" s="76"/>
      <c r="C536" s="76"/>
      <c r="D536" s="12"/>
      <c r="E536" s="12"/>
      <c r="F536" s="12"/>
      <c r="G536" s="13"/>
      <c r="H536" s="13"/>
      <c r="I536" s="13"/>
      <c r="J536" s="13"/>
      <c r="K536" s="27"/>
      <c r="L536" s="12"/>
      <c r="M536" s="29"/>
      <c r="N536" s="82"/>
      <c r="O536" s="78"/>
      <c r="P536" s="79"/>
      <c r="Q536" s="79"/>
      <c r="R536" s="79"/>
      <c r="S536" s="79"/>
      <c r="T536" s="80"/>
      <c r="V536" s="81"/>
    </row>
    <row r="537" spans="2:22" x14ac:dyDescent="0.25">
      <c r="B537" s="76"/>
      <c r="C537" s="76"/>
      <c r="D537" s="12"/>
      <c r="E537" s="12"/>
      <c r="F537" s="12"/>
      <c r="G537" s="13"/>
      <c r="H537" s="13"/>
      <c r="I537" s="13"/>
      <c r="J537" s="13"/>
      <c r="K537" s="27"/>
      <c r="L537" s="12"/>
      <c r="M537" s="29"/>
      <c r="N537" s="82"/>
      <c r="O537" s="78"/>
      <c r="P537" s="79"/>
      <c r="Q537" s="79"/>
      <c r="R537" s="79"/>
      <c r="S537" s="79"/>
      <c r="T537" s="80"/>
      <c r="V537" s="81"/>
    </row>
    <row r="538" spans="2:22" x14ac:dyDescent="0.25">
      <c r="B538" s="76"/>
      <c r="C538" s="76"/>
      <c r="D538" s="12"/>
      <c r="E538" s="12"/>
      <c r="F538" s="12"/>
      <c r="G538" s="13"/>
      <c r="H538" s="13"/>
      <c r="I538" s="13"/>
      <c r="J538" s="13"/>
      <c r="K538" s="27"/>
      <c r="L538" s="12"/>
      <c r="M538" s="29"/>
      <c r="N538" s="82"/>
      <c r="O538" s="78"/>
      <c r="P538" s="79"/>
      <c r="Q538" s="79"/>
      <c r="R538" s="79"/>
      <c r="S538" s="79"/>
      <c r="T538" s="80"/>
      <c r="V538" s="81"/>
    </row>
    <row r="539" spans="2:22" x14ac:dyDescent="0.25">
      <c r="B539" s="76"/>
      <c r="C539" s="76"/>
      <c r="D539" s="12"/>
      <c r="E539" s="12"/>
      <c r="F539" s="12"/>
      <c r="G539" s="13"/>
      <c r="H539" s="13"/>
      <c r="I539" s="13"/>
      <c r="J539" s="13"/>
      <c r="K539" s="27"/>
      <c r="L539" s="12"/>
      <c r="M539" s="29"/>
      <c r="N539" s="82"/>
      <c r="O539" s="78"/>
      <c r="P539" s="79"/>
      <c r="Q539" s="79"/>
      <c r="R539" s="79"/>
      <c r="S539" s="79"/>
      <c r="T539" s="80"/>
      <c r="V539" s="81"/>
    </row>
    <row r="540" spans="2:22" x14ac:dyDescent="0.25">
      <c r="B540" s="76"/>
      <c r="C540" s="76"/>
      <c r="D540" s="12"/>
      <c r="E540" s="12"/>
      <c r="F540" s="12"/>
      <c r="G540" s="13"/>
      <c r="H540" s="13"/>
      <c r="I540" s="13"/>
      <c r="J540" s="13"/>
      <c r="K540" s="27"/>
      <c r="L540" s="12"/>
      <c r="M540" s="29"/>
      <c r="N540" s="82"/>
      <c r="O540" s="78"/>
      <c r="P540" s="79"/>
      <c r="Q540" s="79"/>
      <c r="R540" s="79"/>
      <c r="S540" s="79"/>
      <c r="T540" s="80"/>
      <c r="V540" s="81"/>
    </row>
    <row r="541" spans="2:22" x14ac:dyDescent="0.25">
      <c r="B541" s="76"/>
      <c r="C541" s="76"/>
      <c r="D541" s="12"/>
      <c r="E541" s="12"/>
      <c r="F541" s="12"/>
      <c r="G541" s="13"/>
      <c r="H541" s="13"/>
      <c r="I541" s="13"/>
      <c r="J541" s="13"/>
      <c r="K541" s="27"/>
      <c r="L541" s="12"/>
      <c r="M541" s="29"/>
      <c r="N541" s="82"/>
      <c r="O541" s="78"/>
      <c r="P541" s="79"/>
      <c r="Q541" s="79"/>
      <c r="R541" s="79"/>
      <c r="S541" s="79"/>
      <c r="T541" s="80"/>
      <c r="V541" s="81"/>
    </row>
    <row r="542" spans="2:22" x14ac:dyDescent="0.25">
      <c r="B542" s="76"/>
      <c r="C542" s="76"/>
      <c r="D542" s="12"/>
      <c r="E542" s="12"/>
      <c r="F542" s="12"/>
      <c r="G542" s="13"/>
      <c r="H542" s="13"/>
      <c r="I542" s="13"/>
      <c r="J542" s="13"/>
      <c r="K542" s="27"/>
      <c r="L542" s="12"/>
      <c r="M542" s="29"/>
      <c r="N542" s="82"/>
      <c r="O542" s="78"/>
      <c r="P542" s="79"/>
      <c r="Q542" s="79"/>
      <c r="R542" s="79"/>
      <c r="S542" s="79"/>
      <c r="T542" s="80"/>
      <c r="V542" s="81"/>
    </row>
    <row r="543" spans="2:22" x14ac:dyDescent="0.25">
      <c r="B543" s="76"/>
      <c r="C543" s="76"/>
      <c r="D543" s="12"/>
      <c r="E543" s="12"/>
      <c r="F543" s="12"/>
      <c r="G543" s="13"/>
      <c r="H543" s="13"/>
      <c r="I543" s="13"/>
      <c r="J543" s="13"/>
      <c r="K543" s="27"/>
      <c r="L543" s="12"/>
      <c r="M543" s="29"/>
      <c r="N543" s="82"/>
      <c r="O543" s="78"/>
      <c r="P543" s="79"/>
      <c r="Q543" s="79"/>
      <c r="R543" s="79"/>
      <c r="S543" s="79"/>
      <c r="T543" s="80"/>
      <c r="V543" s="81"/>
    </row>
    <row r="544" spans="2:22" x14ac:dyDescent="0.25">
      <c r="B544" s="76"/>
      <c r="C544" s="76"/>
      <c r="D544" s="12"/>
      <c r="E544" s="12"/>
      <c r="F544" s="12"/>
      <c r="G544" s="13"/>
      <c r="H544" s="13"/>
      <c r="I544" s="13"/>
      <c r="J544" s="13"/>
      <c r="K544" s="27"/>
      <c r="L544" s="12"/>
      <c r="M544" s="29"/>
      <c r="N544" s="82"/>
      <c r="O544" s="78"/>
      <c r="P544" s="79"/>
      <c r="Q544" s="79"/>
      <c r="R544" s="79"/>
      <c r="S544" s="79"/>
      <c r="T544" s="80"/>
      <c r="V544" s="81"/>
    </row>
    <row r="545" spans="2:22" x14ac:dyDescent="0.25">
      <c r="B545" s="76"/>
      <c r="C545" s="76"/>
      <c r="D545" s="12"/>
      <c r="E545" s="12"/>
      <c r="F545" s="12"/>
      <c r="G545" s="13"/>
      <c r="H545" s="13"/>
      <c r="I545" s="13"/>
      <c r="J545" s="13"/>
      <c r="K545" s="27"/>
      <c r="L545" s="12"/>
      <c r="M545" s="29"/>
      <c r="N545" s="82"/>
      <c r="O545" s="78"/>
      <c r="P545" s="79"/>
      <c r="Q545" s="79"/>
      <c r="R545" s="79"/>
      <c r="S545" s="79"/>
      <c r="T545" s="80"/>
      <c r="V545" s="81"/>
    </row>
    <row r="546" spans="2:22" x14ac:dyDescent="0.25">
      <c r="B546" s="76"/>
      <c r="C546" s="76"/>
      <c r="D546" s="12"/>
      <c r="E546" s="12"/>
      <c r="F546" s="12"/>
      <c r="G546" s="13"/>
      <c r="H546" s="13"/>
      <c r="I546" s="13"/>
      <c r="J546" s="13"/>
      <c r="K546" s="27"/>
      <c r="L546" s="12"/>
      <c r="M546" s="29"/>
      <c r="N546" s="82"/>
      <c r="O546" s="78"/>
      <c r="P546" s="79"/>
      <c r="Q546" s="79"/>
      <c r="R546" s="79"/>
      <c r="S546" s="79"/>
      <c r="T546" s="80"/>
      <c r="V546" s="81"/>
    </row>
    <row r="547" spans="2:22" x14ac:dyDescent="0.25">
      <c r="B547" s="76"/>
      <c r="C547" s="76"/>
      <c r="D547" s="12"/>
      <c r="E547" s="12"/>
      <c r="F547" s="12"/>
      <c r="G547" s="13"/>
      <c r="H547" s="13"/>
      <c r="I547" s="13"/>
      <c r="J547" s="13"/>
      <c r="K547" s="27"/>
      <c r="L547" s="12"/>
      <c r="M547" s="29"/>
      <c r="N547" s="82"/>
      <c r="O547" s="78"/>
      <c r="P547" s="79"/>
      <c r="Q547" s="79"/>
      <c r="R547" s="79"/>
      <c r="S547" s="79"/>
      <c r="T547" s="80"/>
      <c r="V547" s="81"/>
    </row>
    <row r="548" spans="2:22" x14ac:dyDescent="0.25">
      <c r="B548" s="706" t="s">
        <v>0</v>
      </c>
      <c r="C548" s="706"/>
      <c r="D548" s="706"/>
      <c r="E548" s="706"/>
      <c r="F548" s="706"/>
      <c r="G548" s="706"/>
      <c r="H548" s="706"/>
      <c r="I548" s="706"/>
      <c r="J548" s="706"/>
      <c r="K548" s="706"/>
      <c r="L548" s="706"/>
      <c r="M548" s="706"/>
      <c r="N548" s="706"/>
      <c r="O548" s="706"/>
      <c r="P548" s="706"/>
      <c r="Q548" s="706"/>
      <c r="R548" s="706"/>
      <c r="S548" s="706"/>
      <c r="T548" s="706"/>
      <c r="U548" s="706"/>
      <c r="V548" s="706"/>
    </row>
    <row r="549" spans="2:22" x14ac:dyDescent="0.25">
      <c r="B549" s="713" t="s">
        <v>1</v>
      </c>
      <c r="C549" s="713"/>
      <c r="D549" s="713"/>
      <c r="E549" s="713"/>
      <c r="F549" s="713"/>
      <c r="G549" s="713"/>
      <c r="H549" s="713"/>
      <c r="I549" s="713"/>
      <c r="J549" s="713"/>
      <c r="K549" s="713"/>
      <c r="L549" s="713"/>
      <c r="M549" s="713"/>
      <c r="N549" s="713"/>
      <c r="O549" s="713"/>
      <c r="P549" s="713"/>
      <c r="Q549" s="713"/>
      <c r="R549" s="713"/>
      <c r="S549" s="713"/>
      <c r="T549" s="713"/>
      <c r="U549" s="713"/>
      <c r="V549" s="713"/>
    </row>
    <row r="550" spans="2:22" x14ac:dyDescent="0.25">
      <c r="B550" s="713" t="s">
        <v>2</v>
      </c>
      <c r="C550" s="713"/>
      <c r="D550" s="713"/>
      <c r="E550" s="713"/>
      <c r="F550" s="713"/>
      <c r="G550" s="713"/>
      <c r="H550" s="713"/>
      <c r="I550" s="713"/>
      <c r="J550" s="713"/>
      <c r="K550" s="713"/>
      <c r="L550" s="713"/>
      <c r="M550" s="713"/>
      <c r="N550" s="713"/>
      <c r="O550" s="713"/>
      <c r="P550" s="713"/>
      <c r="Q550" s="713"/>
      <c r="R550" s="713"/>
      <c r="S550" s="713"/>
      <c r="T550" s="713"/>
      <c r="U550" s="713"/>
      <c r="V550" s="713"/>
    </row>
    <row r="551" spans="2:22" x14ac:dyDescent="0.25">
      <c r="B551" s="713" t="s">
        <v>3</v>
      </c>
      <c r="C551" s="713"/>
      <c r="D551" s="713"/>
      <c r="E551" s="713"/>
      <c r="F551" s="713"/>
      <c r="G551" s="713"/>
      <c r="H551" s="713"/>
      <c r="I551" s="713"/>
      <c r="J551" s="713"/>
      <c r="K551" s="713"/>
      <c r="L551" s="713"/>
      <c r="M551" s="713"/>
      <c r="N551" s="713"/>
      <c r="O551" s="713"/>
      <c r="P551" s="713"/>
      <c r="Q551" s="713"/>
      <c r="R551" s="713"/>
      <c r="S551" s="713"/>
      <c r="T551" s="713"/>
      <c r="U551" s="713"/>
      <c r="V551" s="713"/>
    </row>
    <row r="552" spans="2:22" x14ac:dyDescent="0.25">
      <c r="B552" s="713" t="s">
        <v>494</v>
      </c>
      <c r="C552" s="713"/>
      <c r="D552" s="713"/>
      <c r="E552" s="713"/>
      <c r="F552" s="713"/>
      <c r="G552" s="713"/>
      <c r="H552" s="713"/>
      <c r="I552" s="713"/>
      <c r="J552" s="713"/>
      <c r="K552" s="713"/>
      <c r="L552" s="713"/>
      <c r="M552" s="713"/>
      <c r="N552" s="713"/>
      <c r="O552" s="713"/>
      <c r="P552" s="713"/>
      <c r="Q552" s="713"/>
      <c r="R552" s="713"/>
      <c r="S552" s="713"/>
      <c r="T552" s="713"/>
      <c r="U552" s="713"/>
      <c r="V552" s="713"/>
    </row>
    <row r="553" spans="2:22" x14ac:dyDescent="0.25">
      <c r="B553" s="714" t="s">
        <v>4</v>
      </c>
      <c r="C553" s="714"/>
      <c r="D553" s="714"/>
      <c r="E553" s="714"/>
      <c r="F553" s="714"/>
      <c r="G553" s="714"/>
      <c r="H553" s="714"/>
      <c r="I553" s="714"/>
      <c r="J553" s="714"/>
      <c r="K553" s="714"/>
      <c r="L553" s="714"/>
      <c r="M553" s="714"/>
      <c r="N553" s="714"/>
      <c r="O553" s="714"/>
      <c r="P553" s="714"/>
      <c r="Q553" s="714"/>
      <c r="R553" s="714"/>
      <c r="S553" s="714"/>
      <c r="T553" s="714"/>
      <c r="U553" s="714"/>
      <c r="V553" s="714"/>
    </row>
    <row r="554" spans="2:22" x14ac:dyDescent="0.25">
      <c r="B554" s="706" t="s">
        <v>188</v>
      </c>
      <c r="C554" s="706"/>
      <c r="D554" s="706"/>
      <c r="E554" s="706"/>
      <c r="F554" s="706"/>
      <c r="G554" s="706"/>
      <c r="H554" s="706"/>
      <c r="I554" s="706"/>
      <c r="J554" s="706"/>
      <c r="K554" s="706"/>
      <c r="L554" s="706"/>
      <c r="M554" s="706"/>
      <c r="N554" s="706"/>
      <c r="O554" s="706"/>
      <c r="P554" s="706"/>
      <c r="Q554" s="706"/>
      <c r="R554" s="706"/>
      <c r="S554" s="706"/>
      <c r="T554" s="706"/>
      <c r="U554" s="706"/>
      <c r="V554" s="706"/>
    </row>
    <row r="555" spans="2:22" ht="18.75" thickBot="1" x14ac:dyDescent="0.3">
      <c r="B555" s="2"/>
      <c r="C555" s="2"/>
      <c r="D555" s="3"/>
      <c r="E555" s="3"/>
      <c r="F555" s="3"/>
      <c r="G555" s="3"/>
      <c r="H555" s="3"/>
      <c r="I555" s="3"/>
      <c r="J555" s="3"/>
      <c r="K555" s="3"/>
      <c r="L555" s="4"/>
      <c r="M555" s="3"/>
      <c r="N555" s="3"/>
      <c r="O555" s="3"/>
      <c r="P555" s="3"/>
      <c r="Q555" s="3"/>
      <c r="R555" s="3"/>
      <c r="S555" s="3"/>
      <c r="T555" s="2"/>
      <c r="U555" s="2"/>
      <c r="V555" s="2"/>
    </row>
    <row r="556" spans="2:22" ht="15.75" thickTop="1" x14ac:dyDescent="0.25">
      <c r="B556" s="698" t="s">
        <v>6</v>
      </c>
      <c r="C556" s="700" t="s">
        <v>7</v>
      </c>
      <c r="D556" s="702" t="s">
        <v>8</v>
      </c>
      <c r="E556" s="702" t="s">
        <v>177</v>
      </c>
      <c r="F556" s="702" t="s">
        <v>178</v>
      </c>
      <c r="G556" s="702" t="s">
        <v>9</v>
      </c>
      <c r="H556" s="702" t="s">
        <v>10</v>
      </c>
      <c r="I556" s="312"/>
      <c r="J556" s="702" t="s">
        <v>179</v>
      </c>
      <c r="K556" s="702" t="s">
        <v>11</v>
      </c>
      <c r="L556" s="700" t="s">
        <v>12</v>
      </c>
      <c r="M556" s="704" t="s">
        <v>13</v>
      </c>
      <c r="N556" s="704" t="s">
        <v>14</v>
      </c>
      <c r="O556" s="704" t="s">
        <v>15</v>
      </c>
      <c r="P556" s="715" t="s">
        <v>16</v>
      </c>
      <c r="Q556" s="716"/>
      <c r="R556" s="716"/>
      <c r="S556" s="717"/>
      <c r="T556" s="721" t="s">
        <v>17</v>
      </c>
      <c r="U556" s="722"/>
      <c r="V556" s="708" t="s">
        <v>18</v>
      </c>
    </row>
    <row r="557" spans="2:22" x14ac:dyDescent="0.25">
      <c r="B557" s="699"/>
      <c r="C557" s="701"/>
      <c r="D557" s="703"/>
      <c r="E557" s="765"/>
      <c r="F557" s="765"/>
      <c r="G557" s="703"/>
      <c r="H557" s="703"/>
      <c r="I557" s="313"/>
      <c r="J557" s="765"/>
      <c r="K557" s="703"/>
      <c r="L557" s="701"/>
      <c r="M557" s="705"/>
      <c r="N557" s="705"/>
      <c r="O557" s="705"/>
      <c r="P557" s="718"/>
      <c r="Q557" s="719"/>
      <c r="R557" s="719"/>
      <c r="S557" s="720"/>
      <c r="T557" s="723"/>
      <c r="U557" s="724"/>
      <c r="V557" s="709"/>
    </row>
    <row r="558" spans="2:22" ht="48" x14ac:dyDescent="0.25">
      <c r="B558" s="699"/>
      <c r="C558" s="701"/>
      <c r="D558" s="703"/>
      <c r="E558" s="765"/>
      <c r="F558" s="765"/>
      <c r="G558" s="703"/>
      <c r="H558" s="703"/>
      <c r="I558" s="313" t="s">
        <v>180</v>
      </c>
      <c r="J558" s="765"/>
      <c r="K558" s="703"/>
      <c r="L558" s="701"/>
      <c r="M558" s="705"/>
      <c r="N558" s="705"/>
      <c r="O558" s="705"/>
      <c r="P558" s="738" t="s">
        <v>19</v>
      </c>
      <c r="Q558" s="738" t="s">
        <v>20</v>
      </c>
      <c r="R558" s="738" t="s">
        <v>21</v>
      </c>
      <c r="S558" s="738" t="s">
        <v>22</v>
      </c>
      <c r="T558" s="740" t="s">
        <v>23</v>
      </c>
      <c r="U558" s="740" t="s">
        <v>24</v>
      </c>
      <c r="V558" s="709"/>
    </row>
    <row r="559" spans="2:22" ht="15.75" thickBot="1" x14ac:dyDescent="0.3">
      <c r="B559" s="727"/>
      <c r="C559" s="725"/>
      <c r="D559" s="707"/>
      <c r="E559" s="766"/>
      <c r="F559" s="766"/>
      <c r="G559" s="707"/>
      <c r="H559" s="707"/>
      <c r="I559" s="314"/>
      <c r="J559" s="766"/>
      <c r="K559" s="707"/>
      <c r="L559" s="725"/>
      <c r="M559" s="696"/>
      <c r="N559" s="696"/>
      <c r="O559" s="696"/>
      <c r="P559" s="739"/>
      <c r="Q559" s="739"/>
      <c r="R559" s="739"/>
      <c r="S559" s="739"/>
      <c r="T559" s="741"/>
      <c r="U559" s="741"/>
      <c r="V559" s="710"/>
    </row>
    <row r="560" spans="2:22" ht="144.75" thickBot="1" x14ac:dyDescent="0.3">
      <c r="B560" s="55">
        <v>1</v>
      </c>
      <c r="C560" s="56">
        <v>22106</v>
      </c>
      <c r="D560" s="174" t="s">
        <v>379</v>
      </c>
      <c r="E560" s="318" t="s">
        <v>489</v>
      </c>
      <c r="F560" s="319" t="s">
        <v>182</v>
      </c>
      <c r="G560" s="5">
        <v>9</v>
      </c>
      <c r="H560" s="164" t="s">
        <v>181</v>
      </c>
      <c r="I560" s="164">
        <v>105</v>
      </c>
      <c r="J560" s="438" t="s">
        <v>520</v>
      </c>
      <c r="K560" s="184">
        <f>N560/M560</f>
        <v>240</v>
      </c>
      <c r="L560" s="174" t="s">
        <v>31</v>
      </c>
      <c r="M560" s="149">
        <v>25</v>
      </c>
      <c r="N560" s="179">
        <v>6000</v>
      </c>
      <c r="O560" s="345" t="s">
        <v>183</v>
      </c>
      <c r="P560" s="58">
        <v>0.25</v>
      </c>
      <c r="Q560" s="58">
        <v>0.25</v>
      </c>
      <c r="R560" s="58">
        <v>0.25</v>
      </c>
      <c r="S560" s="58">
        <v>0.25</v>
      </c>
      <c r="T560" s="59" t="s">
        <v>29</v>
      </c>
      <c r="U560" s="60"/>
      <c r="V560" s="398" t="s">
        <v>558</v>
      </c>
    </row>
    <row r="561" spans="2:22" ht="15.75" thickTop="1" x14ac:dyDescent="0.25">
      <c r="B561" s="76"/>
      <c r="C561" s="76"/>
      <c r="D561" s="12"/>
      <c r="E561" s="12"/>
      <c r="F561" s="12"/>
      <c r="G561" s="13"/>
      <c r="H561" s="13"/>
      <c r="I561" s="13"/>
      <c r="J561" s="13"/>
      <c r="K561" s="27"/>
      <c r="L561" s="12"/>
      <c r="M561" s="29"/>
      <c r="N561" s="82"/>
      <c r="O561" s="78"/>
      <c r="P561" s="79"/>
      <c r="Q561" s="79"/>
      <c r="R561" s="79"/>
      <c r="S561" s="79"/>
      <c r="T561" s="80"/>
      <c r="V561" s="81"/>
    </row>
    <row r="562" spans="2:22" x14ac:dyDescent="0.25">
      <c r="B562" s="76"/>
      <c r="C562" s="76"/>
      <c r="D562" s="12"/>
      <c r="E562" s="12"/>
      <c r="F562" s="12"/>
      <c r="G562" s="13"/>
      <c r="H562" s="13"/>
      <c r="I562" s="13"/>
      <c r="J562" s="13"/>
      <c r="K562" s="27"/>
      <c r="L562" s="12"/>
      <c r="M562" s="29"/>
      <c r="N562" s="82"/>
      <c r="O562" s="78"/>
      <c r="P562" s="79"/>
      <c r="Q562" s="79"/>
      <c r="R562" s="79"/>
      <c r="S562" s="79"/>
      <c r="T562" s="80"/>
      <c r="V562" s="81"/>
    </row>
    <row r="563" spans="2:22" x14ac:dyDescent="0.25">
      <c r="B563" s="76"/>
      <c r="C563" s="76"/>
      <c r="D563" s="12"/>
      <c r="E563" s="12"/>
      <c r="F563" s="12"/>
      <c r="G563" s="13"/>
      <c r="H563" s="13"/>
      <c r="I563" s="13"/>
      <c r="J563" s="13"/>
      <c r="K563" s="27"/>
      <c r="L563" s="12"/>
      <c r="M563" s="29"/>
      <c r="N563" s="82"/>
      <c r="O563" s="78"/>
      <c r="P563" s="79"/>
      <c r="Q563" s="79"/>
      <c r="R563" s="79"/>
      <c r="S563" s="79"/>
      <c r="T563" s="80"/>
      <c r="V563" s="81"/>
    </row>
    <row r="564" spans="2:22" x14ac:dyDescent="0.25">
      <c r="B564" s="76"/>
      <c r="C564" s="76"/>
      <c r="D564" s="12"/>
      <c r="E564" s="12"/>
      <c r="F564" s="12"/>
      <c r="G564" s="13"/>
      <c r="H564" s="13"/>
      <c r="I564" s="13"/>
      <c r="J564" s="13"/>
      <c r="K564" s="27"/>
      <c r="L564" s="12"/>
      <c r="M564" s="29"/>
      <c r="N564" s="82"/>
      <c r="O564" s="78"/>
      <c r="P564" s="79"/>
      <c r="Q564" s="79"/>
      <c r="R564" s="79"/>
      <c r="S564" s="79"/>
      <c r="T564" s="80"/>
      <c r="V564" s="81"/>
    </row>
    <row r="565" spans="2:22" x14ac:dyDescent="0.25">
      <c r="B565" s="76"/>
      <c r="C565" s="76"/>
      <c r="D565" s="12"/>
      <c r="E565" s="12"/>
      <c r="F565" s="12"/>
      <c r="G565" s="13"/>
      <c r="H565" s="13"/>
      <c r="I565" s="13"/>
      <c r="J565" s="13"/>
      <c r="K565" s="27"/>
      <c r="L565" s="12"/>
      <c r="M565" s="29"/>
      <c r="N565" s="82"/>
      <c r="O565" s="78"/>
      <c r="P565" s="79"/>
      <c r="Q565" s="79"/>
      <c r="R565" s="79"/>
      <c r="S565" s="79"/>
      <c r="T565" s="80"/>
      <c r="V565" s="81"/>
    </row>
    <row r="566" spans="2:22" x14ac:dyDescent="0.25">
      <c r="B566" s="76"/>
      <c r="C566" s="76"/>
      <c r="D566" s="12"/>
      <c r="E566" s="12"/>
      <c r="F566" s="12"/>
      <c r="G566" s="13"/>
      <c r="H566" s="13"/>
      <c r="I566" s="13"/>
      <c r="J566" s="13"/>
      <c r="K566" s="27"/>
      <c r="L566" s="12"/>
      <c r="M566" s="29"/>
      <c r="N566" s="82"/>
      <c r="O566" s="78"/>
      <c r="P566" s="79"/>
      <c r="Q566" s="79"/>
      <c r="R566" s="79"/>
      <c r="S566" s="79"/>
      <c r="T566" s="80"/>
      <c r="V566" s="81"/>
    </row>
    <row r="567" spans="2:22" x14ac:dyDescent="0.25">
      <c r="B567" s="76"/>
      <c r="C567" s="76"/>
      <c r="D567" s="12"/>
      <c r="E567" s="12"/>
      <c r="F567" s="12"/>
      <c r="G567" s="13"/>
      <c r="H567" s="13"/>
      <c r="I567" s="13"/>
      <c r="J567" s="13"/>
      <c r="K567" s="27"/>
      <c r="L567" s="12"/>
      <c r="M567" s="29"/>
      <c r="N567" s="82">
        <f>SUM(N560:N566)</f>
        <v>6000</v>
      </c>
      <c r="O567" s="78"/>
      <c r="P567" s="79"/>
      <c r="Q567" s="79"/>
      <c r="R567" s="79"/>
      <c r="S567" s="79"/>
      <c r="T567" s="80"/>
      <c r="V567" s="81"/>
    </row>
    <row r="568" spans="2:22" x14ac:dyDescent="0.25">
      <c r="B568" s="76"/>
      <c r="C568" s="76"/>
      <c r="D568" s="12"/>
      <c r="E568" s="12"/>
      <c r="F568" s="12"/>
      <c r="G568" s="13"/>
      <c r="H568" s="13"/>
      <c r="I568" s="13"/>
      <c r="J568" s="13"/>
      <c r="K568" s="27"/>
      <c r="L568" s="12"/>
      <c r="M568" s="29"/>
      <c r="N568" s="82"/>
      <c r="O568" s="78"/>
      <c r="P568" s="79"/>
      <c r="Q568" s="79"/>
      <c r="R568" s="79"/>
      <c r="S568" s="79"/>
      <c r="T568" s="80"/>
      <c r="V568" s="81"/>
    </row>
    <row r="569" spans="2:22" x14ac:dyDescent="0.25">
      <c r="B569" s="76"/>
      <c r="C569" s="76"/>
      <c r="D569" s="12"/>
      <c r="E569" s="12"/>
      <c r="F569" s="12"/>
      <c r="G569" s="13"/>
      <c r="H569" s="13"/>
      <c r="I569" s="13"/>
      <c r="J569" s="13"/>
      <c r="K569" s="27"/>
      <c r="L569" s="12"/>
      <c r="M569" s="29"/>
      <c r="N569" s="82"/>
      <c r="O569" s="78"/>
      <c r="P569" s="79"/>
      <c r="Q569" s="79"/>
      <c r="R569" s="79"/>
      <c r="S569" s="79"/>
      <c r="T569" s="80"/>
      <c r="V569" s="81"/>
    </row>
    <row r="570" spans="2:22" x14ac:dyDescent="0.25">
      <c r="B570" s="76"/>
      <c r="C570" s="76"/>
      <c r="D570" s="12"/>
      <c r="E570" s="12"/>
      <c r="F570" s="12"/>
      <c r="G570" s="13"/>
      <c r="H570" s="13"/>
      <c r="I570" s="13"/>
      <c r="J570" s="13"/>
      <c r="K570" s="27"/>
      <c r="L570" s="12"/>
      <c r="M570" s="29"/>
      <c r="N570" s="82"/>
      <c r="O570" s="78"/>
      <c r="P570" s="79"/>
      <c r="Q570" s="79"/>
      <c r="R570" s="79"/>
      <c r="S570" s="79"/>
      <c r="T570" s="80"/>
      <c r="V570" s="81"/>
    </row>
    <row r="571" spans="2:22" x14ac:dyDescent="0.25">
      <c r="B571" s="76"/>
      <c r="C571" s="76"/>
      <c r="D571" s="12"/>
      <c r="E571" s="12"/>
      <c r="F571" s="12"/>
      <c r="G571" s="13"/>
      <c r="H571" s="13"/>
      <c r="I571" s="13"/>
      <c r="J571" s="13"/>
      <c r="K571" s="27"/>
      <c r="L571" s="12"/>
      <c r="M571" s="29"/>
      <c r="N571" s="82"/>
      <c r="O571" s="78"/>
      <c r="P571" s="79"/>
      <c r="Q571" s="79"/>
      <c r="R571" s="79"/>
      <c r="S571" s="79"/>
      <c r="T571" s="80"/>
      <c r="V571" s="81"/>
    </row>
    <row r="572" spans="2:22" x14ac:dyDescent="0.25">
      <c r="B572" s="76"/>
      <c r="C572" s="76"/>
      <c r="D572" s="12"/>
      <c r="E572" s="12"/>
      <c r="F572" s="12"/>
      <c r="G572" s="13"/>
      <c r="H572" s="13"/>
      <c r="I572" s="13"/>
      <c r="J572" s="13"/>
      <c r="K572" s="27"/>
      <c r="L572" s="12"/>
      <c r="M572" s="29"/>
      <c r="N572" s="82"/>
      <c r="O572" s="78"/>
      <c r="P572" s="79"/>
      <c r="Q572" s="79"/>
      <c r="R572" s="79"/>
      <c r="S572" s="79"/>
      <c r="T572" s="80"/>
      <c r="V572" s="81"/>
    </row>
    <row r="573" spans="2:22" x14ac:dyDescent="0.25">
      <c r="B573" s="76"/>
      <c r="C573" s="76"/>
      <c r="D573" s="12"/>
      <c r="E573" s="12"/>
      <c r="F573" s="12"/>
      <c r="G573" s="13"/>
      <c r="H573" s="13"/>
      <c r="I573" s="13"/>
      <c r="J573" s="13"/>
      <c r="K573" s="27"/>
      <c r="L573" s="12"/>
      <c r="M573" s="29"/>
      <c r="N573" s="82"/>
      <c r="O573" s="78"/>
      <c r="P573" s="79"/>
      <c r="Q573" s="79"/>
      <c r="R573" s="79"/>
      <c r="S573" s="79"/>
      <c r="T573" s="80"/>
      <c r="V573" s="81"/>
    </row>
    <row r="574" spans="2:22" x14ac:dyDescent="0.25">
      <c r="B574" s="76"/>
      <c r="C574" s="76"/>
      <c r="D574" s="12"/>
      <c r="E574" s="12"/>
      <c r="F574" s="12"/>
      <c r="G574" s="13"/>
      <c r="H574" s="13"/>
      <c r="I574" s="13"/>
      <c r="J574" s="13"/>
      <c r="K574" s="27"/>
      <c r="L574" s="12"/>
      <c r="M574" s="29"/>
      <c r="N574" s="82"/>
      <c r="O574" s="78"/>
      <c r="P574" s="79"/>
      <c r="Q574" s="79"/>
      <c r="R574" s="79"/>
      <c r="S574" s="79"/>
      <c r="T574" s="80"/>
      <c r="V574" s="81"/>
    </row>
    <row r="575" spans="2:22" x14ac:dyDescent="0.25">
      <c r="B575" s="76"/>
      <c r="C575" s="76"/>
      <c r="D575" s="12"/>
      <c r="E575" s="12"/>
      <c r="F575" s="12"/>
      <c r="G575" s="13"/>
      <c r="H575" s="13"/>
      <c r="I575" s="13"/>
      <c r="J575" s="13"/>
      <c r="K575" s="27"/>
      <c r="L575" s="12"/>
      <c r="M575" s="29"/>
      <c r="N575" s="82"/>
      <c r="O575" s="78"/>
      <c r="P575" s="79"/>
      <c r="Q575" s="79"/>
      <c r="R575" s="79"/>
      <c r="S575" s="79"/>
      <c r="T575" s="80"/>
      <c r="V575" s="81"/>
    </row>
    <row r="576" spans="2:22" x14ac:dyDescent="0.25">
      <c r="B576" s="76"/>
      <c r="C576" s="76"/>
      <c r="D576" s="12"/>
      <c r="E576" s="12"/>
      <c r="F576" s="12"/>
      <c r="G576" s="13"/>
      <c r="H576" s="13"/>
      <c r="I576" s="13"/>
      <c r="J576" s="13"/>
      <c r="K576" s="27"/>
      <c r="L576" s="12"/>
      <c r="M576" s="29"/>
      <c r="N576" s="82"/>
      <c r="O576" s="78"/>
      <c r="P576" s="79"/>
      <c r="Q576" s="79"/>
      <c r="R576" s="79"/>
      <c r="S576" s="79"/>
      <c r="T576" s="80"/>
      <c r="V576" s="81"/>
    </row>
    <row r="577" spans="2:22" x14ac:dyDescent="0.25">
      <c r="B577" s="76"/>
      <c r="C577" s="76"/>
      <c r="D577" s="12"/>
      <c r="E577" s="12"/>
      <c r="F577" s="12"/>
      <c r="G577" s="13"/>
      <c r="H577" s="13"/>
      <c r="I577" s="13"/>
      <c r="J577" s="13"/>
      <c r="K577" s="27"/>
      <c r="L577" s="12"/>
      <c r="M577" s="29"/>
      <c r="N577" s="82"/>
      <c r="O577" s="78"/>
      <c r="P577" s="79"/>
      <c r="Q577" s="79"/>
      <c r="R577" s="79"/>
      <c r="S577" s="79"/>
      <c r="T577" s="80"/>
      <c r="V577" s="81"/>
    </row>
    <row r="578" spans="2:22" x14ac:dyDescent="0.25">
      <c r="B578" s="76"/>
      <c r="C578" s="76"/>
      <c r="D578" s="12"/>
      <c r="E578" s="12"/>
      <c r="F578" s="12"/>
      <c r="G578" s="13"/>
      <c r="H578" s="13"/>
      <c r="I578" s="13"/>
      <c r="J578" s="13"/>
      <c r="K578" s="27"/>
      <c r="L578" s="12"/>
      <c r="M578" s="29"/>
      <c r="N578" s="82"/>
      <c r="O578" s="78"/>
      <c r="P578" s="79"/>
      <c r="Q578" s="79"/>
      <c r="R578" s="79"/>
      <c r="S578" s="79"/>
      <c r="T578" s="80"/>
      <c r="V578" s="81"/>
    </row>
    <row r="579" spans="2:22" x14ac:dyDescent="0.25">
      <c r="B579" s="76"/>
      <c r="C579" s="76"/>
      <c r="D579" s="12"/>
      <c r="E579" s="12"/>
      <c r="F579" s="12"/>
      <c r="G579" s="13"/>
      <c r="H579" s="13"/>
      <c r="I579" s="13"/>
      <c r="J579" s="13"/>
      <c r="K579" s="27"/>
      <c r="L579" s="12"/>
      <c r="M579" s="29"/>
      <c r="N579" s="82"/>
      <c r="O579" s="78"/>
      <c r="P579" s="79"/>
      <c r="Q579" s="79"/>
      <c r="R579" s="79"/>
      <c r="S579" s="79"/>
      <c r="T579" s="80"/>
      <c r="V579" s="81"/>
    </row>
    <row r="580" spans="2:22" x14ac:dyDescent="0.25">
      <c r="B580" s="76"/>
      <c r="C580" s="76"/>
      <c r="D580" s="12"/>
      <c r="E580" s="12"/>
      <c r="F580" s="12"/>
      <c r="G580" s="13"/>
      <c r="H580" s="13"/>
      <c r="I580" s="13"/>
      <c r="J580" s="13"/>
      <c r="K580" s="27"/>
      <c r="L580" s="12"/>
      <c r="M580" s="29"/>
      <c r="N580" s="82"/>
      <c r="O580" s="78"/>
      <c r="P580" s="79"/>
      <c r="Q580" s="79"/>
      <c r="R580" s="79"/>
      <c r="S580" s="79"/>
      <c r="T580" s="80"/>
      <c r="V580" s="81"/>
    </row>
    <row r="581" spans="2:22" x14ac:dyDescent="0.25">
      <c r="B581" s="76"/>
      <c r="C581" s="76"/>
      <c r="D581" s="12"/>
      <c r="E581" s="12"/>
      <c r="F581" s="12"/>
      <c r="G581" s="13"/>
      <c r="H581" s="13"/>
      <c r="I581" s="13"/>
      <c r="J581" s="13"/>
      <c r="K581" s="27"/>
      <c r="L581" s="12"/>
      <c r="M581" s="29"/>
      <c r="N581" s="82"/>
      <c r="O581" s="78"/>
      <c r="P581" s="79"/>
      <c r="Q581" s="79"/>
      <c r="R581" s="79"/>
      <c r="S581" s="79"/>
      <c r="T581" s="80"/>
      <c r="V581" s="81"/>
    </row>
    <row r="582" spans="2:22" x14ac:dyDescent="0.25">
      <c r="B582" s="76"/>
      <c r="C582" s="76"/>
      <c r="D582" s="12"/>
      <c r="E582" s="12"/>
      <c r="F582" s="12"/>
      <c r="G582" s="13"/>
      <c r="H582" s="13"/>
      <c r="I582" s="13"/>
      <c r="J582" s="13"/>
      <c r="K582" s="27"/>
      <c r="L582" s="12"/>
      <c r="M582" s="29"/>
      <c r="N582" s="82"/>
      <c r="O582" s="78"/>
      <c r="P582" s="79"/>
      <c r="Q582" s="79"/>
      <c r="R582" s="79"/>
      <c r="S582" s="79"/>
      <c r="T582" s="80"/>
      <c r="V582" s="81"/>
    </row>
    <row r="583" spans="2:22" x14ac:dyDescent="0.25">
      <c r="B583" s="76"/>
      <c r="C583" s="76"/>
      <c r="D583" s="12"/>
      <c r="E583" s="12"/>
      <c r="F583" s="12"/>
      <c r="G583" s="13"/>
      <c r="H583" s="13"/>
      <c r="I583" s="13"/>
      <c r="J583" s="13"/>
      <c r="K583" s="27"/>
      <c r="L583" s="12"/>
      <c r="M583" s="29"/>
      <c r="N583" s="82"/>
      <c r="O583" s="78"/>
      <c r="P583" s="79"/>
      <c r="Q583" s="79"/>
      <c r="R583" s="79"/>
      <c r="S583" s="79"/>
      <c r="T583" s="80"/>
      <c r="V583" s="81"/>
    </row>
    <row r="584" spans="2:22" x14ac:dyDescent="0.25">
      <c r="B584" s="76"/>
      <c r="C584" s="76"/>
      <c r="D584" s="12"/>
      <c r="E584" s="12"/>
      <c r="F584" s="12"/>
      <c r="G584" s="13"/>
      <c r="H584" s="13"/>
      <c r="I584" s="13"/>
      <c r="J584" s="13"/>
      <c r="K584" s="27"/>
      <c r="L584" s="12"/>
      <c r="M584" s="29"/>
      <c r="N584" s="82"/>
      <c r="O584" s="78"/>
      <c r="P584" s="79"/>
      <c r="Q584" s="79"/>
      <c r="R584" s="79"/>
      <c r="S584" s="79"/>
      <c r="T584" s="80"/>
      <c r="V584" s="81"/>
    </row>
    <row r="585" spans="2:22" x14ac:dyDescent="0.25">
      <c r="B585" s="76"/>
      <c r="C585" s="76"/>
      <c r="D585" s="12"/>
      <c r="E585" s="12"/>
      <c r="F585" s="12"/>
      <c r="G585" s="13"/>
      <c r="H585" s="13"/>
      <c r="I585" s="13"/>
      <c r="J585" s="13"/>
      <c r="K585" s="27"/>
      <c r="L585" s="12"/>
      <c r="M585" s="29"/>
      <c r="N585" s="82"/>
      <c r="O585" s="78"/>
      <c r="P585" s="79"/>
      <c r="Q585" s="79"/>
      <c r="R585" s="79"/>
      <c r="S585" s="79"/>
      <c r="T585" s="80"/>
      <c r="V585" s="81"/>
    </row>
    <row r="586" spans="2:22" x14ac:dyDescent="0.25">
      <c r="B586" s="76"/>
      <c r="C586" s="76"/>
      <c r="D586" s="12"/>
      <c r="E586" s="12"/>
      <c r="F586" s="12"/>
      <c r="G586" s="13"/>
      <c r="H586" s="13"/>
      <c r="I586" s="13"/>
      <c r="J586" s="13"/>
      <c r="K586" s="27"/>
      <c r="L586" s="12"/>
      <c r="M586" s="29"/>
      <c r="N586" s="82"/>
      <c r="O586" s="78"/>
      <c r="P586" s="79"/>
      <c r="Q586" s="79"/>
      <c r="R586" s="79"/>
      <c r="S586" s="79"/>
      <c r="T586" s="80"/>
      <c r="V586" s="81"/>
    </row>
    <row r="587" spans="2:22" x14ac:dyDescent="0.25">
      <c r="B587" s="76"/>
      <c r="C587" s="76"/>
      <c r="D587" s="12"/>
      <c r="E587" s="12"/>
      <c r="F587" s="12"/>
      <c r="G587" s="13"/>
      <c r="H587" s="13"/>
      <c r="I587" s="13"/>
      <c r="J587" s="13"/>
      <c r="K587" s="27"/>
      <c r="L587" s="12"/>
      <c r="M587" s="29"/>
      <c r="N587" s="82"/>
      <c r="O587" s="78"/>
      <c r="P587" s="79"/>
      <c r="Q587" s="79"/>
      <c r="R587" s="79"/>
      <c r="S587" s="79"/>
      <c r="T587" s="80"/>
      <c r="V587" s="81"/>
    </row>
    <row r="588" spans="2:22" x14ac:dyDescent="0.25">
      <c r="B588" s="76"/>
      <c r="C588" s="76"/>
      <c r="D588" s="12"/>
      <c r="E588" s="12"/>
      <c r="F588" s="12"/>
      <c r="G588" s="13"/>
      <c r="H588" s="13"/>
      <c r="I588" s="13"/>
      <c r="J588" s="13"/>
      <c r="K588" s="27"/>
      <c r="L588" s="12"/>
      <c r="M588" s="29"/>
      <c r="N588" s="82"/>
      <c r="O588" s="78"/>
      <c r="P588" s="79"/>
      <c r="Q588" s="79"/>
      <c r="R588" s="79"/>
      <c r="S588" s="79"/>
      <c r="T588" s="80"/>
      <c r="V588" s="81"/>
    </row>
    <row r="589" spans="2:22" x14ac:dyDescent="0.25">
      <c r="B589" s="76"/>
      <c r="C589" s="76"/>
      <c r="D589" s="12"/>
      <c r="E589" s="12"/>
      <c r="F589" s="12"/>
      <c r="G589" s="13"/>
      <c r="H589" s="13"/>
      <c r="I589" s="13"/>
      <c r="J589" s="13"/>
      <c r="K589" s="27"/>
      <c r="L589" s="12"/>
      <c r="M589" s="29"/>
      <c r="N589" s="82"/>
      <c r="O589" s="78"/>
      <c r="P589" s="79"/>
      <c r="Q589" s="79"/>
      <c r="R589" s="79"/>
      <c r="S589" s="79"/>
      <c r="T589" s="80"/>
      <c r="V589" s="81"/>
    </row>
    <row r="590" spans="2:22" x14ac:dyDescent="0.25">
      <c r="B590" s="76"/>
      <c r="C590" s="76"/>
      <c r="D590" s="12"/>
      <c r="E590" s="12"/>
      <c r="F590" s="12"/>
      <c r="G590" s="13"/>
      <c r="H590" s="13"/>
      <c r="I590" s="13"/>
      <c r="J590" s="13"/>
      <c r="K590" s="27"/>
      <c r="L590" s="12"/>
      <c r="M590" s="29"/>
      <c r="N590" s="82"/>
      <c r="O590" s="78"/>
      <c r="P590" s="79"/>
      <c r="Q590" s="79"/>
      <c r="R590" s="79"/>
      <c r="S590" s="79"/>
      <c r="T590" s="80"/>
      <c r="V590" s="81"/>
    </row>
    <row r="591" spans="2:22" x14ac:dyDescent="0.25">
      <c r="B591" s="76"/>
      <c r="C591" s="76"/>
      <c r="D591" s="12"/>
      <c r="E591" s="12"/>
      <c r="F591" s="12"/>
      <c r="G591" s="13"/>
      <c r="H591" s="13"/>
      <c r="I591" s="13"/>
      <c r="J591" s="13"/>
      <c r="K591" s="27"/>
      <c r="L591" s="12"/>
      <c r="M591" s="29"/>
      <c r="N591" s="82"/>
      <c r="O591" s="78"/>
      <c r="P591" s="79"/>
      <c r="Q591" s="79"/>
      <c r="R591" s="79"/>
      <c r="S591" s="79"/>
      <c r="T591" s="80"/>
      <c r="V591" s="81"/>
    </row>
    <row r="592" spans="2:22" x14ac:dyDescent="0.25">
      <c r="B592" s="76"/>
      <c r="C592" s="76"/>
      <c r="D592" s="12"/>
      <c r="E592" s="12"/>
      <c r="F592" s="12"/>
      <c r="G592" s="13"/>
      <c r="H592" s="13"/>
      <c r="I592" s="13"/>
      <c r="J592" s="13"/>
      <c r="K592" s="27"/>
      <c r="L592" s="12"/>
      <c r="M592" s="29"/>
      <c r="N592" s="82"/>
      <c r="O592" s="78"/>
      <c r="P592" s="79"/>
      <c r="Q592" s="79"/>
      <c r="R592" s="79"/>
      <c r="S592" s="79"/>
      <c r="T592" s="80"/>
      <c r="V592" s="81"/>
    </row>
    <row r="593" spans="2:22" x14ac:dyDescent="0.25">
      <c r="B593" s="706" t="s">
        <v>0</v>
      </c>
      <c r="C593" s="706"/>
      <c r="D593" s="706"/>
      <c r="E593" s="706"/>
      <c r="F593" s="706"/>
      <c r="G593" s="706"/>
      <c r="H593" s="706"/>
      <c r="I593" s="706"/>
      <c r="J593" s="706"/>
      <c r="K593" s="706"/>
      <c r="L593" s="706"/>
      <c r="M593" s="706"/>
      <c r="N593" s="706"/>
      <c r="O593" s="706"/>
      <c r="P593" s="706"/>
      <c r="Q593" s="706"/>
      <c r="R593" s="706"/>
      <c r="S593" s="706"/>
      <c r="T593" s="706"/>
      <c r="U593" s="706"/>
      <c r="V593" s="706"/>
    </row>
    <row r="594" spans="2:22" x14ac:dyDescent="0.25">
      <c r="B594" s="713" t="s">
        <v>2</v>
      </c>
      <c r="C594" s="713"/>
      <c r="D594" s="713"/>
      <c r="E594" s="713"/>
      <c r="F594" s="713"/>
      <c r="G594" s="713"/>
      <c r="H594" s="713"/>
      <c r="I594" s="713"/>
      <c r="J594" s="713"/>
      <c r="K594" s="713"/>
      <c r="L594" s="713"/>
      <c r="M594" s="713"/>
      <c r="N594" s="713"/>
      <c r="O594" s="713"/>
      <c r="P594" s="713"/>
      <c r="Q594" s="713"/>
      <c r="R594" s="713"/>
      <c r="S594" s="713"/>
      <c r="T594" s="713"/>
      <c r="U594" s="713"/>
      <c r="V594" s="713"/>
    </row>
    <row r="595" spans="2:22" x14ac:dyDescent="0.25">
      <c r="B595" s="713" t="s">
        <v>3</v>
      </c>
      <c r="C595" s="713"/>
      <c r="D595" s="713"/>
      <c r="E595" s="713"/>
      <c r="F595" s="713"/>
      <c r="G595" s="713"/>
      <c r="H595" s="713"/>
      <c r="I595" s="713"/>
      <c r="J595" s="713"/>
      <c r="K595" s="713"/>
      <c r="L595" s="713"/>
      <c r="M595" s="713"/>
      <c r="N595" s="713"/>
      <c r="O595" s="713"/>
      <c r="P595" s="713"/>
      <c r="Q595" s="713"/>
      <c r="R595" s="713"/>
      <c r="S595" s="713"/>
      <c r="T595" s="713"/>
      <c r="U595" s="713"/>
      <c r="V595" s="713"/>
    </row>
    <row r="596" spans="2:22" x14ac:dyDescent="0.25">
      <c r="B596" s="713" t="s">
        <v>494</v>
      </c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  <c r="R596" s="713"/>
      <c r="S596" s="713"/>
      <c r="T596" s="713"/>
      <c r="U596" s="713"/>
      <c r="V596" s="713"/>
    </row>
    <row r="597" spans="2:22" x14ac:dyDescent="0.25">
      <c r="B597" s="714" t="s">
        <v>4</v>
      </c>
      <c r="C597" s="714"/>
      <c r="D597" s="714"/>
      <c r="E597" s="714"/>
      <c r="F597" s="714"/>
      <c r="G597" s="714"/>
      <c r="H597" s="714"/>
      <c r="I597" s="714"/>
      <c r="J597" s="714"/>
      <c r="K597" s="714"/>
      <c r="L597" s="714"/>
      <c r="M597" s="714"/>
      <c r="N597" s="714"/>
      <c r="O597" s="714"/>
      <c r="P597" s="714"/>
      <c r="Q597" s="714"/>
      <c r="R597" s="714"/>
      <c r="S597" s="714"/>
      <c r="T597" s="714"/>
      <c r="U597" s="714"/>
      <c r="V597" s="714"/>
    </row>
    <row r="598" spans="2:22" x14ac:dyDescent="0.25">
      <c r="B598" s="706" t="s">
        <v>190</v>
      </c>
      <c r="C598" s="706"/>
      <c r="D598" s="706"/>
      <c r="E598" s="706"/>
      <c r="F598" s="706"/>
      <c r="G598" s="706"/>
      <c r="H598" s="706"/>
      <c r="I598" s="706"/>
      <c r="J598" s="706"/>
      <c r="K598" s="706"/>
      <c r="L598" s="706"/>
      <c r="M598" s="706"/>
      <c r="N598" s="706"/>
      <c r="O598" s="706"/>
      <c r="P598" s="706"/>
      <c r="Q598" s="706"/>
      <c r="R598" s="706"/>
      <c r="S598" s="706"/>
      <c r="T598" s="706"/>
      <c r="U598" s="706"/>
      <c r="V598" s="706"/>
    </row>
    <row r="599" spans="2:22" ht="18.75" thickBot="1" x14ac:dyDescent="0.3">
      <c r="B599" s="2"/>
      <c r="C599" s="2"/>
      <c r="D599" s="3"/>
      <c r="E599" s="3"/>
      <c r="F599" s="3"/>
      <c r="G599" s="3"/>
      <c r="H599" s="3"/>
      <c r="I599" s="3"/>
      <c r="J599" s="3"/>
      <c r="K599" s="3"/>
      <c r="L599" s="4"/>
      <c r="M599" s="3"/>
      <c r="N599" s="3"/>
      <c r="O599" s="3"/>
      <c r="P599" s="3"/>
      <c r="Q599" s="3"/>
      <c r="R599" s="3"/>
      <c r="S599" s="3"/>
      <c r="T599" s="2"/>
      <c r="U599" s="2"/>
      <c r="V599" s="2"/>
    </row>
    <row r="600" spans="2:22" ht="15.75" thickTop="1" x14ac:dyDescent="0.25">
      <c r="B600" s="698" t="s">
        <v>6</v>
      </c>
      <c r="C600" s="700" t="s">
        <v>7</v>
      </c>
      <c r="D600" s="702" t="s">
        <v>8</v>
      </c>
      <c r="E600" s="702" t="s">
        <v>177</v>
      </c>
      <c r="F600" s="702" t="s">
        <v>178</v>
      </c>
      <c r="G600" s="702" t="s">
        <v>9</v>
      </c>
      <c r="H600" s="702" t="s">
        <v>10</v>
      </c>
      <c r="I600" s="312"/>
      <c r="J600" s="702" t="s">
        <v>179</v>
      </c>
      <c r="K600" s="702" t="s">
        <v>11</v>
      </c>
      <c r="L600" s="700" t="s">
        <v>12</v>
      </c>
      <c r="M600" s="704" t="s">
        <v>13</v>
      </c>
      <c r="N600" s="704" t="s">
        <v>14</v>
      </c>
      <c r="O600" s="704" t="s">
        <v>15</v>
      </c>
      <c r="P600" s="715" t="s">
        <v>16</v>
      </c>
      <c r="Q600" s="716"/>
      <c r="R600" s="716"/>
      <c r="S600" s="717"/>
      <c r="T600" s="721" t="s">
        <v>17</v>
      </c>
      <c r="U600" s="722"/>
      <c r="V600" s="708" t="s">
        <v>18</v>
      </c>
    </row>
    <row r="601" spans="2:22" x14ac:dyDescent="0.25">
      <c r="B601" s="699"/>
      <c r="C601" s="701"/>
      <c r="D601" s="703"/>
      <c r="E601" s="765"/>
      <c r="F601" s="765"/>
      <c r="G601" s="703"/>
      <c r="H601" s="703"/>
      <c r="I601" s="313"/>
      <c r="J601" s="765"/>
      <c r="K601" s="703"/>
      <c r="L601" s="701"/>
      <c r="M601" s="705"/>
      <c r="N601" s="705"/>
      <c r="O601" s="705"/>
      <c r="P601" s="718"/>
      <c r="Q601" s="719"/>
      <c r="R601" s="719"/>
      <c r="S601" s="720"/>
      <c r="T601" s="723"/>
      <c r="U601" s="724"/>
      <c r="V601" s="709"/>
    </row>
    <row r="602" spans="2:22" ht="48" x14ac:dyDescent="0.25">
      <c r="B602" s="699"/>
      <c r="C602" s="701"/>
      <c r="D602" s="703"/>
      <c r="E602" s="765"/>
      <c r="F602" s="765"/>
      <c r="G602" s="703"/>
      <c r="H602" s="703"/>
      <c r="I602" s="313" t="s">
        <v>180</v>
      </c>
      <c r="J602" s="765"/>
      <c r="K602" s="703"/>
      <c r="L602" s="701"/>
      <c r="M602" s="705"/>
      <c r="N602" s="705"/>
      <c r="O602" s="705"/>
      <c r="P602" s="738" t="s">
        <v>19</v>
      </c>
      <c r="Q602" s="738" t="s">
        <v>20</v>
      </c>
      <c r="R602" s="738" t="s">
        <v>21</v>
      </c>
      <c r="S602" s="738" t="s">
        <v>22</v>
      </c>
      <c r="T602" s="740" t="s">
        <v>23</v>
      </c>
      <c r="U602" s="740" t="s">
        <v>24</v>
      </c>
      <c r="V602" s="709"/>
    </row>
    <row r="603" spans="2:22" ht="15.75" thickBot="1" x14ac:dyDescent="0.3">
      <c r="B603" s="727"/>
      <c r="C603" s="725"/>
      <c r="D603" s="707"/>
      <c r="E603" s="766"/>
      <c r="F603" s="766"/>
      <c r="G603" s="707"/>
      <c r="H603" s="707"/>
      <c r="I603" s="314"/>
      <c r="J603" s="766"/>
      <c r="K603" s="707"/>
      <c r="L603" s="725"/>
      <c r="M603" s="696"/>
      <c r="N603" s="696"/>
      <c r="O603" s="696"/>
      <c r="P603" s="739"/>
      <c r="Q603" s="739"/>
      <c r="R603" s="739"/>
      <c r="S603" s="739"/>
      <c r="T603" s="741"/>
      <c r="U603" s="741"/>
      <c r="V603" s="710"/>
    </row>
    <row r="604" spans="2:22" ht="60" customHeight="1" x14ac:dyDescent="0.25">
      <c r="B604" s="52">
        <v>1</v>
      </c>
      <c r="C604" s="53">
        <v>24801</v>
      </c>
      <c r="D604" s="5" t="s">
        <v>460</v>
      </c>
      <c r="E604" s="318" t="s">
        <v>489</v>
      </c>
      <c r="F604" s="319" t="s">
        <v>182</v>
      </c>
      <c r="G604" s="5">
        <v>9</v>
      </c>
      <c r="H604" s="166" t="s">
        <v>181</v>
      </c>
      <c r="I604" s="166">
        <v>105</v>
      </c>
      <c r="J604" s="731" t="s">
        <v>520</v>
      </c>
      <c r="K604" s="213">
        <v>1</v>
      </c>
      <c r="L604" s="5" t="s">
        <v>79</v>
      </c>
      <c r="M604" s="159">
        <v>5125</v>
      </c>
      <c r="N604" s="159">
        <v>10250</v>
      </c>
      <c r="O604" s="802" t="s">
        <v>189</v>
      </c>
      <c r="P604" s="85">
        <v>0</v>
      </c>
      <c r="Q604" s="85">
        <v>0.5</v>
      </c>
      <c r="R604" s="85">
        <v>0.5</v>
      </c>
      <c r="S604" s="85">
        <v>0</v>
      </c>
      <c r="T604" s="274" t="s">
        <v>29</v>
      </c>
      <c r="U604" s="273"/>
      <c r="V604" s="773" t="s">
        <v>558</v>
      </c>
    </row>
    <row r="605" spans="2:22" ht="15.75" thickBot="1" x14ac:dyDescent="0.3">
      <c r="B605" s="22">
        <v>2</v>
      </c>
      <c r="C605" s="23">
        <v>24801</v>
      </c>
      <c r="D605" s="174" t="s">
        <v>454</v>
      </c>
      <c r="E605" s="318" t="s">
        <v>489</v>
      </c>
      <c r="F605" s="319" t="s">
        <v>182</v>
      </c>
      <c r="G605" s="5">
        <v>9</v>
      </c>
      <c r="H605" s="164" t="s">
        <v>181</v>
      </c>
      <c r="I605" s="164">
        <v>105</v>
      </c>
      <c r="J605" s="751"/>
      <c r="K605" s="23">
        <v>1</v>
      </c>
      <c r="L605" s="174" t="s">
        <v>79</v>
      </c>
      <c r="M605" s="197">
        <v>9265.25</v>
      </c>
      <c r="N605" s="149">
        <v>18530.5</v>
      </c>
      <c r="O605" s="799"/>
      <c r="P605" s="74">
        <v>0</v>
      </c>
      <c r="Q605" s="74">
        <v>0.5</v>
      </c>
      <c r="R605" s="74">
        <v>0.5</v>
      </c>
      <c r="S605" s="74">
        <v>0</v>
      </c>
      <c r="T605" s="75" t="s">
        <v>29</v>
      </c>
      <c r="U605" s="110"/>
      <c r="V605" s="786"/>
    </row>
    <row r="606" spans="2:22" ht="15.75" thickTop="1" x14ac:dyDescent="0.25">
      <c r="L606" s="62"/>
    </row>
    <row r="607" spans="2:22" x14ac:dyDescent="0.25">
      <c r="L607" s="62"/>
      <c r="N607" s="61"/>
    </row>
    <row r="608" spans="2:22" x14ac:dyDescent="0.25">
      <c r="L608" s="62"/>
    </row>
    <row r="609" spans="12:14" x14ac:dyDescent="0.25">
      <c r="L609" s="62"/>
    </row>
    <row r="610" spans="12:14" x14ac:dyDescent="0.25">
      <c r="L610" s="62"/>
    </row>
    <row r="611" spans="12:14" x14ac:dyDescent="0.25">
      <c r="L611" s="62"/>
      <c r="N611" s="61">
        <f>SUM(N604:N610)</f>
        <v>28780.5</v>
      </c>
    </row>
    <row r="612" spans="12:14" x14ac:dyDescent="0.25">
      <c r="L612" s="62"/>
    </row>
    <row r="613" spans="12:14" x14ac:dyDescent="0.25">
      <c r="L613" s="62"/>
    </row>
    <row r="614" spans="12:14" x14ac:dyDescent="0.25">
      <c r="L614" s="62"/>
    </row>
    <row r="615" spans="12:14" x14ac:dyDescent="0.25">
      <c r="L615" s="62"/>
    </row>
    <row r="616" spans="12:14" x14ac:dyDescent="0.25">
      <c r="L616" s="62"/>
    </row>
    <row r="617" spans="12:14" x14ac:dyDescent="0.25">
      <c r="L617" s="62"/>
    </row>
    <row r="618" spans="12:14" x14ac:dyDescent="0.25">
      <c r="L618" s="62"/>
    </row>
    <row r="619" spans="12:14" x14ac:dyDescent="0.25">
      <c r="L619" s="62"/>
    </row>
    <row r="620" spans="12:14" x14ac:dyDescent="0.25">
      <c r="L620" s="62"/>
    </row>
    <row r="621" spans="12:14" x14ac:dyDescent="0.25">
      <c r="L621" s="62"/>
    </row>
    <row r="622" spans="12:14" x14ac:dyDescent="0.25">
      <c r="L622" s="62"/>
    </row>
    <row r="623" spans="12:14" x14ac:dyDescent="0.25">
      <c r="L623" s="62"/>
    </row>
    <row r="624" spans="12:14" x14ac:dyDescent="0.25">
      <c r="L624" s="62"/>
    </row>
    <row r="625" spans="2:22" x14ac:dyDescent="0.25">
      <c r="L625" s="62"/>
    </row>
    <row r="626" spans="2:22" x14ac:dyDescent="0.25">
      <c r="L626" s="62"/>
    </row>
    <row r="627" spans="2:22" x14ac:dyDescent="0.25">
      <c r="L627" s="62"/>
    </row>
    <row r="628" spans="2:22" x14ac:dyDescent="0.25">
      <c r="L628" s="62"/>
    </row>
    <row r="629" spans="2:22" x14ac:dyDescent="0.25">
      <c r="L629" s="62"/>
    </row>
    <row r="630" spans="2:22" x14ac:dyDescent="0.25">
      <c r="L630" s="62"/>
    </row>
    <row r="631" spans="2:22" x14ac:dyDescent="0.25">
      <c r="L631" s="62"/>
    </row>
    <row r="632" spans="2:22" x14ac:dyDescent="0.25">
      <c r="L632" s="62"/>
    </row>
    <row r="633" spans="2:22" x14ac:dyDescent="0.25">
      <c r="B633" s="706" t="s">
        <v>0</v>
      </c>
      <c r="C633" s="706"/>
      <c r="D633" s="706"/>
      <c r="E633" s="706"/>
      <c r="F633" s="706"/>
      <c r="G633" s="706"/>
      <c r="H633" s="706"/>
      <c r="I633" s="706"/>
      <c r="J633" s="706"/>
      <c r="K633" s="706"/>
      <c r="L633" s="706"/>
      <c r="M633" s="706"/>
      <c r="N633" s="706"/>
      <c r="O633" s="706"/>
      <c r="P633" s="706"/>
      <c r="Q633" s="706"/>
      <c r="R633" s="706"/>
      <c r="S633" s="706"/>
      <c r="T633" s="706"/>
      <c r="U633" s="706"/>
      <c r="V633" s="706"/>
    </row>
    <row r="634" spans="2:22" x14ac:dyDescent="0.25">
      <c r="B634" s="713" t="s">
        <v>1</v>
      </c>
      <c r="C634" s="713"/>
      <c r="D634" s="713"/>
      <c r="E634" s="713"/>
      <c r="F634" s="713"/>
      <c r="G634" s="713"/>
      <c r="H634" s="713"/>
      <c r="I634" s="713"/>
      <c r="J634" s="713"/>
      <c r="K634" s="713"/>
      <c r="L634" s="713"/>
      <c r="M634" s="713"/>
      <c r="N634" s="713"/>
      <c r="O634" s="713"/>
      <c r="P634" s="713"/>
      <c r="Q634" s="713"/>
      <c r="R634" s="713"/>
      <c r="S634" s="713"/>
      <c r="T634" s="713"/>
      <c r="U634" s="713"/>
      <c r="V634" s="713"/>
    </row>
    <row r="635" spans="2:22" x14ac:dyDescent="0.25">
      <c r="B635" s="713" t="s">
        <v>2</v>
      </c>
      <c r="C635" s="713"/>
      <c r="D635" s="713"/>
      <c r="E635" s="713"/>
      <c r="F635" s="713"/>
      <c r="G635" s="713"/>
      <c r="H635" s="713"/>
      <c r="I635" s="713"/>
      <c r="J635" s="713"/>
      <c r="K635" s="713"/>
      <c r="L635" s="713"/>
      <c r="M635" s="713"/>
      <c r="N635" s="713"/>
      <c r="O635" s="713"/>
      <c r="P635" s="713"/>
      <c r="Q635" s="713"/>
      <c r="R635" s="713"/>
      <c r="S635" s="713"/>
      <c r="T635" s="713"/>
      <c r="U635" s="713"/>
      <c r="V635" s="713"/>
    </row>
    <row r="636" spans="2:22" x14ac:dyDescent="0.25">
      <c r="B636" s="713" t="s">
        <v>3</v>
      </c>
      <c r="C636" s="713"/>
      <c r="D636" s="713"/>
      <c r="E636" s="713"/>
      <c r="F636" s="713"/>
      <c r="G636" s="713"/>
      <c r="H636" s="713"/>
      <c r="I636" s="713"/>
      <c r="J636" s="713"/>
      <c r="K636" s="713"/>
      <c r="L636" s="713"/>
      <c r="M636" s="713"/>
      <c r="N636" s="713"/>
      <c r="O636" s="713"/>
      <c r="P636" s="713"/>
      <c r="Q636" s="713"/>
      <c r="R636" s="713"/>
      <c r="S636" s="713"/>
      <c r="T636" s="713"/>
      <c r="U636" s="713"/>
      <c r="V636" s="713"/>
    </row>
    <row r="637" spans="2:22" x14ac:dyDescent="0.25">
      <c r="B637" s="713" t="s">
        <v>494</v>
      </c>
      <c r="C637" s="713"/>
      <c r="D637" s="713"/>
      <c r="E637" s="713"/>
      <c r="F637" s="713"/>
      <c r="G637" s="713"/>
      <c r="H637" s="713"/>
      <c r="I637" s="713"/>
      <c r="J637" s="713"/>
      <c r="K637" s="713"/>
      <c r="L637" s="713"/>
      <c r="M637" s="713"/>
      <c r="N637" s="713"/>
      <c r="O637" s="713"/>
      <c r="P637" s="713"/>
      <c r="Q637" s="713"/>
      <c r="R637" s="713"/>
      <c r="S637" s="713"/>
      <c r="T637" s="713"/>
      <c r="U637" s="713"/>
      <c r="V637" s="713"/>
    </row>
    <row r="638" spans="2:22" x14ac:dyDescent="0.25">
      <c r="B638" s="714" t="s">
        <v>4</v>
      </c>
      <c r="C638" s="714"/>
      <c r="D638" s="714"/>
      <c r="E638" s="714"/>
      <c r="F638" s="714"/>
      <c r="G638" s="714"/>
      <c r="H638" s="714"/>
      <c r="I638" s="714"/>
      <c r="J638" s="714"/>
      <c r="K638" s="714"/>
      <c r="L638" s="714"/>
      <c r="M638" s="714"/>
      <c r="N638" s="714"/>
      <c r="O638" s="714"/>
      <c r="P638" s="714"/>
      <c r="Q638" s="714"/>
      <c r="R638" s="714"/>
      <c r="S638" s="714"/>
      <c r="T638" s="714"/>
      <c r="U638" s="714"/>
      <c r="V638" s="714"/>
    </row>
    <row r="639" spans="2:22" x14ac:dyDescent="0.25">
      <c r="B639" s="706" t="s">
        <v>80</v>
      </c>
      <c r="C639" s="706"/>
      <c r="D639" s="706"/>
      <c r="E639" s="706"/>
      <c r="F639" s="706"/>
      <c r="G639" s="706"/>
      <c r="H639" s="706"/>
      <c r="I639" s="706"/>
      <c r="J639" s="706"/>
      <c r="K639" s="706"/>
      <c r="L639" s="706"/>
      <c r="M639" s="706"/>
      <c r="N639" s="706"/>
      <c r="O639" s="706"/>
      <c r="P639" s="706"/>
      <c r="Q639" s="706"/>
      <c r="R639" s="706"/>
      <c r="S639" s="706"/>
      <c r="T639" s="706"/>
      <c r="U639" s="706"/>
      <c r="V639" s="706"/>
    </row>
    <row r="640" spans="2:22" ht="18.75" thickBot="1" x14ac:dyDescent="0.3">
      <c r="B640" s="2"/>
      <c r="C640" s="2"/>
      <c r="D640" s="3"/>
      <c r="E640" s="3"/>
      <c r="F640" s="3"/>
      <c r="G640" s="3"/>
      <c r="H640" s="3"/>
      <c r="I640" s="3"/>
      <c r="J640" s="3"/>
      <c r="K640" s="3"/>
      <c r="L640" s="4"/>
      <c r="M640" s="3"/>
      <c r="N640" s="3"/>
      <c r="O640" s="3"/>
      <c r="P640" s="3"/>
      <c r="Q640" s="3"/>
      <c r="R640" s="3"/>
      <c r="S640" s="3"/>
      <c r="T640" s="2"/>
      <c r="U640" s="2"/>
      <c r="V640" s="2"/>
    </row>
    <row r="641" spans="2:22" ht="15.75" thickTop="1" x14ac:dyDescent="0.25">
      <c r="B641" s="698" t="s">
        <v>6</v>
      </c>
      <c r="C641" s="700" t="s">
        <v>7</v>
      </c>
      <c r="D641" s="702" t="s">
        <v>8</v>
      </c>
      <c r="E641" s="702" t="s">
        <v>177</v>
      </c>
      <c r="F641" s="702" t="s">
        <v>178</v>
      </c>
      <c r="G641" s="702" t="s">
        <v>9</v>
      </c>
      <c r="H641" s="702" t="s">
        <v>10</v>
      </c>
      <c r="I641" s="312"/>
      <c r="J641" s="702" t="s">
        <v>179</v>
      </c>
      <c r="K641" s="702" t="s">
        <v>11</v>
      </c>
      <c r="L641" s="700" t="s">
        <v>12</v>
      </c>
      <c r="M641" s="704" t="s">
        <v>13</v>
      </c>
      <c r="N641" s="704" t="s">
        <v>14</v>
      </c>
      <c r="O641" s="704" t="s">
        <v>15</v>
      </c>
      <c r="P641" s="715" t="s">
        <v>16</v>
      </c>
      <c r="Q641" s="716"/>
      <c r="R641" s="716"/>
      <c r="S641" s="717"/>
      <c r="T641" s="721" t="s">
        <v>17</v>
      </c>
      <c r="U641" s="722"/>
      <c r="V641" s="708" t="s">
        <v>18</v>
      </c>
    </row>
    <row r="642" spans="2:22" x14ac:dyDescent="0.25">
      <c r="B642" s="699"/>
      <c r="C642" s="701"/>
      <c r="D642" s="703"/>
      <c r="E642" s="765"/>
      <c r="F642" s="765"/>
      <c r="G642" s="703"/>
      <c r="H642" s="703"/>
      <c r="I642" s="313"/>
      <c r="J642" s="765"/>
      <c r="K642" s="703"/>
      <c r="L642" s="701"/>
      <c r="M642" s="705"/>
      <c r="N642" s="705"/>
      <c r="O642" s="705"/>
      <c r="P642" s="718"/>
      <c r="Q642" s="719"/>
      <c r="R642" s="719"/>
      <c r="S642" s="720"/>
      <c r="T642" s="723"/>
      <c r="U642" s="724"/>
      <c r="V642" s="709"/>
    </row>
    <row r="643" spans="2:22" ht="48" x14ac:dyDescent="0.25">
      <c r="B643" s="699"/>
      <c r="C643" s="701"/>
      <c r="D643" s="703"/>
      <c r="E643" s="765"/>
      <c r="F643" s="765"/>
      <c r="G643" s="703"/>
      <c r="H643" s="703"/>
      <c r="I643" s="313" t="s">
        <v>180</v>
      </c>
      <c r="J643" s="765"/>
      <c r="K643" s="703"/>
      <c r="L643" s="701"/>
      <c r="M643" s="705"/>
      <c r="N643" s="705"/>
      <c r="O643" s="705"/>
      <c r="P643" s="738" t="s">
        <v>19</v>
      </c>
      <c r="Q643" s="738" t="s">
        <v>20</v>
      </c>
      <c r="R643" s="738" t="s">
        <v>21</v>
      </c>
      <c r="S643" s="738" t="s">
        <v>22</v>
      </c>
      <c r="T643" s="740" t="s">
        <v>23</v>
      </c>
      <c r="U643" s="740" t="s">
        <v>24</v>
      </c>
      <c r="V643" s="709"/>
    </row>
    <row r="644" spans="2:22" ht="15.75" thickBot="1" x14ac:dyDescent="0.3">
      <c r="B644" s="727"/>
      <c r="C644" s="725"/>
      <c r="D644" s="707"/>
      <c r="E644" s="766"/>
      <c r="F644" s="766"/>
      <c r="G644" s="707"/>
      <c r="H644" s="707"/>
      <c r="I644" s="314"/>
      <c r="J644" s="766"/>
      <c r="K644" s="707"/>
      <c r="L644" s="725"/>
      <c r="M644" s="696"/>
      <c r="N644" s="696"/>
      <c r="O644" s="696"/>
      <c r="P644" s="739"/>
      <c r="Q644" s="739"/>
      <c r="R644" s="739"/>
      <c r="S644" s="739"/>
      <c r="T644" s="741"/>
      <c r="U644" s="741"/>
      <c r="V644" s="710"/>
    </row>
    <row r="645" spans="2:22" ht="120.75" thickBot="1" x14ac:dyDescent="0.3">
      <c r="B645" s="55">
        <v>1</v>
      </c>
      <c r="C645" s="56">
        <v>26101</v>
      </c>
      <c r="D645" s="174" t="s">
        <v>380</v>
      </c>
      <c r="E645" s="318" t="s">
        <v>489</v>
      </c>
      <c r="F645" s="319" t="s">
        <v>182</v>
      </c>
      <c r="G645" s="5">
        <v>9</v>
      </c>
      <c r="H645" s="170" t="s">
        <v>181</v>
      </c>
      <c r="I645" s="170">
        <v>105</v>
      </c>
      <c r="J645" s="7" t="s">
        <v>520</v>
      </c>
      <c r="K645" s="659">
        <f>SUM(N645/M645)</f>
        <v>3761.1363636363635</v>
      </c>
      <c r="L645" s="174" t="s">
        <v>81</v>
      </c>
      <c r="M645" s="149">
        <v>22</v>
      </c>
      <c r="N645" s="179">
        <v>82745</v>
      </c>
      <c r="O645" s="344" t="s">
        <v>189</v>
      </c>
      <c r="P645" s="58">
        <v>0.25</v>
      </c>
      <c r="Q645" s="58">
        <v>0.25</v>
      </c>
      <c r="R645" s="58">
        <v>0.25</v>
      </c>
      <c r="S645" s="58">
        <v>0.25</v>
      </c>
      <c r="T645" s="59" t="s">
        <v>29</v>
      </c>
      <c r="U645" s="60"/>
      <c r="V645" s="398" t="s">
        <v>558</v>
      </c>
    </row>
    <row r="646" spans="2:22" ht="15.75" thickTop="1" x14ac:dyDescent="0.25">
      <c r="L646" s="62"/>
    </row>
    <row r="647" spans="2:22" x14ac:dyDescent="0.25">
      <c r="L647" s="62"/>
    </row>
    <row r="648" spans="2:22" x14ac:dyDescent="0.25">
      <c r="L648" s="62"/>
      <c r="N648" s="61"/>
    </row>
    <row r="649" spans="2:22" x14ac:dyDescent="0.25">
      <c r="L649" s="62"/>
    </row>
    <row r="650" spans="2:22" x14ac:dyDescent="0.25">
      <c r="L650" s="62"/>
      <c r="N650" s="61">
        <f>SUM(N645:N649)</f>
        <v>82745</v>
      </c>
    </row>
    <row r="651" spans="2:22" x14ac:dyDescent="0.25">
      <c r="L651" s="62"/>
    </row>
    <row r="652" spans="2:22" x14ac:dyDescent="0.25">
      <c r="L652" s="62"/>
    </row>
    <row r="653" spans="2:22" x14ac:dyDescent="0.25">
      <c r="L653" s="62"/>
    </row>
    <row r="654" spans="2:22" x14ac:dyDescent="0.25">
      <c r="L654" s="62"/>
    </row>
    <row r="655" spans="2:22" x14ac:dyDescent="0.25">
      <c r="L655" s="62"/>
    </row>
    <row r="656" spans="2:22" x14ac:dyDescent="0.25">
      <c r="L656" s="62"/>
    </row>
    <row r="657" spans="12:12" x14ac:dyDescent="0.25">
      <c r="L657" s="62"/>
    </row>
    <row r="658" spans="12:12" x14ac:dyDescent="0.25">
      <c r="L658" s="62"/>
    </row>
    <row r="659" spans="12:12" x14ac:dyDescent="0.25">
      <c r="L659" s="62"/>
    </row>
    <row r="660" spans="12:12" x14ac:dyDescent="0.25">
      <c r="L660" s="62"/>
    </row>
    <row r="661" spans="12:12" x14ac:dyDescent="0.25">
      <c r="L661" s="62"/>
    </row>
    <row r="662" spans="12:12" x14ac:dyDescent="0.25">
      <c r="L662" s="62"/>
    </row>
    <row r="663" spans="12:12" x14ac:dyDescent="0.25">
      <c r="L663" s="62"/>
    </row>
    <row r="664" spans="12:12" x14ac:dyDescent="0.25">
      <c r="L664" s="62"/>
    </row>
    <row r="665" spans="12:12" x14ac:dyDescent="0.25">
      <c r="L665" s="62"/>
    </row>
    <row r="666" spans="12:12" x14ac:dyDescent="0.25">
      <c r="L666" s="62"/>
    </row>
    <row r="667" spans="12:12" x14ac:dyDescent="0.25">
      <c r="L667" s="62"/>
    </row>
    <row r="668" spans="12:12" x14ac:dyDescent="0.25">
      <c r="L668" s="62"/>
    </row>
    <row r="669" spans="12:12" x14ac:dyDescent="0.25">
      <c r="L669" s="62"/>
    </row>
    <row r="670" spans="12:12" x14ac:dyDescent="0.25">
      <c r="L670" s="62"/>
    </row>
    <row r="671" spans="12:12" x14ac:dyDescent="0.25">
      <c r="L671" s="62"/>
    </row>
    <row r="672" spans="12:12" x14ac:dyDescent="0.25">
      <c r="L672" s="62"/>
    </row>
    <row r="673" spans="2:22" x14ac:dyDescent="0.25">
      <c r="B673" s="706" t="s">
        <v>0</v>
      </c>
      <c r="C673" s="706"/>
      <c r="D673" s="706"/>
      <c r="E673" s="706"/>
      <c r="F673" s="706"/>
      <c r="G673" s="706"/>
      <c r="H673" s="706"/>
      <c r="I673" s="706"/>
      <c r="J673" s="706"/>
      <c r="K673" s="706"/>
      <c r="L673" s="706"/>
      <c r="M673" s="706"/>
      <c r="N673" s="706"/>
      <c r="O673" s="706"/>
      <c r="P673" s="706"/>
      <c r="Q673" s="706"/>
      <c r="R673" s="706"/>
      <c r="S673" s="706"/>
      <c r="T673" s="706"/>
      <c r="U673" s="706"/>
      <c r="V673" s="706"/>
    </row>
    <row r="674" spans="2:22" x14ac:dyDescent="0.25">
      <c r="B674" s="713" t="s">
        <v>1</v>
      </c>
      <c r="C674" s="713"/>
      <c r="D674" s="713"/>
      <c r="E674" s="713"/>
      <c r="F674" s="713"/>
      <c r="G674" s="713"/>
      <c r="H674" s="713"/>
      <c r="I674" s="713"/>
      <c r="J674" s="713"/>
      <c r="K674" s="713"/>
      <c r="L674" s="713"/>
      <c r="M674" s="713"/>
      <c r="N674" s="713"/>
      <c r="O674" s="713"/>
      <c r="P674" s="713"/>
      <c r="Q674" s="713"/>
      <c r="R674" s="713"/>
      <c r="S674" s="713"/>
      <c r="T674" s="713"/>
      <c r="U674" s="713"/>
      <c r="V674" s="713"/>
    </row>
    <row r="675" spans="2:22" x14ac:dyDescent="0.25">
      <c r="B675" s="713" t="s">
        <v>2</v>
      </c>
      <c r="C675" s="713"/>
      <c r="D675" s="713"/>
      <c r="E675" s="713"/>
      <c r="F675" s="713"/>
      <c r="G675" s="713"/>
      <c r="H675" s="713"/>
      <c r="I675" s="713"/>
      <c r="J675" s="713"/>
      <c r="K675" s="713"/>
      <c r="L675" s="713"/>
      <c r="M675" s="713"/>
      <c r="N675" s="713"/>
      <c r="O675" s="713"/>
      <c r="P675" s="713"/>
      <c r="Q675" s="713"/>
      <c r="R675" s="713"/>
      <c r="S675" s="713"/>
      <c r="T675" s="713"/>
      <c r="U675" s="713"/>
      <c r="V675" s="713"/>
    </row>
    <row r="676" spans="2:22" x14ac:dyDescent="0.25">
      <c r="B676" s="713" t="s">
        <v>3</v>
      </c>
      <c r="C676" s="713"/>
      <c r="D676" s="713"/>
      <c r="E676" s="713"/>
      <c r="F676" s="713"/>
      <c r="G676" s="713"/>
      <c r="H676" s="713"/>
      <c r="I676" s="713"/>
      <c r="J676" s="713"/>
      <c r="K676" s="713"/>
      <c r="L676" s="713"/>
      <c r="M676" s="713"/>
      <c r="N676" s="713"/>
      <c r="O676" s="713"/>
      <c r="P676" s="713"/>
      <c r="Q676" s="713"/>
      <c r="R676" s="713"/>
      <c r="S676" s="713"/>
      <c r="T676" s="713"/>
      <c r="U676" s="713"/>
      <c r="V676" s="713"/>
    </row>
    <row r="677" spans="2:22" x14ac:dyDescent="0.25">
      <c r="B677" s="713" t="s">
        <v>494</v>
      </c>
      <c r="C677" s="713"/>
      <c r="D677" s="713"/>
      <c r="E677" s="713"/>
      <c r="F677" s="713"/>
      <c r="G677" s="713"/>
      <c r="H677" s="713"/>
      <c r="I677" s="713"/>
      <c r="J677" s="713"/>
      <c r="K677" s="713"/>
      <c r="L677" s="713"/>
      <c r="M677" s="713"/>
      <c r="N677" s="713"/>
      <c r="O677" s="713"/>
      <c r="P677" s="713"/>
      <c r="Q677" s="713"/>
      <c r="R677" s="713"/>
      <c r="S677" s="713"/>
      <c r="T677" s="713"/>
      <c r="U677" s="713"/>
      <c r="V677" s="713"/>
    </row>
    <row r="678" spans="2:22" x14ac:dyDescent="0.25">
      <c r="B678" s="726" t="s">
        <v>4</v>
      </c>
      <c r="C678" s="726"/>
      <c r="D678" s="726"/>
      <c r="E678" s="726"/>
      <c r="F678" s="726"/>
      <c r="G678" s="726"/>
      <c r="H678" s="726"/>
      <c r="I678" s="726"/>
      <c r="J678" s="726"/>
      <c r="K678" s="726"/>
      <c r="L678" s="726"/>
      <c r="M678" s="726"/>
      <c r="N678" s="726"/>
      <c r="O678" s="726"/>
      <c r="P678" s="726"/>
      <c r="Q678" s="726"/>
      <c r="R678" s="726"/>
      <c r="S678" s="726"/>
      <c r="T678" s="726"/>
      <c r="U678" s="726"/>
      <c r="V678" s="726"/>
    </row>
    <row r="679" spans="2:22" x14ac:dyDescent="0.25">
      <c r="B679" s="697" t="s">
        <v>185</v>
      </c>
      <c r="C679" s="697"/>
      <c r="D679" s="697"/>
      <c r="E679" s="697"/>
      <c r="F679" s="697"/>
      <c r="G679" s="697"/>
      <c r="H679" s="697"/>
      <c r="I679" s="697"/>
      <c r="J679" s="697"/>
      <c r="K679" s="697"/>
      <c r="L679" s="697"/>
      <c r="M679" s="697"/>
      <c r="N679" s="697"/>
      <c r="O679" s="697"/>
      <c r="P679" s="697"/>
      <c r="Q679" s="697"/>
      <c r="R679" s="697"/>
      <c r="S679" s="697"/>
      <c r="T679" s="697"/>
      <c r="U679" s="697"/>
      <c r="V679" s="697"/>
    </row>
    <row r="680" spans="2:22" ht="18.75" thickBot="1" x14ac:dyDescent="0.3">
      <c r="B680" s="2"/>
      <c r="C680" s="2"/>
      <c r="D680" s="3"/>
      <c r="E680" s="3"/>
      <c r="F680" s="3"/>
      <c r="G680" s="3"/>
      <c r="H680" s="3"/>
      <c r="I680" s="3"/>
      <c r="J680" s="3"/>
      <c r="K680" s="3"/>
      <c r="L680" s="4"/>
      <c r="M680" s="3"/>
      <c r="N680" s="3"/>
      <c r="O680" s="3"/>
      <c r="P680" s="3"/>
      <c r="Q680" s="3"/>
      <c r="R680" s="3"/>
      <c r="S680" s="3"/>
      <c r="T680" s="2"/>
      <c r="U680" s="2"/>
      <c r="V680" s="2"/>
    </row>
    <row r="681" spans="2:22" ht="15.75" thickTop="1" x14ac:dyDescent="0.25">
      <c r="B681" s="698" t="s">
        <v>6</v>
      </c>
      <c r="C681" s="700" t="s">
        <v>7</v>
      </c>
      <c r="D681" s="702" t="s">
        <v>8</v>
      </c>
      <c r="E681" s="702" t="s">
        <v>177</v>
      </c>
      <c r="F681" s="702" t="s">
        <v>178</v>
      </c>
      <c r="G681" s="702" t="s">
        <v>9</v>
      </c>
      <c r="H681" s="702" t="s">
        <v>10</v>
      </c>
      <c r="I681" s="312"/>
      <c r="J681" s="702" t="s">
        <v>179</v>
      </c>
      <c r="K681" s="702" t="s">
        <v>11</v>
      </c>
      <c r="L681" s="700" t="s">
        <v>12</v>
      </c>
      <c r="M681" s="704" t="s">
        <v>13</v>
      </c>
      <c r="N681" s="704" t="s">
        <v>14</v>
      </c>
      <c r="O681" s="704" t="s">
        <v>15</v>
      </c>
      <c r="P681" s="715" t="s">
        <v>16</v>
      </c>
      <c r="Q681" s="716"/>
      <c r="R681" s="716"/>
      <c r="S681" s="717"/>
      <c r="T681" s="721" t="s">
        <v>17</v>
      </c>
      <c r="U681" s="722"/>
      <c r="V681" s="708" t="s">
        <v>18</v>
      </c>
    </row>
    <row r="682" spans="2:22" x14ac:dyDescent="0.25">
      <c r="B682" s="699"/>
      <c r="C682" s="701"/>
      <c r="D682" s="703"/>
      <c r="E682" s="765"/>
      <c r="F682" s="765"/>
      <c r="G682" s="703"/>
      <c r="H682" s="703"/>
      <c r="I682" s="313"/>
      <c r="J682" s="765"/>
      <c r="K682" s="703"/>
      <c r="L682" s="701"/>
      <c r="M682" s="705"/>
      <c r="N682" s="705"/>
      <c r="O682" s="705"/>
      <c r="P682" s="718"/>
      <c r="Q682" s="719"/>
      <c r="R682" s="719"/>
      <c r="S682" s="720"/>
      <c r="T682" s="723"/>
      <c r="U682" s="724"/>
      <c r="V682" s="709"/>
    </row>
    <row r="683" spans="2:22" ht="48" x14ac:dyDescent="0.25">
      <c r="B683" s="699"/>
      <c r="C683" s="701"/>
      <c r="D683" s="703"/>
      <c r="E683" s="765"/>
      <c r="F683" s="765"/>
      <c r="G683" s="703"/>
      <c r="H683" s="703"/>
      <c r="I683" s="313" t="s">
        <v>180</v>
      </c>
      <c r="J683" s="765"/>
      <c r="K683" s="703"/>
      <c r="L683" s="701"/>
      <c r="M683" s="705"/>
      <c r="N683" s="705"/>
      <c r="O683" s="705"/>
      <c r="P683" s="738" t="s">
        <v>19</v>
      </c>
      <c r="Q683" s="738" t="s">
        <v>20</v>
      </c>
      <c r="R683" s="738" t="s">
        <v>21</v>
      </c>
      <c r="S683" s="738" t="s">
        <v>22</v>
      </c>
      <c r="T683" s="740" t="s">
        <v>23</v>
      </c>
      <c r="U683" s="740" t="s">
        <v>24</v>
      </c>
      <c r="V683" s="709"/>
    </row>
    <row r="684" spans="2:22" ht="15.75" thickBot="1" x14ac:dyDescent="0.3">
      <c r="B684" s="727"/>
      <c r="C684" s="725"/>
      <c r="D684" s="707"/>
      <c r="E684" s="766"/>
      <c r="F684" s="766"/>
      <c r="G684" s="707"/>
      <c r="H684" s="707"/>
      <c r="I684" s="314"/>
      <c r="J684" s="766"/>
      <c r="K684" s="707"/>
      <c r="L684" s="725"/>
      <c r="M684" s="696"/>
      <c r="N684" s="696"/>
      <c r="O684" s="696"/>
      <c r="P684" s="739"/>
      <c r="Q684" s="739"/>
      <c r="R684" s="739"/>
      <c r="S684" s="739"/>
      <c r="T684" s="741"/>
      <c r="U684" s="741"/>
      <c r="V684" s="710"/>
    </row>
    <row r="685" spans="2:22" ht="60" customHeight="1" x14ac:dyDescent="0.25">
      <c r="B685" s="211">
        <v>1</v>
      </c>
      <c r="C685" s="212">
        <v>27201</v>
      </c>
      <c r="D685" s="479" t="s">
        <v>501</v>
      </c>
      <c r="E685" s="318" t="s">
        <v>489</v>
      </c>
      <c r="F685" s="319" t="s">
        <v>182</v>
      </c>
      <c r="G685" s="5">
        <v>9</v>
      </c>
      <c r="H685" s="5" t="s">
        <v>181</v>
      </c>
      <c r="I685" s="5">
        <v>105</v>
      </c>
      <c r="J685" s="790" t="s">
        <v>520</v>
      </c>
      <c r="K685" s="585">
        <v>21</v>
      </c>
      <c r="L685" s="166" t="s">
        <v>39</v>
      </c>
      <c r="M685" s="279">
        <v>55</v>
      </c>
      <c r="N685" s="394">
        <f>M685*K685</f>
        <v>1155</v>
      </c>
      <c r="O685" s="821" t="s">
        <v>183</v>
      </c>
      <c r="P685" s="42">
        <v>0</v>
      </c>
      <c r="Q685" s="42">
        <v>0</v>
      </c>
      <c r="R685" s="42">
        <v>0</v>
      </c>
      <c r="S685" s="42">
        <v>1</v>
      </c>
      <c r="T685" s="45"/>
      <c r="U685" s="21" t="s">
        <v>29</v>
      </c>
      <c r="V685" s="773" t="s">
        <v>558</v>
      </c>
    </row>
    <row r="686" spans="2:22" x14ac:dyDescent="0.25">
      <c r="B686" s="198">
        <v>2</v>
      </c>
      <c r="C686" s="212">
        <v>27201</v>
      </c>
      <c r="D686" s="186" t="s">
        <v>502</v>
      </c>
      <c r="E686" s="318" t="s">
        <v>489</v>
      </c>
      <c r="F686" s="319" t="s">
        <v>182</v>
      </c>
      <c r="G686" s="5">
        <v>9</v>
      </c>
      <c r="H686" s="7" t="s">
        <v>181</v>
      </c>
      <c r="I686" s="7">
        <v>105</v>
      </c>
      <c r="J686" s="791"/>
      <c r="K686" s="586">
        <v>11</v>
      </c>
      <c r="L686" s="176" t="s">
        <v>31</v>
      </c>
      <c r="M686" s="121">
        <v>90</v>
      </c>
      <c r="N686" s="125">
        <f>M686*K686</f>
        <v>990</v>
      </c>
      <c r="O686" s="778"/>
      <c r="P686" s="19">
        <v>0</v>
      </c>
      <c r="Q686" s="19">
        <v>0</v>
      </c>
      <c r="R686" s="19">
        <v>0</v>
      </c>
      <c r="S686" s="19">
        <v>1</v>
      </c>
      <c r="T686" s="45"/>
      <c r="U686" s="21" t="s">
        <v>29</v>
      </c>
      <c r="V686" s="774"/>
    </row>
    <row r="687" spans="2:22" x14ac:dyDescent="0.25">
      <c r="B687" s="198">
        <v>3</v>
      </c>
      <c r="C687" s="212">
        <v>27201</v>
      </c>
      <c r="D687" s="186" t="s">
        <v>503</v>
      </c>
      <c r="E687" s="318" t="s">
        <v>489</v>
      </c>
      <c r="F687" s="319" t="s">
        <v>182</v>
      </c>
      <c r="G687" s="5">
        <v>9</v>
      </c>
      <c r="H687" s="7" t="s">
        <v>181</v>
      </c>
      <c r="I687" s="7">
        <v>105</v>
      </c>
      <c r="J687" s="791"/>
      <c r="K687" s="586">
        <v>15</v>
      </c>
      <c r="L687" s="176" t="s">
        <v>31</v>
      </c>
      <c r="M687" s="121">
        <v>80</v>
      </c>
      <c r="N687" s="125">
        <f t="shared" ref="N687:N694" si="7">M687*K687</f>
        <v>1200</v>
      </c>
      <c r="O687" s="778"/>
      <c r="P687" s="19">
        <v>0</v>
      </c>
      <c r="Q687" s="19">
        <v>0</v>
      </c>
      <c r="R687" s="19">
        <v>0</v>
      </c>
      <c r="S687" s="19">
        <v>1</v>
      </c>
      <c r="T687" s="45"/>
      <c r="U687" s="21" t="s">
        <v>29</v>
      </c>
      <c r="V687" s="774"/>
    </row>
    <row r="688" spans="2:22" x14ac:dyDescent="0.25">
      <c r="B688" s="198">
        <v>4</v>
      </c>
      <c r="C688" s="212">
        <v>27201</v>
      </c>
      <c r="D688" s="186" t="s">
        <v>382</v>
      </c>
      <c r="E688" s="318" t="s">
        <v>489</v>
      </c>
      <c r="F688" s="319" t="s">
        <v>182</v>
      </c>
      <c r="G688" s="5">
        <v>9</v>
      </c>
      <c r="H688" s="7" t="s">
        <v>181</v>
      </c>
      <c r="I688" s="7">
        <v>105</v>
      </c>
      <c r="J688" s="791"/>
      <c r="K688" s="586">
        <v>4</v>
      </c>
      <c r="L688" s="176" t="s">
        <v>31</v>
      </c>
      <c r="M688" s="121">
        <v>1500</v>
      </c>
      <c r="N688" s="125">
        <f t="shared" si="7"/>
        <v>6000</v>
      </c>
      <c r="O688" s="778"/>
      <c r="P688" s="19">
        <v>0</v>
      </c>
      <c r="Q688" s="19">
        <v>0</v>
      </c>
      <c r="R688" s="19">
        <v>0</v>
      </c>
      <c r="S688" s="19">
        <v>1</v>
      </c>
      <c r="T688" s="45"/>
      <c r="U688" s="21" t="s">
        <v>29</v>
      </c>
      <c r="V688" s="774"/>
    </row>
    <row r="689" spans="2:22" x14ac:dyDescent="0.25">
      <c r="B689" s="198">
        <v>5</v>
      </c>
      <c r="C689" s="212">
        <v>27201</v>
      </c>
      <c r="D689" s="186" t="s">
        <v>383</v>
      </c>
      <c r="E689" s="318" t="s">
        <v>489</v>
      </c>
      <c r="F689" s="319" t="s">
        <v>182</v>
      </c>
      <c r="G689" s="5">
        <v>9</v>
      </c>
      <c r="H689" s="7" t="s">
        <v>181</v>
      </c>
      <c r="I689" s="7">
        <v>105</v>
      </c>
      <c r="J689" s="791"/>
      <c r="K689" s="586">
        <v>14.000000000000002</v>
      </c>
      <c r="L689" s="176" t="s">
        <v>31</v>
      </c>
      <c r="M689" s="121">
        <v>380</v>
      </c>
      <c r="N689" s="125">
        <f t="shared" si="7"/>
        <v>5320.0000000000009</v>
      </c>
      <c r="O689" s="778"/>
      <c r="P689" s="19">
        <v>0</v>
      </c>
      <c r="Q689" s="19">
        <v>0</v>
      </c>
      <c r="R689" s="19">
        <v>0</v>
      </c>
      <c r="S689" s="19">
        <v>1</v>
      </c>
      <c r="T689" s="45"/>
      <c r="U689" s="21" t="s">
        <v>29</v>
      </c>
      <c r="V689" s="774"/>
    </row>
    <row r="690" spans="2:22" x14ac:dyDescent="0.25">
      <c r="B690" s="198">
        <v>6</v>
      </c>
      <c r="C690" s="212">
        <v>27201</v>
      </c>
      <c r="D690" s="186" t="s">
        <v>384</v>
      </c>
      <c r="E690" s="318" t="s">
        <v>489</v>
      </c>
      <c r="F690" s="319" t="s">
        <v>182</v>
      </c>
      <c r="G690" s="5">
        <v>9</v>
      </c>
      <c r="H690" s="7" t="s">
        <v>181</v>
      </c>
      <c r="I690" s="7">
        <v>105</v>
      </c>
      <c r="J690" s="791"/>
      <c r="K690" s="586">
        <v>7.0000000000000009</v>
      </c>
      <c r="L690" s="176" t="s">
        <v>31</v>
      </c>
      <c r="M690" s="121">
        <v>560</v>
      </c>
      <c r="N690" s="125">
        <f t="shared" si="7"/>
        <v>3920.0000000000005</v>
      </c>
      <c r="O690" s="778"/>
      <c r="P690" s="19">
        <v>0</v>
      </c>
      <c r="Q690" s="19">
        <v>0</v>
      </c>
      <c r="R690" s="19">
        <v>0</v>
      </c>
      <c r="S690" s="19">
        <v>1</v>
      </c>
      <c r="T690" s="45"/>
      <c r="U690" s="21" t="s">
        <v>29</v>
      </c>
      <c r="V690" s="774"/>
    </row>
    <row r="691" spans="2:22" x14ac:dyDescent="0.25">
      <c r="B691" s="198">
        <v>7</v>
      </c>
      <c r="C691" s="212">
        <v>27201</v>
      </c>
      <c r="D691" s="186" t="s">
        <v>507</v>
      </c>
      <c r="E691" s="318" t="s">
        <v>489</v>
      </c>
      <c r="F691" s="319" t="s">
        <v>182</v>
      </c>
      <c r="G691" s="5">
        <v>9</v>
      </c>
      <c r="H691" s="7" t="s">
        <v>181</v>
      </c>
      <c r="I691" s="7">
        <v>105</v>
      </c>
      <c r="J691" s="791"/>
      <c r="K691" s="586">
        <v>0</v>
      </c>
      <c r="L691" s="176" t="s">
        <v>31</v>
      </c>
      <c r="M691" s="121">
        <v>1500</v>
      </c>
      <c r="N691" s="125">
        <f t="shared" si="7"/>
        <v>0</v>
      </c>
      <c r="O691" s="778"/>
      <c r="P691" s="19"/>
      <c r="Q691" s="19"/>
      <c r="R691" s="19"/>
      <c r="S691" s="19"/>
      <c r="T691" s="45"/>
      <c r="U691" s="21"/>
      <c r="V691" s="774"/>
    </row>
    <row r="692" spans="2:22" x14ac:dyDescent="0.25">
      <c r="B692" s="592">
        <v>8</v>
      </c>
      <c r="C692" s="212">
        <v>27201</v>
      </c>
      <c r="D692" s="593" t="s">
        <v>506</v>
      </c>
      <c r="E692" s="318" t="s">
        <v>489</v>
      </c>
      <c r="F692" s="319" t="s">
        <v>182</v>
      </c>
      <c r="G692" s="5">
        <v>9</v>
      </c>
      <c r="H692" s="7" t="s">
        <v>181</v>
      </c>
      <c r="I692" s="7">
        <v>105</v>
      </c>
      <c r="J692" s="791"/>
      <c r="K692" s="594">
        <v>5</v>
      </c>
      <c r="L692" s="595" t="s">
        <v>39</v>
      </c>
      <c r="M692" s="596">
        <v>30</v>
      </c>
      <c r="N692" s="597">
        <f t="shared" si="7"/>
        <v>150</v>
      </c>
      <c r="O692" s="778"/>
      <c r="P692" s="19"/>
      <c r="Q692" s="19"/>
      <c r="R692" s="19"/>
      <c r="S692" s="19"/>
      <c r="T692" s="45"/>
      <c r="U692" s="21"/>
      <c r="V692" s="774"/>
    </row>
    <row r="693" spans="2:22" x14ac:dyDescent="0.25">
      <c r="B693" s="592">
        <v>9</v>
      </c>
      <c r="C693" s="212">
        <v>27201</v>
      </c>
      <c r="D693" s="593" t="s">
        <v>505</v>
      </c>
      <c r="E693" s="318" t="s">
        <v>489</v>
      </c>
      <c r="F693" s="319" t="s">
        <v>182</v>
      </c>
      <c r="G693" s="5">
        <v>9</v>
      </c>
      <c r="H693" s="7" t="s">
        <v>181</v>
      </c>
      <c r="I693" s="7">
        <v>105</v>
      </c>
      <c r="J693" s="791"/>
      <c r="K693" s="594">
        <v>6</v>
      </c>
      <c r="L693" s="595" t="s">
        <v>39</v>
      </c>
      <c r="M693" s="596">
        <v>45</v>
      </c>
      <c r="N693" s="597">
        <f t="shared" si="7"/>
        <v>270</v>
      </c>
      <c r="O693" s="778"/>
      <c r="P693" s="19"/>
      <c r="Q693" s="19"/>
      <c r="R693" s="19"/>
      <c r="S693" s="19"/>
      <c r="T693" s="45"/>
      <c r="U693" s="21"/>
      <c r="V693" s="774"/>
    </row>
    <row r="694" spans="2:22" x14ac:dyDescent="0.25">
      <c r="B694" s="592">
        <v>10</v>
      </c>
      <c r="C694" s="212">
        <v>27201</v>
      </c>
      <c r="D694" s="593" t="s">
        <v>508</v>
      </c>
      <c r="E694" s="318" t="s">
        <v>489</v>
      </c>
      <c r="F694" s="319" t="s">
        <v>182</v>
      </c>
      <c r="G694" s="5">
        <v>9</v>
      </c>
      <c r="H694" s="7" t="s">
        <v>181</v>
      </c>
      <c r="I694" s="7">
        <v>105</v>
      </c>
      <c r="J694" s="791"/>
      <c r="K694" s="594">
        <v>2</v>
      </c>
      <c r="L694" s="595" t="s">
        <v>39</v>
      </c>
      <c r="M694" s="596">
        <v>450</v>
      </c>
      <c r="N694" s="597">
        <f t="shared" si="7"/>
        <v>900</v>
      </c>
      <c r="O694" s="778"/>
      <c r="P694" s="19">
        <v>0</v>
      </c>
      <c r="Q694" s="19">
        <v>0</v>
      </c>
      <c r="R694" s="19">
        <v>0</v>
      </c>
      <c r="S694" s="19">
        <v>1</v>
      </c>
      <c r="T694" s="45"/>
      <c r="U694" s="21" t="s">
        <v>29</v>
      </c>
      <c r="V694" s="774"/>
    </row>
    <row r="695" spans="2:22" ht="15.75" thickBot="1" x14ac:dyDescent="0.3">
      <c r="B695" s="199">
        <v>11</v>
      </c>
      <c r="C695" s="212">
        <v>27201</v>
      </c>
      <c r="D695" s="195" t="s">
        <v>504</v>
      </c>
      <c r="E695" s="318" t="s">
        <v>489</v>
      </c>
      <c r="F695" s="319" t="s">
        <v>182</v>
      </c>
      <c r="G695" s="5">
        <v>9</v>
      </c>
      <c r="H695" s="7" t="s">
        <v>181</v>
      </c>
      <c r="I695" s="7">
        <v>105</v>
      </c>
      <c r="J695" s="792"/>
      <c r="K695" s="587">
        <v>6</v>
      </c>
      <c r="L695" s="200" t="s">
        <v>27</v>
      </c>
      <c r="M695" s="268">
        <v>850</v>
      </c>
      <c r="N695" s="179">
        <v>5095</v>
      </c>
      <c r="O695" s="822"/>
      <c r="P695" s="25">
        <v>0</v>
      </c>
      <c r="Q695" s="25">
        <v>0</v>
      </c>
      <c r="R695" s="25">
        <v>0</v>
      </c>
      <c r="S695" s="25">
        <v>1</v>
      </c>
      <c r="T695" s="46"/>
      <c r="U695" s="26" t="s">
        <v>29</v>
      </c>
      <c r="V695" s="786"/>
    </row>
    <row r="696" spans="2:22" ht="15.75" thickTop="1" x14ac:dyDescent="0.25">
      <c r="L696" s="62"/>
      <c r="N696" s="114"/>
    </row>
    <row r="697" spans="2:22" x14ac:dyDescent="0.25">
      <c r="L697" s="62"/>
    </row>
    <row r="698" spans="2:22" x14ac:dyDescent="0.25">
      <c r="L698" s="62"/>
      <c r="N698" s="61"/>
    </row>
    <row r="699" spans="2:22" x14ac:dyDescent="0.25">
      <c r="L699" s="62"/>
      <c r="N699" s="61">
        <f>SUM(N685:N698)</f>
        <v>25000</v>
      </c>
    </row>
    <row r="700" spans="2:22" x14ac:dyDescent="0.25">
      <c r="L700" s="62"/>
      <c r="N700" s="61"/>
    </row>
    <row r="701" spans="2:22" x14ac:dyDescent="0.25">
      <c r="L701" s="62"/>
      <c r="N701" s="61"/>
    </row>
    <row r="702" spans="2:22" x14ac:dyDescent="0.25">
      <c r="L702" s="62"/>
      <c r="N702" s="61"/>
    </row>
    <row r="703" spans="2:22" x14ac:dyDescent="0.25">
      <c r="L703" s="62"/>
      <c r="N703" s="61"/>
    </row>
    <row r="704" spans="2:22" x14ac:dyDescent="0.25">
      <c r="L704" s="62"/>
      <c r="N704" s="61"/>
    </row>
    <row r="705" spans="12:14" x14ac:dyDescent="0.25">
      <c r="L705" s="62"/>
      <c r="N705" s="61"/>
    </row>
    <row r="706" spans="12:14" x14ac:dyDescent="0.25">
      <c r="L706" s="62"/>
      <c r="N706" s="61"/>
    </row>
    <row r="707" spans="12:14" x14ac:dyDescent="0.25">
      <c r="L707" s="62"/>
      <c r="N707" s="61"/>
    </row>
    <row r="708" spans="12:14" x14ac:dyDescent="0.25">
      <c r="L708" s="62"/>
      <c r="N708" s="61"/>
    </row>
    <row r="709" spans="12:14" x14ac:dyDescent="0.25">
      <c r="L709" s="62"/>
      <c r="N709" s="61"/>
    </row>
    <row r="710" spans="12:14" x14ac:dyDescent="0.25">
      <c r="L710" s="62"/>
      <c r="N710" s="61"/>
    </row>
    <row r="711" spans="12:14" x14ac:dyDescent="0.25">
      <c r="L711" s="62"/>
      <c r="N711" s="61"/>
    </row>
    <row r="712" spans="12:14" x14ac:dyDescent="0.25">
      <c r="L712" s="62"/>
      <c r="N712" s="61"/>
    </row>
    <row r="713" spans="12:14" x14ac:dyDescent="0.25">
      <c r="L713" s="62"/>
      <c r="N713" s="61"/>
    </row>
    <row r="714" spans="12:14" x14ac:dyDescent="0.25">
      <c r="L714" s="62"/>
    </row>
    <row r="715" spans="12:14" x14ac:dyDescent="0.25">
      <c r="L715" s="62"/>
    </row>
    <row r="716" spans="12:14" x14ac:dyDescent="0.25">
      <c r="L716" s="62"/>
    </row>
    <row r="717" spans="12:14" x14ac:dyDescent="0.25">
      <c r="L717" s="62"/>
    </row>
    <row r="718" spans="12:14" x14ac:dyDescent="0.25">
      <c r="L718" s="62"/>
    </row>
    <row r="719" spans="12:14" x14ac:dyDescent="0.25">
      <c r="L719" s="62"/>
    </row>
    <row r="720" spans="12:14" x14ac:dyDescent="0.25">
      <c r="L720" s="62"/>
    </row>
    <row r="721" spans="2:22" x14ac:dyDescent="0.25">
      <c r="L721" s="62"/>
    </row>
    <row r="722" spans="2:22" x14ac:dyDescent="0.25">
      <c r="L722" s="62"/>
    </row>
    <row r="723" spans="2:22" x14ac:dyDescent="0.25">
      <c r="L723" s="62"/>
      <c r="N723" s="61"/>
    </row>
    <row r="724" spans="2:22" x14ac:dyDescent="0.25">
      <c r="L724" s="62"/>
    </row>
    <row r="725" spans="2:22" x14ac:dyDescent="0.25">
      <c r="L725" s="62"/>
    </row>
    <row r="726" spans="2:22" x14ac:dyDescent="0.25">
      <c r="L726" s="62"/>
    </row>
    <row r="727" spans="2:22" x14ac:dyDescent="0.25">
      <c r="L727" s="62"/>
    </row>
    <row r="728" spans="2:22" x14ac:dyDescent="0.25">
      <c r="L728" s="62"/>
    </row>
    <row r="729" spans="2:22" x14ac:dyDescent="0.25">
      <c r="L729" s="62"/>
    </row>
    <row r="730" spans="2:22" x14ac:dyDescent="0.25">
      <c r="B730" s="706" t="s">
        <v>0</v>
      </c>
      <c r="C730" s="706"/>
      <c r="D730" s="706"/>
      <c r="E730" s="706"/>
      <c r="F730" s="706"/>
      <c r="G730" s="706"/>
      <c r="H730" s="706"/>
      <c r="I730" s="706"/>
      <c r="J730" s="706"/>
      <c r="K730" s="706"/>
      <c r="L730" s="706"/>
      <c r="M730" s="706"/>
      <c r="N730" s="706"/>
      <c r="O730" s="706"/>
      <c r="P730" s="706"/>
      <c r="Q730" s="706"/>
      <c r="R730" s="706"/>
      <c r="S730" s="706"/>
      <c r="T730" s="706"/>
      <c r="U730" s="706"/>
      <c r="V730" s="706"/>
    </row>
    <row r="731" spans="2:22" x14ac:dyDescent="0.25">
      <c r="B731" s="713" t="s">
        <v>1</v>
      </c>
      <c r="C731" s="713"/>
      <c r="D731" s="713"/>
      <c r="E731" s="713"/>
      <c r="F731" s="713"/>
      <c r="G731" s="713"/>
      <c r="H731" s="713"/>
      <c r="I731" s="713"/>
      <c r="J731" s="713"/>
      <c r="K731" s="713"/>
      <c r="L731" s="713"/>
      <c r="M731" s="713"/>
      <c r="N731" s="713"/>
      <c r="O731" s="713"/>
      <c r="P731" s="713"/>
      <c r="Q731" s="713"/>
      <c r="R731" s="713"/>
      <c r="S731" s="713"/>
      <c r="T731" s="713"/>
      <c r="U731" s="713"/>
      <c r="V731" s="713"/>
    </row>
    <row r="732" spans="2:22" x14ac:dyDescent="0.25">
      <c r="B732" s="713" t="s">
        <v>2</v>
      </c>
      <c r="C732" s="713"/>
      <c r="D732" s="713"/>
      <c r="E732" s="713"/>
      <c r="F732" s="713"/>
      <c r="G732" s="713"/>
      <c r="H732" s="713"/>
      <c r="I732" s="713"/>
      <c r="J732" s="713"/>
      <c r="K732" s="713"/>
      <c r="L732" s="713"/>
      <c r="M732" s="713"/>
      <c r="N732" s="713"/>
      <c r="O732" s="713"/>
      <c r="P732" s="713"/>
      <c r="Q732" s="713"/>
      <c r="R732" s="713"/>
      <c r="S732" s="713"/>
      <c r="T732" s="713"/>
      <c r="U732" s="713"/>
      <c r="V732" s="713"/>
    </row>
    <row r="733" spans="2:22" x14ac:dyDescent="0.25">
      <c r="B733" s="713" t="s">
        <v>3</v>
      </c>
      <c r="C733" s="713"/>
      <c r="D733" s="713"/>
      <c r="E733" s="713"/>
      <c r="F733" s="713"/>
      <c r="G733" s="713"/>
      <c r="H733" s="713"/>
      <c r="I733" s="713"/>
      <c r="J733" s="713"/>
      <c r="K733" s="713"/>
      <c r="L733" s="713"/>
      <c r="M733" s="713"/>
      <c r="N733" s="713"/>
      <c r="O733" s="713"/>
      <c r="P733" s="713"/>
      <c r="Q733" s="713"/>
      <c r="R733" s="713"/>
      <c r="S733" s="713"/>
      <c r="T733" s="713"/>
      <c r="U733" s="713"/>
      <c r="V733" s="713"/>
    </row>
    <row r="734" spans="2:22" x14ac:dyDescent="0.25">
      <c r="B734" s="713" t="s">
        <v>494</v>
      </c>
      <c r="C734" s="713"/>
      <c r="D734" s="713"/>
      <c r="E734" s="713"/>
      <c r="F734" s="713"/>
      <c r="G734" s="713"/>
      <c r="H734" s="713"/>
      <c r="I734" s="713"/>
      <c r="J734" s="713"/>
      <c r="K734" s="713"/>
      <c r="L734" s="713"/>
      <c r="M734" s="713"/>
      <c r="N734" s="713"/>
      <c r="O734" s="713"/>
      <c r="P734" s="713"/>
      <c r="Q734" s="713"/>
      <c r="R734" s="713"/>
      <c r="S734" s="713"/>
      <c r="T734" s="713"/>
      <c r="U734" s="713"/>
      <c r="V734" s="713"/>
    </row>
    <row r="735" spans="2:22" x14ac:dyDescent="0.25">
      <c r="B735" s="726" t="s">
        <v>4</v>
      </c>
      <c r="C735" s="726"/>
      <c r="D735" s="726"/>
      <c r="E735" s="726"/>
      <c r="F735" s="726"/>
      <c r="G735" s="726"/>
      <c r="H735" s="726"/>
      <c r="I735" s="726"/>
      <c r="J735" s="726"/>
      <c r="K735" s="726"/>
      <c r="L735" s="726"/>
      <c r="M735" s="726"/>
      <c r="N735" s="726"/>
      <c r="O735" s="726"/>
      <c r="P735" s="726"/>
      <c r="Q735" s="726"/>
      <c r="R735" s="726"/>
      <c r="S735" s="726"/>
      <c r="T735" s="726"/>
      <c r="U735" s="726"/>
      <c r="V735" s="726"/>
    </row>
    <row r="736" spans="2:22" x14ac:dyDescent="0.25">
      <c r="B736" s="697" t="s">
        <v>83</v>
      </c>
      <c r="C736" s="697"/>
      <c r="D736" s="697"/>
      <c r="E736" s="697"/>
      <c r="F736" s="697"/>
      <c r="G736" s="697"/>
      <c r="H736" s="697"/>
      <c r="I736" s="697"/>
      <c r="J736" s="697"/>
      <c r="K736" s="697"/>
      <c r="L736" s="697"/>
      <c r="M736" s="697"/>
      <c r="N736" s="697"/>
      <c r="O736" s="697"/>
      <c r="P736" s="697"/>
      <c r="Q736" s="697"/>
      <c r="R736" s="697"/>
      <c r="S736" s="697"/>
      <c r="T736" s="697"/>
      <c r="U736" s="697"/>
      <c r="V736" s="697"/>
    </row>
    <row r="737" spans="2:22" ht="18.75" thickBot="1" x14ac:dyDescent="0.3">
      <c r="B737" s="2"/>
      <c r="C737" s="2"/>
      <c r="D737" s="3"/>
      <c r="E737" s="3"/>
      <c r="F737" s="3"/>
      <c r="G737" s="3"/>
      <c r="H737" s="3"/>
      <c r="I737" s="3"/>
      <c r="J737" s="3"/>
      <c r="K737" s="3"/>
      <c r="L737" s="4"/>
      <c r="M737" s="3"/>
      <c r="N737" s="3"/>
      <c r="O737" s="3"/>
      <c r="P737" s="3"/>
      <c r="Q737" s="3"/>
      <c r="R737" s="3"/>
      <c r="S737" s="3"/>
      <c r="T737" s="2"/>
      <c r="U737" s="2"/>
      <c r="V737" s="2"/>
    </row>
    <row r="738" spans="2:22" ht="15.75" thickTop="1" x14ac:dyDescent="0.25">
      <c r="B738" s="698" t="s">
        <v>6</v>
      </c>
      <c r="C738" s="700" t="s">
        <v>7</v>
      </c>
      <c r="D738" s="702" t="s">
        <v>8</v>
      </c>
      <c r="E738" s="702" t="s">
        <v>177</v>
      </c>
      <c r="F738" s="702" t="s">
        <v>178</v>
      </c>
      <c r="G738" s="702" t="s">
        <v>9</v>
      </c>
      <c r="H738" s="702" t="s">
        <v>10</v>
      </c>
      <c r="I738" s="312"/>
      <c r="J738" s="702" t="s">
        <v>179</v>
      </c>
      <c r="K738" s="702" t="s">
        <v>11</v>
      </c>
      <c r="L738" s="700" t="s">
        <v>12</v>
      </c>
      <c r="M738" s="704" t="s">
        <v>13</v>
      </c>
      <c r="N738" s="704" t="s">
        <v>14</v>
      </c>
      <c r="O738" s="704" t="s">
        <v>15</v>
      </c>
      <c r="P738" s="715" t="s">
        <v>16</v>
      </c>
      <c r="Q738" s="716"/>
      <c r="R738" s="716"/>
      <c r="S738" s="717"/>
      <c r="T738" s="721" t="s">
        <v>17</v>
      </c>
      <c r="U738" s="722"/>
      <c r="V738" s="708" t="s">
        <v>18</v>
      </c>
    </row>
    <row r="739" spans="2:22" x14ac:dyDescent="0.25">
      <c r="B739" s="699"/>
      <c r="C739" s="701"/>
      <c r="D739" s="703"/>
      <c r="E739" s="765"/>
      <c r="F739" s="765"/>
      <c r="G739" s="703"/>
      <c r="H739" s="703"/>
      <c r="I739" s="313"/>
      <c r="J739" s="765"/>
      <c r="K739" s="703"/>
      <c r="L739" s="701"/>
      <c r="M739" s="705"/>
      <c r="N739" s="705"/>
      <c r="O739" s="705"/>
      <c r="P739" s="718"/>
      <c r="Q739" s="719"/>
      <c r="R739" s="719"/>
      <c r="S739" s="720"/>
      <c r="T739" s="723"/>
      <c r="U739" s="724"/>
      <c r="V739" s="709"/>
    </row>
    <row r="740" spans="2:22" ht="48" x14ac:dyDescent="0.25">
      <c r="B740" s="699"/>
      <c r="C740" s="701"/>
      <c r="D740" s="703"/>
      <c r="E740" s="765"/>
      <c r="F740" s="765"/>
      <c r="G740" s="703"/>
      <c r="H740" s="703"/>
      <c r="I740" s="313" t="s">
        <v>180</v>
      </c>
      <c r="J740" s="765"/>
      <c r="K740" s="703"/>
      <c r="L740" s="701"/>
      <c r="M740" s="705"/>
      <c r="N740" s="705"/>
      <c r="O740" s="705"/>
      <c r="P740" s="738" t="s">
        <v>19</v>
      </c>
      <c r="Q740" s="738" t="s">
        <v>20</v>
      </c>
      <c r="R740" s="738" t="s">
        <v>21</v>
      </c>
      <c r="S740" s="738" t="s">
        <v>22</v>
      </c>
      <c r="T740" s="740" t="s">
        <v>23</v>
      </c>
      <c r="U740" s="740" t="s">
        <v>24</v>
      </c>
      <c r="V740" s="709"/>
    </row>
    <row r="741" spans="2:22" x14ac:dyDescent="0.25">
      <c r="B741" s="699"/>
      <c r="C741" s="701"/>
      <c r="D741" s="703"/>
      <c r="E741" s="765"/>
      <c r="F741" s="765"/>
      <c r="G741" s="703"/>
      <c r="H741" s="703"/>
      <c r="I741" s="313"/>
      <c r="J741" s="765"/>
      <c r="K741" s="703"/>
      <c r="L741" s="701"/>
      <c r="M741" s="705"/>
      <c r="N741" s="705"/>
      <c r="O741" s="705"/>
      <c r="P741" s="711"/>
      <c r="Q741" s="711"/>
      <c r="R741" s="711"/>
      <c r="S741" s="711"/>
      <c r="T741" s="695"/>
      <c r="U741" s="695"/>
      <c r="V741" s="709"/>
    </row>
    <row r="742" spans="2:22" ht="60" customHeight="1" x14ac:dyDescent="0.25">
      <c r="B742" s="52">
        <v>1</v>
      </c>
      <c r="C742" s="53">
        <v>29401</v>
      </c>
      <c r="D742" s="529" t="s">
        <v>385</v>
      </c>
      <c r="E742" s="318" t="s">
        <v>489</v>
      </c>
      <c r="F742" s="319" t="s">
        <v>182</v>
      </c>
      <c r="G742" s="5">
        <v>9</v>
      </c>
      <c r="H742" s="7" t="s">
        <v>181</v>
      </c>
      <c r="I742" s="7">
        <v>105</v>
      </c>
      <c r="J742" s="794" t="s">
        <v>520</v>
      </c>
      <c r="K742" s="501">
        <v>4</v>
      </c>
      <c r="L742" s="501" t="s">
        <v>31</v>
      </c>
      <c r="M742" s="530">
        <v>1019</v>
      </c>
      <c r="N742" s="181">
        <f>M742*K742</f>
        <v>4076</v>
      </c>
      <c r="O742" s="815" t="s">
        <v>183</v>
      </c>
      <c r="P742" s="19">
        <v>0.1</v>
      </c>
      <c r="Q742" s="19">
        <v>0.4</v>
      </c>
      <c r="R742" s="19">
        <v>0.1</v>
      </c>
      <c r="S742" s="19">
        <v>0.4</v>
      </c>
      <c r="T742" s="16" t="s">
        <v>29</v>
      </c>
      <c r="U742" s="16"/>
      <c r="V742" s="752" t="s">
        <v>558</v>
      </c>
    </row>
    <row r="743" spans="2:22" x14ac:dyDescent="0.25">
      <c r="B743" s="15">
        <v>2</v>
      </c>
      <c r="C743" s="16">
        <v>29401</v>
      </c>
      <c r="D743" s="186" t="s">
        <v>386</v>
      </c>
      <c r="E743" s="318" t="s">
        <v>489</v>
      </c>
      <c r="F743" s="319" t="s">
        <v>182</v>
      </c>
      <c r="G743" s="5">
        <v>9</v>
      </c>
      <c r="H743" s="7" t="s">
        <v>181</v>
      </c>
      <c r="I743" s="7">
        <v>105</v>
      </c>
      <c r="J743" s="791"/>
      <c r="K743" s="598">
        <v>13</v>
      </c>
      <c r="L743" s="122" t="s">
        <v>31</v>
      </c>
      <c r="M743" s="121">
        <v>859</v>
      </c>
      <c r="N743" s="182">
        <f t="shared" ref="N743:N756" si="8">M743*K743</f>
        <v>11167</v>
      </c>
      <c r="O743" s="815"/>
      <c r="P743" s="19">
        <v>0.1</v>
      </c>
      <c r="Q743" s="19">
        <v>0.4</v>
      </c>
      <c r="R743" s="19">
        <v>0.1</v>
      </c>
      <c r="S743" s="19">
        <v>0.4</v>
      </c>
      <c r="T743" s="16" t="s">
        <v>29</v>
      </c>
      <c r="U743" s="16"/>
      <c r="V743" s="752"/>
    </row>
    <row r="744" spans="2:22" x14ac:dyDescent="0.25">
      <c r="B744" s="15">
        <v>3</v>
      </c>
      <c r="C744" s="16">
        <v>29401</v>
      </c>
      <c r="D744" s="475" t="s">
        <v>387</v>
      </c>
      <c r="E744" s="318" t="s">
        <v>489</v>
      </c>
      <c r="F744" s="319" t="s">
        <v>182</v>
      </c>
      <c r="G744" s="5">
        <v>9</v>
      </c>
      <c r="H744" s="7" t="s">
        <v>181</v>
      </c>
      <c r="I744" s="7">
        <v>105</v>
      </c>
      <c r="J744" s="791"/>
      <c r="K744" s="598">
        <v>1</v>
      </c>
      <c r="L744" s="122" t="s">
        <v>31</v>
      </c>
      <c r="M744" s="121">
        <v>295</v>
      </c>
      <c r="N744" s="182">
        <f t="shared" si="8"/>
        <v>295</v>
      </c>
      <c r="O744" s="815"/>
      <c r="P744" s="19">
        <v>0.1</v>
      </c>
      <c r="Q744" s="19">
        <v>0.4</v>
      </c>
      <c r="R744" s="19">
        <v>0.1</v>
      </c>
      <c r="S744" s="19">
        <v>0.4</v>
      </c>
      <c r="T744" s="16" t="s">
        <v>29</v>
      </c>
      <c r="U744" s="16"/>
      <c r="V744" s="752"/>
    </row>
    <row r="745" spans="2:22" x14ac:dyDescent="0.25">
      <c r="B745" s="15">
        <v>4</v>
      </c>
      <c r="C745" s="16">
        <v>29401</v>
      </c>
      <c r="D745" s="475" t="s">
        <v>388</v>
      </c>
      <c r="E745" s="318" t="s">
        <v>489</v>
      </c>
      <c r="F745" s="319" t="s">
        <v>182</v>
      </c>
      <c r="G745" s="5">
        <v>9</v>
      </c>
      <c r="H745" s="7" t="s">
        <v>181</v>
      </c>
      <c r="I745" s="7">
        <v>105</v>
      </c>
      <c r="J745" s="791"/>
      <c r="K745" s="598">
        <v>18</v>
      </c>
      <c r="L745" s="122" t="s">
        <v>31</v>
      </c>
      <c r="M745" s="121">
        <v>5</v>
      </c>
      <c r="N745" s="182">
        <f t="shared" si="8"/>
        <v>90</v>
      </c>
      <c r="O745" s="815"/>
      <c r="P745" s="19">
        <v>0.1</v>
      </c>
      <c r="Q745" s="19">
        <v>0.4</v>
      </c>
      <c r="R745" s="19">
        <v>0.1</v>
      </c>
      <c r="S745" s="19">
        <v>0.4</v>
      </c>
      <c r="T745" s="16" t="s">
        <v>29</v>
      </c>
      <c r="U745" s="16"/>
      <c r="V745" s="752"/>
    </row>
    <row r="746" spans="2:22" x14ac:dyDescent="0.25">
      <c r="B746" s="15">
        <v>5</v>
      </c>
      <c r="C746" s="16">
        <v>29401</v>
      </c>
      <c r="D746" s="475" t="s">
        <v>389</v>
      </c>
      <c r="E746" s="318" t="s">
        <v>489</v>
      </c>
      <c r="F746" s="319" t="s">
        <v>182</v>
      </c>
      <c r="G746" s="5">
        <v>9</v>
      </c>
      <c r="H746" s="7" t="s">
        <v>181</v>
      </c>
      <c r="I746" s="7">
        <v>105</v>
      </c>
      <c r="J746" s="791"/>
      <c r="K746" s="122">
        <v>1</v>
      </c>
      <c r="L746" s="122" t="s">
        <v>31</v>
      </c>
      <c r="M746" s="121">
        <v>2049</v>
      </c>
      <c r="N746" s="182">
        <f t="shared" si="8"/>
        <v>2049</v>
      </c>
      <c r="O746" s="815"/>
      <c r="P746" s="19">
        <v>0.1</v>
      </c>
      <c r="Q746" s="19">
        <v>0.4</v>
      </c>
      <c r="R746" s="19">
        <v>0.1</v>
      </c>
      <c r="S746" s="19">
        <v>0.4</v>
      </c>
      <c r="T746" s="16" t="s">
        <v>29</v>
      </c>
      <c r="U746" s="16"/>
      <c r="V746" s="752"/>
    </row>
    <row r="747" spans="2:22" x14ac:dyDescent="0.25">
      <c r="B747" s="15">
        <v>6</v>
      </c>
      <c r="C747" s="16">
        <v>29401</v>
      </c>
      <c r="D747" s="475" t="s">
        <v>390</v>
      </c>
      <c r="E747" s="318" t="s">
        <v>489</v>
      </c>
      <c r="F747" s="319" t="s">
        <v>182</v>
      </c>
      <c r="G747" s="5">
        <v>9</v>
      </c>
      <c r="H747" s="7" t="s">
        <v>181</v>
      </c>
      <c r="I747" s="7">
        <v>105</v>
      </c>
      <c r="J747" s="791"/>
      <c r="K747" s="122">
        <v>1</v>
      </c>
      <c r="L747" s="122" t="s">
        <v>31</v>
      </c>
      <c r="M747" s="121">
        <v>220</v>
      </c>
      <c r="N747" s="182">
        <f t="shared" si="8"/>
        <v>220</v>
      </c>
      <c r="O747" s="815"/>
      <c r="P747" s="19">
        <v>0.1</v>
      </c>
      <c r="Q747" s="19">
        <v>0.4</v>
      </c>
      <c r="R747" s="19">
        <v>0.1</v>
      </c>
      <c r="S747" s="19">
        <v>0.4</v>
      </c>
      <c r="T747" s="16" t="s">
        <v>29</v>
      </c>
      <c r="U747" s="16"/>
      <c r="V747" s="752"/>
    </row>
    <row r="748" spans="2:22" x14ac:dyDescent="0.25">
      <c r="B748" s="15">
        <v>7</v>
      </c>
      <c r="C748" s="16">
        <v>29401</v>
      </c>
      <c r="D748" s="475" t="s">
        <v>391</v>
      </c>
      <c r="E748" s="318" t="s">
        <v>489</v>
      </c>
      <c r="F748" s="319" t="s">
        <v>182</v>
      </c>
      <c r="G748" s="5">
        <v>9</v>
      </c>
      <c r="H748" s="16" t="s">
        <v>181</v>
      </c>
      <c r="I748" s="7">
        <v>105</v>
      </c>
      <c r="J748" s="791"/>
      <c r="K748" s="122">
        <v>1</v>
      </c>
      <c r="L748" s="122" t="s">
        <v>31</v>
      </c>
      <c r="M748" s="121">
        <v>300</v>
      </c>
      <c r="N748" s="182">
        <f t="shared" si="8"/>
        <v>300</v>
      </c>
      <c r="O748" s="815"/>
      <c r="P748" s="523">
        <v>0.1</v>
      </c>
      <c r="Q748" s="523">
        <v>0.4</v>
      </c>
      <c r="R748" s="523">
        <v>0.1</v>
      </c>
      <c r="S748" s="523">
        <v>0.4</v>
      </c>
      <c r="T748" s="523" t="s">
        <v>29</v>
      </c>
      <c r="U748" s="16"/>
      <c r="V748" s="752"/>
    </row>
    <row r="749" spans="2:22" x14ac:dyDescent="0.25">
      <c r="B749" s="497">
        <v>8</v>
      </c>
      <c r="C749" s="16">
        <v>29401</v>
      </c>
      <c r="D749" s="475" t="s">
        <v>392</v>
      </c>
      <c r="E749" s="318" t="s">
        <v>489</v>
      </c>
      <c r="F749" s="319" t="s">
        <v>182</v>
      </c>
      <c r="G749" s="5">
        <v>9</v>
      </c>
      <c r="H749" s="230" t="s">
        <v>181</v>
      </c>
      <c r="I749" s="230">
        <v>105</v>
      </c>
      <c r="J749" s="791"/>
      <c r="K749" s="122">
        <v>4</v>
      </c>
      <c r="L749" s="122" t="s">
        <v>31</v>
      </c>
      <c r="M749" s="121">
        <v>95</v>
      </c>
      <c r="N749" s="182">
        <f t="shared" si="8"/>
        <v>380</v>
      </c>
      <c r="O749" s="815"/>
      <c r="P749" s="502">
        <v>0.1</v>
      </c>
      <c r="Q749" s="502">
        <v>0.4</v>
      </c>
      <c r="R749" s="502">
        <v>0.1</v>
      </c>
      <c r="S749" s="502">
        <v>0.4</v>
      </c>
      <c r="T749" s="502" t="s">
        <v>29</v>
      </c>
      <c r="U749" s="230"/>
      <c r="V749" s="752"/>
    </row>
    <row r="750" spans="2:22" x14ac:dyDescent="0.25">
      <c r="B750" s="15">
        <v>9</v>
      </c>
      <c r="C750" s="16">
        <v>29401</v>
      </c>
      <c r="D750" s="475" t="s">
        <v>393</v>
      </c>
      <c r="E750" s="318" t="s">
        <v>489</v>
      </c>
      <c r="F750" s="319" t="s">
        <v>182</v>
      </c>
      <c r="G750" s="5">
        <v>9</v>
      </c>
      <c r="H750" s="230" t="s">
        <v>181</v>
      </c>
      <c r="I750" s="230">
        <v>105</v>
      </c>
      <c r="J750" s="791"/>
      <c r="K750" s="122">
        <v>1</v>
      </c>
      <c r="L750" s="122" t="s">
        <v>31</v>
      </c>
      <c r="M750" s="121">
        <v>303</v>
      </c>
      <c r="N750" s="182">
        <f t="shared" si="8"/>
        <v>303</v>
      </c>
      <c r="O750" s="815"/>
      <c r="P750" s="502">
        <v>0.1</v>
      </c>
      <c r="Q750" s="502">
        <v>0.4</v>
      </c>
      <c r="R750" s="502">
        <v>0.1</v>
      </c>
      <c r="S750" s="502">
        <v>0.4</v>
      </c>
      <c r="T750" s="502" t="s">
        <v>29</v>
      </c>
      <c r="U750" s="230"/>
      <c r="V750" s="752"/>
    </row>
    <row r="751" spans="2:22" x14ac:dyDescent="0.25">
      <c r="B751" s="15">
        <v>10</v>
      </c>
      <c r="C751" s="16">
        <v>29401</v>
      </c>
      <c r="D751" s="475" t="s">
        <v>394</v>
      </c>
      <c r="E751" s="318" t="s">
        <v>489</v>
      </c>
      <c r="F751" s="319" t="s">
        <v>182</v>
      </c>
      <c r="G751" s="5">
        <v>9</v>
      </c>
      <c r="H751" s="230" t="s">
        <v>181</v>
      </c>
      <c r="I751" s="230">
        <v>105</v>
      </c>
      <c r="J751" s="791"/>
      <c r="K751" s="122">
        <v>1</v>
      </c>
      <c r="L751" s="122" t="s">
        <v>31</v>
      </c>
      <c r="M751" s="121">
        <v>369</v>
      </c>
      <c r="N751" s="182">
        <f t="shared" si="8"/>
        <v>369</v>
      </c>
      <c r="O751" s="815"/>
      <c r="P751" s="502">
        <v>0.1</v>
      </c>
      <c r="Q751" s="502">
        <v>0.4</v>
      </c>
      <c r="R751" s="502">
        <v>0.1</v>
      </c>
      <c r="S751" s="502">
        <v>0.4</v>
      </c>
      <c r="T751" s="502" t="s">
        <v>29</v>
      </c>
      <c r="U751" s="230"/>
      <c r="V751" s="752"/>
    </row>
    <row r="752" spans="2:22" x14ac:dyDescent="0.25">
      <c r="B752" s="15">
        <v>11</v>
      </c>
      <c r="C752" s="16">
        <v>29401</v>
      </c>
      <c r="D752" s="475" t="s">
        <v>395</v>
      </c>
      <c r="E752" s="318" t="s">
        <v>489</v>
      </c>
      <c r="F752" s="319" t="s">
        <v>182</v>
      </c>
      <c r="G752" s="5">
        <v>9</v>
      </c>
      <c r="H752" s="230" t="s">
        <v>181</v>
      </c>
      <c r="I752" s="230">
        <v>105</v>
      </c>
      <c r="J752" s="791"/>
      <c r="K752" s="122">
        <v>2</v>
      </c>
      <c r="L752" s="122" t="s">
        <v>453</v>
      </c>
      <c r="M752" s="121">
        <v>239</v>
      </c>
      <c r="N752" s="182">
        <f t="shared" si="8"/>
        <v>478</v>
      </c>
      <c r="O752" s="815"/>
      <c r="P752" s="502">
        <v>0.1</v>
      </c>
      <c r="Q752" s="502">
        <v>0.4</v>
      </c>
      <c r="R752" s="502">
        <v>0.1</v>
      </c>
      <c r="S752" s="502">
        <v>0.4</v>
      </c>
      <c r="T752" s="502" t="s">
        <v>29</v>
      </c>
      <c r="U752" s="230"/>
      <c r="V752" s="752"/>
    </row>
    <row r="753" spans="2:22" x14ac:dyDescent="0.25">
      <c r="B753" s="15">
        <v>12</v>
      </c>
      <c r="C753" s="16">
        <v>29401</v>
      </c>
      <c r="D753" s="475" t="s">
        <v>396</v>
      </c>
      <c r="E753" s="318" t="s">
        <v>489</v>
      </c>
      <c r="F753" s="319" t="s">
        <v>182</v>
      </c>
      <c r="G753" s="5">
        <v>9</v>
      </c>
      <c r="H753" s="230" t="s">
        <v>181</v>
      </c>
      <c r="I753" s="230">
        <v>105</v>
      </c>
      <c r="J753" s="791"/>
      <c r="K753" s="122">
        <v>4</v>
      </c>
      <c r="L753" s="122" t="s">
        <v>31</v>
      </c>
      <c r="M753" s="121">
        <v>599</v>
      </c>
      <c r="N753" s="182">
        <f t="shared" si="8"/>
        <v>2396</v>
      </c>
      <c r="O753" s="815"/>
      <c r="P753" s="502">
        <v>0.1</v>
      </c>
      <c r="Q753" s="502">
        <v>0.4</v>
      </c>
      <c r="R753" s="502">
        <v>0.1</v>
      </c>
      <c r="S753" s="502">
        <v>0.4</v>
      </c>
      <c r="T753" s="502" t="s">
        <v>29</v>
      </c>
      <c r="U753" s="230"/>
      <c r="V753" s="752"/>
    </row>
    <row r="754" spans="2:22" x14ac:dyDescent="0.25">
      <c r="B754" s="15">
        <v>13</v>
      </c>
      <c r="C754" s="16">
        <v>29401</v>
      </c>
      <c r="D754" s="475" t="s">
        <v>397</v>
      </c>
      <c r="E754" s="318" t="s">
        <v>489</v>
      </c>
      <c r="F754" s="319" t="s">
        <v>182</v>
      </c>
      <c r="G754" s="5">
        <v>9</v>
      </c>
      <c r="H754" s="230" t="s">
        <v>181</v>
      </c>
      <c r="I754" s="230">
        <v>105</v>
      </c>
      <c r="J754" s="791"/>
      <c r="K754" s="122">
        <v>2</v>
      </c>
      <c r="L754" s="122" t="s">
        <v>31</v>
      </c>
      <c r="M754" s="121">
        <v>496</v>
      </c>
      <c r="N754" s="182">
        <f t="shared" si="8"/>
        <v>992</v>
      </c>
      <c r="O754" s="815"/>
      <c r="P754" s="502">
        <v>0.1</v>
      </c>
      <c r="Q754" s="502">
        <v>0.4</v>
      </c>
      <c r="R754" s="502">
        <v>0.1</v>
      </c>
      <c r="S754" s="502">
        <v>0.4</v>
      </c>
      <c r="T754" s="502" t="s">
        <v>29</v>
      </c>
      <c r="U754" s="230"/>
      <c r="V754" s="752"/>
    </row>
    <row r="755" spans="2:22" x14ac:dyDescent="0.25">
      <c r="B755" s="15">
        <v>14</v>
      </c>
      <c r="C755" s="16">
        <v>29401</v>
      </c>
      <c r="D755" s="475" t="s">
        <v>398</v>
      </c>
      <c r="E755" s="318" t="s">
        <v>489</v>
      </c>
      <c r="F755" s="319" t="s">
        <v>182</v>
      </c>
      <c r="G755" s="5">
        <v>9</v>
      </c>
      <c r="H755" s="230" t="s">
        <v>181</v>
      </c>
      <c r="I755" s="230">
        <v>105</v>
      </c>
      <c r="J755" s="791"/>
      <c r="K755" s="122">
        <v>1</v>
      </c>
      <c r="L755" s="122" t="s">
        <v>31</v>
      </c>
      <c r="M755" s="121">
        <v>395</v>
      </c>
      <c r="N755" s="182">
        <f t="shared" si="8"/>
        <v>395</v>
      </c>
      <c r="O755" s="815"/>
      <c r="P755" s="502">
        <v>0.1</v>
      </c>
      <c r="Q755" s="502">
        <v>0.4</v>
      </c>
      <c r="R755" s="502">
        <v>0.1</v>
      </c>
      <c r="S755" s="502">
        <v>0.4</v>
      </c>
      <c r="T755" s="502" t="s">
        <v>29</v>
      </c>
      <c r="U755" s="230"/>
      <c r="V755" s="752"/>
    </row>
    <row r="756" spans="2:22" x14ac:dyDescent="0.25">
      <c r="B756" s="15">
        <v>15</v>
      </c>
      <c r="C756" s="16">
        <v>29401</v>
      </c>
      <c r="D756" s="475" t="s">
        <v>399</v>
      </c>
      <c r="E756" s="318" t="s">
        <v>489</v>
      </c>
      <c r="F756" s="319" t="s">
        <v>182</v>
      </c>
      <c r="G756" s="5">
        <v>9</v>
      </c>
      <c r="H756" s="230" t="s">
        <v>181</v>
      </c>
      <c r="I756" s="230">
        <v>105</v>
      </c>
      <c r="J756" s="791"/>
      <c r="K756" s="122">
        <v>3</v>
      </c>
      <c r="L756" s="122" t="s">
        <v>31</v>
      </c>
      <c r="M756" s="121">
        <v>199</v>
      </c>
      <c r="N756" s="182">
        <f t="shared" si="8"/>
        <v>597</v>
      </c>
      <c r="O756" s="815"/>
      <c r="P756" s="502">
        <v>0.1</v>
      </c>
      <c r="Q756" s="502">
        <v>0.4</v>
      </c>
      <c r="R756" s="502">
        <v>0.1</v>
      </c>
      <c r="S756" s="502">
        <v>0.4</v>
      </c>
      <c r="T756" s="502" t="s">
        <v>29</v>
      </c>
      <c r="U756" s="230"/>
      <c r="V756" s="752"/>
    </row>
    <row r="757" spans="2:22" ht="15.75" thickBot="1" x14ac:dyDescent="0.3">
      <c r="B757" s="22">
        <v>16</v>
      </c>
      <c r="C757" s="23">
        <v>29401</v>
      </c>
      <c r="D757" s="482" t="s">
        <v>400</v>
      </c>
      <c r="E757" s="318" t="s">
        <v>489</v>
      </c>
      <c r="F757" s="319" t="s">
        <v>182</v>
      </c>
      <c r="G757" s="5">
        <v>9</v>
      </c>
      <c r="H757" s="231" t="s">
        <v>181</v>
      </c>
      <c r="I757" s="231">
        <v>105</v>
      </c>
      <c r="J757" s="793"/>
      <c r="K757" s="196">
        <v>1</v>
      </c>
      <c r="L757" s="196" t="s">
        <v>31</v>
      </c>
      <c r="M757" s="268">
        <v>899</v>
      </c>
      <c r="N757" s="182">
        <v>893</v>
      </c>
      <c r="O757" s="818"/>
      <c r="P757" s="503">
        <v>0.1</v>
      </c>
      <c r="Q757" s="503">
        <v>0.4</v>
      </c>
      <c r="R757" s="503">
        <v>0.1</v>
      </c>
      <c r="S757" s="503">
        <v>0.4</v>
      </c>
      <c r="T757" s="503" t="s">
        <v>29</v>
      </c>
      <c r="U757" s="231"/>
      <c r="V757" s="753"/>
    </row>
    <row r="758" spans="2:22" ht="15.75" thickTop="1" x14ac:dyDescent="0.25">
      <c r="L758" s="62"/>
    </row>
    <row r="759" spans="2:22" x14ac:dyDescent="0.25">
      <c r="L759" s="62"/>
    </row>
    <row r="760" spans="2:22" x14ac:dyDescent="0.25">
      <c r="L760" s="62"/>
      <c r="N760" s="61">
        <f>SUM(N742:N759)</f>
        <v>25000</v>
      </c>
    </row>
    <row r="761" spans="2:22" x14ac:dyDescent="0.25">
      <c r="L761" s="62"/>
    </row>
    <row r="762" spans="2:22" x14ac:dyDescent="0.25">
      <c r="L762" s="62"/>
    </row>
    <row r="763" spans="2:22" x14ac:dyDescent="0.25">
      <c r="L763" s="62"/>
    </row>
    <row r="764" spans="2:22" x14ac:dyDescent="0.25">
      <c r="L764" s="62"/>
    </row>
    <row r="765" spans="2:22" x14ac:dyDescent="0.25">
      <c r="L765" s="62"/>
    </row>
    <row r="766" spans="2:22" x14ac:dyDescent="0.25">
      <c r="L766" s="62"/>
    </row>
    <row r="767" spans="2:22" x14ac:dyDescent="0.25">
      <c r="L767" s="62"/>
    </row>
    <row r="768" spans="2:22" x14ac:dyDescent="0.25">
      <c r="L768" s="62"/>
    </row>
    <row r="769" spans="2:22" x14ac:dyDescent="0.25">
      <c r="L769" s="62"/>
    </row>
    <row r="770" spans="2:22" x14ac:dyDescent="0.25">
      <c r="L770" s="62"/>
    </row>
    <row r="771" spans="2:22" x14ac:dyDescent="0.25">
      <c r="L771" s="62"/>
    </row>
    <row r="772" spans="2:22" x14ac:dyDescent="0.25">
      <c r="L772" s="62"/>
    </row>
    <row r="773" spans="2:22" x14ac:dyDescent="0.25">
      <c r="L773" s="62"/>
    </row>
    <row r="774" spans="2:22" x14ac:dyDescent="0.25">
      <c r="L774" s="62"/>
    </row>
    <row r="775" spans="2:22" x14ac:dyDescent="0.25">
      <c r="L775" s="62"/>
    </row>
    <row r="776" spans="2:22" x14ac:dyDescent="0.25">
      <c r="L776" s="62"/>
    </row>
    <row r="777" spans="2:22" x14ac:dyDescent="0.25">
      <c r="L777" s="62"/>
    </row>
    <row r="778" spans="2:22" x14ac:dyDescent="0.25">
      <c r="L778" s="62"/>
    </row>
    <row r="779" spans="2:22" x14ac:dyDescent="0.25">
      <c r="L779" s="62"/>
    </row>
    <row r="780" spans="2:22" x14ac:dyDescent="0.25">
      <c r="L780" s="62"/>
    </row>
    <row r="781" spans="2:22" x14ac:dyDescent="0.25">
      <c r="L781" s="62"/>
    </row>
    <row r="782" spans="2:22" x14ac:dyDescent="0.25">
      <c r="L782" s="62"/>
    </row>
    <row r="783" spans="2:22" x14ac:dyDescent="0.25">
      <c r="L783" s="62"/>
    </row>
    <row r="784" spans="2:22" x14ac:dyDescent="0.25">
      <c r="B784" s="706" t="s">
        <v>0</v>
      </c>
      <c r="C784" s="706"/>
      <c r="D784" s="706"/>
      <c r="E784" s="706"/>
      <c r="F784" s="706"/>
      <c r="G784" s="706"/>
      <c r="H784" s="706"/>
      <c r="I784" s="706"/>
      <c r="J784" s="706"/>
      <c r="K784" s="706"/>
      <c r="L784" s="706"/>
      <c r="M784" s="706"/>
      <c r="N784" s="706"/>
      <c r="O784" s="706"/>
      <c r="P784" s="706"/>
      <c r="Q784" s="706"/>
      <c r="R784" s="706"/>
      <c r="S784" s="706"/>
      <c r="T784" s="706"/>
      <c r="U784" s="706"/>
      <c r="V784" s="706"/>
    </row>
    <row r="785" spans="2:22" x14ac:dyDescent="0.25">
      <c r="B785" s="713" t="s">
        <v>1</v>
      </c>
      <c r="C785" s="713"/>
      <c r="D785" s="713"/>
      <c r="E785" s="713"/>
      <c r="F785" s="713"/>
      <c r="G785" s="713"/>
      <c r="H785" s="713"/>
      <c r="I785" s="713"/>
      <c r="J785" s="713"/>
      <c r="K785" s="713"/>
      <c r="L785" s="713"/>
      <c r="M785" s="713"/>
      <c r="N785" s="713"/>
      <c r="O785" s="713"/>
      <c r="P785" s="713"/>
      <c r="Q785" s="713"/>
      <c r="R785" s="713"/>
      <c r="S785" s="713"/>
      <c r="T785" s="713"/>
      <c r="U785" s="713"/>
      <c r="V785" s="713"/>
    </row>
    <row r="786" spans="2:22" x14ac:dyDescent="0.25">
      <c r="B786" s="713" t="s">
        <v>2</v>
      </c>
      <c r="C786" s="713"/>
      <c r="D786" s="713"/>
      <c r="E786" s="713"/>
      <c r="F786" s="713"/>
      <c r="G786" s="713"/>
      <c r="H786" s="713"/>
      <c r="I786" s="713"/>
      <c r="J786" s="713"/>
      <c r="K786" s="713"/>
      <c r="L786" s="713"/>
      <c r="M786" s="713"/>
      <c r="N786" s="713"/>
      <c r="O786" s="713"/>
      <c r="P786" s="713"/>
      <c r="Q786" s="713"/>
      <c r="R786" s="713"/>
      <c r="S786" s="713"/>
      <c r="T786" s="713"/>
      <c r="U786" s="713"/>
      <c r="V786" s="713"/>
    </row>
    <row r="787" spans="2:22" x14ac:dyDescent="0.25">
      <c r="B787" s="713" t="s">
        <v>3</v>
      </c>
      <c r="C787" s="713"/>
      <c r="D787" s="713"/>
      <c r="E787" s="713"/>
      <c r="F787" s="713"/>
      <c r="G787" s="713"/>
      <c r="H787" s="713"/>
      <c r="I787" s="713"/>
      <c r="J787" s="713"/>
      <c r="K787" s="713"/>
      <c r="L787" s="713"/>
      <c r="M787" s="713"/>
      <c r="N787" s="713"/>
      <c r="O787" s="713"/>
      <c r="P787" s="713"/>
      <c r="Q787" s="713"/>
      <c r="R787" s="713"/>
      <c r="S787" s="713"/>
      <c r="T787" s="713"/>
      <c r="U787" s="713"/>
      <c r="V787" s="713"/>
    </row>
    <row r="788" spans="2:22" x14ac:dyDescent="0.25">
      <c r="B788" s="713" t="s">
        <v>494</v>
      </c>
      <c r="C788" s="713"/>
      <c r="D788" s="713"/>
      <c r="E788" s="713"/>
      <c r="F788" s="713"/>
      <c r="G788" s="713"/>
      <c r="H788" s="713"/>
      <c r="I788" s="713"/>
      <c r="J788" s="713"/>
      <c r="K788" s="713"/>
      <c r="L788" s="713"/>
      <c r="M788" s="713"/>
      <c r="N788" s="713"/>
      <c r="O788" s="713"/>
      <c r="P788" s="713"/>
      <c r="Q788" s="713"/>
      <c r="R788" s="713"/>
      <c r="S788" s="713"/>
      <c r="T788" s="713"/>
      <c r="U788" s="713"/>
      <c r="V788" s="713"/>
    </row>
    <row r="789" spans="2:22" x14ac:dyDescent="0.25">
      <c r="B789" s="714" t="s">
        <v>4</v>
      </c>
      <c r="C789" s="714"/>
      <c r="D789" s="714"/>
      <c r="E789" s="714"/>
      <c r="F789" s="714"/>
      <c r="G789" s="714"/>
      <c r="H789" s="714"/>
      <c r="I789" s="714"/>
      <c r="J789" s="714"/>
      <c r="K789" s="714"/>
      <c r="L789" s="714"/>
      <c r="M789" s="714"/>
      <c r="N789" s="714"/>
      <c r="O789" s="714"/>
      <c r="P789" s="714"/>
      <c r="Q789" s="714"/>
      <c r="R789" s="714"/>
      <c r="S789" s="714"/>
      <c r="T789" s="714"/>
      <c r="U789" s="714"/>
      <c r="V789" s="714"/>
    </row>
    <row r="790" spans="2:22" x14ac:dyDescent="0.25">
      <c r="B790" s="737" t="s">
        <v>85</v>
      </c>
      <c r="C790" s="706"/>
      <c r="D790" s="706"/>
      <c r="E790" s="706"/>
      <c r="F790" s="706"/>
      <c r="G790" s="706"/>
      <c r="H790" s="706"/>
      <c r="I790" s="706"/>
      <c r="J790" s="706"/>
      <c r="K790" s="706"/>
      <c r="L790" s="706"/>
      <c r="M790" s="706"/>
      <c r="N790" s="706"/>
      <c r="O790" s="706"/>
      <c r="P790" s="706"/>
      <c r="Q790" s="706"/>
      <c r="R790" s="706"/>
      <c r="S790" s="706"/>
      <c r="T790" s="706"/>
      <c r="U790" s="706"/>
      <c r="V790" s="706"/>
    </row>
    <row r="791" spans="2:22" ht="18.75" thickBot="1" x14ac:dyDescent="0.3">
      <c r="B791" s="2"/>
      <c r="C791" s="2"/>
      <c r="D791" s="3"/>
      <c r="E791" s="3"/>
      <c r="F791" s="3"/>
      <c r="G791" s="3"/>
      <c r="H791" s="3"/>
      <c r="I791" s="3"/>
      <c r="J791" s="3"/>
      <c r="K791" s="3"/>
      <c r="L791" s="4"/>
      <c r="M791" s="3"/>
      <c r="N791" s="3"/>
      <c r="O791" s="3"/>
      <c r="P791" s="3"/>
      <c r="Q791" s="3"/>
      <c r="R791" s="3"/>
      <c r="S791" s="3"/>
      <c r="T791" s="2"/>
      <c r="U791" s="2"/>
      <c r="V791" s="2"/>
    </row>
    <row r="792" spans="2:22" ht="15.75" thickTop="1" x14ac:dyDescent="0.25">
      <c r="B792" s="698" t="s">
        <v>6</v>
      </c>
      <c r="C792" s="700" t="s">
        <v>7</v>
      </c>
      <c r="D792" s="702" t="s">
        <v>8</v>
      </c>
      <c r="E792" s="702" t="s">
        <v>177</v>
      </c>
      <c r="F792" s="702" t="s">
        <v>178</v>
      </c>
      <c r="G792" s="702" t="s">
        <v>9</v>
      </c>
      <c r="H792" s="702" t="s">
        <v>10</v>
      </c>
      <c r="I792" s="312"/>
      <c r="J792" s="702" t="s">
        <v>179</v>
      </c>
      <c r="K792" s="702" t="s">
        <v>11</v>
      </c>
      <c r="L792" s="700" t="s">
        <v>12</v>
      </c>
      <c r="M792" s="704" t="s">
        <v>13</v>
      </c>
      <c r="N792" s="704" t="s">
        <v>14</v>
      </c>
      <c r="O792" s="704" t="s">
        <v>15</v>
      </c>
      <c r="P792" s="715" t="s">
        <v>16</v>
      </c>
      <c r="Q792" s="716"/>
      <c r="R792" s="716"/>
      <c r="S792" s="717"/>
      <c r="T792" s="721" t="s">
        <v>17</v>
      </c>
      <c r="U792" s="722"/>
      <c r="V792" s="708" t="s">
        <v>18</v>
      </c>
    </row>
    <row r="793" spans="2:22" x14ac:dyDescent="0.25">
      <c r="B793" s="699"/>
      <c r="C793" s="701"/>
      <c r="D793" s="703"/>
      <c r="E793" s="765"/>
      <c r="F793" s="765"/>
      <c r="G793" s="703"/>
      <c r="H793" s="703"/>
      <c r="I793" s="313"/>
      <c r="J793" s="765"/>
      <c r="K793" s="703"/>
      <c r="L793" s="701"/>
      <c r="M793" s="705"/>
      <c r="N793" s="705"/>
      <c r="O793" s="705"/>
      <c r="P793" s="718"/>
      <c r="Q793" s="719"/>
      <c r="R793" s="719"/>
      <c r="S793" s="720"/>
      <c r="T793" s="723"/>
      <c r="U793" s="724"/>
      <c r="V793" s="709"/>
    </row>
    <row r="794" spans="2:22" ht="48" x14ac:dyDescent="0.25">
      <c r="B794" s="699"/>
      <c r="C794" s="701"/>
      <c r="D794" s="703"/>
      <c r="E794" s="765"/>
      <c r="F794" s="765"/>
      <c r="G794" s="703"/>
      <c r="H794" s="703"/>
      <c r="I794" s="313" t="s">
        <v>180</v>
      </c>
      <c r="J794" s="765"/>
      <c r="K794" s="703"/>
      <c r="L794" s="701"/>
      <c r="M794" s="705"/>
      <c r="N794" s="705"/>
      <c r="O794" s="705"/>
      <c r="P794" s="738" t="s">
        <v>19</v>
      </c>
      <c r="Q794" s="738" t="s">
        <v>20</v>
      </c>
      <c r="R794" s="738" t="s">
        <v>21</v>
      </c>
      <c r="S794" s="738" t="s">
        <v>22</v>
      </c>
      <c r="T794" s="740" t="s">
        <v>23</v>
      </c>
      <c r="U794" s="740" t="s">
        <v>24</v>
      </c>
      <c r="V794" s="709"/>
    </row>
    <row r="795" spans="2:22" ht="15.75" thickBot="1" x14ac:dyDescent="0.3">
      <c r="B795" s="727"/>
      <c r="C795" s="725"/>
      <c r="D795" s="707"/>
      <c r="E795" s="766"/>
      <c r="F795" s="766"/>
      <c r="G795" s="707"/>
      <c r="H795" s="707"/>
      <c r="I795" s="314"/>
      <c r="J795" s="766"/>
      <c r="K795" s="707"/>
      <c r="L795" s="725"/>
      <c r="M795" s="696"/>
      <c r="N795" s="696"/>
      <c r="O795" s="696"/>
      <c r="P795" s="739"/>
      <c r="Q795" s="739"/>
      <c r="R795" s="739"/>
      <c r="S795" s="739"/>
      <c r="T795" s="741"/>
      <c r="U795" s="741"/>
      <c r="V795" s="710"/>
    </row>
    <row r="796" spans="2:22" ht="144.75" thickBot="1" x14ac:dyDescent="0.3">
      <c r="B796" s="285">
        <v>1</v>
      </c>
      <c r="C796" s="286">
        <v>29601</v>
      </c>
      <c r="D796" s="164" t="s">
        <v>401</v>
      </c>
      <c r="E796" s="318" t="s">
        <v>489</v>
      </c>
      <c r="F796" s="319" t="s">
        <v>182</v>
      </c>
      <c r="G796" s="5">
        <v>9</v>
      </c>
      <c r="H796" s="164" t="s">
        <v>181</v>
      </c>
      <c r="I796" s="170">
        <v>105</v>
      </c>
      <c r="J796" s="438" t="s">
        <v>520</v>
      </c>
      <c r="K796" s="71">
        <v>10</v>
      </c>
      <c r="L796" s="164" t="s">
        <v>75</v>
      </c>
      <c r="M796" s="343">
        <v>1500</v>
      </c>
      <c r="N796" s="343">
        <v>7500</v>
      </c>
      <c r="O796" s="344" t="s">
        <v>183</v>
      </c>
      <c r="P796" s="74">
        <v>0</v>
      </c>
      <c r="Q796" s="74">
        <v>0</v>
      </c>
      <c r="R796" s="348">
        <v>1</v>
      </c>
      <c r="S796" s="74">
        <v>0</v>
      </c>
      <c r="T796" s="75" t="s">
        <v>29</v>
      </c>
      <c r="U796" s="110"/>
      <c r="V796" s="287" t="s">
        <v>558</v>
      </c>
    </row>
    <row r="797" spans="2:22" ht="15.75" thickTop="1" x14ac:dyDescent="0.25">
      <c r="L797" s="62"/>
    </row>
    <row r="798" spans="2:22" x14ac:dyDescent="0.25">
      <c r="L798" s="62"/>
      <c r="N798" s="61"/>
    </row>
    <row r="799" spans="2:22" x14ac:dyDescent="0.25">
      <c r="L799" s="62"/>
    </row>
    <row r="800" spans="2:22" x14ac:dyDescent="0.25">
      <c r="L800" s="62"/>
      <c r="N800" s="61">
        <f>SUM(N796:N799)</f>
        <v>7500</v>
      </c>
    </row>
    <row r="801" spans="12:12" x14ac:dyDescent="0.25">
      <c r="L801" s="62"/>
    </row>
    <row r="802" spans="12:12" x14ac:dyDescent="0.25">
      <c r="L802" s="62"/>
    </row>
    <row r="803" spans="12:12" x14ac:dyDescent="0.25">
      <c r="L803" s="62"/>
    </row>
    <row r="804" spans="12:12" x14ac:dyDescent="0.25">
      <c r="L804" s="62"/>
    </row>
    <row r="805" spans="12:12" x14ac:dyDescent="0.25">
      <c r="L805" s="62"/>
    </row>
    <row r="806" spans="12:12" x14ac:dyDescent="0.25">
      <c r="L806" s="62"/>
    </row>
    <row r="807" spans="12:12" x14ac:dyDescent="0.25">
      <c r="L807" s="62"/>
    </row>
    <row r="808" spans="12:12" x14ac:dyDescent="0.25">
      <c r="L808" s="62"/>
    </row>
    <row r="809" spans="12:12" x14ac:dyDescent="0.25">
      <c r="L809" s="62"/>
    </row>
    <row r="810" spans="12:12" x14ac:dyDescent="0.25">
      <c r="L810" s="62"/>
    </row>
    <row r="811" spans="12:12" x14ac:dyDescent="0.25">
      <c r="L811" s="62"/>
    </row>
    <row r="812" spans="12:12" x14ac:dyDescent="0.25">
      <c r="L812" s="62"/>
    </row>
    <row r="813" spans="12:12" x14ac:dyDescent="0.25">
      <c r="L813" s="62"/>
    </row>
    <row r="814" spans="12:12" x14ac:dyDescent="0.25">
      <c r="L814" s="62"/>
    </row>
    <row r="815" spans="12:12" x14ac:dyDescent="0.25">
      <c r="L815" s="62"/>
    </row>
    <row r="816" spans="12:12" x14ac:dyDescent="0.25">
      <c r="L816" s="62"/>
    </row>
    <row r="817" spans="2:22" x14ac:dyDescent="0.25">
      <c r="L817" s="62"/>
    </row>
    <row r="818" spans="2:22" x14ac:dyDescent="0.25">
      <c r="L818" s="62"/>
    </row>
    <row r="819" spans="2:22" x14ac:dyDescent="0.25">
      <c r="L819" s="62"/>
    </row>
    <row r="820" spans="2:22" x14ac:dyDescent="0.25">
      <c r="L820" s="62"/>
    </row>
    <row r="821" spans="2:22" x14ac:dyDescent="0.25">
      <c r="L821" s="62"/>
    </row>
    <row r="822" spans="2:22" x14ac:dyDescent="0.25">
      <c r="L822" s="62"/>
    </row>
    <row r="823" spans="2:22" x14ac:dyDescent="0.25">
      <c r="L823" s="62"/>
    </row>
    <row r="824" spans="2:22" x14ac:dyDescent="0.25">
      <c r="L824" s="62"/>
    </row>
    <row r="825" spans="2:22" x14ac:dyDescent="0.25">
      <c r="L825" s="62"/>
    </row>
    <row r="826" spans="2:22" x14ac:dyDescent="0.25">
      <c r="L826" s="62"/>
    </row>
    <row r="827" spans="2:22" x14ac:dyDescent="0.25">
      <c r="L827" s="62"/>
    </row>
    <row r="828" spans="2:22" x14ac:dyDescent="0.25">
      <c r="L828" s="62"/>
    </row>
    <row r="829" spans="2:22" x14ac:dyDescent="0.25">
      <c r="B829" s="706" t="s">
        <v>0</v>
      </c>
      <c r="C829" s="706"/>
      <c r="D829" s="706"/>
      <c r="E829" s="706"/>
      <c r="F829" s="706"/>
      <c r="G829" s="706"/>
      <c r="H829" s="706"/>
      <c r="I829" s="706"/>
      <c r="J829" s="706"/>
      <c r="K829" s="706"/>
      <c r="L829" s="706"/>
      <c r="M829" s="706"/>
      <c r="N829" s="706"/>
      <c r="O829" s="706"/>
      <c r="P829" s="706"/>
      <c r="Q829" s="706"/>
      <c r="R829" s="706"/>
      <c r="S829" s="706"/>
      <c r="T829" s="706"/>
      <c r="U829" s="706"/>
      <c r="V829" s="706"/>
    </row>
    <row r="830" spans="2:22" x14ac:dyDescent="0.25">
      <c r="B830" s="713" t="s">
        <v>1</v>
      </c>
      <c r="C830" s="713"/>
      <c r="D830" s="713"/>
      <c r="E830" s="713"/>
      <c r="F830" s="713"/>
      <c r="G830" s="713"/>
      <c r="H830" s="713"/>
      <c r="I830" s="713"/>
      <c r="J830" s="713"/>
      <c r="K830" s="713"/>
      <c r="L830" s="713"/>
      <c r="M830" s="713"/>
      <c r="N830" s="713"/>
      <c r="O830" s="713"/>
      <c r="P830" s="713"/>
      <c r="Q830" s="713"/>
      <c r="R830" s="713"/>
      <c r="S830" s="713"/>
      <c r="T830" s="713"/>
      <c r="U830" s="713"/>
      <c r="V830" s="713"/>
    </row>
    <row r="831" spans="2:22" x14ac:dyDescent="0.25">
      <c r="B831" s="713" t="s">
        <v>2</v>
      </c>
      <c r="C831" s="713"/>
      <c r="D831" s="713"/>
      <c r="E831" s="713"/>
      <c r="F831" s="713"/>
      <c r="G831" s="713"/>
      <c r="H831" s="713"/>
      <c r="I831" s="713"/>
      <c r="J831" s="713"/>
      <c r="K831" s="713"/>
      <c r="L831" s="713"/>
      <c r="M831" s="713"/>
      <c r="N831" s="713"/>
      <c r="O831" s="713"/>
      <c r="P831" s="713"/>
      <c r="Q831" s="713"/>
      <c r="R831" s="713"/>
      <c r="S831" s="713"/>
      <c r="T831" s="713"/>
      <c r="U831" s="713"/>
      <c r="V831" s="713"/>
    </row>
    <row r="832" spans="2:22" x14ac:dyDescent="0.25">
      <c r="B832" s="713" t="s">
        <v>3</v>
      </c>
      <c r="C832" s="713"/>
      <c r="D832" s="713"/>
      <c r="E832" s="713"/>
      <c r="F832" s="713"/>
      <c r="G832" s="713"/>
      <c r="H832" s="713"/>
      <c r="I832" s="713"/>
      <c r="J832" s="713"/>
      <c r="K832" s="713"/>
      <c r="L832" s="713"/>
      <c r="M832" s="713"/>
      <c r="N832" s="713"/>
      <c r="O832" s="713"/>
      <c r="P832" s="713"/>
      <c r="Q832" s="713"/>
      <c r="R832" s="713"/>
      <c r="S832" s="713"/>
      <c r="T832" s="713"/>
      <c r="U832" s="713"/>
      <c r="V832" s="713"/>
    </row>
    <row r="833" spans="2:22" x14ac:dyDescent="0.25">
      <c r="B833" s="713" t="s">
        <v>494</v>
      </c>
      <c r="C833" s="713"/>
      <c r="D833" s="713"/>
      <c r="E833" s="713"/>
      <c r="F833" s="713"/>
      <c r="G833" s="713"/>
      <c r="H833" s="713"/>
      <c r="I833" s="713"/>
      <c r="J833" s="713"/>
      <c r="K833" s="713"/>
      <c r="L833" s="713"/>
      <c r="M833" s="713"/>
      <c r="N833" s="713"/>
      <c r="O833" s="713"/>
      <c r="P833" s="713"/>
      <c r="Q833" s="713"/>
      <c r="R833" s="713"/>
      <c r="S833" s="713"/>
      <c r="T833" s="713"/>
      <c r="U833" s="713"/>
      <c r="V833" s="713"/>
    </row>
    <row r="834" spans="2:22" x14ac:dyDescent="0.25">
      <c r="B834" s="714" t="s">
        <v>4</v>
      </c>
      <c r="C834" s="714"/>
      <c r="D834" s="714"/>
      <c r="E834" s="714"/>
      <c r="F834" s="714"/>
      <c r="G834" s="714"/>
      <c r="H834" s="714"/>
      <c r="I834" s="714"/>
      <c r="J834" s="714"/>
      <c r="K834" s="714"/>
      <c r="L834" s="714"/>
      <c r="M834" s="714"/>
      <c r="N834" s="714"/>
      <c r="O834" s="714"/>
      <c r="P834" s="714"/>
      <c r="Q834" s="714"/>
      <c r="R834" s="714"/>
      <c r="S834" s="714"/>
      <c r="T834" s="714"/>
      <c r="U834" s="714"/>
      <c r="V834" s="714"/>
    </row>
    <row r="835" spans="2:22" x14ac:dyDescent="0.25">
      <c r="B835" s="737" t="s">
        <v>86</v>
      </c>
      <c r="C835" s="706"/>
      <c r="D835" s="706"/>
      <c r="E835" s="706"/>
      <c r="F835" s="706"/>
      <c r="G835" s="706"/>
      <c r="H835" s="706"/>
      <c r="I835" s="706"/>
      <c r="J835" s="706"/>
      <c r="K835" s="706"/>
      <c r="L835" s="706"/>
      <c r="M835" s="706"/>
      <c r="N835" s="706"/>
      <c r="O835" s="706"/>
      <c r="P835" s="706"/>
      <c r="Q835" s="706"/>
      <c r="R835" s="706"/>
      <c r="S835" s="706"/>
      <c r="T835" s="706"/>
      <c r="U835" s="706"/>
      <c r="V835" s="706"/>
    </row>
    <row r="836" spans="2:22" ht="18.75" thickBot="1" x14ac:dyDescent="0.3">
      <c r="B836" s="2"/>
      <c r="C836" s="2"/>
      <c r="D836" s="3"/>
      <c r="E836" s="3"/>
      <c r="F836" s="3"/>
      <c r="G836" s="3"/>
      <c r="H836" s="3"/>
      <c r="I836" s="3"/>
      <c r="J836" s="3"/>
      <c r="K836" s="3"/>
      <c r="L836" s="4"/>
      <c r="M836" s="3"/>
      <c r="N836" s="3"/>
      <c r="O836" s="3"/>
      <c r="P836" s="3"/>
      <c r="Q836" s="3"/>
      <c r="R836" s="3"/>
      <c r="S836" s="3"/>
      <c r="T836" s="2"/>
      <c r="U836" s="2"/>
      <c r="V836" s="2"/>
    </row>
    <row r="837" spans="2:22" ht="15.75" thickTop="1" x14ac:dyDescent="0.25">
      <c r="B837" s="698" t="s">
        <v>6</v>
      </c>
      <c r="C837" s="700" t="s">
        <v>7</v>
      </c>
      <c r="D837" s="702" t="s">
        <v>8</v>
      </c>
      <c r="E837" s="702" t="s">
        <v>177</v>
      </c>
      <c r="F837" s="702" t="s">
        <v>178</v>
      </c>
      <c r="G837" s="702" t="s">
        <v>9</v>
      </c>
      <c r="H837" s="702" t="s">
        <v>10</v>
      </c>
      <c r="I837" s="312"/>
      <c r="J837" s="702" t="s">
        <v>179</v>
      </c>
      <c r="K837" s="702" t="s">
        <v>11</v>
      </c>
      <c r="L837" s="700" t="s">
        <v>12</v>
      </c>
      <c r="M837" s="704" t="s">
        <v>13</v>
      </c>
      <c r="N837" s="704" t="s">
        <v>14</v>
      </c>
      <c r="O837" s="704" t="s">
        <v>15</v>
      </c>
      <c r="P837" s="715" t="s">
        <v>16</v>
      </c>
      <c r="Q837" s="716"/>
      <c r="R837" s="716"/>
      <c r="S837" s="717"/>
      <c r="T837" s="721" t="s">
        <v>17</v>
      </c>
      <c r="U837" s="722"/>
      <c r="V837" s="708" t="s">
        <v>18</v>
      </c>
    </row>
    <row r="838" spans="2:22" x14ac:dyDescent="0.25">
      <c r="B838" s="699"/>
      <c r="C838" s="701"/>
      <c r="D838" s="703"/>
      <c r="E838" s="765"/>
      <c r="F838" s="765"/>
      <c r="G838" s="703"/>
      <c r="H838" s="703"/>
      <c r="I838" s="313"/>
      <c r="J838" s="765"/>
      <c r="K838" s="703"/>
      <c r="L838" s="701"/>
      <c r="M838" s="705"/>
      <c r="N838" s="705"/>
      <c r="O838" s="705"/>
      <c r="P838" s="718"/>
      <c r="Q838" s="719"/>
      <c r="R838" s="719"/>
      <c r="S838" s="720"/>
      <c r="T838" s="723"/>
      <c r="U838" s="724"/>
      <c r="V838" s="709"/>
    </row>
    <row r="839" spans="2:22" ht="48" x14ac:dyDescent="0.25">
      <c r="B839" s="699"/>
      <c r="C839" s="701"/>
      <c r="D839" s="703"/>
      <c r="E839" s="765"/>
      <c r="F839" s="765"/>
      <c r="G839" s="703"/>
      <c r="H839" s="703"/>
      <c r="I839" s="313" t="s">
        <v>180</v>
      </c>
      <c r="J839" s="765"/>
      <c r="K839" s="703"/>
      <c r="L839" s="701"/>
      <c r="M839" s="705"/>
      <c r="N839" s="705"/>
      <c r="O839" s="705"/>
      <c r="P839" s="738" t="s">
        <v>19</v>
      </c>
      <c r="Q839" s="738" t="s">
        <v>20</v>
      </c>
      <c r="R839" s="738" t="s">
        <v>21</v>
      </c>
      <c r="S839" s="738" t="s">
        <v>22</v>
      </c>
      <c r="T839" s="740" t="s">
        <v>23</v>
      </c>
      <c r="U839" s="740" t="s">
        <v>24</v>
      </c>
      <c r="V839" s="709"/>
    </row>
    <row r="840" spans="2:22" ht="15.75" thickBot="1" x14ac:dyDescent="0.3">
      <c r="B840" s="727"/>
      <c r="C840" s="725"/>
      <c r="D840" s="707"/>
      <c r="E840" s="766"/>
      <c r="F840" s="766"/>
      <c r="G840" s="707"/>
      <c r="H840" s="707"/>
      <c r="I840" s="314"/>
      <c r="J840" s="766"/>
      <c r="K840" s="707"/>
      <c r="L840" s="725"/>
      <c r="M840" s="696"/>
      <c r="N840" s="696"/>
      <c r="O840" s="696"/>
      <c r="P840" s="739"/>
      <c r="Q840" s="739"/>
      <c r="R840" s="739"/>
      <c r="S840" s="739"/>
      <c r="T840" s="741"/>
      <c r="U840" s="741"/>
      <c r="V840" s="710"/>
    </row>
    <row r="841" spans="2:22" x14ac:dyDescent="0.25">
      <c r="B841" s="842">
        <v>1</v>
      </c>
      <c r="C841" s="840">
        <v>31101</v>
      </c>
      <c r="D841" s="731" t="s">
        <v>461</v>
      </c>
      <c r="E841" s="318" t="s">
        <v>489</v>
      </c>
      <c r="F841" s="319" t="s">
        <v>182</v>
      </c>
      <c r="G841" s="5">
        <v>9</v>
      </c>
      <c r="H841" s="731" t="s">
        <v>181</v>
      </c>
      <c r="I841" s="731">
        <v>105</v>
      </c>
      <c r="J841" s="790" t="s">
        <v>520</v>
      </c>
      <c r="K841" s="833">
        <v>12</v>
      </c>
      <c r="L841" s="731" t="s">
        <v>75</v>
      </c>
      <c r="M841" s="836">
        <f>N841/K841</f>
        <v>7708.333333333333</v>
      </c>
      <c r="N841" s="838">
        <v>92500</v>
      </c>
      <c r="O841" s="802" t="s">
        <v>183</v>
      </c>
      <c r="P841" s="85">
        <v>0.25</v>
      </c>
      <c r="Q841" s="85">
        <v>0.25</v>
      </c>
      <c r="R841" s="85">
        <v>0.25</v>
      </c>
      <c r="S841" s="85">
        <v>0.25</v>
      </c>
      <c r="T841" s="274" t="s">
        <v>29</v>
      </c>
      <c r="U841" s="274"/>
      <c r="V841" s="773" t="s">
        <v>558</v>
      </c>
    </row>
    <row r="842" spans="2:22" ht="15.75" thickBot="1" x14ac:dyDescent="0.3">
      <c r="B842" s="843"/>
      <c r="C842" s="841"/>
      <c r="D842" s="733"/>
      <c r="E842" s="318" t="s">
        <v>489</v>
      </c>
      <c r="F842" s="319" t="s">
        <v>182</v>
      </c>
      <c r="G842" s="5">
        <v>9</v>
      </c>
      <c r="H842" s="733"/>
      <c r="I842" s="733"/>
      <c r="J842" s="793"/>
      <c r="K842" s="835"/>
      <c r="L842" s="733"/>
      <c r="M842" s="837"/>
      <c r="N842" s="839"/>
      <c r="O842" s="799"/>
      <c r="P842" s="74">
        <v>0.25</v>
      </c>
      <c r="Q842" s="74">
        <v>0.25</v>
      </c>
      <c r="R842" s="74">
        <v>0.25</v>
      </c>
      <c r="S842" s="74">
        <v>0.25</v>
      </c>
      <c r="T842" s="75" t="s">
        <v>29</v>
      </c>
      <c r="U842" s="59"/>
      <c r="V842" s="786"/>
    </row>
    <row r="843" spans="2:22" ht="15.75" thickTop="1" x14ac:dyDescent="0.25">
      <c r="L843" s="62"/>
      <c r="N843" s="112"/>
    </row>
    <row r="844" spans="2:22" x14ac:dyDescent="0.25">
      <c r="L844" s="62"/>
      <c r="N844" s="112"/>
    </row>
    <row r="845" spans="2:22" x14ac:dyDescent="0.25">
      <c r="L845" s="62"/>
    </row>
    <row r="846" spans="2:22" x14ac:dyDescent="0.25">
      <c r="L846" s="62"/>
      <c r="N846" s="61">
        <f>SUM(N841:N845)</f>
        <v>92500</v>
      </c>
    </row>
    <row r="847" spans="2:22" x14ac:dyDescent="0.25">
      <c r="L847" s="62"/>
    </row>
    <row r="848" spans="2:22" x14ac:dyDescent="0.25">
      <c r="L848" s="62"/>
    </row>
    <row r="849" spans="12:12" x14ac:dyDescent="0.25">
      <c r="L849" s="62"/>
    </row>
    <row r="850" spans="12:12" x14ac:dyDescent="0.25">
      <c r="L850" s="62"/>
    </row>
    <row r="851" spans="12:12" x14ac:dyDescent="0.25">
      <c r="L851" s="62"/>
    </row>
    <row r="852" spans="12:12" x14ac:dyDescent="0.25">
      <c r="L852" s="62"/>
    </row>
    <row r="853" spans="12:12" x14ac:dyDescent="0.25">
      <c r="L853" s="62"/>
    </row>
    <row r="854" spans="12:12" x14ac:dyDescent="0.25">
      <c r="L854" s="62"/>
    </row>
    <row r="855" spans="12:12" x14ac:dyDescent="0.25">
      <c r="L855" s="62"/>
    </row>
    <row r="856" spans="12:12" x14ac:dyDescent="0.25">
      <c r="L856" s="62"/>
    </row>
    <row r="857" spans="12:12" x14ac:dyDescent="0.25">
      <c r="L857" s="62"/>
    </row>
    <row r="858" spans="12:12" x14ac:dyDescent="0.25">
      <c r="L858" s="62"/>
    </row>
    <row r="859" spans="12:12" x14ac:dyDescent="0.25">
      <c r="L859" s="62"/>
    </row>
    <row r="860" spans="12:12" x14ac:dyDescent="0.25">
      <c r="L860" s="62"/>
    </row>
    <row r="861" spans="12:12" x14ac:dyDescent="0.25">
      <c r="L861" s="62"/>
    </row>
    <row r="862" spans="12:12" x14ac:dyDescent="0.25">
      <c r="L862" s="62"/>
    </row>
    <row r="863" spans="12:12" x14ac:dyDescent="0.25">
      <c r="L863" s="62"/>
    </row>
    <row r="864" spans="12:12" x14ac:dyDescent="0.25">
      <c r="L864" s="62"/>
    </row>
    <row r="865" spans="2:22" x14ac:dyDescent="0.25">
      <c r="L865" s="62"/>
    </row>
    <row r="866" spans="2:22" x14ac:dyDescent="0.25">
      <c r="L866" s="62"/>
    </row>
    <row r="867" spans="2:22" x14ac:dyDescent="0.25">
      <c r="L867" s="62"/>
    </row>
    <row r="868" spans="2:22" x14ac:dyDescent="0.25">
      <c r="L868" s="62"/>
      <c r="N868" s="63"/>
    </row>
    <row r="869" spans="2:22" x14ac:dyDescent="0.25">
      <c r="L869" s="62"/>
      <c r="N869" s="63"/>
    </row>
    <row r="870" spans="2:22" x14ac:dyDescent="0.25">
      <c r="L870" s="62"/>
      <c r="N870" s="63"/>
    </row>
    <row r="871" spans="2:22" x14ac:dyDescent="0.25">
      <c r="L871" s="62"/>
      <c r="N871" s="63"/>
    </row>
    <row r="872" spans="2:22" x14ac:dyDescent="0.25">
      <c r="L872" s="62"/>
      <c r="N872" s="63"/>
    </row>
    <row r="873" spans="2:22" x14ac:dyDescent="0.25">
      <c r="L873" s="62"/>
    </row>
    <row r="874" spans="2:22" x14ac:dyDescent="0.25">
      <c r="B874" s="706" t="s">
        <v>0</v>
      </c>
      <c r="C874" s="706"/>
      <c r="D874" s="706"/>
      <c r="E874" s="706"/>
      <c r="F874" s="706"/>
      <c r="G874" s="706"/>
      <c r="H874" s="706"/>
      <c r="I874" s="706"/>
      <c r="J874" s="706"/>
      <c r="K874" s="706"/>
      <c r="L874" s="706"/>
      <c r="M874" s="706"/>
      <c r="N874" s="706"/>
      <c r="O874" s="706"/>
      <c r="P874" s="706"/>
      <c r="Q874" s="706"/>
      <c r="R874" s="706"/>
      <c r="S874" s="706"/>
      <c r="T874" s="706"/>
      <c r="U874" s="706"/>
      <c r="V874" s="706"/>
    </row>
    <row r="875" spans="2:22" x14ac:dyDescent="0.25">
      <c r="B875" s="713" t="s">
        <v>1</v>
      </c>
      <c r="C875" s="713"/>
      <c r="D875" s="713"/>
      <c r="E875" s="713"/>
      <c r="F875" s="713"/>
      <c r="G875" s="713"/>
      <c r="H875" s="713"/>
      <c r="I875" s="713"/>
      <c r="J875" s="713"/>
      <c r="K875" s="713"/>
      <c r="L875" s="713"/>
      <c r="M875" s="713"/>
      <c r="N875" s="713"/>
      <c r="O875" s="713"/>
      <c r="P875" s="713"/>
      <c r="Q875" s="713"/>
      <c r="R875" s="713"/>
      <c r="S875" s="713"/>
      <c r="T875" s="713"/>
      <c r="U875" s="713"/>
      <c r="V875" s="713"/>
    </row>
    <row r="876" spans="2:22" x14ac:dyDescent="0.25">
      <c r="B876" s="713" t="s">
        <v>2</v>
      </c>
      <c r="C876" s="713"/>
      <c r="D876" s="713"/>
      <c r="E876" s="713"/>
      <c r="F876" s="713"/>
      <c r="G876" s="713"/>
      <c r="H876" s="713"/>
      <c r="I876" s="713"/>
      <c r="J876" s="713"/>
      <c r="K876" s="713"/>
      <c r="L876" s="713"/>
      <c r="M876" s="713"/>
      <c r="N876" s="713"/>
      <c r="O876" s="713"/>
      <c r="P876" s="713"/>
      <c r="Q876" s="713"/>
      <c r="R876" s="713"/>
      <c r="S876" s="713"/>
      <c r="T876" s="713"/>
      <c r="U876" s="713"/>
      <c r="V876" s="713"/>
    </row>
    <row r="877" spans="2:22" x14ac:dyDescent="0.25">
      <c r="B877" s="713" t="s">
        <v>3</v>
      </c>
      <c r="C877" s="713"/>
      <c r="D877" s="713"/>
      <c r="E877" s="713"/>
      <c r="F877" s="713"/>
      <c r="G877" s="713"/>
      <c r="H877" s="713"/>
      <c r="I877" s="713"/>
      <c r="J877" s="713"/>
      <c r="K877" s="713"/>
      <c r="L877" s="713"/>
      <c r="M877" s="713"/>
      <c r="N877" s="713"/>
      <c r="O877" s="713"/>
      <c r="P877" s="713"/>
      <c r="Q877" s="713"/>
      <c r="R877" s="713"/>
      <c r="S877" s="713"/>
      <c r="T877" s="713"/>
      <c r="U877" s="713"/>
      <c r="V877" s="713"/>
    </row>
    <row r="878" spans="2:22" x14ac:dyDescent="0.25">
      <c r="B878" s="713" t="s">
        <v>494</v>
      </c>
      <c r="C878" s="713"/>
      <c r="D878" s="713"/>
      <c r="E878" s="713"/>
      <c r="F878" s="713"/>
      <c r="G878" s="713"/>
      <c r="H878" s="713"/>
      <c r="I878" s="713"/>
      <c r="J878" s="713"/>
      <c r="K878" s="713"/>
      <c r="L878" s="713"/>
      <c r="M878" s="713"/>
      <c r="N878" s="713"/>
      <c r="O878" s="713"/>
      <c r="P878" s="713"/>
      <c r="Q878" s="713"/>
      <c r="R878" s="713"/>
      <c r="S878" s="713"/>
      <c r="T878" s="713"/>
      <c r="U878" s="713"/>
      <c r="V878" s="713"/>
    </row>
    <row r="879" spans="2:22" x14ac:dyDescent="0.25">
      <c r="B879" s="714" t="s">
        <v>4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  <c r="N879" s="714"/>
      <c r="O879" s="714"/>
      <c r="P879" s="714"/>
      <c r="Q879" s="714"/>
      <c r="R879" s="714"/>
      <c r="S879" s="714"/>
      <c r="T879" s="714"/>
      <c r="U879" s="714"/>
      <c r="V879" s="714"/>
    </row>
    <row r="880" spans="2:22" x14ac:dyDescent="0.25">
      <c r="B880" s="737" t="s">
        <v>87</v>
      </c>
      <c r="C880" s="706"/>
      <c r="D880" s="706"/>
      <c r="E880" s="706"/>
      <c r="F880" s="706"/>
      <c r="G880" s="706"/>
      <c r="H880" s="706"/>
      <c r="I880" s="706"/>
      <c r="J880" s="706"/>
      <c r="K880" s="706"/>
      <c r="L880" s="706"/>
      <c r="M880" s="706"/>
      <c r="N880" s="706"/>
      <c r="O880" s="706"/>
      <c r="P880" s="706"/>
      <c r="Q880" s="706"/>
      <c r="R880" s="706"/>
      <c r="S880" s="706"/>
      <c r="T880" s="706"/>
      <c r="U880" s="706"/>
      <c r="V880" s="706"/>
    </row>
    <row r="881" spans="2:22" ht="18.75" thickBot="1" x14ac:dyDescent="0.3">
      <c r="B881" s="2"/>
      <c r="C881" s="2"/>
      <c r="D881" s="3"/>
      <c r="E881" s="3"/>
      <c r="F881" s="3"/>
      <c r="G881" s="3"/>
      <c r="H881" s="3"/>
      <c r="I881" s="3"/>
      <c r="J881" s="3"/>
      <c r="K881" s="3"/>
      <c r="L881" s="4"/>
      <c r="M881" s="3"/>
      <c r="N881" s="3"/>
      <c r="O881" s="3"/>
      <c r="P881" s="3"/>
      <c r="Q881" s="3"/>
      <c r="R881" s="3"/>
      <c r="S881" s="3"/>
      <c r="T881" s="2"/>
      <c r="U881" s="2"/>
      <c r="V881" s="2"/>
    </row>
    <row r="882" spans="2:22" ht="15.75" thickTop="1" x14ac:dyDescent="0.25">
      <c r="B882" s="698" t="s">
        <v>6</v>
      </c>
      <c r="C882" s="700" t="s">
        <v>7</v>
      </c>
      <c r="D882" s="702" t="s">
        <v>8</v>
      </c>
      <c r="E882" s="702" t="s">
        <v>177</v>
      </c>
      <c r="F882" s="702" t="s">
        <v>178</v>
      </c>
      <c r="G882" s="702" t="s">
        <v>9</v>
      </c>
      <c r="H882" s="702" t="s">
        <v>10</v>
      </c>
      <c r="I882" s="312"/>
      <c r="J882" s="702" t="s">
        <v>179</v>
      </c>
      <c r="K882" s="702" t="s">
        <v>11</v>
      </c>
      <c r="L882" s="700" t="s">
        <v>12</v>
      </c>
      <c r="M882" s="704" t="s">
        <v>13</v>
      </c>
      <c r="N882" s="704" t="s">
        <v>14</v>
      </c>
      <c r="O882" s="704" t="s">
        <v>15</v>
      </c>
      <c r="P882" s="715" t="s">
        <v>16</v>
      </c>
      <c r="Q882" s="716"/>
      <c r="R882" s="716"/>
      <c r="S882" s="717"/>
      <c r="T882" s="721" t="s">
        <v>17</v>
      </c>
      <c r="U882" s="722"/>
      <c r="V882" s="708" t="s">
        <v>18</v>
      </c>
    </row>
    <row r="883" spans="2:22" x14ac:dyDescent="0.25">
      <c r="B883" s="699"/>
      <c r="C883" s="701"/>
      <c r="D883" s="703"/>
      <c r="E883" s="765"/>
      <c r="F883" s="765"/>
      <c r="G883" s="703"/>
      <c r="H883" s="703"/>
      <c r="I883" s="313"/>
      <c r="J883" s="765"/>
      <c r="K883" s="703"/>
      <c r="L883" s="701"/>
      <c r="M883" s="705"/>
      <c r="N883" s="705"/>
      <c r="O883" s="705"/>
      <c r="P883" s="718"/>
      <c r="Q883" s="719"/>
      <c r="R883" s="719"/>
      <c r="S883" s="720"/>
      <c r="T883" s="723"/>
      <c r="U883" s="724"/>
      <c r="V883" s="709"/>
    </row>
    <row r="884" spans="2:22" ht="48" x14ac:dyDescent="0.25">
      <c r="B884" s="699"/>
      <c r="C884" s="701"/>
      <c r="D884" s="703"/>
      <c r="E884" s="765"/>
      <c r="F884" s="765"/>
      <c r="G884" s="703"/>
      <c r="H884" s="703"/>
      <c r="I884" s="313" t="s">
        <v>180</v>
      </c>
      <c r="J884" s="765"/>
      <c r="K884" s="703"/>
      <c r="L884" s="701"/>
      <c r="M884" s="705"/>
      <c r="N884" s="705"/>
      <c r="O884" s="705"/>
      <c r="P884" s="738" t="s">
        <v>19</v>
      </c>
      <c r="Q884" s="738" t="s">
        <v>20</v>
      </c>
      <c r="R884" s="738" t="s">
        <v>21</v>
      </c>
      <c r="S884" s="738" t="s">
        <v>22</v>
      </c>
      <c r="T884" s="740" t="s">
        <v>23</v>
      </c>
      <c r="U884" s="740" t="s">
        <v>24</v>
      </c>
      <c r="V884" s="709"/>
    </row>
    <row r="885" spans="2:22" ht="15.75" thickBot="1" x14ac:dyDescent="0.3">
      <c r="B885" s="727"/>
      <c r="C885" s="725"/>
      <c r="D885" s="707"/>
      <c r="E885" s="766"/>
      <c r="F885" s="766"/>
      <c r="G885" s="707"/>
      <c r="H885" s="707"/>
      <c r="I885" s="314"/>
      <c r="J885" s="766"/>
      <c r="K885" s="707"/>
      <c r="L885" s="725"/>
      <c r="M885" s="696"/>
      <c r="N885" s="696"/>
      <c r="O885" s="696"/>
      <c r="P885" s="739"/>
      <c r="Q885" s="739"/>
      <c r="R885" s="739"/>
      <c r="S885" s="739"/>
      <c r="T885" s="741"/>
      <c r="U885" s="741"/>
      <c r="V885" s="710"/>
    </row>
    <row r="886" spans="2:22" ht="120.75" thickBot="1" x14ac:dyDescent="0.3">
      <c r="B886" s="180">
        <v>1</v>
      </c>
      <c r="C886" s="164">
        <v>31301</v>
      </c>
      <c r="D886" s="164" t="s">
        <v>408</v>
      </c>
      <c r="E886" s="318" t="s">
        <v>489</v>
      </c>
      <c r="F886" s="319" t="s">
        <v>182</v>
      </c>
      <c r="G886" s="5">
        <v>9</v>
      </c>
      <c r="H886" s="170" t="s">
        <v>181</v>
      </c>
      <c r="I886" s="170">
        <v>105</v>
      </c>
      <c r="J886" s="7" t="s">
        <v>520</v>
      </c>
      <c r="K886" s="405">
        <v>12</v>
      </c>
      <c r="L886" s="164" t="s">
        <v>75</v>
      </c>
      <c r="M886" s="72">
        <f>SUM(N886/K886)</f>
        <v>271.66666666666669</v>
      </c>
      <c r="N886" s="72">
        <v>3260</v>
      </c>
      <c r="O886" s="344" t="s">
        <v>189</v>
      </c>
      <c r="P886" s="74">
        <v>0.25</v>
      </c>
      <c r="Q886" s="74">
        <v>0.25</v>
      </c>
      <c r="R886" s="74">
        <v>0.25</v>
      </c>
      <c r="S886" s="74">
        <v>0.25</v>
      </c>
      <c r="T886" s="75" t="s">
        <v>29</v>
      </c>
      <c r="U886" s="111"/>
      <c r="V886" s="467" t="s">
        <v>558</v>
      </c>
    </row>
    <row r="887" spans="2:22" ht="15.75" thickTop="1" x14ac:dyDescent="0.25">
      <c r="L887" s="62"/>
      <c r="N887" s="349"/>
    </row>
    <row r="888" spans="2:22" x14ac:dyDescent="0.25">
      <c r="L888" s="62"/>
      <c r="N888" s="349"/>
    </row>
    <row r="889" spans="2:22" x14ac:dyDescent="0.25">
      <c r="L889" s="62"/>
      <c r="N889" s="112"/>
    </row>
    <row r="890" spans="2:22" x14ac:dyDescent="0.25">
      <c r="L890" s="62"/>
      <c r="N890" s="112">
        <f>SUM(N886:N889)</f>
        <v>3260</v>
      </c>
    </row>
    <row r="891" spans="2:22" x14ac:dyDescent="0.25">
      <c r="L891" s="62"/>
      <c r="N891" s="349"/>
    </row>
    <row r="892" spans="2:22" x14ac:dyDescent="0.25">
      <c r="L892" s="62"/>
      <c r="N892" s="349"/>
    </row>
    <row r="893" spans="2:22" x14ac:dyDescent="0.25">
      <c r="L893" s="62"/>
      <c r="N893" s="349"/>
    </row>
    <row r="894" spans="2:22" x14ac:dyDescent="0.25">
      <c r="L894" s="62"/>
      <c r="N894" s="349"/>
    </row>
    <row r="895" spans="2:22" x14ac:dyDescent="0.25">
      <c r="L895" s="62"/>
      <c r="N895" s="349"/>
    </row>
    <row r="896" spans="2:22" x14ac:dyDescent="0.25">
      <c r="L896" s="62"/>
      <c r="N896" s="349"/>
    </row>
    <row r="897" spans="12:14" x14ac:dyDescent="0.25">
      <c r="L897" s="62"/>
      <c r="N897" s="349"/>
    </row>
    <row r="898" spans="12:14" x14ac:dyDescent="0.25">
      <c r="L898" s="62"/>
      <c r="N898" s="349"/>
    </row>
    <row r="899" spans="12:14" x14ac:dyDescent="0.25">
      <c r="L899" s="62"/>
      <c r="N899" s="349"/>
    </row>
    <row r="900" spans="12:14" x14ac:dyDescent="0.25">
      <c r="L900" s="62"/>
      <c r="N900" s="349"/>
    </row>
    <row r="901" spans="12:14" x14ac:dyDescent="0.25">
      <c r="L901" s="62"/>
      <c r="N901" s="349"/>
    </row>
    <row r="902" spans="12:14" x14ac:dyDescent="0.25">
      <c r="L902" s="62"/>
      <c r="N902" s="349"/>
    </row>
    <row r="903" spans="12:14" x14ac:dyDescent="0.25">
      <c r="L903" s="62"/>
      <c r="N903" s="349"/>
    </row>
    <row r="904" spans="12:14" x14ac:dyDescent="0.25">
      <c r="L904" s="62"/>
      <c r="N904" s="349"/>
    </row>
    <row r="905" spans="12:14" x14ac:dyDescent="0.25">
      <c r="L905" s="62"/>
      <c r="N905" s="349"/>
    </row>
    <row r="906" spans="12:14" x14ac:dyDescent="0.25">
      <c r="L906" s="62"/>
      <c r="N906" s="349"/>
    </row>
    <row r="907" spans="12:14" x14ac:dyDescent="0.25">
      <c r="L907" s="62"/>
      <c r="N907" s="349"/>
    </row>
    <row r="908" spans="12:14" x14ac:dyDescent="0.25">
      <c r="L908" s="62"/>
      <c r="N908" s="349"/>
    </row>
    <row r="909" spans="12:14" x14ac:dyDescent="0.25">
      <c r="L909" s="62"/>
      <c r="N909" s="349"/>
    </row>
    <row r="910" spans="12:14" x14ac:dyDescent="0.25">
      <c r="L910" s="62"/>
      <c r="N910" s="349"/>
    </row>
    <row r="911" spans="12:14" x14ac:dyDescent="0.25">
      <c r="L911" s="62"/>
      <c r="N911" s="349"/>
    </row>
    <row r="912" spans="12:14" x14ac:dyDescent="0.25">
      <c r="L912" s="62"/>
      <c r="N912" s="349"/>
    </row>
    <row r="913" spans="2:22" x14ac:dyDescent="0.25">
      <c r="L913" s="62"/>
    </row>
    <row r="914" spans="2:22" x14ac:dyDescent="0.25">
      <c r="B914" s="706" t="s">
        <v>0</v>
      </c>
      <c r="C914" s="706"/>
      <c r="D914" s="706"/>
      <c r="E914" s="706"/>
      <c r="F914" s="706"/>
      <c r="G914" s="706"/>
      <c r="H914" s="706"/>
      <c r="I914" s="706"/>
      <c r="J914" s="706"/>
      <c r="K914" s="706"/>
      <c r="L914" s="706"/>
      <c r="M914" s="706"/>
      <c r="N914" s="706"/>
      <c r="O914" s="706"/>
      <c r="P914" s="706"/>
      <c r="Q914" s="706"/>
      <c r="R914" s="706"/>
      <c r="S914" s="706"/>
      <c r="T914" s="706"/>
      <c r="U914" s="706"/>
      <c r="V914" s="706"/>
    </row>
    <row r="915" spans="2:22" x14ac:dyDescent="0.25">
      <c r="B915" s="713" t="s">
        <v>1</v>
      </c>
      <c r="C915" s="713"/>
      <c r="D915" s="713"/>
      <c r="E915" s="713"/>
      <c r="F915" s="713"/>
      <c r="G915" s="713"/>
      <c r="H915" s="713"/>
      <c r="I915" s="713"/>
      <c r="J915" s="713"/>
      <c r="K915" s="713"/>
      <c r="L915" s="713"/>
      <c r="M915" s="713"/>
      <c r="N915" s="713"/>
      <c r="O915" s="713"/>
      <c r="P915" s="713"/>
      <c r="Q915" s="713"/>
      <c r="R915" s="713"/>
      <c r="S915" s="713"/>
      <c r="T915" s="713"/>
      <c r="U915" s="713"/>
      <c r="V915" s="713"/>
    </row>
    <row r="916" spans="2:22" x14ac:dyDescent="0.25">
      <c r="B916" s="713" t="s">
        <v>2</v>
      </c>
      <c r="C916" s="713"/>
      <c r="D916" s="713"/>
      <c r="E916" s="713"/>
      <c r="F916" s="713"/>
      <c r="G916" s="713"/>
      <c r="H916" s="713"/>
      <c r="I916" s="713"/>
      <c r="J916" s="713"/>
      <c r="K916" s="713"/>
      <c r="L916" s="713"/>
      <c r="M916" s="713"/>
      <c r="N916" s="713"/>
      <c r="O916" s="713"/>
      <c r="P916" s="713"/>
      <c r="Q916" s="713"/>
      <c r="R916" s="713"/>
      <c r="S916" s="713"/>
      <c r="T916" s="713"/>
      <c r="U916" s="713"/>
      <c r="V916" s="713"/>
    </row>
    <row r="917" spans="2:22" x14ac:dyDescent="0.25">
      <c r="B917" s="713" t="s">
        <v>3</v>
      </c>
      <c r="C917" s="713"/>
      <c r="D917" s="713"/>
      <c r="E917" s="713"/>
      <c r="F917" s="713"/>
      <c r="G917" s="713"/>
      <c r="H917" s="713"/>
      <c r="I917" s="713"/>
      <c r="J917" s="713"/>
      <c r="K917" s="713"/>
      <c r="L917" s="713"/>
      <c r="M917" s="713"/>
      <c r="N917" s="713"/>
      <c r="O917" s="713"/>
      <c r="P917" s="713"/>
      <c r="Q917" s="713"/>
      <c r="R917" s="713"/>
      <c r="S917" s="713"/>
      <c r="T917" s="713"/>
      <c r="U917" s="713"/>
      <c r="V917" s="713"/>
    </row>
    <row r="918" spans="2:22" x14ac:dyDescent="0.25">
      <c r="B918" s="713" t="s">
        <v>494</v>
      </c>
      <c r="C918" s="713"/>
      <c r="D918" s="713"/>
      <c r="E918" s="713"/>
      <c r="F918" s="713"/>
      <c r="G918" s="713"/>
      <c r="H918" s="713"/>
      <c r="I918" s="713"/>
      <c r="J918" s="713"/>
      <c r="K918" s="713"/>
      <c r="L918" s="713"/>
      <c r="M918" s="713"/>
      <c r="N918" s="713"/>
      <c r="O918" s="713"/>
      <c r="P918" s="713"/>
      <c r="Q918" s="713"/>
      <c r="R918" s="713"/>
      <c r="S918" s="713"/>
      <c r="T918" s="713"/>
      <c r="U918" s="713"/>
      <c r="V918" s="713"/>
    </row>
    <row r="919" spans="2:22" x14ac:dyDescent="0.25">
      <c r="B919" s="714" t="s">
        <v>4</v>
      </c>
      <c r="C919" s="714"/>
      <c r="D919" s="714"/>
      <c r="E919" s="714"/>
      <c r="F919" s="714"/>
      <c r="G919" s="714"/>
      <c r="H919" s="714"/>
      <c r="I919" s="714"/>
      <c r="J919" s="714"/>
      <c r="K919" s="714"/>
      <c r="L919" s="714"/>
      <c r="M919" s="714"/>
      <c r="N919" s="714"/>
      <c r="O919" s="714"/>
      <c r="P919" s="714"/>
      <c r="Q919" s="714"/>
      <c r="R919" s="714"/>
      <c r="S919" s="714"/>
      <c r="T919" s="714"/>
      <c r="U919" s="714"/>
      <c r="V919" s="714"/>
    </row>
    <row r="920" spans="2:22" x14ac:dyDescent="0.25">
      <c r="B920" s="737" t="s">
        <v>88</v>
      </c>
      <c r="C920" s="706"/>
      <c r="D920" s="706"/>
      <c r="E920" s="706"/>
      <c r="F920" s="706"/>
      <c r="G920" s="706"/>
      <c r="H920" s="706"/>
      <c r="I920" s="706"/>
      <c r="J920" s="706"/>
      <c r="K920" s="706"/>
      <c r="L920" s="706"/>
      <c r="M920" s="706"/>
      <c r="N920" s="706"/>
      <c r="O920" s="706"/>
      <c r="P920" s="706"/>
      <c r="Q920" s="706"/>
      <c r="R920" s="706"/>
      <c r="S920" s="706"/>
      <c r="T920" s="706"/>
      <c r="U920" s="706"/>
      <c r="V920" s="706"/>
    </row>
    <row r="921" spans="2:22" ht="18.75" thickBot="1" x14ac:dyDescent="0.3">
      <c r="B921" s="2"/>
      <c r="C921" s="2"/>
      <c r="D921" s="3"/>
      <c r="E921" s="3"/>
      <c r="F921" s="3"/>
      <c r="G921" s="3"/>
      <c r="H921" s="3"/>
      <c r="I921" s="3"/>
      <c r="J921" s="3"/>
      <c r="K921" s="3"/>
      <c r="L921" s="4"/>
      <c r="M921" s="3"/>
      <c r="N921" s="3"/>
      <c r="O921" s="3"/>
      <c r="P921" s="3"/>
      <c r="Q921" s="3"/>
      <c r="R921" s="3"/>
      <c r="S921" s="3"/>
      <c r="T921" s="2"/>
      <c r="U921" s="2"/>
      <c r="V921" s="2"/>
    </row>
    <row r="922" spans="2:22" ht="15.75" thickTop="1" x14ac:dyDescent="0.25">
      <c r="B922" s="698" t="s">
        <v>6</v>
      </c>
      <c r="C922" s="700" t="s">
        <v>7</v>
      </c>
      <c r="D922" s="702" t="s">
        <v>8</v>
      </c>
      <c r="E922" s="702" t="s">
        <v>177</v>
      </c>
      <c r="F922" s="702" t="s">
        <v>178</v>
      </c>
      <c r="G922" s="702" t="s">
        <v>9</v>
      </c>
      <c r="H922" s="702" t="s">
        <v>10</v>
      </c>
      <c r="I922" s="312"/>
      <c r="J922" s="702" t="s">
        <v>179</v>
      </c>
      <c r="K922" s="702" t="s">
        <v>11</v>
      </c>
      <c r="L922" s="700" t="s">
        <v>12</v>
      </c>
      <c r="M922" s="704" t="s">
        <v>13</v>
      </c>
      <c r="N922" s="704" t="s">
        <v>14</v>
      </c>
      <c r="O922" s="704" t="s">
        <v>15</v>
      </c>
      <c r="P922" s="715" t="s">
        <v>16</v>
      </c>
      <c r="Q922" s="716"/>
      <c r="R922" s="716"/>
      <c r="S922" s="717"/>
      <c r="T922" s="721" t="s">
        <v>17</v>
      </c>
      <c r="U922" s="722"/>
      <c r="V922" s="708" t="s">
        <v>18</v>
      </c>
    </row>
    <row r="923" spans="2:22" x14ac:dyDescent="0.25">
      <c r="B923" s="699"/>
      <c r="C923" s="701"/>
      <c r="D923" s="703"/>
      <c r="E923" s="765"/>
      <c r="F923" s="765"/>
      <c r="G923" s="703"/>
      <c r="H923" s="703"/>
      <c r="I923" s="313"/>
      <c r="J923" s="765"/>
      <c r="K923" s="703"/>
      <c r="L923" s="701"/>
      <c r="M923" s="705"/>
      <c r="N923" s="705"/>
      <c r="O923" s="705"/>
      <c r="P923" s="718"/>
      <c r="Q923" s="719"/>
      <c r="R923" s="719"/>
      <c r="S923" s="720"/>
      <c r="T923" s="723"/>
      <c r="U923" s="724"/>
      <c r="V923" s="709"/>
    </row>
    <row r="924" spans="2:22" ht="48" x14ac:dyDescent="0.25">
      <c r="B924" s="699"/>
      <c r="C924" s="701"/>
      <c r="D924" s="703"/>
      <c r="E924" s="765"/>
      <c r="F924" s="765"/>
      <c r="G924" s="703"/>
      <c r="H924" s="703"/>
      <c r="I924" s="313" t="s">
        <v>180</v>
      </c>
      <c r="J924" s="765"/>
      <c r="K924" s="703"/>
      <c r="L924" s="701"/>
      <c r="M924" s="705"/>
      <c r="N924" s="705"/>
      <c r="O924" s="705"/>
      <c r="P924" s="738" t="s">
        <v>19</v>
      </c>
      <c r="Q924" s="738" t="s">
        <v>20</v>
      </c>
      <c r="R924" s="738" t="s">
        <v>21</v>
      </c>
      <c r="S924" s="738" t="s">
        <v>22</v>
      </c>
      <c r="T924" s="740" t="s">
        <v>23</v>
      </c>
      <c r="U924" s="740" t="s">
        <v>24</v>
      </c>
      <c r="V924" s="709"/>
    </row>
    <row r="925" spans="2:22" ht="15.75" thickBot="1" x14ac:dyDescent="0.3">
      <c r="B925" s="727"/>
      <c r="C925" s="725"/>
      <c r="D925" s="707"/>
      <c r="E925" s="766"/>
      <c r="F925" s="766"/>
      <c r="G925" s="707"/>
      <c r="H925" s="707"/>
      <c r="I925" s="314"/>
      <c r="J925" s="766"/>
      <c r="K925" s="707"/>
      <c r="L925" s="725"/>
      <c r="M925" s="696"/>
      <c r="N925" s="696"/>
      <c r="O925" s="696"/>
      <c r="P925" s="739"/>
      <c r="Q925" s="739"/>
      <c r="R925" s="739"/>
      <c r="S925" s="739"/>
      <c r="T925" s="741"/>
      <c r="U925" s="741"/>
      <c r="V925" s="710"/>
    </row>
    <row r="926" spans="2:22" ht="120.75" thickBot="1" x14ac:dyDescent="0.3">
      <c r="B926" s="180">
        <v>1</v>
      </c>
      <c r="C926" s="164">
        <v>31401</v>
      </c>
      <c r="D926" s="164" t="s">
        <v>411</v>
      </c>
      <c r="E926" s="318" t="s">
        <v>489</v>
      </c>
      <c r="F926" s="319" t="s">
        <v>182</v>
      </c>
      <c r="G926" s="5">
        <v>9</v>
      </c>
      <c r="H926" s="170" t="s">
        <v>181</v>
      </c>
      <c r="I926" s="170">
        <v>105</v>
      </c>
      <c r="J926" s="404" t="s">
        <v>520</v>
      </c>
      <c r="K926" s="405">
        <v>12</v>
      </c>
      <c r="L926" s="164" t="s">
        <v>75</v>
      </c>
      <c r="M926" s="343">
        <f>SUM(N926/K926)</f>
        <v>2916.6666666666665</v>
      </c>
      <c r="N926" s="72">
        <v>35000</v>
      </c>
      <c r="O926" s="344" t="s">
        <v>189</v>
      </c>
      <c r="P926" s="74">
        <v>0.25</v>
      </c>
      <c r="Q926" s="74">
        <v>0.25</v>
      </c>
      <c r="R926" s="74">
        <v>0.25</v>
      </c>
      <c r="S926" s="74">
        <v>0.25</v>
      </c>
      <c r="T926" s="75" t="s">
        <v>29</v>
      </c>
      <c r="U926" s="111"/>
      <c r="V926" s="467" t="s">
        <v>558</v>
      </c>
    </row>
    <row r="927" spans="2:22" ht="15.75" thickTop="1" x14ac:dyDescent="0.25">
      <c r="L927" s="62"/>
    </row>
    <row r="928" spans="2:22" x14ac:dyDescent="0.25">
      <c r="L928" s="62"/>
      <c r="N928" s="112"/>
    </row>
    <row r="929" spans="12:14" x14ac:dyDescent="0.25">
      <c r="L929" s="62"/>
      <c r="N929" s="112">
        <f>SUM(N926:N928)</f>
        <v>35000</v>
      </c>
    </row>
    <row r="930" spans="12:14" x14ac:dyDescent="0.25">
      <c r="L930" s="62"/>
    </row>
    <row r="931" spans="12:14" x14ac:dyDescent="0.25">
      <c r="L931" s="62"/>
    </row>
    <row r="932" spans="12:14" x14ac:dyDescent="0.25">
      <c r="L932" s="62"/>
      <c r="N932" s="63"/>
    </row>
    <row r="933" spans="12:14" x14ac:dyDescent="0.25">
      <c r="L933" s="62"/>
      <c r="N933" s="63"/>
    </row>
    <row r="934" spans="12:14" x14ac:dyDescent="0.25">
      <c r="L934" s="62"/>
      <c r="N934" s="63"/>
    </row>
    <row r="935" spans="12:14" x14ac:dyDescent="0.25">
      <c r="L935" s="62"/>
      <c r="N935" s="63"/>
    </row>
    <row r="936" spans="12:14" x14ac:dyDescent="0.25">
      <c r="L936" s="62"/>
      <c r="N936" s="63"/>
    </row>
    <row r="937" spans="12:14" x14ac:dyDescent="0.25">
      <c r="L937" s="62"/>
      <c r="N937" s="63"/>
    </row>
    <row r="938" spans="12:14" x14ac:dyDescent="0.25">
      <c r="L938" s="62"/>
      <c r="N938" s="63"/>
    </row>
    <row r="939" spans="12:14" x14ac:dyDescent="0.25">
      <c r="L939" s="62"/>
      <c r="N939" s="63"/>
    </row>
    <row r="940" spans="12:14" x14ac:dyDescent="0.25">
      <c r="L940" s="62"/>
      <c r="N940" s="63"/>
    </row>
    <row r="941" spans="12:14" x14ac:dyDescent="0.25">
      <c r="L941" s="62"/>
      <c r="N941" s="63"/>
    </row>
    <row r="942" spans="12:14" x14ac:dyDescent="0.25">
      <c r="L942" s="62"/>
      <c r="N942" s="63"/>
    </row>
    <row r="943" spans="12:14" x14ac:dyDescent="0.25">
      <c r="L943" s="62"/>
      <c r="N943" s="63"/>
    </row>
    <row r="944" spans="12:14" x14ac:dyDescent="0.25">
      <c r="L944" s="62"/>
      <c r="N944" s="63"/>
    </row>
    <row r="945" spans="2:22" x14ac:dyDescent="0.25">
      <c r="L945" s="62"/>
      <c r="N945" s="63"/>
    </row>
    <row r="946" spans="2:22" x14ac:dyDescent="0.25">
      <c r="L946" s="62"/>
      <c r="N946" s="63"/>
    </row>
    <row r="947" spans="2:22" x14ac:dyDescent="0.25">
      <c r="L947" s="62"/>
    </row>
    <row r="948" spans="2:22" x14ac:dyDescent="0.25">
      <c r="L948" s="62"/>
    </row>
    <row r="949" spans="2:22" x14ac:dyDescent="0.25">
      <c r="L949" s="62"/>
    </row>
    <row r="950" spans="2:22" x14ac:dyDescent="0.25">
      <c r="L950" s="62"/>
    </row>
    <row r="951" spans="2:22" x14ac:dyDescent="0.25">
      <c r="L951" s="62"/>
    </row>
    <row r="952" spans="2:22" x14ac:dyDescent="0.25">
      <c r="L952" s="62"/>
    </row>
    <row r="953" spans="2:22" x14ac:dyDescent="0.25">
      <c r="L953" s="62"/>
    </row>
    <row r="954" spans="2:22" x14ac:dyDescent="0.25">
      <c r="B954" s="706" t="s">
        <v>0</v>
      </c>
      <c r="C954" s="706"/>
      <c r="D954" s="706"/>
      <c r="E954" s="706"/>
      <c r="F954" s="706"/>
      <c r="G954" s="706"/>
      <c r="H954" s="706"/>
      <c r="I954" s="706"/>
      <c r="J954" s="706"/>
      <c r="K954" s="706"/>
      <c r="L954" s="706"/>
      <c r="M954" s="706"/>
      <c r="N954" s="706"/>
      <c r="O954" s="706"/>
      <c r="P954" s="706"/>
      <c r="Q954" s="706"/>
      <c r="R954" s="706"/>
      <c r="S954" s="706"/>
      <c r="T954" s="706"/>
      <c r="U954" s="706"/>
      <c r="V954" s="706"/>
    </row>
    <row r="955" spans="2:22" x14ac:dyDescent="0.25">
      <c r="B955" s="713" t="s">
        <v>1</v>
      </c>
      <c r="C955" s="713"/>
      <c r="D955" s="713"/>
      <c r="E955" s="713"/>
      <c r="F955" s="713"/>
      <c r="G955" s="713"/>
      <c r="H955" s="713"/>
      <c r="I955" s="713"/>
      <c r="J955" s="713"/>
      <c r="K955" s="713"/>
      <c r="L955" s="713"/>
      <c r="M955" s="713"/>
      <c r="N955" s="713"/>
      <c r="O955" s="713"/>
      <c r="P955" s="713"/>
      <c r="Q955" s="713"/>
      <c r="R955" s="713"/>
      <c r="S955" s="713"/>
      <c r="T955" s="713"/>
      <c r="U955" s="713"/>
      <c r="V955" s="713"/>
    </row>
    <row r="956" spans="2:22" x14ac:dyDescent="0.25">
      <c r="B956" s="713" t="s">
        <v>2</v>
      </c>
      <c r="C956" s="713"/>
      <c r="D956" s="713"/>
      <c r="E956" s="713"/>
      <c r="F956" s="713"/>
      <c r="G956" s="713"/>
      <c r="H956" s="713"/>
      <c r="I956" s="713"/>
      <c r="J956" s="713"/>
      <c r="K956" s="713"/>
      <c r="L956" s="713"/>
      <c r="M956" s="713"/>
      <c r="N956" s="713"/>
      <c r="O956" s="713"/>
      <c r="P956" s="713"/>
      <c r="Q956" s="713"/>
      <c r="R956" s="713"/>
      <c r="S956" s="713"/>
      <c r="T956" s="713"/>
      <c r="U956" s="713"/>
      <c r="V956" s="713"/>
    </row>
    <row r="957" spans="2:22" x14ac:dyDescent="0.25">
      <c r="B957" s="713" t="s">
        <v>3</v>
      </c>
      <c r="C957" s="713"/>
      <c r="D957" s="713"/>
      <c r="E957" s="713"/>
      <c r="F957" s="713"/>
      <c r="G957" s="713"/>
      <c r="H957" s="713"/>
      <c r="I957" s="713"/>
      <c r="J957" s="713"/>
      <c r="K957" s="713"/>
      <c r="L957" s="713"/>
      <c r="M957" s="713"/>
      <c r="N957" s="713"/>
      <c r="O957" s="713"/>
      <c r="P957" s="713"/>
      <c r="Q957" s="713"/>
      <c r="R957" s="713"/>
      <c r="S957" s="713"/>
      <c r="T957" s="713"/>
      <c r="U957" s="713"/>
      <c r="V957" s="713"/>
    </row>
    <row r="958" spans="2:22" x14ac:dyDescent="0.25">
      <c r="B958" s="713" t="s">
        <v>494</v>
      </c>
      <c r="C958" s="713"/>
      <c r="D958" s="713"/>
      <c r="E958" s="713"/>
      <c r="F958" s="713"/>
      <c r="G958" s="713"/>
      <c r="H958" s="713"/>
      <c r="I958" s="713"/>
      <c r="J958" s="713"/>
      <c r="K958" s="713"/>
      <c r="L958" s="713"/>
      <c r="M958" s="713"/>
      <c r="N958" s="713"/>
      <c r="O958" s="713"/>
      <c r="P958" s="713"/>
      <c r="Q958" s="713"/>
      <c r="R958" s="713"/>
      <c r="S958" s="713"/>
      <c r="T958" s="713"/>
      <c r="U958" s="713"/>
      <c r="V958" s="713"/>
    </row>
    <row r="959" spans="2:22" x14ac:dyDescent="0.25">
      <c r="B959" s="714" t="s">
        <v>4</v>
      </c>
      <c r="C959" s="714"/>
      <c r="D959" s="714"/>
      <c r="E959" s="714"/>
      <c r="F959" s="714"/>
      <c r="G959" s="714"/>
      <c r="H959" s="714"/>
      <c r="I959" s="714"/>
      <c r="J959" s="714"/>
      <c r="K959" s="714"/>
      <c r="L959" s="714"/>
      <c r="M959" s="714"/>
      <c r="N959" s="714"/>
      <c r="O959" s="714"/>
      <c r="P959" s="714"/>
      <c r="Q959" s="714"/>
      <c r="R959" s="714"/>
      <c r="S959" s="714"/>
      <c r="T959" s="714"/>
      <c r="U959" s="714"/>
      <c r="V959" s="714"/>
    </row>
    <row r="960" spans="2:22" x14ac:dyDescent="0.25">
      <c r="B960" s="737" t="s">
        <v>89</v>
      </c>
      <c r="C960" s="706"/>
      <c r="D960" s="706"/>
      <c r="E960" s="706"/>
      <c r="F960" s="706"/>
      <c r="G960" s="706"/>
      <c r="H960" s="706"/>
      <c r="I960" s="706"/>
      <c r="J960" s="706"/>
      <c r="K960" s="706"/>
      <c r="L960" s="706"/>
      <c r="M960" s="706"/>
      <c r="N960" s="706"/>
      <c r="O960" s="706"/>
      <c r="P960" s="706"/>
      <c r="Q960" s="706"/>
      <c r="R960" s="706"/>
      <c r="S960" s="706"/>
      <c r="T960" s="706"/>
      <c r="U960" s="706"/>
      <c r="V960" s="706"/>
    </row>
    <row r="961" spans="2:22" ht="18.75" thickBot="1" x14ac:dyDescent="0.3">
      <c r="B961" s="2"/>
      <c r="C961" s="2"/>
      <c r="D961" s="3"/>
      <c r="E961" s="3"/>
      <c r="F961" s="3"/>
      <c r="G961" s="3"/>
      <c r="H961" s="3"/>
      <c r="I961" s="3"/>
      <c r="J961" s="3"/>
      <c r="K961" s="3"/>
      <c r="L961" s="4"/>
      <c r="M961" s="3"/>
      <c r="N961" s="3"/>
      <c r="O961" s="3"/>
      <c r="P961" s="3"/>
      <c r="Q961" s="3"/>
      <c r="R961" s="3"/>
      <c r="S961" s="3"/>
      <c r="T961" s="2"/>
      <c r="U961" s="2"/>
      <c r="V961" s="2"/>
    </row>
    <row r="962" spans="2:22" ht="15.75" thickTop="1" x14ac:dyDescent="0.25">
      <c r="B962" s="698" t="s">
        <v>6</v>
      </c>
      <c r="C962" s="700" t="s">
        <v>7</v>
      </c>
      <c r="D962" s="702" t="s">
        <v>8</v>
      </c>
      <c r="E962" s="702" t="s">
        <v>177</v>
      </c>
      <c r="F962" s="702" t="s">
        <v>178</v>
      </c>
      <c r="G962" s="702" t="s">
        <v>9</v>
      </c>
      <c r="H962" s="702" t="s">
        <v>10</v>
      </c>
      <c r="I962" s="312"/>
      <c r="J962" s="702" t="s">
        <v>179</v>
      </c>
      <c r="K962" s="702" t="s">
        <v>11</v>
      </c>
      <c r="L962" s="700" t="s">
        <v>12</v>
      </c>
      <c r="M962" s="704" t="s">
        <v>13</v>
      </c>
      <c r="N962" s="704" t="s">
        <v>14</v>
      </c>
      <c r="O962" s="704" t="s">
        <v>15</v>
      </c>
      <c r="P962" s="715" t="s">
        <v>16</v>
      </c>
      <c r="Q962" s="716"/>
      <c r="R962" s="716"/>
      <c r="S962" s="717"/>
      <c r="T962" s="721" t="s">
        <v>17</v>
      </c>
      <c r="U962" s="722"/>
      <c r="V962" s="708" t="s">
        <v>18</v>
      </c>
    </row>
    <row r="963" spans="2:22" x14ac:dyDescent="0.25">
      <c r="B963" s="699"/>
      <c r="C963" s="701"/>
      <c r="D963" s="703"/>
      <c r="E963" s="765"/>
      <c r="F963" s="765"/>
      <c r="G963" s="703"/>
      <c r="H963" s="703"/>
      <c r="I963" s="313"/>
      <c r="J963" s="765"/>
      <c r="K963" s="703"/>
      <c r="L963" s="701"/>
      <c r="M963" s="705"/>
      <c r="N963" s="705"/>
      <c r="O963" s="705"/>
      <c r="P963" s="718"/>
      <c r="Q963" s="719"/>
      <c r="R963" s="719"/>
      <c r="S963" s="720"/>
      <c r="T963" s="723"/>
      <c r="U963" s="724"/>
      <c r="V963" s="709"/>
    </row>
    <row r="964" spans="2:22" ht="48" x14ac:dyDescent="0.25">
      <c r="B964" s="699"/>
      <c r="C964" s="701"/>
      <c r="D964" s="703"/>
      <c r="E964" s="765"/>
      <c r="F964" s="765"/>
      <c r="G964" s="703"/>
      <c r="H964" s="703"/>
      <c r="I964" s="313" t="s">
        <v>180</v>
      </c>
      <c r="J964" s="765"/>
      <c r="K964" s="703"/>
      <c r="L964" s="701"/>
      <c r="M964" s="705"/>
      <c r="N964" s="705"/>
      <c r="O964" s="705"/>
      <c r="P964" s="738" t="s">
        <v>19</v>
      </c>
      <c r="Q964" s="738" t="s">
        <v>20</v>
      </c>
      <c r="R964" s="738" t="s">
        <v>21</v>
      </c>
      <c r="S964" s="738" t="s">
        <v>22</v>
      </c>
      <c r="T964" s="740" t="s">
        <v>23</v>
      </c>
      <c r="U964" s="740" t="s">
        <v>24</v>
      </c>
      <c r="V964" s="709"/>
    </row>
    <row r="965" spans="2:22" ht="15.75" thickBot="1" x14ac:dyDescent="0.3">
      <c r="B965" s="727"/>
      <c r="C965" s="725"/>
      <c r="D965" s="707"/>
      <c r="E965" s="766"/>
      <c r="F965" s="766"/>
      <c r="G965" s="707"/>
      <c r="H965" s="707"/>
      <c r="I965" s="314"/>
      <c r="J965" s="766"/>
      <c r="K965" s="707"/>
      <c r="L965" s="725"/>
      <c r="M965" s="696"/>
      <c r="N965" s="696"/>
      <c r="O965" s="696"/>
      <c r="P965" s="739"/>
      <c r="Q965" s="739"/>
      <c r="R965" s="739"/>
      <c r="S965" s="739"/>
      <c r="T965" s="741"/>
      <c r="U965" s="741"/>
      <c r="V965" s="710"/>
    </row>
    <row r="966" spans="2:22" ht="144.75" thickBot="1" x14ac:dyDescent="0.3">
      <c r="B966" s="180">
        <v>1</v>
      </c>
      <c r="C966" s="164">
        <v>31701</v>
      </c>
      <c r="D966" s="164" t="s">
        <v>413</v>
      </c>
      <c r="E966" s="318" t="s">
        <v>489</v>
      </c>
      <c r="F966" s="319" t="s">
        <v>182</v>
      </c>
      <c r="G966" s="5">
        <v>9</v>
      </c>
      <c r="H966" s="164" t="s">
        <v>181</v>
      </c>
      <c r="I966" s="164">
        <v>105</v>
      </c>
      <c r="J966" s="7" t="s">
        <v>520</v>
      </c>
      <c r="K966" s="71">
        <v>12</v>
      </c>
      <c r="L966" s="164" t="s">
        <v>75</v>
      </c>
      <c r="M966" s="72">
        <f>SUM(N966/K966)</f>
        <v>1041.6666666666667</v>
      </c>
      <c r="N966" s="72">
        <v>12500</v>
      </c>
      <c r="O966" s="344" t="s">
        <v>183</v>
      </c>
      <c r="P966" s="74">
        <v>0.25</v>
      </c>
      <c r="Q966" s="74">
        <v>0.25</v>
      </c>
      <c r="R966" s="74">
        <v>0.25</v>
      </c>
      <c r="S966" s="74">
        <v>0.25</v>
      </c>
      <c r="T966" s="75" t="s">
        <v>29</v>
      </c>
      <c r="U966" s="111"/>
      <c r="V966" s="467" t="s">
        <v>558</v>
      </c>
    </row>
    <row r="967" spans="2:22" ht="15.75" thickTop="1" x14ac:dyDescent="0.25">
      <c r="L967" s="62"/>
    </row>
    <row r="968" spans="2:22" x14ac:dyDescent="0.25">
      <c r="L968" s="62"/>
    </row>
    <row r="969" spans="2:22" x14ac:dyDescent="0.25">
      <c r="L969" s="62"/>
      <c r="N969" s="112"/>
    </row>
    <row r="970" spans="2:22" x14ac:dyDescent="0.25">
      <c r="L970" s="62"/>
      <c r="N970" s="61">
        <f>SUM(N966:N969)</f>
        <v>12500</v>
      </c>
    </row>
    <row r="971" spans="2:22" x14ac:dyDescent="0.25">
      <c r="L971" s="62"/>
    </row>
    <row r="972" spans="2:22" x14ac:dyDescent="0.25">
      <c r="L972" s="62"/>
    </row>
    <row r="973" spans="2:22" x14ac:dyDescent="0.25">
      <c r="L973" s="62"/>
    </row>
    <row r="974" spans="2:22" x14ac:dyDescent="0.25">
      <c r="L974" s="62"/>
    </row>
    <row r="975" spans="2:22" x14ac:dyDescent="0.25">
      <c r="L975" s="62"/>
    </row>
    <row r="976" spans="2:22" x14ac:dyDescent="0.25">
      <c r="L976" s="62"/>
    </row>
    <row r="977" spans="12:12" x14ac:dyDescent="0.25">
      <c r="L977" s="62"/>
    </row>
    <row r="978" spans="12:12" x14ac:dyDescent="0.25">
      <c r="L978" s="62"/>
    </row>
    <row r="979" spans="12:12" x14ac:dyDescent="0.25">
      <c r="L979" s="62"/>
    </row>
    <row r="980" spans="12:12" x14ac:dyDescent="0.25">
      <c r="L980" s="62"/>
    </row>
    <row r="981" spans="12:12" x14ac:dyDescent="0.25">
      <c r="L981" s="62"/>
    </row>
    <row r="982" spans="12:12" x14ac:dyDescent="0.25">
      <c r="L982" s="62"/>
    </row>
    <row r="983" spans="12:12" x14ac:dyDescent="0.25">
      <c r="L983" s="62"/>
    </row>
    <row r="984" spans="12:12" x14ac:dyDescent="0.25">
      <c r="L984" s="62"/>
    </row>
    <row r="985" spans="12:12" x14ac:dyDescent="0.25">
      <c r="L985" s="62"/>
    </row>
    <row r="986" spans="12:12" x14ac:dyDescent="0.25">
      <c r="L986" s="62"/>
    </row>
    <row r="987" spans="12:12" x14ac:dyDescent="0.25">
      <c r="L987" s="62"/>
    </row>
    <row r="988" spans="12:12" x14ac:dyDescent="0.25">
      <c r="L988" s="62"/>
    </row>
    <row r="989" spans="12:12" x14ac:dyDescent="0.25">
      <c r="L989" s="62"/>
    </row>
    <row r="990" spans="12:12" x14ac:dyDescent="0.25">
      <c r="L990" s="62"/>
    </row>
    <row r="991" spans="12:12" x14ac:dyDescent="0.25">
      <c r="L991" s="62"/>
    </row>
    <row r="992" spans="12:12" x14ac:dyDescent="0.25">
      <c r="L992" s="62"/>
    </row>
    <row r="993" spans="2:22" x14ac:dyDescent="0.25">
      <c r="L993" s="62"/>
    </row>
    <row r="994" spans="2:22" x14ac:dyDescent="0.25">
      <c r="L994" s="62"/>
    </row>
    <row r="995" spans="2:22" x14ac:dyDescent="0.25">
      <c r="L995" s="62"/>
    </row>
    <row r="996" spans="2:22" x14ac:dyDescent="0.25">
      <c r="L996" s="62"/>
    </row>
    <row r="997" spans="2:22" x14ac:dyDescent="0.25">
      <c r="L997" s="62"/>
    </row>
    <row r="998" spans="2:22" x14ac:dyDescent="0.25">
      <c r="L998" s="62"/>
    </row>
    <row r="999" spans="2:22" x14ac:dyDescent="0.25">
      <c r="B999" s="706" t="s">
        <v>0</v>
      </c>
      <c r="C999" s="706"/>
      <c r="D999" s="706"/>
      <c r="E999" s="706"/>
      <c r="F999" s="706"/>
      <c r="G999" s="706"/>
      <c r="H999" s="706"/>
      <c r="I999" s="706"/>
      <c r="J999" s="706"/>
      <c r="K999" s="706"/>
      <c r="L999" s="706"/>
      <c r="M999" s="706"/>
      <c r="N999" s="706"/>
      <c r="O999" s="706"/>
      <c r="P999" s="706"/>
      <c r="Q999" s="706"/>
      <c r="R999" s="706"/>
      <c r="S999" s="706"/>
      <c r="T999" s="706"/>
      <c r="U999" s="706"/>
      <c r="V999" s="706"/>
    </row>
    <row r="1000" spans="2:22" x14ac:dyDescent="0.25">
      <c r="B1000" s="713" t="s">
        <v>2</v>
      </c>
      <c r="C1000" s="713"/>
      <c r="D1000" s="713"/>
      <c r="E1000" s="713"/>
      <c r="F1000" s="713"/>
      <c r="G1000" s="713"/>
      <c r="H1000" s="713"/>
      <c r="I1000" s="713"/>
      <c r="J1000" s="713"/>
      <c r="K1000" s="713"/>
      <c r="L1000" s="713"/>
      <c r="M1000" s="713"/>
      <c r="N1000" s="713"/>
      <c r="O1000" s="713"/>
      <c r="P1000" s="713"/>
      <c r="Q1000" s="713"/>
      <c r="R1000" s="713"/>
      <c r="S1000" s="713"/>
      <c r="T1000" s="713"/>
      <c r="U1000" s="713"/>
      <c r="V1000" s="713"/>
    </row>
    <row r="1001" spans="2:22" x14ac:dyDescent="0.25">
      <c r="B1001" s="713" t="s">
        <v>3</v>
      </c>
      <c r="C1001" s="713"/>
      <c r="D1001" s="713"/>
      <c r="E1001" s="713"/>
      <c r="F1001" s="713"/>
      <c r="G1001" s="713"/>
      <c r="H1001" s="713"/>
      <c r="I1001" s="713"/>
      <c r="J1001" s="713"/>
      <c r="K1001" s="713"/>
      <c r="L1001" s="713"/>
      <c r="M1001" s="713"/>
      <c r="N1001" s="713"/>
      <c r="O1001" s="713"/>
      <c r="P1001" s="713"/>
      <c r="Q1001" s="713"/>
      <c r="R1001" s="713"/>
      <c r="S1001" s="713"/>
      <c r="T1001" s="713"/>
      <c r="U1001" s="713"/>
      <c r="V1001" s="713"/>
    </row>
    <row r="1002" spans="2:22" x14ac:dyDescent="0.25">
      <c r="B1002" s="713" t="s">
        <v>494</v>
      </c>
      <c r="C1002" s="713"/>
      <c r="D1002" s="713"/>
      <c r="E1002" s="713"/>
      <c r="F1002" s="713"/>
      <c r="G1002" s="713"/>
      <c r="H1002" s="713"/>
      <c r="I1002" s="713"/>
      <c r="J1002" s="713"/>
      <c r="K1002" s="713"/>
      <c r="L1002" s="713"/>
      <c r="M1002" s="713"/>
      <c r="N1002" s="713"/>
      <c r="O1002" s="713"/>
      <c r="P1002" s="713"/>
      <c r="Q1002" s="713"/>
      <c r="R1002" s="713"/>
      <c r="S1002" s="713"/>
      <c r="T1002" s="713"/>
      <c r="U1002" s="713"/>
      <c r="V1002" s="713"/>
    </row>
    <row r="1003" spans="2:22" x14ac:dyDescent="0.25">
      <c r="B1003" s="726" t="s">
        <v>4</v>
      </c>
      <c r="C1003" s="726"/>
      <c r="D1003" s="726"/>
      <c r="E1003" s="726"/>
      <c r="F1003" s="726"/>
      <c r="G1003" s="726"/>
      <c r="H1003" s="726"/>
      <c r="I1003" s="726"/>
      <c r="J1003" s="726"/>
      <c r="K1003" s="726"/>
      <c r="L1003" s="726"/>
      <c r="M1003" s="726"/>
      <c r="N1003" s="726"/>
      <c r="O1003" s="726"/>
      <c r="P1003" s="726"/>
      <c r="Q1003" s="726"/>
      <c r="R1003" s="726"/>
      <c r="S1003" s="726"/>
      <c r="T1003" s="726"/>
      <c r="U1003" s="726"/>
      <c r="V1003" s="726"/>
    </row>
    <row r="1004" spans="2:22" x14ac:dyDescent="0.25">
      <c r="B1004" s="697" t="s">
        <v>91</v>
      </c>
      <c r="C1004" s="697"/>
      <c r="D1004" s="697"/>
      <c r="E1004" s="697"/>
      <c r="F1004" s="697"/>
      <c r="G1004" s="697"/>
      <c r="H1004" s="697"/>
      <c r="I1004" s="697"/>
      <c r="J1004" s="697"/>
      <c r="K1004" s="697"/>
      <c r="L1004" s="697"/>
      <c r="M1004" s="697"/>
      <c r="N1004" s="697"/>
      <c r="O1004" s="697"/>
      <c r="P1004" s="697"/>
      <c r="Q1004" s="697"/>
      <c r="R1004" s="697"/>
      <c r="S1004" s="697"/>
      <c r="T1004" s="697"/>
      <c r="U1004" s="697"/>
      <c r="V1004" s="697"/>
    </row>
    <row r="1005" spans="2:22" ht="18.75" thickBot="1" x14ac:dyDescent="0.3">
      <c r="B1005" s="2"/>
      <c r="C1005" s="2"/>
      <c r="D1005" s="3"/>
      <c r="E1005" s="3"/>
      <c r="F1005" s="3"/>
      <c r="G1005" s="3"/>
      <c r="H1005" s="3"/>
      <c r="I1005" s="3"/>
      <c r="J1005" s="3"/>
      <c r="K1005" s="3"/>
      <c r="L1005" s="4"/>
      <c r="M1005" s="3"/>
      <c r="N1005" s="3"/>
      <c r="O1005" s="3"/>
      <c r="P1005" s="3"/>
      <c r="Q1005" s="3"/>
      <c r="R1005" s="3"/>
      <c r="S1005" s="3"/>
      <c r="T1005" s="2"/>
      <c r="U1005" s="2"/>
      <c r="V1005" s="2"/>
    </row>
    <row r="1006" spans="2:22" ht="15.75" thickTop="1" x14ac:dyDescent="0.25">
      <c r="B1006" s="698" t="s">
        <v>6</v>
      </c>
      <c r="C1006" s="700" t="s">
        <v>7</v>
      </c>
      <c r="D1006" s="702" t="s">
        <v>8</v>
      </c>
      <c r="E1006" s="702" t="s">
        <v>177</v>
      </c>
      <c r="F1006" s="702" t="s">
        <v>178</v>
      </c>
      <c r="G1006" s="702" t="s">
        <v>9</v>
      </c>
      <c r="H1006" s="702" t="s">
        <v>10</v>
      </c>
      <c r="I1006" s="312"/>
      <c r="J1006" s="702" t="s">
        <v>179</v>
      </c>
      <c r="K1006" s="702" t="s">
        <v>11</v>
      </c>
      <c r="L1006" s="700" t="s">
        <v>12</v>
      </c>
      <c r="M1006" s="704" t="s">
        <v>13</v>
      </c>
      <c r="N1006" s="704" t="s">
        <v>14</v>
      </c>
      <c r="O1006" s="704" t="s">
        <v>15</v>
      </c>
      <c r="P1006" s="715" t="s">
        <v>16</v>
      </c>
      <c r="Q1006" s="716"/>
      <c r="R1006" s="716"/>
      <c r="S1006" s="717"/>
      <c r="T1006" s="721" t="s">
        <v>17</v>
      </c>
      <c r="U1006" s="722"/>
      <c r="V1006" s="708" t="s">
        <v>18</v>
      </c>
    </row>
    <row r="1007" spans="2:22" x14ac:dyDescent="0.25">
      <c r="B1007" s="699"/>
      <c r="C1007" s="701"/>
      <c r="D1007" s="703"/>
      <c r="E1007" s="765"/>
      <c r="F1007" s="765"/>
      <c r="G1007" s="703"/>
      <c r="H1007" s="703"/>
      <c r="I1007" s="313"/>
      <c r="J1007" s="765"/>
      <c r="K1007" s="703"/>
      <c r="L1007" s="701"/>
      <c r="M1007" s="705"/>
      <c r="N1007" s="705"/>
      <c r="O1007" s="705"/>
      <c r="P1007" s="718"/>
      <c r="Q1007" s="719"/>
      <c r="R1007" s="719"/>
      <c r="S1007" s="720"/>
      <c r="T1007" s="723"/>
      <c r="U1007" s="724"/>
      <c r="V1007" s="709"/>
    </row>
    <row r="1008" spans="2:22" ht="48" x14ac:dyDescent="0.25">
      <c r="B1008" s="699"/>
      <c r="C1008" s="701"/>
      <c r="D1008" s="703"/>
      <c r="E1008" s="765"/>
      <c r="F1008" s="765"/>
      <c r="G1008" s="703"/>
      <c r="H1008" s="703"/>
      <c r="I1008" s="313" t="s">
        <v>180</v>
      </c>
      <c r="J1008" s="765"/>
      <c r="K1008" s="703"/>
      <c r="L1008" s="701"/>
      <c r="M1008" s="705"/>
      <c r="N1008" s="705"/>
      <c r="O1008" s="705"/>
      <c r="P1008" s="738" t="s">
        <v>19</v>
      </c>
      <c r="Q1008" s="738" t="s">
        <v>20</v>
      </c>
      <c r="R1008" s="738" t="s">
        <v>21</v>
      </c>
      <c r="S1008" s="738" t="s">
        <v>22</v>
      </c>
      <c r="T1008" s="740" t="s">
        <v>23</v>
      </c>
      <c r="U1008" s="740" t="s">
        <v>24</v>
      </c>
      <c r="V1008" s="709"/>
    </row>
    <row r="1009" spans="2:22" ht="15.75" thickBot="1" x14ac:dyDescent="0.3">
      <c r="B1009" s="727"/>
      <c r="C1009" s="725"/>
      <c r="D1009" s="707"/>
      <c r="E1009" s="766"/>
      <c r="F1009" s="766"/>
      <c r="G1009" s="707"/>
      <c r="H1009" s="707"/>
      <c r="I1009" s="314"/>
      <c r="J1009" s="766"/>
      <c r="K1009" s="707"/>
      <c r="L1009" s="725"/>
      <c r="M1009" s="696"/>
      <c r="N1009" s="696"/>
      <c r="O1009" s="696"/>
      <c r="P1009" s="739"/>
      <c r="Q1009" s="739"/>
      <c r="R1009" s="739"/>
      <c r="S1009" s="739"/>
      <c r="T1009" s="741"/>
      <c r="U1009" s="741"/>
      <c r="V1009" s="710"/>
    </row>
    <row r="1010" spans="2:22" ht="120.75" thickBot="1" x14ac:dyDescent="0.3">
      <c r="B1010" s="431">
        <v>1</v>
      </c>
      <c r="C1010" s="430">
        <v>32301</v>
      </c>
      <c r="D1010" s="380" t="s">
        <v>418</v>
      </c>
      <c r="E1010" s="318" t="s">
        <v>489</v>
      </c>
      <c r="F1010" s="319" t="s">
        <v>182</v>
      </c>
      <c r="G1010" s="5">
        <v>9</v>
      </c>
      <c r="H1010" s="170" t="s">
        <v>181</v>
      </c>
      <c r="I1010" s="170">
        <v>105</v>
      </c>
      <c r="J1010" s="7" t="s">
        <v>520</v>
      </c>
      <c r="K1010" s="524">
        <v>287005</v>
      </c>
      <c r="L1010" s="170" t="s">
        <v>75</v>
      </c>
      <c r="M1010" s="435">
        <v>0.21</v>
      </c>
      <c r="N1010" s="406">
        <v>60271</v>
      </c>
      <c r="O1010" s="417" t="s">
        <v>189</v>
      </c>
      <c r="P1010" s="429">
        <v>0.1</v>
      </c>
      <c r="Q1010" s="429">
        <v>0.4</v>
      </c>
      <c r="R1010" s="429">
        <v>0.1</v>
      </c>
      <c r="S1010" s="429">
        <v>0.4</v>
      </c>
      <c r="T1010" s="381"/>
      <c r="U1010" s="381" t="s">
        <v>29</v>
      </c>
      <c r="V1010" s="356" t="s">
        <v>558</v>
      </c>
    </row>
    <row r="1011" spans="2:22" ht="15.75" thickTop="1" x14ac:dyDescent="0.25">
      <c r="L1011" s="62"/>
      <c r="N1011" s="112"/>
    </row>
    <row r="1012" spans="2:22" x14ac:dyDescent="0.25">
      <c r="L1012" s="62"/>
      <c r="N1012" s="112"/>
    </row>
    <row r="1013" spans="2:22" x14ac:dyDescent="0.25">
      <c r="L1013" s="62"/>
    </row>
    <row r="1014" spans="2:22" x14ac:dyDescent="0.25">
      <c r="L1014" s="62"/>
      <c r="N1014" s="63"/>
    </row>
    <row r="1015" spans="2:22" x14ac:dyDescent="0.25">
      <c r="L1015" s="62"/>
      <c r="N1015" s="61">
        <f>SUM(N1010:N1014)</f>
        <v>60271</v>
      </c>
    </row>
    <row r="1016" spans="2:22" x14ac:dyDescent="0.25">
      <c r="L1016" s="62"/>
    </row>
    <row r="1017" spans="2:22" x14ac:dyDescent="0.25">
      <c r="L1017" s="62"/>
    </row>
    <row r="1018" spans="2:22" x14ac:dyDescent="0.25">
      <c r="L1018" s="62"/>
    </row>
    <row r="1019" spans="2:22" x14ac:dyDescent="0.25">
      <c r="L1019" s="62"/>
    </row>
    <row r="1020" spans="2:22" x14ac:dyDescent="0.25">
      <c r="L1020" s="62"/>
    </row>
    <row r="1021" spans="2:22" x14ac:dyDescent="0.25">
      <c r="L1021" s="62"/>
    </row>
    <row r="1022" spans="2:22" x14ac:dyDescent="0.25">
      <c r="L1022" s="62"/>
    </row>
    <row r="1023" spans="2:22" x14ac:dyDescent="0.25">
      <c r="L1023" s="62"/>
    </row>
    <row r="1024" spans="2:22" x14ac:dyDescent="0.25">
      <c r="L1024" s="62"/>
    </row>
    <row r="1025" spans="12:12" x14ac:dyDescent="0.25">
      <c r="L1025" s="62"/>
    </row>
    <row r="1026" spans="12:12" x14ac:dyDescent="0.25">
      <c r="L1026" s="62"/>
    </row>
    <row r="1027" spans="12:12" x14ac:dyDescent="0.25">
      <c r="L1027" s="62"/>
    </row>
    <row r="1028" spans="12:12" x14ac:dyDescent="0.25">
      <c r="L1028" s="62"/>
    </row>
    <row r="1029" spans="12:12" x14ac:dyDescent="0.25">
      <c r="L1029" s="62"/>
    </row>
    <row r="1030" spans="12:12" x14ac:dyDescent="0.25">
      <c r="L1030" s="62"/>
    </row>
    <row r="1031" spans="12:12" x14ac:dyDescent="0.25">
      <c r="L1031" s="62"/>
    </row>
    <row r="1032" spans="12:12" x14ac:dyDescent="0.25">
      <c r="L1032" s="62"/>
    </row>
    <row r="1033" spans="12:12" x14ac:dyDescent="0.25">
      <c r="L1033" s="62"/>
    </row>
    <row r="1034" spans="12:12" x14ac:dyDescent="0.25">
      <c r="L1034" s="62"/>
    </row>
    <row r="1035" spans="12:12" x14ac:dyDescent="0.25">
      <c r="L1035" s="62"/>
    </row>
    <row r="1036" spans="12:12" x14ac:dyDescent="0.25">
      <c r="L1036" s="62"/>
    </row>
    <row r="1037" spans="12:12" x14ac:dyDescent="0.25">
      <c r="L1037" s="62"/>
    </row>
    <row r="1038" spans="12:12" x14ac:dyDescent="0.25">
      <c r="L1038" s="62"/>
    </row>
    <row r="1039" spans="12:12" x14ac:dyDescent="0.25">
      <c r="L1039" s="62"/>
    </row>
    <row r="1040" spans="12:12" x14ac:dyDescent="0.25">
      <c r="L1040" s="62"/>
    </row>
    <row r="1041" spans="2:22" x14ac:dyDescent="0.25">
      <c r="L1041" s="62"/>
    </row>
    <row r="1042" spans="2:22" x14ac:dyDescent="0.25">
      <c r="L1042" s="62"/>
    </row>
    <row r="1043" spans="2:22" x14ac:dyDescent="0.25">
      <c r="L1043" s="62"/>
    </row>
    <row r="1044" spans="2:22" x14ac:dyDescent="0.25">
      <c r="L1044" s="62"/>
    </row>
    <row r="1045" spans="2:22" x14ac:dyDescent="0.25">
      <c r="B1045" s="706" t="s">
        <v>0</v>
      </c>
      <c r="C1045" s="706"/>
      <c r="D1045" s="706"/>
      <c r="E1045" s="706"/>
      <c r="F1045" s="706"/>
      <c r="G1045" s="706"/>
      <c r="H1045" s="706"/>
      <c r="I1045" s="706"/>
      <c r="J1045" s="706"/>
      <c r="K1045" s="706"/>
      <c r="L1045" s="706"/>
      <c r="M1045" s="706"/>
      <c r="N1045" s="706"/>
      <c r="O1045" s="706"/>
      <c r="P1045" s="706"/>
      <c r="Q1045" s="706"/>
      <c r="R1045" s="706"/>
      <c r="S1045" s="706"/>
      <c r="T1045" s="706"/>
      <c r="U1045" s="706"/>
      <c r="V1045" s="706"/>
    </row>
    <row r="1046" spans="2:22" x14ac:dyDescent="0.25">
      <c r="B1046" s="713" t="s">
        <v>1</v>
      </c>
      <c r="C1046" s="713"/>
      <c r="D1046" s="713"/>
      <c r="E1046" s="713"/>
      <c r="F1046" s="713"/>
      <c r="G1046" s="713"/>
      <c r="H1046" s="713"/>
      <c r="I1046" s="713"/>
      <c r="J1046" s="713"/>
      <c r="K1046" s="713"/>
      <c r="L1046" s="713"/>
      <c r="M1046" s="713"/>
      <c r="N1046" s="713"/>
      <c r="O1046" s="713"/>
      <c r="P1046" s="713"/>
      <c r="Q1046" s="713"/>
      <c r="R1046" s="713"/>
      <c r="S1046" s="713"/>
      <c r="T1046" s="713"/>
      <c r="U1046" s="713"/>
      <c r="V1046" s="713"/>
    </row>
    <row r="1047" spans="2:22" x14ac:dyDescent="0.25">
      <c r="B1047" s="713" t="s">
        <v>2</v>
      </c>
      <c r="C1047" s="713"/>
      <c r="D1047" s="713"/>
      <c r="E1047" s="713"/>
      <c r="F1047" s="713"/>
      <c r="G1047" s="713"/>
      <c r="H1047" s="713"/>
      <c r="I1047" s="713"/>
      <c r="J1047" s="713"/>
      <c r="K1047" s="713"/>
      <c r="L1047" s="713"/>
      <c r="M1047" s="713"/>
      <c r="N1047" s="713"/>
      <c r="O1047" s="713"/>
      <c r="P1047" s="713"/>
      <c r="Q1047" s="713"/>
      <c r="R1047" s="713"/>
      <c r="S1047" s="713"/>
      <c r="T1047" s="713"/>
      <c r="U1047" s="713"/>
      <c r="V1047" s="713"/>
    </row>
    <row r="1048" spans="2:22" x14ac:dyDescent="0.25">
      <c r="B1048" s="713" t="s">
        <v>3</v>
      </c>
      <c r="C1048" s="713"/>
      <c r="D1048" s="713"/>
      <c r="E1048" s="713"/>
      <c r="F1048" s="713"/>
      <c r="G1048" s="713"/>
      <c r="H1048" s="713"/>
      <c r="I1048" s="713"/>
      <c r="J1048" s="713"/>
      <c r="K1048" s="713"/>
      <c r="L1048" s="713"/>
      <c r="M1048" s="713"/>
      <c r="N1048" s="713"/>
      <c r="O1048" s="713"/>
      <c r="P1048" s="713"/>
      <c r="Q1048" s="713"/>
      <c r="R1048" s="713"/>
      <c r="S1048" s="713"/>
      <c r="T1048" s="713"/>
      <c r="U1048" s="713"/>
      <c r="V1048" s="713"/>
    </row>
    <row r="1049" spans="2:22" x14ac:dyDescent="0.25">
      <c r="B1049" s="713" t="s">
        <v>494</v>
      </c>
      <c r="C1049" s="713"/>
      <c r="D1049" s="713"/>
      <c r="E1049" s="713"/>
      <c r="F1049" s="713"/>
      <c r="G1049" s="713"/>
      <c r="H1049" s="713"/>
      <c r="I1049" s="713"/>
      <c r="J1049" s="713"/>
      <c r="K1049" s="713"/>
      <c r="L1049" s="713"/>
      <c r="M1049" s="713"/>
      <c r="N1049" s="713"/>
      <c r="O1049" s="713"/>
      <c r="P1049" s="713"/>
      <c r="Q1049" s="713"/>
      <c r="R1049" s="713"/>
      <c r="S1049" s="713"/>
      <c r="T1049" s="713"/>
      <c r="U1049" s="713"/>
      <c r="V1049" s="713"/>
    </row>
    <row r="1050" spans="2:22" x14ac:dyDescent="0.25">
      <c r="B1050" s="714" t="s">
        <v>4</v>
      </c>
      <c r="C1050" s="714"/>
      <c r="D1050" s="714"/>
      <c r="E1050" s="714"/>
      <c r="F1050" s="714"/>
      <c r="G1050" s="714"/>
      <c r="H1050" s="714"/>
      <c r="I1050" s="714"/>
      <c r="J1050" s="714"/>
      <c r="K1050" s="714"/>
      <c r="L1050" s="714"/>
      <c r="M1050" s="714"/>
      <c r="N1050" s="714"/>
      <c r="O1050" s="714"/>
      <c r="P1050" s="714"/>
      <c r="Q1050" s="714"/>
      <c r="R1050" s="714"/>
      <c r="S1050" s="714"/>
      <c r="T1050" s="714"/>
      <c r="U1050" s="714"/>
      <c r="V1050" s="714"/>
    </row>
    <row r="1051" spans="2:22" x14ac:dyDescent="0.25">
      <c r="B1051" s="737" t="s">
        <v>92</v>
      </c>
      <c r="C1051" s="706"/>
      <c r="D1051" s="706"/>
      <c r="E1051" s="706"/>
      <c r="F1051" s="706"/>
      <c r="G1051" s="706"/>
      <c r="H1051" s="706"/>
      <c r="I1051" s="706"/>
      <c r="J1051" s="706"/>
      <c r="K1051" s="706"/>
      <c r="L1051" s="706"/>
      <c r="M1051" s="706"/>
      <c r="N1051" s="706"/>
      <c r="O1051" s="706"/>
      <c r="P1051" s="706"/>
      <c r="Q1051" s="706"/>
      <c r="R1051" s="706"/>
      <c r="S1051" s="706"/>
      <c r="T1051" s="706"/>
      <c r="U1051" s="706"/>
      <c r="V1051" s="706"/>
    </row>
    <row r="1052" spans="2:22" ht="18.75" thickBot="1" x14ac:dyDescent="0.3">
      <c r="B1052" s="2"/>
      <c r="C1052" s="2"/>
      <c r="D1052" s="3"/>
      <c r="E1052" s="3"/>
      <c r="F1052" s="3"/>
      <c r="G1052" s="3"/>
      <c r="H1052" s="3"/>
      <c r="I1052" s="3"/>
      <c r="J1052" s="3"/>
      <c r="K1052" s="3"/>
      <c r="L1052" s="4"/>
      <c r="M1052" s="3"/>
      <c r="N1052" s="3"/>
      <c r="O1052" s="3"/>
      <c r="P1052" s="3"/>
      <c r="Q1052" s="3"/>
      <c r="R1052" s="3"/>
      <c r="S1052" s="3"/>
      <c r="T1052" s="2"/>
      <c r="U1052" s="2"/>
      <c r="V1052" s="2"/>
    </row>
    <row r="1053" spans="2:22" ht="15.75" thickTop="1" x14ac:dyDescent="0.25">
      <c r="B1053" s="698" t="s">
        <v>6</v>
      </c>
      <c r="C1053" s="700" t="s">
        <v>7</v>
      </c>
      <c r="D1053" s="702" t="s">
        <v>8</v>
      </c>
      <c r="E1053" s="702" t="s">
        <v>177</v>
      </c>
      <c r="F1053" s="702" t="s">
        <v>178</v>
      </c>
      <c r="G1053" s="702" t="s">
        <v>9</v>
      </c>
      <c r="H1053" s="702" t="s">
        <v>10</v>
      </c>
      <c r="I1053" s="312"/>
      <c r="J1053" s="702" t="s">
        <v>179</v>
      </c>
      <c r="K1053" s="702" t="s">
        <v>191</v>
      </c>
      <c r="L1053" s="700" t="s">
        <v>12</v>
      </c>
      <c r="M1053" s="704" t="s">
        <v>13</v>
      </c>
      <c r="N1053" s="704" t="s">
        <v>14</v>
      </c>
      <c r="O1053" s="704" t="s">
        <v>15</v>
      </c>
      <c r="P1053" s="715" t="s">
        <v>16</v>
      </c>
      <c r="Q1053" s="716"/>
      <c r="R1053" s="716"/>
      <c r="S1053" s="717"/>
      <c r="T1053" s="721" t="s">
        <v>17</v>
      </c>
      <c r="U1053" s="722"/>
      <c r="V1053" s="708" t="s">
        <v>18</v>
      </c>
    </row>
    <row r="1054" spans="2:22" x14ac:dyDescent="0.25">
      <c r="B1054" s="699"/>
      <c r="C1054" s="701"/>
      <c r="D1054" s="703"/>
      <c r="E1054" s="765"/>
      <c r="F1054" s="765"/>
      <c r="G1054" s="703"/>
      <c r="H1054" s="703"/>
      <c r="I1054" s="313"/>
      <c r="J1054" s="765"/>
      <c r="K1054" s="703"/>
      <c r="L1054" s="701"/>
      <c r="M1054" s="705"/>
      <c r="N1054" s="705"/>
      <c r="O1054" s="705"/>
      <c r="P1054" s="718"/>
      <c r="Q1054" s="719"/>
      <c r="R1054" s="719"/>
      <c r="S1054" s="720"/>
      <c r="T1054" s="723"/>
      <c r="U1054" s="724"/>
      <c r="V1054" s="709"/>
    </row>
    <row r="1055" spans="2:22" ht="48" x14ac:dyDescent="0.25">
      <c r="B1055" s="699"/>
      <c r="C1055" s="701"/>
      <c r="D1055" s="703"/>
      <c r="E1055" s="765"/>
      <c r="F1055" s="765"/>
      <c r="G1055" s="703"/>
      <c r="H1055" s="703"/>
      <c r="I1055" s="313" t="s">
        <v>180</v>
      </c>
      <c r="J1055" s="765"/>
      <c r="K1055" s="703"/>
      <c r="L1055" s="701"/>
      <c r="M1055" s="705"/>
      <c r="N1055" s="705"/>
      <c r="O1055" s="705"/>
      <c r="P1055" s="738" t="s">
        <v>19</v>
      </c>
      <c r="Q1055" s="738" t="s">
        <v>20</v>
      </c>
      <c r="R1055" s="738" t="s">
        <v>21</v>
      </c>
      <c r="S1055" s="738" t="s">
        <v>22</v>
      </c>
      <c r="T1055" s="740" t="s">
        <v>23</v>
      </c>
      <c r="U1055" s="740" t="s">
        <v>24</v>
      </c>
      <c r="V1055" s="709"/>
    </row>
    <row r="1056" spans="2:22" ht="15.75" thickBot="1" x14ac:dyDescent="0.3">
      <c r="B1056" s="727"/>
      <c r="C1056" s="725"/>
      <c r="D1056" s="707"/>
      <c r="E1056" s="766"/>
      <c r="F1056" s="766"/>
      <c r="G1056" s="707"/>
      <c r="H1056" s="707"/>
      <c r="I1056" s="314"/>
      <c r="J1056" s="766"/>
      <c r="K1056" s="707"/>
      <c r="L1056" s="725"/>
      <c r="M1056" s="696"/>
      <c r="N1056" s="696"/>
      <c r="O1056" s="696"/>
      <c r="P1056" s="739"/>
      <c r="Q1056" s="739"/>
      <c r="R1056" s="739"/>
      <c r="S1056" s="739"/>
      <c r="T1056" s="741"/>
      <c r="U1056" s="741"/>
      <c r="V1056" s="710"/>
    </row>
    <row r="1057" spans="2:22" ht="120.75" thickBot="1" x14ac:dyDescent="0.3">
      <c r="B1057" s="55">
        <v>1</v>
      </c>
      <c r="C1057" s="56">
        <v>33101</v>
      </c>
      <c r="D1057" s="174" t="s">
        <v>419</v>
      </c>
      <c r="E1057" s="318" t="s">
        <v>489</v>
      </c>
      <c r="F1057" s="319" t="s">
        <v>182</v>
      </c>
      <c r="G1057" s="5">
        <v>9</v>
      </c>
      <c r="H1057" s="170" t="s">
        <v>181</v>
      </c>
      <c r="I1057" s="170">
        <v>105</v>
      </c>
      <c r="J1057" s="7" t="s">
        <v>520</v>
      </c>
      <c r="K1057" s="405">
        <v>1</v>
      </c>
      <c r="L1057" s="174" t="s">
        <v>75</v>
      </c>
      <c r="M1057" s="407">
        <v>550000</v>
      </c>
      <c r="N1057" s="179">
        <v>275000</v>
      </c>
      <c r="O1057" s="344" t="s">
        <v>189</v>
      </c>
      <c r="P1057" s="58">
        <v>0.25</v>
      </c>
      <c r="Q1057" s="58">
        <v>0.25</v>
      </c>
      <c r="R1057" s="58">
        <v>0.25</v>
      </c>
      <c r="S1057" s="58">
        <v>0.25</v>
      </c>
      <c r="T1057" s="59" t="s">
        <v>29</v>
      </c>
      <c r="U1057" s="60"/>
      <c r="V1057" s="398" t="s">
        <v>558</v>
      </c>
    </row>
    <row r="1058" spans="2:22" ht="15.75" thickTop="1" x14ac:dyDescent="0.25">
      <c r="L1058" s="62"/>
    </row>
    <row r="1059" spans="2:22" x14ac:dyDescent="0.25">
      <c r="L1059" s="62"/>
      <c r="N1059" s="61"/>
    </row>
    <row r="1060" spans="2:22" x14ac:dyDescent="0.25">
      <c r="L1060" s="62"/>
      <c r="N1060" s="112"/>
    </row>
    <row r="1061" spans="2:22" x14ac:dyDescent="0.25">
      <c r="L1061" s="62"/>
      <c r="N1061" s="112"/>
    </row>
    <row r="1062" spans="2:22" x14ac:dyDescent="0.25">
      <c r="L1062" s="62"/>
      <c r="N1062" s="61">
        <f>SUM(N1057:N1061)</f>
        <v>275000</v>
      </c>
    </row>
    <row r="1063" spans="2:22" x14ac:dyDescent="0.25">
      <c r="L1063" s="62"/>
      <c r="N1063" s="63"/>
    </row>
    <row r="1064" spans="2:22" x14ac:dyDescent="0.25">
      <c r="L1064" s="62"/>
    </row>
    <row r="1065" spans="2:22" x14ac:dyDescent="0.25">
      <c r="L1065" s="62"/>
    </row>
    <row r="1066" spans="2:22" x14ac:dyDescent="0.25">
      <c r="L1066" s="62"/>
    </row>
    <row r="1067" spans="2:22" x14ac:dyDescent="0.25">
      <c r="L1067" s="62"/>
    </row>
    <row r="1068" spans="2:22" x14ac:dyDescent="0.25">
      <c r="L1068" s="62"/>
    </row>
    <row r="1069" spans="2:22" x14ac:dyDescent="0.25">
      <c r="L1069" s="62"/>
    </row>
    <row r="1070" spans="2:22" x14ac:dyDescent="0.25">
      <c r="L1070" s="62"/>
    </row>
    <row r="1071" spans="2:22" x14ac:dyDescent="0.25">
      <c r="L1071" s="62"/>
    </row>
    <row r="1072" spans="2:22" x14ac:dyDescent="0.25">
      <c r="L1072" s="62"/>
    </row>
    <row r="1073" spans="2:22" x14ac:dyDescent="0.25">
      <c r="L1073" s="62"/>
    </row>
    <row r="1074" spans="2:22" x14ac:dyDescent="0.25">
      <c r="L1074" s="62"/>
    </row>
    <row r="1075" spans="2:22" x14ac:dyDescent="0.25">
      <c r="L1075" s="62"/>
    </row>
    <row r="1076" spans="2:22" x14ac:dyDescent="0.25">
      <c r="L1076" s="62"/>
    </row>
    <row r="1077" spans="2:22" x14ac:dyDescent="0.25">
      <c r="L1077" s="62"/>
    </row>
    <row r="1078" spans="2:22" x14ac:dyDescent="0.25">
      <c r="L1078" s="62"/>
    </row>
    <row r="1079" spans="2:22" x14ac:dyDescent="0.25">
      <c r="L1079" s="62"/>
    </row>
    <row r="1080" spans="2:22" x14ac:dyDescent="0.25">
      <c r="L1080" s="62"/>
    </row>
    <row r="1081" spans="2:22" x14ac:dyDescent="0.25">
      <c r="L1081" s="62"/>
    </row>
    <row r="1082" spans="2:22" x14ac:dyDescent="0.25">
      <c r="L1082" s="62"/>
    </row>
    <row r="1083" spans="2:22" x14ac:dyDescent="0.25">
      <c r="L1083" s="62"/>
    </row>
    <row r="1084" spans="2:22" x14ac:dyDescent="0.25">
      <c r="L1084" s="62"/>
    </row>
    <row r="1085" spans="2:22" x14ac:dyDescent="0.25">
      <c r="L1085" s="62"/>
    </row>
    <row r="1086" spans="2:22" x14ac:dyDescent="0.25">
      <c r="B1086" s="706" t="s">
        <v>0</v>
      </c>
      <c r="C1086" s="706"/>
      <c r="D1086" s="706"/>
      <c r="E1086" s="706"/>
      <c r="F1086" s="706"/>
      <c r="G1086" s="706"/>
      <c r="H1086" s="706"/>
      <c r="I1086" s="706"/>
      <c r="J1086" s="706"/>
      <c r="K1086" s="706"/>
      <c r="L1086" s="706"/>
      <c r="M1086" s="706"/>
      <c r="N1086" s="706"/>
      <c r="O1086" s="706"/>
      <c r="P1086" s="706"/>
      <c r="Q1086" s="706"/>
      <c r="R1086" s="706"/>
      <c r="S1086" s="706"/>
      <c r="T1086" s="706"/>
      <c r="U1086" s="706"/>
      <c r="V1086" s="706"/>
    </row>
    <row r="1087" spans="2:22" x14ac:dyDescent="0.25">
      <c r="B1087" s="713" t="s">
        <v>1</v>
      </c>
      <c r="C1087" s="713"/>
      <c r="D1087" s="713"/>
      <c r="E1087" s="713"/>
      <c r="F1087" s="713"/>
      <c r="G1087" s="713"/>
      <c r="H1087" s="713"/>
      <c r="I1087" s="713"/>
      <c r="J1087" s="713"/>
      <c r="K1087" s="713"/>
      <c r="L1087" s="713"/>
      <c r="M1087" s="713"/>
      <c r="N1087" s="713"/>
      <c r="O1087" s="713"/>
      <c r="P1087" s="713"/>
      <c r="Q1087" s="713"/>
      <c r="R1087" s="713"/>
      <c r="S1087" s="713"/>
      <c r="T1087" s="713"/>
      <c r="U1087" s="713"/>
      <c r="V1087" s="713"/>
    </row>
    <row r="1088" spans="2:22" x14ac:dyDescent="0.25">
      <c r="B1088" s="713" t="s">
        <v>2</v>
      </c>
      <c r="C1088" s="713"/>
      <c r="D1088" s="713"/>
      <c r="E1088" s="713"/>
      <c r="F1088" s="713"/>
      <c r="G1088" s="713"/>
      <c r="H1088" s="713"/>
      <c r="I1088" s="713"/>
      <c r="J1088" s="713"/>
      <c r="K1088" s="713"/>
      <c r="L1088" s="713"/>
      <c r="M1088" s="713"/>
      <c r="N1088" s="713"/>
      <c r="O1088" s="713"/>
      <c r="P1088" s="713"/>
      <c r="Q1088" s="713"/>
      <c r="R1088" s="713"/>
      <c r="S1088" s="713"/>
      <c r="T1088" s="713"/>
      <c r="U1088" s="713"/>
      <c r="V1088" s="713"/>
    </row>
    <row r="1089" spans="2:22" x14ac:dyDescent="0.25">
      <c r="B1089" s="713" t="s">
        <v>3</v>
      </c>
      <c r="C1089" s="713"/>
      <c r="D1089" s="713"/>
      <c r="E1089" s="713"/>
      <c r="F1089" s="713"/>
      <c r="G1089" s="713"/>
      <c r="H1089" s="713"/>
      <c r="I1089" s="713"/>
      <c r="J1089" s="713"/>
      <c r="K1089" s="713"/>
      <c r="L1089" s="713"/>
      <c r="M1089" s="713"/>
      <c r="N1089" s="713"/>
      <c r="O1089" s="713"/>
      <c r="P1089" s="713"/>
      <c r="Q1089" s="713"/>
      <c r="R1089" s="713"/>
      <c r="S1089" s="713"/>
      <c r="T1089" s="713"/>
      <c r="U1089" s="713"/>
      <c r="V1089" s="713"/>
    </row>
    <row r="1090" spans="2:22" x14ac:dyDescent="0.25">
      <c r="B1090" s="713" t="s">
        <v>494</v>
      </c>
      <c r="C1090" s="713"/>
      <c r="D1090" s="713"/>
      <c r="E1090" s="713"/>
      <c r="F1090" s="713"/>
      <c r="G1090" s="713"/>
      <c r="H1090" s="713"/>
      <c r="I1090" s="713"/>
      <c r="J1090" s="713"/>
      <c r="K1090" s="713"/>
      <c r="L1090" s="713"/>
      <c r="M1090" s="713"/>
      <c r="N1090" s="713"/>
      <c r="O1090" s="713"/>
      <c r="P1090" s="713"/>
      <c r="Q1090" s="713"/>
      <c r="R1090" s="713"/>
      <c r="S1090" s="713"/>
      <c r="T1090" s="713"/>
      <c r="U1090" s="713"/>
      <c r="V1090" s="713"/>
    </row>
    <row r="1091" spans="2:22" x14ac:dyDescent="0.25">
      <c r="B1091" s="726" t="s">
        <v>4</v>
      </c>
      <c r="C1091" s="726"/>
      <c r="D1091" s="726"/>
      <c r="E1091" s="726"/>
      <c r="F1091" s="726"/>
      <c r="G1091" s="726"/>
      <c r="H1091" s="726"/>
      <c r="I1091" s="726"/>
      <c r="J1091" s="726"/>
      <c r="K1091" s="726"/>
      <c r="L1091" s="726"/>
      <c r="M1091" s="726"/>
      <c r="N1091" s="726"/>
      <c r="O1091" s="726"/>
      <c r="P1091" s="726"/>
      <c r="Q1091" s="726"/>
      <c r="R1091" s="726"/>
      <c r="S1091" s="726"/>
      <c r="T1091" s="726"/>
      <c r="U1091" s="726"/>
      <c r="V1091" s="726"/>
    </row>
    <row r="1092" spans="2:22" x14ac:dyDescent="0.25">
      <c r="B1092" s="697" t="s">
        <v>93</v>
      </c>
      <c r="C1092" s="697"/>
      <c r="D1092" s="697"/>
      <c r="E1092" s="697"/>
      <c r="F1092" s="697"/>
      <c r="G1092" s="697"/>
      <c r="H1092" s="697"/>
      <c r="I1092" s="697"/>
      <c r="J1092" s="697"/>
      <c r="K1092" s="697"/>
      <c r="L1092" s="697"/>
      <c r="M1092" s="697"/>
      <c r="N1092" s="697"/>
      <c r="O1092" s="697"/>
      <c r="P1092" s="697"/>
      <c r="Q1092" s="697"/>
      <c r="R1092" s="697"/>
      <c r="S1092" s="697"/>
      <c r="T1092" s="697"/>
      <c r="U1092" s="697"/>
      <c r="V1092" s="697"/>
    </row>
    <row r="1093" spans="2:22" ht="18.75" thickBot="1" x14ac:dyDescent="0.3">
      <c r="B1093" s="2"/>
      <c r="C1093" s="2"/>
      <c r="D1093" s="3"/>
      <c r="E1093" s="3"/>
      <c r="F1093" s="3"/>
      <c r="G1093" s="3"/>
      <c r="H1093" s="3"/>
      <c r="I1093" s="3"/>
      <c r="J1093" s="3"/>
      <c r="K1093" s="3"/>
      <c r="L1093" s="4"/>
      <c r="M1093" s="3"/>
      <c r="N1093" s="3"/>
      <c r="O1093" s="3"/>
      <c r="P1093" s="3"/>
      <c r="Q1093" s="3"/>
      <c r="R1093" s="3"/>
      <c r="S1093" s="3"/>
      <c r="T1093" s="2"/>
      <c r="U1093" s="2"/>
      <c r="V1093" s="2"/>
    </row>
    <row r="1094" spans="2:22" ht="15.75" thickTop="1" x14ac:dyDescent="0.25">
      <c r="B1094" s="698" t="s">
        <v>6</v>
      </c>
      <c r="C1094" s="700" t="s">
        <v>7</v>
      </c>
      <c r="D1094" s="702" t="s">
        <v>8</v>
      </c>
      <c r="E1094" s="702" t="s">
        <v>177</v>
      </c>
      <c r="F1094" s="702" t="s">
        <v>178</v>
      </c>
      <c r="G1094" s="702" t="s">
        <v>9</v>
      </c>
      <c r="H1094" s="702" t="s">
        <v>10</v>
      </c>
      <c r="I1094" s="312"/>
      <c r="J1094" s="702" t="s">
        <v>179</v>
      </c>
      <c r="K1094" s="702" t="s">
        <v>11</v>
      </c>
      <c r="L1094" s="700" t="s">
        <v>12</v>
      </c>
      <c r="M1094" s="704" t="s">
        <v>13</v>
      </c>
      <c r="N1094" s="704" t="s">
        <v>14</v>
      </c>
      <c r="O1094" s="704" t="s">
        <v>15</v>
      </c>
      <c r="P1094" s="715" t="s">
        <v>16</v>
      </c>
      <c r="Q1094" s="716"/>
      <c r="R1094" s="716"/>
      <c r="S1094" s="717"/>
      <c r="T1094" s="721" t="s">
        <v>17</v>
      </c>
      <c r="U1094" s="722"/>
      <c r="V1094" s="708" t="s">
        <v>18</v>
      </c>
    </row>
    <row r="1095" spans="2:22" x14ac:dyDescent="0.25">
      <c r="B1095" s="699"/>
      <c r="C1095" s="701"/>
      <c r="D1095" s="703"/>
      <c r="E1095" s="765"/>
      <c r="F1095" s="765"/>
      <c r="G1095" s="703"/>
      <c r="H1095" s="703"/>
      <c r="I1095" s="313"/>
      <c r="J1095" s="765"/>
      <c r="K1095" s="703"/>
      <c r="L1095" s="701"/>
      <c r="M1095" s="705"/>
      <c r="N1095" s="705"/>
      <c r="O1095" s="705"/>
      <c r="P1095" s="718"/>
      <c r="Q1095" s="719"/>
      <c r="R1095" s="719"/>
      <c r="S1095" s="720"/>
      <c r="T1095" s="723"/>
      <c r="U1095" s="724"/>
      <c r="V1095" s="709"/>
    </row>
    <row r="1096" spans="2:22" ht="48" x14ac:dyDescent="0.25">
      <c r="B1096" s="699"/>
      <c r="C1096" s="701"/>
      <c r="D1096" s="703"/>
      <c r="E1096" s="765"/>
      <c r="F1096" s="765"/>
      <c r="G1096" s="703"/>
      <c r="H1096" s="703"/>
      <c r="I1096" s="313" t="s">
        <v>180</v>
      </c>
      <c r="J1096" s="765"/>
      <c r="K1096" s="703"/>
      <c r="L1096" s="701"/>
      <c r="M1096" s="705"/>
      <c r="N1096" s="705"/>
      <c r="O1096" s="705"/>
      <c r="P1096" s="738" t="s">
        <v>19</v>
      </c>
      <c r="Q1096" s="738" t="s">
        <v>20</v>
      </c>
      <c r="R1096" s="738" t="s">
        <v>21</v>
      </c>
      <c r="S1096" s="738" t="s">
        <v>22</v>
      </c>
      <c r="T1096" s="740" t="s">
        <v>23</v>
      </c>
      <c r="U1096" s="740" t="s">
        <v>24</v>
      </c>
      <c r="V1096" s="709"/>
    </row>
    <row r="1097" spans="2:22" ht="15.75" thickBot="1" x14ac:dyDescent="0.3">
      <c r="B1097" s="727"/>
      <c r="C1097" s="725"/>
      <c r="D1097" s="707"/>
      <c r="E1097" s="766"/>
      <c r="F1097" s="766"/>
      <c r="G1097" s="707"/>
      <c r="H1097" s="707"/>
      <c r="I1097" s="314"/>
      <c r="J1097" s="766"/>
      <c r="K1097" s="707"/>
      <c r="L1097" s="725"/>
      <c r="M1097" s="696"/>
      <c r="N1097" s="696"/>
      <c r="O1097" s="696"/>
      <c r="P1097" s="739"/>
      <c r="Q1097" s="739"/>
      <c r="R1097" s="739"/>
      <c r="S1097" s="739"/>
      <c r="T1097" s="741"/>
      <c r="U1097" s="741"/>
      <c r="V1097" s="710"/>
    </row>
    <row r="1098" spans="2:22" ht="120.75" thickBot="1" x14ac:dyDescent="0.3">
      <c r="B1098" s="129">
        <v>1</v>
      </c>
      <c r="C1098" s="286">
        <v>33603</v>
      </c>
      <c r="D1098" s="165" t="s">
        <v>420</v>
      </c>
      <c r="E1098" s="318" t="s">
        <v>489</v>
      </c>
      <c r="F1098" s="319" t="s">
        <v>182</v>
      </c>
      <c r="G1098" s="5">
        <v>9</v>
      </c>
      <c r="H1098" s="170" t="s">
        <v>181</v>
      </c>
      <c r="I1098" s="170">
        <v>105</v>
      </c>
      <c r="J1098" s="7" t="s">
        <v>520</v>
      </c>
      <c r="K1098" s="71">
        <v>300</v>
      </c>
      <c r="L1098" s="164" t="s">
        <v>75</v>
      </c>
      <c r="M1098" s="177">
        <v>41.79</v>
      </c>
      <c r="N1098" s="177">
        <v>12539</v>
      </c>
      <c r="O1098" s="344" t="s">
        <v>189</v>
      </c>
      <c r="P1098" s="288">
        <v>0.1</v>
      </c>
      <c r="Q1098" s="288">
        <v>0.4</v>
      </c>
      <c r="R1098" s="288">
        <v>0.1</v>
      </c>
      <c r="S1098" s="288">
        <v>0.4</v>
      </c>
      <c r="T1098" s="83"/>
      <c r="U1098" s="83" t="s">
        <v>29</v>
      </c>
      <c r="V1098" s="467" t="s">
        <v>558</v>
      </c>
    </row>
    <row r="1099" spans="2:22" ht="15.75" thickTop="1" x14ac:dyDescent="0.25">
      <c r="L1099" s="62"/>
    </row>
    <row r="1100" spans="2:22" x14ac:dyDescent="0.25">
      <c r="L1100" s="62"/>
    </row>
    <row r="1101" spans="2:22" x14ac:dyDescent="0.25">
      <c r="L1101" s="62"/>
    </row>
    <row r="1102" spans="2:22" x14ac:dyDescent="0.25">
      <c r="L1102" s="62"/>
      <c r="N1102" s="112"/>
    </row>
    <row r="1103" spans="2:22" x14ac:dyDescent="0.25">
      <c r="L1103" s="62"/>
      <c r="N1103" s="70">
        <f>SUM(N1098:N1102)</f>
        <v>12539</v>
      </c>
    </row>
    <row r="1104" spans="2:22" x14ac:dyDescent="0.25">
      <c r="L1104" s="62"/>
    </row>
    <row r="1105" spans="12:12" x14ac:dyDescent="0.25">
      <c r="L1105" s="62"/>
    </row>
    <row r="1106" spans="12:12" x14ac:dyDescent="0.25">
      <c r="L1106" s="62"/>
    </row>
    <row r="1107" spans="12:12" x14ac:dyDescent="0.25">
      <c r="L1107" s="62"/>
    </row>
    <row r="1108" spans="12:12" x14ac:dyDescent="0.25">
      <c r="L1108" s="62"/>
    </row>
    <row r="1109" spans="12:12" x14ac:dyDescent="0.25">
      <c r="L1109" s="62"/>
    </row>
    <row r="1110" spans="12:12" x14ac:dyDescent="0.25">
      <c r="L1110" s="62"/>
    </row>
    <row r="1111" spans="12:12" x14ac:dyDescent="0.25">
      <c r="L1111" s="62"/>
    </row>
    <row r="1112" spans="12:12" x14ac:dyDescent="0.25">
      <c r="L1112" s="62"/>
    </row>
    <row r="1113" spans="12:12" x14ac:dyDescent="0.25">
      <c r="L1113" s="62"/>
    </row>
    <row r="1114" spans="12:12" x14ac:dyDescent="0.25">
      <c r="L1114" s="62"/>
    </row>
    <row r="1115" spans="12:12" x14ac:dyDescent="0.25">
      <c r="L1115" s="62"/>
    </row>
    <row r="1116" spans="12:12" x14ac:dyDescent="0.25">
      <c r="L1116" s="62"/>
    </row>
    <row r="1117" spans="12:12" x14ac:dyDescent="0.25">
      <c r="L1117" s="62"/>
    </row>
    <row r="1118" spans="12:12" x14ac:dyDescent="0.25">
      <c r="L1118" s="62"/>
    </row>
    <row r="1119" spans="12:12" x14ac:dyDescent="0.25">
      <c r="L1119" s="62"/>
    </row>
    <row r="1120" spans="12:12" x14ac:dyDescent="0.25">
      <c r="L1120" s="62"/>
    </row>
    <row r="1121" spans="2:22" x14ac:dyDescent="0.25">
      <c r="L1121" s="62"/>
    </row>
    <row r="1122" spans="2:22" x14ac:dyDescent="0.25">
      <c r="L1122" s="62"/>
    </row>
    <row r="1123" spans="2:22" x14ac:dyDescent="0.25">
      <c r="L1123" s="62"/>
    </row>
    <row r="1124" spans="2:22" x14ac:dyDescent="0.25">
      <c r="L1124" s="62"/>
    </row>
    <row r="1125" spans="2:22" x14ac:dyDescent="0.25">
      <c r="L1125" s="62"/>
    </row>
    <row r="1126" spans="2:22" x14ac:dyDescent="0.25">
      <c r="B1126" s="706" t="s">
        <v>0</v>
      </c>
      <c r="C1126" s="706"/>
      <c r="D1126" s="706"/>
      <c r="E1126" s="706"/>
      <c r="F1126" s="706"/>
      <c r="G1126" s="706"/>
      <c r="H1126" s="706"/>
      <c r="I1126" s="706"/>
      <c r="J1126" s="706"/>
      <c r="K1126" s="706"/>
      <c r="L1126" s="706"/>
      <c r="M1126" s="706"/>
      <c r="N1126" s="706"/>
      <c r="O1126" s="706"/>
      <c r="P1126" s="706"/>
      <c r="Q1126" s="706"/>
      <c r="R1126" s="706"/>
      <c r="S1126" s="706"/>
      <c r="T1126" s="706"/>
      <c r="U1126" s="706"/>
      <c r="V1126" s="706"/>
    </row>
    <row r="1127" spans="2:22" x14ac:dyDescent="0.25">
      <c r="B1127" s="713" t="s">
        <v>1</v>
      </c>
      <c r="C1127" s="713"/>
      <c r="D1127" s="713"/>
      <c r="E1127" s="713"/>
      <c r="F1127" s="713"/>
      <c r="G1127" s="713"/>
      <c r="H1127" s="713"/>
      <c r="I1127" s="713"/>
      <c r="J1127" s="713"/>
      <c r="K1127" s="713"/>
      <c r="L1127" s="713"/>
      <c r="M1127" s="713"/>
      <c r="N1127" s="713"/>
      <c r="O1127" s="713"/>
      <c r="P1127" s="713"/>
      <c r="Q1127" s="713"/>
      <c r="R1127" s="713"/>
      <c r="S1127" s="713"/>
      <c r="T1127" s="713"/>
      <c r="U1127" s="713"/>
      <c r="V1127" s="713"/>
    </row>
    <row r="1128" spans="2:22" x14ac:dyDescent="0.25">
      <c r="B1128" s="713" t="s">
        <v>2</v>
      </c>
      <c r="C1128" s="713"/>
      <c r="D1128" s="713"/>
      <c r="E1128" s="713"/>
      <c r="F1128" s="713"/>
      <c r="G1128" s="713"/>
      <c r="H1128" s="713"/>
      <c r="I1128" s="713"/>
      <c r="J1128" s="713"/>
      <c r="K1128" s="713"/>
      <c r="L1128" s="713"/>
      <c r="M1128" s="713"/>
      <c r="N1128" s="713"/>
      <c r="O1128" s="713"/>
      <c r="P1128" s="713"/>
      <c r="Q1128" s="713"/>
      <c r="R1128" s="713"/>
      <c r="S1128" s="713"/>
      <c r="T1128" s="713"/>
      <c r="U1128" s="713"/>
      <c r="V1128" s="713"/>
    </row>
    <row r="1129" spans="2:22" x14ac:dyDescent="0.25">
      <c r="B1129" s="713" t="s">
        <v>3</v>
      </c>
      <c r="C1129" s="713"/>
      <c r="D1129" s="713"/>
      <c r="E1129" s="713"/>
      <c r="F1129" s="713"/>
      <c r="G1129" s="713"/>
      <c r="H1129" s="713"/>
      <c r="I1129" s="713"/>
      <c r="J1129" s="713"/>
      <c r="K1129" s="713"/>
      <c r="L1129" s="713"/>
      <c r="M1129" s="713"/>
      <c r="N1129" s="713"/>
      <c r="O1129" s="713"/>
      <c r="P1129" s="713"/>
      <c r="Q1129" s="713"/>
      <c r="R1129" s="713"/>
      <c r="S1129" s="713"/>
      <c r="T1129" s="713"/>
      <c r="U1129" s="713"/>
      <c r="V1129" s="713"/>
    </row>
    <row r="1130" spans="2:22" x14ac:dyDescent="0.25">
      <c r="B1130" s="713" t="s">
        <v>494</v>
      </c>
      <c r="C1130" s="713"/>
      <c r="D1130" s="713"/>
      <c r="E1130" s="713"/>
      <c r="F1130" s="713"/>
      <c r="G1130" s="713"/>
      <c r="H1130" s="713"/>
      <c r="I1130" s="713"/>
      <c r="J1130" s="713"/>
      <c r="K1130" s="713"/>
      <c r="L1130" s="713"/>
      <c r="M1130" s="713"/>
      <c r="N1130" s="713"/>
      <c r="O1130" s="713"/>
      <c r="P1130" s="713"/>
      <c r="Q1130" s="713"/>
      <c r="R1130" s="713"/>
      <c r="S1130" s="713"/>
      <c r="T1130" s="713"/>
      <c r="U1130" s="713"/>
      <c r="V1130" s="713"/>
    </row>
    <row r="1131" spans="2:22" x14ac:dyDescent="0.25">
      <c r="B1131" s="714" t="s">
        <v>4</v>
      </c>
      <c r="C1131" s="714"/>
      <c r="D1131" s="714"/>
      <c r="E1131" s="714"/>
      <c r="F1131" s="714"/>
      <c r="G1131" s="714"/>
      <c r="H1131" s="714"/>
      <c r="I1131" s="714"/>
      <c r="J1131" s="714"/>
      <c r="K1131" s="714"/>
      <c r="L1131" s="714"/>
      <c r="M1131" s="714"/>
      <c r="N1131" s="714"/>
      <c r="O1131" s="714"/>
      <c r="P1131" s="714"/>
      <c r="Q1131" s="714"/>
      <c r="R1131" s="714"/>
      <c r="S1131" s="714"/>
      <c r="T1131" s="714"/>
      <c r="U1131" s="714"/>
      <c r="V1131" s="714"/>
    </row>
    <row r="1132" spans="2:22" x14ac:dyDescent="0.25">
      <c r="B1132" s="737" t="s">
        <v>94</v>
      </c>
      <c r="C1132" s="706"/>
      <c r="D1132" s="706"/>
      <c r="E1132" s="706"/>
      <c r="F1132" s="706"/>
      <c r="G1132" s="706"/>
      <c r="H1132" s="706"/>
      <c r="I1132" s="706"/>
      <c r="J1132" s="706"/>
      <c r="K1132" s="706"/>
      <c r="L1132" s="706"/>
      <c r="M1132" s="706"/>
      <c r="N1132" s="706"/>
      <c r="O1132" s="706"/>
      <c r="P1132" s="706"/>
      <c r="Q1132" s="706"/>
      <c r="R1132" s="706"/>
      <c r="S1132" s="706"/>
      <c r="T1132" s="706"/>
      <c r="U1132" s="706"/>
      <c r="V1132" s="706"/>
    </row>
    <row r="1133" spans="2:22" ht="18.75" thickBot="1" x14ac:dyDescent="0.3">
      <c r="B1133" s="2"/>
      <c r="C1133" s="2"/>
      <c r="D1133" s="3"/>
      <c r="E1133" s="3"/>
      <c r="F1133" s="3"/>
      <c r="G1133" s="3"/>
      <c r="H1133" s="3"/>
      <c r="I1133" s="3"/>
      <c r="J1133" s="3"/>
      <c r="K1133" s="3"/>
      <c r="L1133" s="4"/>
      <c r="M1133" s="3"/>
      <c r="N1133" s="3"/>
      <c r="O1133" s="3"/>
      <c r="P1133" s="3"/>
      <c r="Q1133" s="3"/>
      <c r="R1133" s="3"/>
      <c r="S1133" s="3"/>
      <c r="T1133" s="2"/>
      <c r="U1133" s="2"/>
      <c r="V1133" s="2"/>
    </row>
    <row r="1134" spans="2:22" ht="15.75" thickTop="1" x14ac:dyDescent="0.25">
      <c r="B1134" s="698" t="s">
        <v>6</v>
      </c>
      <c r="C1134" s="700" t="s">
        <v>7</v>
      </c>
      <c r="D1134" s="702" t="s">
        <v>8</v>
      </c>
      <c r="E1134" s="702" t="s">
        <v>177</v>
      </c>
      <c r="F1134" s="702" t="s">
        <v>178</v>
      </c>
      <c r="G1134" s="702" t="s">
        <v>9</v>
      </c>
      <c r="H1134" s="702" t="s">
        <v>10</v>
      </c>
      <c r="I1134" s="312"/>
      <c r="J1134" s="702" t="s">
        <v>179</v>
      </c>
      <c r="K1134" s="702" t="s">
        <v>11</v>
      </c>
      <c r="L1134" s="700" t="s">
        <v>12</v>
      </c>
      <c r="M1134" s="704" t="s">
        <v>13</v>
      </c>
      <c r="N1134" s="704" t="s">
        <v>14</v>
      </c>
      <c r="O1134" s="704" t="s">
        <v>15</v>
      </c>
      <c r="P1134" s="715" t="s">
        <v>16</v>
      </c>
      <c r="Q1134" s="716"/>
      <c r="R1134" s="716"/>
      <c r="S1134" s="717"/>
      <c r="T1134" s="721" t="s">
        <v>17</v>
      </c>
      <c r="U1134" s="722"/>
      <c r="V1134" s="708" t="s">
        <v>18</v>
      </c>
    </row>
    <row r="1135" spans="2:22" x14ac:dyDescent="0.25">
      <c r="B1135" s="699"/>
      <c r="C1135" s="701"/>
      <c r="D1135" s="703"/>
      <c r="E1135" s="765"/>
      <c r="F1135" s="765"/>
      <c r="G1135" s="703"/>
      <c r="H1135" s="703"/>
      <c r="I1135" s="313"/>
      <c r="J1135" s="765"/>
      <c r="K1135" s="703"/>
      <c r="L1135" s="701"/>
      <c r="M1135" s="705"/>
      <c r="N1135" s="705"/>
      <c r="O1135" s="705"/>
      <c r="P1135" s="718"/>
      <c r="Q1135" s="719"/>
      <c r="R1135" s="719"/>
      <c r="S1135" s="720"/>
      <c r="T1135" s="723"/>
      <c r="U1135" s="724"/>
      <c r="V1135" s="709"/>
    </row>
    <row r="1136" spans="2:22" ht="48" x14ac:dyDescent="0.25">
      <c r="B1136" s="699"/>
      <c r="C1136" s="701"/>
      <c r="D1136" s="703"/>
      <c r="E1136" s="765"/>
      <c r="F1136" s="765"/>
      <c r="G1136" s="703"/>
      <c r="H1136" s="703"/>
      <c r="I1136" s="313" t="s">
        <v>180</v>
      </c>
      <c r="J1136" s="765"/>
      <c r="K1136" s="703"/>
      <c r="L1136" s="701"/>
      <c r="M1136" s="705"/>
      <c r="N1136" s="705"/>
      <c r="O1136" s="705"/>
      <c r="P1136" s="738" t="s">
        <v>19</v>
      </c>
      <c r="Q1136" s="738" t="s">
        <v>20</v>
      </c>
      <c r="R1136" s="738" t="s">
        <v>21</v>
      </c>
      <c r="S1136" s="738" t="s">
        <v>22</v>
      </c>
      <c r="T1136" s="740" t="s">
        <v>23</v>
      </c>
      <c r="U1136" s="740" t="s">
        <v>24</v>
      </c>
      <c r="V1136" s="709"/>
    </row>
    <row r="1137" spans="2:22" ht="15.75" thickBot="1" x14ac:dyDescent="0.3">
      <c r="B1137" s="727"/>
      <c r="C1137" s="725"/>
      <c r="D1137" s="707"/>
      <c r="E1137" s="766"/>
      <c r="F1137" s="766"/>
      <c r="G1137" s="707"/>
      <c r="H1137" s="707"/>
      <c r="I1137" s="314"/>
      <c r="J1137" s="766"/>
      <c r="K1137" s="707"/>
      <c r="L1137" s="725"/>
      <c r="M1137" s="696"/>
      <c r="N1137" s="696"/>
      <c r="O1137" s="696"/>
      <c r="P1137" s="739"/>
      <c r="Q1137" s="739"/>
      <c r="R1137" s="739"/>
      <c r="S1137" s="739"/>
      <c r="T1137" s="741"/>
      <c r="U1137" s="741"/>
      <c r="V1137" s="710"/>
    </row>
    <row r="1138" spans="2:22" ht="60" customHeight="1" x14ac:dyDescent="0.25">
      <c r="B1138" s="244">
        <v>4</v>
      </c>
      <c r="C1138" s="230">
        <v>33801</v>
      </c>
      <c r="D1138" s="176" t="s">
        <v>424</v>
      </c>
      <c r="E1138" s="318" t="s">
        <v>489</v>
      </c>
      <c r="F1138" s="319" t="s">
        <v>182</v>
      </c>
      <c r="G1138" s="5">
        <v>9</v>
      </c>
      <c r="H1138" s="5" t="s">
        <v>181</v>
      </c>
      <c r="I1138" s="5">
        <v>105</v>
      </c>
      <c r="J1138" s="731" t="s">
        <v>520</v>
      </c>
      <c r="K1138" s="230">
        <v>12</v>
      </c>
      <c r="L1138" s="176" t="s">
        <v>75</v>
      </c>
      <c r="M1138" s="240">
        <v>2500</v>
      </c>
      <c r="N1138" s="17">
        <v>15000</v>
      </c>
      <c r="O1138" s="775" t="s">
        <v>183</v>
      </c>
      <c r="P1138" s="86">
        <v>0.25</v>
      </c>
      <c r="Q1138" s="86">
        <v>0.25</v>
      </c>
      <c r="R1138" s="86">
        <v>0.25</v>
      </c>
      <c r="S1138" s="86">
        <v>0.25</v>
      </c>
      <c r="T1138" s="351" t="s">
        <v>29</v>
      </c>
      <c r="U1138" s="351"/>
      <c r="V1138" s="773" t="s">
        <v>558</v>
      </c>
    </row>
    <row r="1139" spans="2:22" ht="36.75" thickBot="1" x14ac:dyDescent="0.3">
      <c r="B1139" s="245">
        <v>5</v>
      </c>
      <c r="C1139" s="231">
        <v>33801</v>
      </c>
      <c r="D1139" s="200" t="s">
        <v>425</v>
      </c>
      <c r="E1139" s="318" t="s">
        <v>489</v>
      </c>
      <c r="F1139" s="319" t="s">
        <v>182</v>
      </c>
      <c r="G1139" s="5">
        <v>9</v>
      </c>
      <c r="H1139" s="174" t="s">
        <v>181</v>
      </c>
      <c r="I1139" s="174">
        <v>105</v>
      </c>
      <c r="J1139" s="751"/>
      <c r="K1139" s="231">
        <v>12</v>
      </c>
      <c r="L1139" s="200" t="s">
        <v>75</v>
      </c>
      <c r="M1139" s="241">
        <v>7916.66</v>
      </c>
      <c r="N1139" s="149">
        <v>47500</v>
      </c>
      <c r="O1139" s="808"/>
      <c r="P1139" s="58">
        <v>0.25</v>
      </c>
      <c r="Q1139" s="58">
        <v>0.25</v>
      </c>
      <c r="R1139" s="58">
        <v>0.25</v>
      </c>
      <c r="S1139" s="58">
        <v>0.25</v>
      </c>
      <c r="T1139" s="424" t="s">
        <v>29</v>
      </c>
      <c r="U1139" s="424"/>
      <c r="V1139" s="786"/>
    </row>
    <row r="1140" spans="2:22" ht="15.75" thickTop="1" x14ac:dyDescent="0.25">
      <c r="L1140" s="62"/>
    </row>
    <row r="1141" spans="2:22" x14ac:dyDescent="0.25">
      <c r="L1141" s="62"/>
    </row>
    <row r="1142" spans="2:22" x14ac:dyDescent="0.25">
      <c r="L1142" s="62"/>
    </row>
    <row r="1143" spans="2:22" x14ac:dyDescent="0.25">
      <c r="L1143" s="62"/>
      <c r="N1143" s="102">
        <f>SUM(N1138:N1142)</f>
        <v>62500</v>
      </c>
    </row>
    <row r="1144" spans="2:22" x14ac:dyDescent="0.25">
      <c r="L1144" s="62"/>
    </row>
    <row r="1145" spans="2:22" x14ac:dyDescent="0.25">
      <c r="L1145" s="62"/>
    </row>
    <row r="1146" spans="2:22" x14ac:dyDescent="0.25">
      <c r="L1146" s="62"/>
    </row>
    <row r="1147" spans="2:22" x14ac:dyDescent="0.25">
      <c r="L1147" s="62"/>
    </row>
    <row r="1148" spans="2:22" x14ac:dyDescent="0.25">
      <c r="L1148" s="62"/>
    </row>
    <row r="1149" spans="2:22" x14ac:dyDescent="0.25">
      <c r="L1149" s="62"/>
    </row>
    <row r="1150" spans="2:22" x14ac:dyDescent="0.25">
      <c r="L1150" s="62"/>
    </row>
    <row r="1151" spans="2:22" x14ac:dyDescent="0.25">
      <c r="L1151" s="62"/>
    </row>
    <row r="1152" spans="2:22" x14ac:dyDescent="0.25">
      <c r="L1152" s="62"/>
    </row>
    <row r="1153" spans="12:12" x14ac:dyDescent="0.25">
      <c r="L1153" s="62"/>
    </row>
    <row r="1154" spans="12:12" x14ac:dyDescent="0.25">
      <c r="L1154" s="62"/>
    </row>
    <row r="1155" spans="12:12" x14ac:dyDescent="0.25">
      <c r="L1155" s="62"/>
    </row>
    <row r="1156" spans="12:12" x14ac:dyDescent="0.25">
      <c r="L1156" s="62"/>
    </row>
    <row r="1157" spans="12:12" x14ac:dyDescent="0.25">
      <c r="L1157" s="62"/>
    </row>
    <row r="1158" spans="12:12" x14ac:dyDescent="0.25">
      <c r="L1158" s="62"/>
    </row>
    <row r="1159" spans="12:12" x14ac:dyDescent="0.25">
      <c r="L1159" s="62"/>
    </row>
    <row r="1160" spans="12:12" x14ac:dyDescent="0.25">
      <c r="L1160" s="62"/>
    </row>
    <row r="1161" spans="12:12" x14ac:dyDescent="0.25">
      <c r="L1161" s="62"/>
    </row>
    <row r="1162" spans="12:12" x14ac:dyDescent="0.25">
      <c r="L1162" s="62"/>
    </row>
    <row r="1163" spans="12:12" x14ac:dyDescent="0.25">
      <c r="L1163" s="62"/>
    </row>
    <row r="1164" spans="12:12" x14ac:dyDescent="0.25">
      <c r="L1164" s="62"/>
    </row>
    <row r="1165" spans="12:12" x14ac:dyDescent="0.25">
      <c r="L1165" s="62"/>
    </row>
    <row r="1166" spans="12:12" x14ac:dyDescent="0.25">
      <c r="L1166" s="62"/>
    </row>
    <row r="1167" spans="12:12" x14ac:dyDescent="0.25">
      <c r="L1167" s="62"/>
    </row>
    <row r="1168" spans="12:12" x14ac:dyDescent="0.25">
      <c r="L1168" s="62"/>
    </row>
    <row r="1169" spans="2:22" x14ac:dyDescent="0.25">
      <c r="L1169" s="62"/>
    </row>
    <row r="1170" spans="2:22" x14ac:dyDescent="0.25">
      <c r="L1170" s="62"/>
    </row>
    <row r="1171" spans="2:22" x14ac:dyDescent="0.25">
      <c r="B1171" s="706" t="s">
        <v>0</v>
      </c>
      <c r="C1171" s="706"/>
      <c r="D1171" s="706"/>
      <c r="E1171" s="706"/>
      <c r="F1171" s="706"/>
      <c r="G1171" s="706"/>
      <c r="H1171" s="706"/>
      <c r="I1171" s="706"/>
      <c r="J1171" s="706"/>
      <c r="K1171" s="706"/>
      <c r="L1171" s="706"/>
      <c r="M1171" s="706"/>
      <c r="N1171" s="706"/>
      <c r="O1171" s="706"/>
      <c r="P1171" s="706"/>
      <c r="Q1171" s="706"/>
      <c r="R1171" s="706"/>
      <c r="S1171" s="706"/>
      <c r="T1171" s="706"/>
      <c r="U1171" s="706"/>
      <c r="V1171" s="706"/>
    </row>
    <row r="1172" spans="2:22" x14ac:dyDescent="0.25">
      <c r="B1172" s="713" t="s">
        <v>1</v>
      </c>
      <c r="C1172" s="713"/>
      <c r="D1172" s="713"/>
      <c r="E1172" s="713"/>
      <c r="F1172" s="713"/>
      <c r="G1172" s="713"/>
      <c r="H1172" s="713"/>
      <c r="I1172" s="713"/>
      <c r="J1172" s="713"/>
      <c r="K1172" s="713"/>
      <c r="L1172" s="713"/>
      <c r="M1172" s="713"/>
      <c r="N1172" s="713"/>
      <c r="O1172" s="713"/>
      <c r="P1172" s="713"/>
      <c r="Q1172" s="713"/>
      <c r="R1172" s="713"/>
      <c r="S1172" s="713"/>
      <c r="T1172" s="713"/>
      <c r="U1172" s="713"/>
      <c r="V1172" s="713"/>
    </row>
    <row r="1173" spans="2:22" x14ac:dyDescent="0.25">
      <c r="B1173" s="713" t="s">
        <v>2</v>
      </c>
      <c r="C1173" s="713"/>
      <c r="D1173" s="713"/>
      <c r="E1173" s="713"/>
      <c r="F1173" s="713"/>
      <c r="G1173" s="713"/>
      <c r="H1173" s="713"/>
      <c r="I1173" s="713"/>
      <c r="J1173" s="713"/>
      <c r="K1173" s="713"/>
      <c r="L1173" s="713"/>
      <c r="M1173" s="713"/>
      <c r="N1173" s="713"/>
      <c r="O1173" s="713"/>
      <c r="P1173" s="713"/>
      <c r="Q1173" s="713"/>
      <c r="R1173" s="713"/>
      <c r="S1173" s="713"/>
      <c r="T1173" s="713"/>
      <c r="U1173" s="713"/>
      <c r="V1173" s="713"/>
    </row>
    <row r="1174" spans="2:22" x14ac:dyDescent="0.25">
      <c r="B1174" s="713" t="s">
        <v>3</v>
      </c>
      <c r="C1174" s="713"/>
      <c r="D1174" s="713"/>
      <c r="E1174" s="713"/>
      <c r="F1174" s="713"/>
      <c r="G1174" s="713"/>
      <c r="H1174" s="713"/>
      <c r="I1174" s="713"/>
      <c r="J1174" s="713"/>
      <c r="K1174" s="713"/>
      <c r="L1174" s="713"/>
      <c r="M1174" s="713"/>
      <c r="N1174" s="713"/>
      <c r="O1174" s="713"/>
      <c r="P1174" s="713"/>
      <c r="Q1174" s="713"/>
      <c r="R1174" s="713"/>
      <c r="S1174" s="713"/>
      <c r="T1174" s="713"/>
      <c r="U1174" s="713"/>
      <c r="V1174" s="713"/>
    </row>
    <row r="1175" spans="2:22" x14ac:dyDescent="0.25">
      <c r="B1175" s="713" t="s">
        <v>494</v>
      </c>
      <c r="C1175" s="713"/>
      <c r="D1175" s="713"/>
      <c r="E1175" s="713"/>
      <c r="F1175" s="713"/>
      <c r="G1175" s="713"/>
      <c r="H1175" s="713"/>
      <c r="I1175" s="713"/>
      <c r="J1175" s="713"/>
      <c r="K1175" s="713"/>
      <c r="L1175" s="713"/>
      <c r="M1175" s="713"/>
      <c r="N1175" s="713"/>
      <c r="O1175" s="713"/>
      <c r="P1175" s="713"/>
      <c r="Q1175" s="713"/>
      <c r="R1175" s="713"/>
      <c r="S1175" s="713"/>
      <c r="T1175" s="713"/>
      <c r="U1175" s="713"/>
      <c r="V1175" s="713"/>
    </row>
    <row r="1176" spans="2:22" x14ac:dyDescent="0.25">
      <c r="B1176" s="714" t="s">
        <v>4</v>
      </c>
      <c r="C1176" s="714"/>
      <c r="D1176" s="714"/>
      <c r="E1176" s="714"/>
      <c r="F1176" s="714"/>
      <c r="G1176" s="714"/>
      <c r="H1176" s="714"/>
      <c r="I1176" s="714"/>
      <c r="J1176" s="714"/>
      <c r="K1176" s="714"/>
      <c r="L1176" s="714"/>
      <c r="M1176" s="714"/>
      <c r="N1176" s="714"/>
      <c r="O1176" s="714"/>
      <c r="P1176" s="714"/>
      <c r="Q1176" s="714"/>
      <c r="R1176" s="714"/>
      <c r="S1176" s="714"/>
      <c r="T1176" s="714"/>
      <c r="U1176" s="714"/>
      <c r="V1176" s="714"/>
    </row>
    <row r="1177" spans="2:22" x14ac:dyDescent="0.25">
      <c r="B1177" s="737" t="s">
        <v>95</v>
      </c>
      <c r="C1177" s="706"/>
      <c r="D1177" s="706"/>
      <c r="E1177" s="706"/>
      <c r="F1177" s="706"/>
      <c r="G1177" s="706"/>
      <c r="H1177" s="706"/>
      <c r="I1177" s="706"/>
      <c r="J1177" s="706"/>
      <c r="K1177" s="706"/>
      <c r="L1177" s="706"/>
      <c r="M1177" s="706"/>
      <c r="N1177" s="706"/>
      <c r="O1177" s="706"/>
      <c r="P1177" s="706"/>
      <c r="Q1177" s="706"/>
      <c r="R1177" s="706"/>
      <c r="S1177" s="706"/>
      <c r="T1177" s="706"/>
      <c r="U1177" s="706"/>
      <c r="V1177" s="706"/>
    </row>
    <row r="1178" spans="2:22" ht="18.75" thickBot="1" x14ac:dyDescent="0.3">
      <c r="B1178" s="2"/>
      <c r="C1178" s="2"/>
      <c r="D1178" s="3"/>
      <c r="E1178" s="3"/>
      <c r="F1178" s="3"/>
      <c r="G1178" s="3"/>
      <c r="H1178" s="3"/>
      <c r="I1178" s="3"/>
      <c r="J1178" s="3"/>
      <c r="K1178" s="3"/>
      <c r="L1178" s="4"/>
      <c r="M1178" s="3"/>
      <c r="N1178" s="3"/>
      <c r="O1178" s="3"/>
      <c r="P1178" s="3"/>
      <c r="Q1178" s="3"/>
      <c r="R1178" s="3"/>
      <c r="S1178" s="3"/>
      <c r="T1178" s="2"/>
      <c r="U1178" s="2"/>
      <c r="V1178" s="2"/>
    </row>
    <row r="1179" spans="2:22" ht="15.75" thickTop="1" x14ac:dyDescent="0.25">
      <c r="B1179" s="698" t="s">
        <v>6</v>
      </c>
      <c r="C1179" s="700" t="s">
        <v>7</v>
      </c>
      <c r="D1179" s="702" t="s">
        <v>8</v>
      </c>
      <c r="E1179" s="702" t="s">
        <v>177</v>
      </c>
      <c r="F1179" s="702" t="s">
        <v>178</v>
      </c>
      <c r="G1179" s="702" t="s">
        <v>9</v>
      </c>
      <c r="H1179" s="702" t="s">
        <v>10</v>
      </c>
      <c r="I1179" s="312"/>
      <c r="J1179" s="702" t="s">
        <v>179</v>
      </c>
      <c r="K1179" s="702" t="s">
        <v>191</v>
      </c>
      <c r="L1179" s="700" t="s">
        <v>12</v>
      </c>
      <c r="M1179" s="704" t="s">
        <v>13</v>
      </c>
      <c r="N1179" s="704" t="s">
        <v>14</v>
      </c>
      <c r="O1179" s="704" t="s">
        <v>15</v>
      </c>
      <c r="P1179" s="715" t="s">
        <v>16</v>
      </c>
      <c r="Q1179" s="716"/>
      <c r="R1179" s="716"/>
      <c r="S1179" s="717"/>
      <c r="T1179" s="721" t="s">
        <v>17</v>
      </c>
      <c r="U1179" s="722"/>
      <c r="V1179" s="708" t="s">
        <v>18</v>
      </c>
    </row>
    <row r="1180" spans="2:22" x14ac:dyDescent="0.25">
      <c r="B1180" s="699"/>
      <c r="C1180" s="701"/>
      <c r="D1180" s="703"/>
      <c r="E1180" s="765"/>
      <c r="F1180" s="765"/>
      <c r="G1180" s="703"/>
      <c r="H1180" s="703"/>
      <c r="I1180" s="313"/>
      <c r="J1180" s="765"/>
      <c r="K1180" s="703"/>
      <c r="L1180" s="701"/>
      <c r="M1180" s="705"/>
      <c r="N1180" s="705"/>
      <c r="O1180" s="705"/>
      <c r="P1180" s="718"/>
      <c r="Q1180" s="719"/>
      <c r="R1180" s="719"/>
      <c r="S1180" s="720"/>
      <c r="T1180" s="723"/>
      <c r="U1180" s="724"/>
      <c r="V1180" s="709"/>
    </row>
    <row r="1181" spans="2:22" ht="48" x14ac:dyDescent="0.25">
      <c r="B1181" s="699"/>
      <c r="C1181" s="701"/>
      <c r="D1181" s="703"/>
      <c r="E1181" s="765"/>
      <c r="F1181" s="765"/>
      <c r="G1181" s="703"/>
      <c r="H1181" s="703"/>
      <c r="I1181" s="313" t="s">
        <v>180</v>
      </c>
      <c r="J1181" s="765"/>
      <c r="K1181" s="703"/>
      <c r="L1181" s="701"/>
      <c r="M1181" s="705"/>
      <c r="N1181" s="705"/>
      <c r="O1181" s="705"/>
      <c r="P1181" s="738" t="s">
        <v>19</v>
      </c>
      <c r="Q1181" s="738" t="s">
        <v>20</v>
      </c>
      <c r="R1181" s="738" t="s">
        <v>21</v>
      </c>
      <c r="S1181" s="738" t="s">
        <v>22</v>
      </c>
      <c r="T1181" s="740" t="s">
        <v>23</v>
      </c>
      <c r="U1181" s="740" t="s">
        <v>24</v>
      </c>
      <c r="V1181" s="709"/>
    </row>
    <row r="1182" spans="2:22" ht="15.75" thickBot="1" x14ac:dyDescent="0.3">
      <c r="B1182" s="727"/>
      <c r="C1182" s="725"/>
      <c r="D1182" s="707"/>
      <c r="E1182" s="766"/>
      <c r="F1182" s="766"/>
      <c r="G1182" s="707"/>
      <c r="H1182" s="707"/>
      <c r="I1182" s="314"/>
      <c r="J1182" s="766"/>
      <c r="K1182" s="707"/>
      <c r="L1182" s="725"/>
      <c r="M1182" s="696"/>
      <c r="N1182" s="696"/>
      <c r="O1182" s="696"/>
      <c r="P1182" s="739"/>
      <c r="Q1182" s="739"/>
      <c r="R1182" s="739"/>
      <c r="S1182" s="739"/>
      <c r="T1182" s="741"/>
      <c r="U1182" s="741"/>
      <c r="V1182" s="710"/>
    </row>
    <row r="1183" spans="2:22" ht="120.75" thickBot="1" x14ac:dyDescent="0.3">
      <c r="B1183" s="285">
        <v>1</v>
      </c>
      <c r="C1183" s="286">
        <v>34101</v>
      </c>
      <c r="D1183" s="164" t="s">
        <v>426</v>
      </c>
      <c r="E1183" s="318" t="s">
        <v>489</v>
      </c>
      <c r="F1183" s="319" t="s">
        <v>182</v>
      </c>
      <c r="G1183" s="5">
        <v>9</v>
      </c>
      <c r="H1183" s="170" t="s">
        <v>181</v>
      </c>
      <c r="I1183" s="170">
        <v>105</v>
      </c>
      <c r="J1183" s="7" t="s">
        <v>520</v>
      </c>
      <c r="K1183" s="71">
        <v>1</v>
      </c>
      <c r="L1183" s="164" t="s">
        <v>75</v>
      </c>
      <c r="M1183" s="343">
        <v>60760</v>
      </c>
      <c r="N1183" s="72">
        <v>60760</v>
      </c>
      <c r="O1183" s="344" t="s">
        <v>189</v>
      </c>
      <c r="P1183" s="74">
        <v>0.25</v>
      </c>
      <c r="Q1183" s="74">
        <v>0.25</v>
      </c>
      <c r="R1183" s="74">
        <v>0.25</v>
      </c>
      <c r="S1183" s="74">
        <v>0.25</v>
      </c>
      <c r="T1183" s="75" t="s">
        <v>29</v>
      </c>
      <c r="U1183" s="75"/>
      <c r="V1183" s="287" t="s">
        <v>558</v>
      </c>
    </row>
    <row r="1184" spans="2:22" ht="15.75" thickTop="1" x14ac:dyDescent="0.25">
      <c r="L1184" s="62"/>
    </row>
    <row r="1185" spans="12:14" x14ac:dyDescent="0.25">
      <c r="L1185" s="62"/>
    </row>
    <row r="1186" spans="12:14" x14ac:dyDescent="0.25">
      <c r="L1186" s="62"/>
      <c r="N1186" s="102"/>
    </row>
    <row r="1187" spans="12:14" x14ac:dyDescent="0.25">
      <c r="L1187" s="62"/>
      <c r="N1187" s="102"/>
    </row>
    <row r="1188" spans="12:14" x14ac:dyDescent="0.25">
      <c r="L1188" s="62"/>
      <c r="N1188" s="102">
        <f>SUM(N1183:N1187)</f>
        <v>60760</v>
      </c>
    </row>
    <row r="1189" spans="12:14" x14ac:dyDescent="0.25">
      <c r="L1189" s="62"/>
      <c r="N1189" s="102"/>
    </row>
    <row r="1190" spans="12:14" x14ac:dyDescent="0.25">
      <c r="L1190" s="62"/>
      <c r="N1190" s="102"/>
    </row>
    <row r="1191" spans="12:14" x14ac:dyDescent="0.25">
      <c r="L1191" s="62"/>
      <c r="N1191" s="102"/>
    </row>
    <row r="1192" spans="12:14" x14ac:dyDescent="0.25">
      <c r="L1192" s="62"/>
      <c r="N1192" s="102"/>
    </row>
    <row r="1193" spans="12:14" x14ac:dyDescent="0.25">
      <c r="L1193" s="62"/>
      <c r="N1193" s="102"/>
    </row>
    <row r="1194" spans="12:14" x14ac:dyDescent="0.25">
      <c r="L1194" s="62"/>
      <c r="N1194" s="102"/>
    </row>
    <row r="1195" spans="12:14" x14ac:dyDescent="0.25">
      <c r="L1195" s="62"/>
      <c r="N1195" s="102"/>
    </row>
    <row r="1196" spans="12:14" x14ac:dyDescent="0.25">
      <c r="L1196" s="62"/>
      <c r="N1196" s="102"/>
    </row>
    <row r="1197" spans="12:14" x14ac:dyDescent="0.25">
      <c r="L1197" s="62"/>
      <c r="N1197" s="102"/>
    </row>
    <row r="1198" spans="12:14" x14ac:dyDescent="0.25">
      <c r="L1198" s="62"/>
      <c r="N1198" s="102"/>
    </row>
    <row r="1199" spans="12:14" x14ac:dyDescent="0.25">
      <c r="L1199" s="62"/>
      <c r="N1199" s="102"/>
    </row>
    <row r="1200" spans="12:14" x14ac:dyDescent="0.25">
      <c r="L1200" s="62"/>
      <c r="N1200" s="102"/>
    </row>
    <row r="1201" spans="2:22" x14ac:dyDescent="0.25">
      <c r="L1201" s="62"/>
      <c r="N1201" s="102"/>
    </row>
    <row r="1202" spans="2:22" x14ac:dyDescent="0.25">
      <c r="L1202" s="62"/>
      <c r="N1202" s="102"/>
    </row>
    <row r="1203" spans="2:22" x14ac:dyDescent="0.25">
      <c r="L1203" s="62"/>
      <c r="N1203" s="102"/>
    </row>
    <row r="1204" spans="2:22" x14ac:dyDescent="0.25">
      <c r="L1204" s="62"/>
      <c r="N1204" s="102"/>
    </row>
    <row r="1205" spans="2:22" x14ac:dyDescent="0.25">
      <c r="L1205" s="62"/>
      <c r="N1205" s="102"/>
    </row>
    <row r="1206" spans="2:22" x14ac:dyDescent="0.25">
      <c r="L1206" s="62"/>
      <c r="N1206" s="102"/>
    </row>
    <row r="1207" spans="2:22" x14ac:dyDescent="0.25">
      <c r="L1207" s="62"/>
    </row>
    <row r="1208" spans="2:22" x14ac:dyDescent="0.25">
      <c r="L1208" s="62"/>
    </row>
    <row r="1209" spans="2:22" x14ac:dyDescent="0.25">
      <c r="L1209" s="62"/>
    </row>
    <row r="1210" spans="2:22" x14ac:dyDescent="0.25">
      <c r="L1210" s="62"/>
    </row>
    <row r="1211" spans="2:22" x14ac:dyDescent="0.25">
      <c r="L1211" s="62"/>
    </row>
    <row r="1212" spans="2:22" x14ac:dyDescent="0.25">
      <c r="B1212" s="706" t="s">
        <v>0</v>
      </c>
      <c r="C1212" s="706"/>
      <c r="D1212" s="706"/>
      <c r="E1212" s="706"/>
      <c r="F1212" s="706"/>
      <c r="G1212" s="706"/>
      <c r="H1212" s="706"/>
      <c r="I1212" s="706"/>
      <c r="J1212" s="706"/>
      <c r="K1212" s="706"/>
      <c r="L1212" s="706"/>
      <c r="M1212" s="706"/>
      <c r="N1212" s="706"/>
      <c r="O1212" s="706"/>
      <c r="P1212" s="706"/>
      <c r="Q1212" s="706"/>
      <c r="R1212" s="706"/>
      <c r="S1212" s="706"/>
      <c r="T1212" s="706"/>
      <c r="U1212" s="706"/>
      <c r="V1212" s="706"/>
    </row>
    <row r="1213" spans="2:22" x14ac:dyDescent="0.25">
      <c r="B1213" s="713" t="s">
        <v>1</v>
      </c>
      <c r="C1213" s="713"/>
      <c r="D1213" s="713"/>
      <c r="E1213" s="713"/>
      <c r="F1213" s="713"/>
      <c r="G1213" s="713"/>
      <c r="H1213" s="713"/>
      <c r="I1213" s="713"/>
      <c r="J1213" s="713"/>
      <c r="K1213" s="713"/>
      <c r="L1213" s="713"/>
      <c r="M1213" s="713"/>
      <c r="N1213" s="713"/>
      <c r="O1213" s="713"/>
      <c r="P1213" s="713"/>
      <c r="Q1213" s="713"/>
      <c r="R1213" s="713"/>
      <c r="S1213" s="713"/>
      <c r="T1213" s="713"/>
      <c r="U1213" s="713"/>
      <c r="V1213" s="713"/>
    </row>
    <row r="1214" spans="2:22" x14ac:dyDescent="0.25">
      <c r="B1214" s="713" t="s">
        <v>2</v>
      </c>
      <c r="C1214" s="713"/>
      <c r="D1214" s="713"/>
      <c r="E1214" s="713"/>
      <c r="F1214" s="713"/>
      <c r="G1214" s="713"/>
      <c r="H1214" s="713"/>
      <c r="I1214" s="713"/>
      <c r="J1214" s="713"/>
      <c r="K1214" s="713"/>
      <c r="L1214" s="713"/>
      <c r="M1214" s="713"/>
      <c r="N1214" s="713"/>
      <c r="O1214" s="713"/>
      <c r="P1214" s="713"/>
      <c r="Q1214" s="713"/>
      <c r="R1214" s="713"/>
      <c r="S1214" s="713"/>
      <c r="T1214" s="713"/>
      <c r="U1214" s="713"/>
      <c r="V1214" s="713"/>
    </row>
    <row r="1215" spans="2:22" x14ac:dyDescent="0.25">
      <c r="B1215" s="713" t="s">
        <v>3</v>
      </c>
      <c r="C1215" s="713"/>
      <c r="D1215" s="713"/>
      <c r="E1215" s="713"/>
      <c r="F1215" s="713"/>
      <c r="G1215" s="713"/>
      <c r="H1215" s="713"/>
      <c r="I1215" s="713"/>
      <c r="J1215" s="713"/>
      <c r="K1215" s="713"/>
      <c r="L1215" s="713"/>
      <c r="M1215" s="713"/>
      <c r="N1215" s="713"/>
      <c r="O1215" s="713"/>
      <c r="P1215" s="713"/>
      <c r="Q1215" s="713"/>
      <c r="R1215" s="713"/>
      <c r="S1215" s="713"/>
      <c r="T1215" s="713"/>
      <c r="U1215" s="713"/>
      <c r="V1215" s="713"/>
    </row>
    <row r="1216" spans="2:22" x14ac:dyDescent="0.25">
      <c r="B1216" s="713" t="s">
        <v>494</v>
      </c>
      <c r="C1216" s="713"/>
      <c r="D1216" s="713"/>
      <c r="E1216" s="713"/>
      <c r="F1216" s="713"/>
      <c r="G1216" s="713"/>
      <c r="H1216" s="713"/>
      <c r="I1216" s="713"/>
      <c r="J1216" s="713"/>
      <c r="K1216" s="713"/>
      <c r="L1216" s="713"/>
      <c r="M1216" s="713"/>
      <c r="N1216" s="713"/>
      <c r="O1216" s="713"/>
      <c r="P1216" s="713"/>
      <c r="Q1216" s="713"/>
      <c r="R1216" s="713"/>
      <c r="S1216" s="713"/>
      <c r="T1216" s="713"/>
      <c r="U1216" s="713"/>
      <c r="V1216" s="713"/>
    </row>
    <row r="1217" spans="2:22" x14ac:dyDescent="0.25">
      <c r="B1217" s="726" t="s">
        <v>4</v>
      </c>
      <c r="C1217" s="726"/>
      <c r="D1217" s="726"/>
      <c r="E1217" s="726"/>
      <c r="F1217" s="726"/>
      <c r="G1217" s="726"/>
      <c r="H1217" s="726"/>
      <c r="I1217" s="726"/>
      <c r="J1217" s="726"/>
      <c r="K1217" s="726"/>
      <c r="L1217" s="726"/>
      <c r="M1217" s="726"/>
      <c r="N1217" s="726"/>
      <c r="O1217" s="726"/>
      <c r="P1217" s="726"/>
      <c r="Q1217" s="726"/>
      <c r="R1217" s="726"/>
      <c r="S1217" s="726"/>
      <c r="T1217" s="726"/>
      <c r="U1217" s="726"/>
      <c r="V1217" s="726"/>
    </row>
    <row r="1218" spans="2:22" x14ac:dyDescent="0.25">
      <c r="B1218" s="697" t="s">
        <v>96</v>
      </c>
      <c r="C1218" s="697"/>
      <c r="D1218" s="697"/>
      <c r="E1218" s="697"/>
      <c r="F1218" s="697"/>
      <c r="G1218" s="697"/>
      <c r="H1218" s="697"/>
      <c r="I1218" s="697"/>
      <c r="J1218" s="697"/>
      <c r="K1218" s="697"/>
      <c r="L1218" s="697"/>
      <c r="M1218" s="697"/>
      <c r="N1218" s="697"/>
      <c r="O1218" s="697"/>
      <c r="P1218" s="697"/>
      <c r="Q1218" s="697"/>
      <c r="R1218" s="697"/>
      <c r="S1218" s="697"/>
      <c r="T1218" s="697"/>
      <c r="U1218" s="697"/>
      <c r="V1218" s="697"/>
    </row>
    <row r="1219" spans="2:22" ht="18.75" thickBot="1" x14ac:dyDescent="0.3">
      <c r="B1219" s="2"/>
      <c r="C1219" s="2"/>
      <c r="D1219" s="3"/>
      <c r="E1219" s="3"/>
      <c r="F1219" s="3"/>
      <c r="G1219" s="3"/>
      <c r="H1219" s="3"/>
      <c r="I1219" s="3"/>
      <c r="J1219" s="3"/>
      <c r="K1219" s="3"/>
      <c r="L1219" s="4"/>
      <c r="M1219" s="3"/>
      <c r="N1219" s="3"/>
      <c r="O1219" s="3"/>
      <c r="P1219" s="3"/>
      <c r="Q1219" s="3"/>
      <c r="R1219" s="3"/>
      <c r="S1219" s="3"/>
      <c r="T1219" s="2"/>
      <c r="U1219" s="2"/>
      <c r="V1219" s="2"/>
    </row>
    <row r="1220" spans="2:22" ht="15.75" thickTop="1" x14ac:dyDescent="0.25">
      <c r="B1220" s="698" t="s">
        <v>6</v>
      </c>
      <c r="C1220" s="700" t="s">
        <v>7</v>
      </c>
      <c r="D1220" s="702" t="s">
        <v>8</v>
      </c>
      <c r="E1220" s="702" t="s">
        <v>177</v>
      </c>
      <c r="F1220" s="702" t="s">
        <v>178</v>
      </c>
      <c r="G1220" s="702" t="s">
        <v>9</v>
      </c>
      <c r="H1220" s="702" t="s">
        <v>10</v>
      </c>
      <c r="I1220" s="312"/>
      <c r="J1220" s="702" t="s">
        <v>179</v>
      </c>
      <c r="K1220" s="702" t="s">
        <v>191</v>
      </c>
      <c r="L1220" s="700" t="s">
        <v>12</v>
      </c>
      <c r="M1220" s="704" t="s">
        <v>13</v>
      </c>
      <c r="N1220" s="704" t="s">
        <v>14</v>
      </c>
      <c r="O1220" s="704" t="s">
        <v>15</v>
      </c>
      <c r="P1220" s="715" t="s">
        <v>16</v>
      </c>
      <c r="Q1220" s="716"/>
      <c r="R1220" s="716"/>
      <c r="S1220" s="717"/>
      <c r="T1220" s="721" t="s">
        <v>17</v>
      </c>
      <c r="U1220" s="722"/>
      <c r="V1220" s="708" t="s">
        <v>18</v>
      </c>
    </row>
    <row r="1221" spans="2:22" x14ac:dyDescent="0.25">
      <c r="B1221" s="699"/>
      <c r="C1221" s="701"/>
      <c r="D1221" s="703"/>
      <c r="E1221" s="765"/>
      <c r="F1221" s="765"/>
      <c r="G1221" s="703"/>
      <c r="H1221" s="703"/>
      <c r="I1221" s="313"/>
      <c r="J1221" s="765"/>
      <c r="K1221" s="703"/>
      <c r="L1221" s="701"/>
      <c r="M1221" s="705"/>
      <c r="N1221" s="705"/>
      <c r="O1221" s="705"/>
      <c r="P1221" s="718"/>
      <c r="Q1221" s="719"/>
      <c r="R1221" s="719"/>
      <c r="S1221" s="720"/>
      <c r="T1221" s="723"/>
      <c r="U1221" s="724"/>
      <c r="V1221" s="709"/>
    </row>
    <row r="1222" spans="2:22" ht="48" x14ac:dyDescent="0.25">
      <c r="B1222" s="699"/>
      <c r="C1222" s="701"/>
      <c r="D1222" s="703"/>
      <c r="E1222" s="765"/>
      <c r="F1222" s="765"/>
      <c r="G1222" s="703"/>
      <c r="H1222" s="703"/>
      <c r="I1222" s="313" t="s">
        <v>180</v>
      </c>
      <c r="J1222" s="765"/>
      <c r="K1222" s="703"/>
      <c r="L1222" s="701"/>
      <c r="M1222" s="705"/>
      <c r="N1222" s="705"/>
      <c r="O1222" s="705"/>
      <c r="P1222" s="738" t="s">
        <v>19</v>
      </c>
      <c r="Q1222" s="738" t="s">
        <v>20</v>
      </c>
      <c r="R1222" s="738" t="s">
        <v>21</v>
      </c>
      <c r="S1222" s="738" t="s">
        <v>22</v>
      </c>
      <c r="T1222" s="740" t="s">
        <v>23</v>
      </c>
      <c r="U1222" s="740" t="s">
        <v>24</v>
      </c>
      <c r="V1222" s="709"/>
    </row>
    <row r="1223" spans="2:22" ht="15.75" thickBot="1" x14ac:dyDescent="0.3">
      <c r="B1223" s="727"/>
      <c r="C1223" s="725"/>
      <c r="D1223" s="707"/>
      <c r="E1223" s="766"/>
      <c r="F1223" s="766"/>
      <c r="G1223" s="707"/>
      <c r="H1223" s="707"/>
      <c r="I1223" s="314"/>
      <c r="J1223" s="766"/>
      <c r="K1223" s="707"/>
      <c r="L1223" s="725"/>
      <c r="M1223" s="696"/>
      <c r="N1223" s="696"/>
      <c r="O1223" s="696"/>
      <c r="P1223" s="739"/>
      <c r="Q1223" s="739"/>
      <c r="R1223" s="739"/>
      <c r="S1223" s="739"/>
      <c r="T1223" s="741"/>
      <c r="U1223" s="741"/>
      <c r="V1223" s="710"/>
    </row>
    <row r="1224" spans="2:22" ht="60.75" thickBot="1" x14ac:dyDescent="0.3">
      <c r="B1224" s="22">
        <v>2</v>
      </c>
      <c r="C1224" s="23">
        <v>34501</v>
      </c>
      <c r="D1224" s="173" t="s">
        <v>428</v>
      </c>
      <c r="E1224" s="318" t="s">
        <v>489</v>
      </c>
      <c r="F1224" s="319" t="s">
        <v>182</v>
      </c>
      <c r="G1224" s="5">
        <v>9</v>
      </c>
      <c r="H1224" s="174" t="s">
        <v>181</v>
      </c>
      <c r="I1224" s="174">
        <v>105</v>
      </c>
      <c r="J1224" s="7" t="s">
        <v>520</v>
      </c>
      <c r="K1224" s="23">
        <v>1</v>
      </c>
      <c r="L1224" s="174" t="s">
        <v>97</v>
      </c>
      <c r="M1224" s="222">
        <v>10000</v>
      </c>
      <c r="N1224" s="352">
        <v>10000</v>
      </c>
      <c r="O1224" s="665"/>
      <c r="P1224" s="353">
        <v>1</v>
      </c>
      <c r="Q1224" s="25">
        <v>0</v>
      </c>
      <c r="R1224" s="25">
        <v>0</v>
      </c>
      <c r="S1224" s="25">
        <v>0</v>
      </c>
      <c r="T1224" s="23"/>
      <c r="U1224" s="26" t="s">
        <v>29</v>
      </c>
      <c r="V1224" s="287"/>
    </row>
    <row r="1225" spans="2:22" ht="15.75" thickTop="1" x14ac:dyDescent="0.25">
      <c r="L1225" s="62"/>
      <c r="N1225" s="61"/>
    </row>
    <row r="1226" spans="2:22" x14ac:dyDescent="0.25">
      <c r="L1226" s="62"/>
    </row>
    <row r="1227" spans="2:22" x14ac:dyDescent="0.25">
      <c r="L1227" s="408"/>
      <c r="M1227" s="103"/>
      <c r="N1227" s="102"/>
    </row>
    <row r="1228" spans="2:22" x14ac:dyDescent="0.25">
      <c r="L1228" s="408"/>
      <c r="M1228" s="103"/>
      <c r="N1228" s="102"/>
    </row>
    <row r="1229" spans="2:22" x14ac:dyDescent="0.25">
      <c r="L1229" s="408"/>
      <c r="M1229" s="103"/>
      <c r="N1229" s="108">
        <f>SUM(N1224:N1228)</f>
        <v>10000</v>
      </c>
    </row>
    <row r="1230" spans="2:22" x14ac:dyDescent="0.25">
      <c r="L1230" s="408"/>
      <c r="M1230" s="103"/>
      <c r="N1230" s="104"/>
    </row>
    <row r="1231" spans="2:22" x14ac:dyDescent="0.25">
      <c r="L1231" s="408"/>
      <c r="M1231" s="103"/>
      <c r="N1231" s="103"/>
    </row>
    <row r="1232" spans="2:22" x14ac:dyDescent="0.25">
      <c r="L1232" s="408"/>
      <c r="M1232" s="103"/>
      <c r="N1232" s="103"/>
    </row>
    <row r="1233" spans="2:22" x14ac:dyDescent="0.25">
      <c r="L1233" s="62"/>
    </row>
    <row r="1234" spans="2:22" x14ac:dyDescent="0.25">
      <c r="L1234" s="62"/>
    </row>
    <row r="1235" spans="2:22" x14ac:dyDescent="0.25">
      <c r="L1235" s="62"/>
    </row>
    <row r="1236" spans="2:22" x14ac:dyDescent="0.25">
      <c r="L1236" s="62"/>
    </row>
    <row r="1237" spans="2:22" x14ac:dyDescent="0.25">
      <c r="L1237" s="62"/>
    </row>
    <row r="1238" spans="2:22" x14ac:dyDescent="0.25">
      <c r="L1238" s="62"/>
    </row>
    <row r="1239" spans="2:22" x14ac:dyDescent="0.25">
      <c r="L1239" s="62"/>
    </row>
    <row r="1240" spans="2:22" x14ac:dyDescent="0.25">
      <c r="L1240" s="62"/>
    </row>
    <row r="1241" spans="2:22" x14ac:dyDescent="0.25">
      <c r="L1241" s="62"/>
    </row>
    <row r="1242" spans="2:22" x14ac:dyDescent="0.25">
      <c r="L1242" s="62"/>
    </row>
    <row r="1243" spans="2:22" x14ac:dyDescent="0.25">
      <c r="L1243" s="62"/>
    </row>
    <row r="1244" spans="2:22" x14ac:dyDescent="0.25">
      <c r="L1244" s="62"/>
    </row>
    <row r="1245" spans="2:22" x14ac:dyDescent="0.25">
      <c r="L1245" s="62"/>
    </row>
    <row r="1246" spans="2:22" x14ac:dyDescent="0.25">
      <c r="L1246" s="62"/>
    </row>
    <row r="1247" spans="2:22" x14ac:dyDescent="0.25">
      <c r="L1247" s="62"/>
    </row>
    <row r="1248" spans="2:22" x14ac:dyDescent="0.25">
      <c r="B1248" s="706" t="s">
        <v>0</v>
      </c>
      <c r="C1248" s="706"/>
      <c r="D1248" s="706"/>
      <c r="E1248" s="706"/>
      <c r="F1248" s="706"/>
      <c r="G1248" s="706"/>
      <c r="H1248" s="706"/>
      <c r="I1248" s="706"/>
      <c r="J1248" s="706"/>
      <c r="K1248" s="706"/>
      <c r="L1248" s="706"/>
      <c r="M1248" s="706"/>
      <c r="N1248" s="706"/>
      <c r="O1248" s="706"/>
      <c r="P1248" s="706"/>
      <c r="Q1248" s="706"/>
      <c r="R1248" s="706"/>
      <c r="S1248" s="706"/>
      <c r="T1248" s="706"/>
      <c r="U1248" s="706"/>
      <c r="V1248" s="706"/>
    </row>
    <row r="1249" spans="2:22" x14ac:dyDescent="0.25">
      <c r="B1249" s="713" t="s">
        <v>1</v>
      </c>
      <c r="C1249" s="713"/>
      <c r="D1249" s="713"/>
      <c r="E1249" s="713"/>
      <c r="F1249" s="713"/>
      <c r="G1249" s="713"/>
      <c r="H1249" s="713"/>
      <c r="I1249" s="713"/>
      <c r="J1249" s="713"/>
      <c r="K1249" s="713"/>
      <c r="L1249" s="713"/>
      <c r="M1249" s="713"/>
      <c r="N1249" s="713"/>
      <c r="O1249" s="713"/>
      <c r="P1249" s="713"/>
      <c r="Q1249" s="713"/>
      <c r="R1249" s="713"/>
      <c r="S1249" s="713"/>
      <c r="T1249" s="713"/>
      <c r="U1249" s="713"/>
      <c r="V1249" s="713"/>
    </row>
    <row r="1250" spans="2:22" x14ac:dyDescent="0.25">
      <c r="B1250" s="713" t="s">
        <v>2</v>
      </c>
      <c r="C1250" s="713"/>
      <c r="D1250" s="713"/>
      <c r="E1250" s="713"/>
      <c r="F1250" s="713"/>
      <c r="G1250" s="713"/>
      <c r="H1250" s="713"/>
      <c r="I1250" s="713"/>
      <c r="J1250" s="713"/>
      <c r="K1250" s="713"/>
      <c r="L1250" s="713"/>
      <c r="M1250" s="713"/>
      <c r="N1250" s="713"/>
      <c r="O1250" s="713"/>
      <c r="P1250" s="713"/>
      <c r="Q1250" s="713"/>
      <c r="R1250" s="713"/>
      <c r="S1250" s="713"/>
      <c r="T1250" s="713"/>
      <c r="U1250" s="713"/>
      <c r="V1250" s="713"/>
    </row>
    <row r="1251" spans="2:22" x14ac:dyDescent="0.25">
      <c r="B1251" s="713" t="s">
        <v>3</v>
      </c>
      <c r="C1251" s="713"/>
      <c r="D1251" s="713"/>
      <c r="E1251" s="713"/>
      <c r="F1251" s="713"/>
      <c r="G1251" s="713"/>
      <c r="H1251" s="713"/>
      <c r="I1251" s="713"/>
      <c r="J1251" s="713"/>
      <c r="K1251" s="713"/>
      <c r="L1251" s="713"/>
      <c r="M1251" s="713"/>
      <c r="N1251" s="713"/>
      <c r="O1251" s="713"/>
      <c r="P1251" s="713"/>
      <c r="Q1251" s="713"/>
      <c r="R1251" s="713"/>
      <c r="S1251" s="713"/>
      <c r="T1251" s="713"/>
      <c r="U1251" s="713"/>
      <c r="V1251" s="713"/>
    </row>
    <row r="1252" spans="2:22" x14ac:dyDescent="0.25">
      <c r="B1252" s="713" t="s">
        <v>494</v>
      </c>
      <c r="C1252" s="713"/>
      <c r="D1252" s="713"/>
      <c r="E1252" s="713"/>
      <c r="F1252" s="713"/>
      <c r="G1252" s="713"/>
      <c r="H1252" s="713"/>
      <c r="I1252" s="713"/>
      <c r="J1252" s="713"/>
      <c r="K1252" s="713"/>
      <c r="L1252" s="713"/>
      <c r="M1252" s="713"/>
      <c r="N1252" s="713"/>
      <c r="O1252" s="713"/>
      <c r="P1252" s="713"/>
      <c r="Q1252" s="713"/>
      <c r="R1252" s="713"/>
      <c r="S1252" s="713"/>
      <c r="T1252" s="713"/>
      <c r="U1252" s="713"/>
      <c r="V1252" s="713"/>
    </row>
    <row r="1253" spans="2:22" x14ac:dyDescent="0.25">
      <c r="B1253" s="714" t="s">
        <v>4</v>
      </c>
      <c r="C1253" s="714"/>
      <c r="D1253" s="714"/>
      <c r="E1253" s="714"/>
      <c r="F1253" s="714"/>
      <c r="G1253" s="714"/>
      <c r="H1253" s="714"/>
      <c r="I1253" s="714"/>
      <c r="J1253" s="714"/>
      <c r="K1253" s="714"/>
      <c r="L1253" s="714"/>
      <c r="M1253" s="714"/>
      <c r="N1253" s="714"/>
      <c r="O1253" s="714"/>
      <c r="P1253" s="714"/>
      <c r="Q1253" s="714"/>
      <c r="R1253" s="714"/>
      <c r="S1253" s="714"/>
      <c r="T1253" s="714"/>
      <c r="U1253" s="714"/>
      <c r="V1253" s="714"/>
    </row>
    <row r="1254" spans="2:22" x14ac:dyDescent="0.25">
      <c r="B1254" s="737" t="s">
        <v>100</v>
      </c>
      <c r="C1254" s="706"/>
      <c r="D1254" s="706"/>
      <c r="E1254" s="706"/>
      <c r="F1254" s="706"/>
      <c r="G1254" s="706"/>
      <c r="H1254" s="706"/>
      <c r="I1254" s="706"/>
      <c r="J1254" s="706"/>
      <c r="K1254" s="706"/>
      <c r="L1254" s="706"/>
      <c r="M1254" s="706"/>
      <c r="N1254" s="706"/>
      <c r="O1254" s="706"/>
      <c r="P1254" s="706"/>
      <c r="Q1254" s="706"/>
      <c r="R1254" s="706"/>
      <c r="S1254" s="706"/>
      <c r="T1254" s="706"/>
      <c r="U1254" s="706"/>
      <c r="V1254" s="706"/>
    </row>
    <row r="1255" spans="2:22" ht="18.75" thickBot="1" x14ac:dyDescent="0.3">
      <c r="B1255" s="2"/>
      <c r="C1255" s="2"/>
      <c r="D1255" s="3"/>
      <c r="E1255" s="3"/>
      <c r="F1255" s="3"/>
      <c r="G1255" s="3"/>
      <c r="H1255" s="3"/>
      <c r="I1255" s="3"/>
      <c r="J1255" s="3"/>
      <c r="K1255" s="3"/>
      <c r="L1255" s="4"/>
      <c r="M1255" s="3"/>
      <c r="N1255" s="3"/>
      <c r="O1255" s="3"/>
      <c r="P1255" s="3"/>
      <c r="Q1255" s="3"/>
      <c r="R1255" s="3"/>
      <c r="S1255" s="3"/>
      <c r="T1255" s="2"/>
      <c r="U1255" s="2"/>
      <c r="V1255" s="2"/>
    </row>
    <row r="1256" spans="2:22" ht="15.75" thickTop="1" x14ac:dyDescent="0.25">
      <c r="B1256" s="698" t="s">
        <v>6</v>
      </c>
      <c r="C1256" s="700" t="s">
        <v>7</v>
      </c>
      <c r="D1256" s="702" t="s">
        <v>8</v>
      </c>
      <c r="E1256" s="702" t="s">
        <v>177</v>
      </c>
      <c r="F1256" s="702" t="s">
        <v>178</v>
      </c>
      <c r="G1256" s="702" t="s">
        <v>9</v>
      </c>
      <c r="H1256" s="702" t="s">
        <v>10</v>
      </c>
      <c r="I1256" s="312"/>
      <c r="J1256" s="702" t="s">
        <v>179</v>
      </c>
      <c r="K1256" s="702" t="s">
        <v>11</v>
      </c>
      <c r="L1256" s="700" t="s">
        <v>12</v>
      </c>
      <c r="M1256" s="704" t="s">
        <v>13</v>
      </c>
      <c r="N1256" s="704" t="s">
        <v>14</v>
      </c>
      <c r="O1256" s="704" t="s">
        <v>15</v>
      </c>
      <c r="P1256" s="715" t="s">
        <v>16</v>
      </c>
      <c r="Q1256" s="716"/>
      <c r="R1256" s="716"/>
      <c r="S1256" s="717"/>
      <c r="T1256" s="721" t="s">
        <v>17</v>
      </c>
      <c r="U1256" s="722"/>
      <c r="V1256" s="708" t="s">
        <v>18</v>
      </c>
    </row>
    <row r="1257" spans="2:22" x14ac:dyDescent="0.25">
      <c r="B1257" s="699"/>
      <c r="C1257" s="701"/>
      <c r="D1257" s="703"/>
      <c r="E1257" s="765"/>
      <c r="F1257" s="765"/>
      <c r="G1257" s="703"/>
      <c r="H1257" s="703"/>
      <c r="I1257" s="313"/>
      <c r="J1257" s="765"/>
      <c r="K1257" s="703"/>
      <c r="L1257" s="701"/>
      <c r="M1257" s="705"/>
      <c r="N1257" s="705"/>
      <c r="O1257" s="705"/>
      <c r="P1257" s="718"/>
      <c r="Q1257" s="719"/>
      <c r="R1257" s="719"/>
      <c r="S1257" s="720"/>
      <c r="T1257" s="723"/>
      <c r="U1257" s="724"/>
      <c r="V1257" s="709"/>
    </row>
    <row r="1258" spans="2:22" ht="48" x14ac:dyDescent="0.25">
      <c r="B1258" s="699"/>
      <c r="C1258" s="701"/>
      <c r="D1258" s="703"/>
      <c r="E1258" s="765"/>
      <c r="F1258" s="765"/>
      <c r="G1258" s="703"/>
      <c r="H1258" s="703"/>
      <c r="I1258" s="313" t="s">
        <v>180</v>
      </c>
      <c r="J1258" s="765"/>
      <c r="K1258" s="703"/>
      <c r="L1258" s="701"/>
      <c r="M1258" s="705"/>
      <c r="N1258" s="705"/>
      <c r="O1258" s="705"/>
      <c r="P1258" s="738" t="s">
        <v>19</v>
      </c>
      <c r="Q1258" s="738" t="s">
        <v>20</v>
      </c>
      <c r="R1258" s="738" t="s">
        <v>21</v>
      </c>
      <c r="S1258" s="738" t="s">
        <v>22</v>
      </c>
      <c r="T1258" s="740" t="s">
        <v>23</v>
      </c>
      <c r="U1258" s="740" t="s">
        <v>24</v>
      </c>
      <c r="V1258" s="709"/>
    </row>
    <row r="1259" spans="2:22" ht="15.75" thickBot="1" x14ac:dyDescent="0.3">
      <c r="B1259" s="727"/>
      <c r="C1259" s="725"/>
      <c r="D1259" s="707"/>
      <c r="E1259" s="766"/>
      <c r="F1259" s="766"/>
      <c r="G1259" s="707"/>
      <c r="H1259" s="707"/>
      <c r="I1259" s="314"/>
      <c r="J1259" s="766"/>
      <c r="K1259" s="707"/>
      <c r="L1259" s="725"/>
      <c r="M1259" s="696"/>
      <c r="N1259" s="696"/>
      <c r="O1259" s="696"/>
      <c r="P1259" s="739"/>
      <c r="Q1259" s="739"/>
      <c r="R1259" s="739"/>
      <c r="S1259" s="739"/>
      <c r="T1259" s="741"/>
      <c r="U1259" s="741"/>
      <c r="V1259" s="710"/>
    </row>
    <row r="1260" spans="2:22" ht="60" customHeight="1" x14ac:dyDescent="0.25">
      <c r="B1260" s="52">
        <v>1</v>
      </c>
      <c r="C1260" s="53">
        <v>34701</v>
      </c>
      <c r="D1260" s="5" t="s">
        <v>429</v>
      </c>
      <c r="E1260" s="318" t="s">
        <v>489</v>
      </c>
      <c r="F1260" s="319" t="s">
        <v>182</v>
      </c>
      <c r="G1260" s="5">
        <v>9</v>
      </c>
      <c r="H1260" s="166" t="s">
        <v>181</v>
      </c>
      <c r="I1260" s="5">
        <v>105</v>
      </c>
      <c r="J1260" s="731" t="s">
        <v>520</v>
      </c>
      <c r="K1260" s="538">
        <v>647</v>
      </c>
      <c r="L1260" s="5" t="s">
        <v>31</v>
      </c>
      <c r="M1260" s="159">
        <v>65</v>
      </c>
      <c r="N1260" s="159">
        <f>SUM(K1260*M1260)</f>
        <v>42055</v>
      </c>
      <c r="O1260" s="802" t="s">
        <v>189</v>
      </c>
      <c r="P1260" s="123">
        <v>0.1</v>
      </c>
      <c r="Q1260" s="123">
        <v>0.4</v>
      </c>
      <c r="R1260" s="123">
        <v>0.1</v>
      </c>
      <c r="S1260" s="123">
        <v>0.4</v>
      </c>
      <c r="T1260" s="272" t="s">
        <v>29</v>
      </c>
      <c r="U1260" s="272"/>
      <c r="V1260" s="773" t="s">
        <v>558</v>
      </c>
    </row>
    <row r="1261" spans="2:22" ht="24" x14ac:dyDescent="0.25">
      <c r="B1261" s="244">
        <v>2</v>
      </c>
      <c r="C1261" s="16">
        <v>34701</v>
      </c>
      <c r="D1261" s="176" t="s">
        <v>430</v>
      </c>
      <c r="E1261" s="318" t="s">
        <v>489</v>
      </c>
      <c r="F1261" s="319" t="s">
        <v>182</v>
      </c>
      <c r="G1261" s="5">
        <v>9</v>
      </c>
      <c r="H1261" s="7" t="s">
        <v>181</v>
      </c>
      <c r="I1261" s="7">
        <v>105</v>
      </c>
      <c r="J1261" s="732"/>
      <c r="K1261" s="586">
        <v>40</v>
      </c>
      <c r="L1261" s="7" t="s">
        <v>75</v>
      </c>
      <c r="M1261" s="240">
        <v>138</v>
      </c>
      <c r="N1261" s="159">
        <f t="shared" ref="N1261:N1262" si="9">SUM(K1261*M1261)</f>
        <v>5520</v>
      </c>
      <c r="O1261" s="798"/>
      <c r="P1261" s="101">
        <v>0.1</v>
      </c>
      <c r="Q1261" s="425">
        <v>0.4</v>
      </c>
      <c r="R1261" s="425">
        <v>0.1</v>
      </c>
      <c r="S1261" s="425">
        <v>0.4</v>
      </c>
      <c r="T1261" s="426" t="s">
        <v>29</v>
      </c>
      <c r="U1261" s="269"/>
      <c r="V1261" s="774"/>
    </row>
    <row r="1262" spans="2:22" ht="24" x14ac:dyDescent="0.25">
      <c r="B1262" s="244">
        <v>3</v>
      </c>
      <c r="C1262" s="16">
        <v>34701</v>
      </c>
      <c r="D1262" s="176" t="s">
        <v>431</v>
      </c>
      <c r="E1262" s="318" t="s">
        <v>489</v>
      </c>
      <c r="F1262" s="319" t="s">
        <v>182</v>
      </c>
      <c r="G1262" s="5">
        <v>9</v>
      </c>
      <c r="H1262" s="5" t="s">
        <v>181</v>
      </c>
      <c r="I1262" s="5">
        <v>105</v>
      </c>
      <c r="J1262" s="732"/>
      <c r="K1262" s="586">
        <v>50</v>
      </c>
      <c r="L1262" s="7" t="s">
        <v>31</v>
      </c>
      <c r="M1262" s="240">
        <v>150</v>
      </c>
      <c r="N1262" s="159">
        <f t="shared" si="9"/>
        <v>7500</v>
      </c>
      <c r="O1262" s="798"/>
      <c r="P1262" s="123">
        <v>0.1</v>
      </c>
      <c r="Q1262" s="123">
        <v>0.4</v>
      </c>
      <c r="R1262" s="123">
        <v>0.1</v>
      </c>
      <c r="S1262" s="123">
        <v>0.4</v>
      </c>
      <c r="T1262" s="272" t="s">
        <v>29</v>
      </c>
      <c r="U1262" s="272"/>
      <c r="V1262" s="774"/>
    </row>
    <row r="1263" spans="2:22" ht="24.75" thickBot="1" x14ac:dyDescent="0.3">
      <c r="B1263" s="245">
        <v>4</v>
      </c>
      <c r="C1263" s="23">
        <v>34701</v>
      </c>
      <c r="D1263" s="200" t="s">
        <v>432</v>
      </c>
      <c r="E1263" s="318" t="s">
        <v>489</v>
      </c>
      <c r="F1263" s="319" t="s">
        <v>182</v>
      </c>
      <c r="G1263" s="5">
        <v>9</v>
      </c>
      <c r="H1263" s="174" t="s">
        <v>181</v>
      </c>
      <c r="I1263" s="174">
        <v>105</v>
      </c>
      <c r="J1263" s="751"/>
      <c r="K1263" s="587">
        <v>34</v>
      </c>
      <c r="L1263" s="174" t="s">
        <v>31</v>
      </c>
      <c r="M1263" s="241">
        <v>145</v>
      </c>
      <c r="N1263" s="159">
        <v>4925</v>
      </c>
      <c r="O1263" s="799"/>
      <c r="P1263" s="409">
        <v>0.1</v>
      </c>
      <c r="Q1263" s="410">
        <v>0.4</v>
      </c>
      <c r="R1263" s="410">
        <v>0.1</v>
      </c>
      <c r="S1263" s="410">
        <v>0.4</v>
      </c>
      <c r="T1263" s="411" t="s">
        <v>29</v>
      </c>
      <c r="U1263" s="59"/>
      <c r="V1263" s="786"/>
    </row>
    <row r="1264" spans="2:22" ht="15.75" thickTop="1" x14ac:dyDescent="0.25">
      <c r="L1264" s="62"/>
      <c r="N1264" s="102"/>
    </row>
    <row r="1265" spans="12:14" x14ac:dyDescent="0.25">
      <c r="L1265" s="62"/>
    </row>
    <row r="1266" spans="12:14" x14ac:dyDescent="0.25">
      <c r="L1266" s="62"/>
    </row>
    <row r="1267" spans="12:14" x14ac:dyDescent="0.25">
      <c r="L1267" s="62"/>
    </row>
    <row r="1268" spans="12:14" x14ac:dyDescent="0.25">
      <c r="L1268" s="62"/>
      <c r="N1268" s="61">
        <f>SUM(N1260:N1267)</f>
        <v>60000</v>
      </c>
    </row>
    <row r="1269" spans="12:14" x14ac:dyDescent="0.25">
      <c r="L1269" s="62"/>
    </row>
    <row r="1270" spans="12:14" x14ac:dyDescent="0.25">
      <c r="L1270" s="62"/>
    </row>
    <row r="1271" spans="12:14" x14ac:dyDescent="0.25">
      <c r="L1271" s="62"/>
    </row>
    <row r="1272" spans="12:14" x14ac:dyDescent="0.25">
      <c r="L1272" s="62"/>
    </row>
    <row r="1273" spans="12:14" x14ac:dyDescent="0.25">
      <c r="L1273" s="62"/>
    </row>
    <row r="1274" spans="12:14" x14ac:dyDescent="0.25">
      <c r="L1274" s="62"/>
    </row>
    <row r="1275" spans="12:14" x14ac:dyDescent="0.25">
      <c r="L1275" s="62"/>
    </row>
    <row r="1276" spans="12:14" x14ac:dyDescent="0.25">
      <c r="L1276" s="62"/>
    </row>
    <row r="1277" spans="12:14" x14ac:dyDescent="0.25">
      <c r="L1277" s="62"/>
    </row>
    <row r="1278" spans="12:14" x14ac:dyDescent="0.25">
      <c r="L1278" s="62"/>
    </row>
    <row r="1279" spans="12:14" x14ac:dyDescent="0.25">
      <c r="L1279" s="62"/>
    </row>
    <row r="1280" spans="12:14" x14ac:dyDescent="0.25">
      <c r="L1280" s="62"/>
    </row>
    <row r="1281" spans="2:22" x14ac:dyDescent="0.25">
      <c r="L1281" s="62"/>
      <c r="N1281" s="63"/>
    </row>
    <row r="1282" spans="2:22" x14ac:dyDescent="0.25">
      <c r="L1282" s="62"/>
    </row>
    <row r="1283" spans="2:22" x14ac:dyDescent="0.25">
      <c r="L1283" s="62"/>
    </row>
    <row r="1284" spans="2:22" x14ac:dyDescent="0.25">
      <c r="L1284" s="62"/>
    </row>
    <row r="1285" spans="2:22" x14ac:dyDescent="0.25">
      <c r="L1285" s="62"/>
    </row>
    <row r="1286" spans="2:22" x14ac:dyDescent="0.25">
      <c r="L1286" s="62"/>
    </row>
    <row r="1287" spans="2:22" x14ac:dyDescent="0.25">
      <c r="L1287" s="62"/>
    </row>
    <row r="1288" spans="2:22" x14ac:dyDescent="0.25">
      <c r="L1288" s="62"/>
    </row>
    <row r="1289" spans="2:22" x14ac:dyDescent="0.25">
      <c r="L1289" s="62"/>
    </row>
    <row r="1290" spans="2:22" x14ac:dyDescent="0.25">
      <c r="L1290" s="62"/>
    </row>
    <row r="1291" spans="2:22" x14ac:dyDescent="0.25">
      <c r="B1291" s="706" t="s">
        <v>0</v>
      </c>
      <c r="C1291" s="706"/>
      <c r="D1291" s="706"/>
      <c r="E1291" s="706"/>
      <c r="F1291" s="706"/>
      <c r="G1291" s="706"/>
      <c r="H1291" s="706"/>
      <c r="I1291" s="706"/>
      <c r="J1291" s="706"/>
      <c r="K1291" s="706"/>
      <c r="L1291" s="706"/>
      <c r="M1291" s="706"/>
      <c r="N1291" s="706"/>
      <c r="O1291" s="706"/>
      <c r="P1291" s="706"/>
      <c r="Q1291" s="706"/>
      <c r="R1291" s="706"/>
      <c r="S1291" s="706"/>
      <c r="T1291" s="706"/>
      <c r="U1291" s="706"/>
      <c r="V1291" s="706"/>
    </row>
    <row r="1292" spans="2:22" x14ac:dyDescent="0.25">
      <c r="B1292" s="713" t="s">
        <v>1</v>
      </c>
      <c r="C1292" s="713"/>
      <c r="D1292" s="713"/>
      <c r="E1292" s="713"/>
      <c r="F1292" s="713"/>
      <c r="G1292" s="713"/>
      <c r="H1292" s="713"/>
      <c r="I1292" s="713"/>
      <c r="J1292" s="713"/>
      <c r="K1292" s="713"/>
      <c r="L1292" s="713"/>
      <c r="M1292" s="713"/>
      <c r="N1292" s="713"/>
      <c r="O1292" s="713"/>
      <c r="P1292" s="713"/>
      <c r="Q1292" s="713"/>
      <c r="R1292" s="713"/>
      <c r="S1292" s="713"/>
      <c r="T1292" s="713"/>
      <c r="U1292" s="713"/>
      <c r="V1292" s="713"/>
    </row>
    <row r="1293" spans="2:22" x14ac:dyDescent="0.25">
      <c r="B1293" s="713" t="s">
        <v>2</v>
      </c>
      <c r="C1293" s="713"/>
      <c r="D1293" s="713"/>
      <c r="E1293" s="713"/>
      <c r="F1293" s="713"/>
      <c r="G1293" s="713"/>
      <c r="H1293" s="713"/>
      <c r="I1293" s="713"/>
      <c r="J1293" s="713"/>
      <c r="K1293" s="713"/>
      <c r="L1293" s="713"/>
      <c r="M1293" s="713"/>
      <c r="N1293" s="713"/>
      <c r="O1293" s="713"/>
      <c r="P1293" s="713"/>
      <c r="Q1293" s="713"/>
      <c r="R1293" s="713"/>
      <c r="S1293" s="713"/>
      <c r="T1293" s="713"/>
      <c r="U1293" s="713"/>
      <c r="V1293" s="713"/>
    </row>
    <row r="1294" spans="2:22" x14ac:dyDescent="0.25">
      <c r="B1294" s="713" t="s">
        <v>3</v>
      </c>
      <c r="C1294" s="713"/>
      <c r="D1294" s="713"/>
      <c r="E1294" s="713"/>
      <c r="F1294" s="713"/>
      <c r="G1294" s="713"/>
      <c r="H1294" s="713"/>
      <c r="I1294" s="713"/>
      <c r="J1294" s="713"/>
      <c r="K1294" s="713"/>
      <c r="L1294" s="713"/>
      <c r="M1294" s="713"/>
      <c r="N1294" s="713"/>
      <c r="O1294" s="713"/>
      <c r="P1294" s="713"/>
      <c r="Q1294" s="713"/>
      <c r="R1294" s="713"/>
      <c r="S1294" s="713"/>
      <c r="T1294" s="713"/>
      <c r="U1294" s="713"/>
      <c r="V1294" s="713"/>
    </row>
    <row r="1295" spans="2:22" x14ac:dyDescent="0.25">
      <c r="B1295" s="713" t="s">
        <v>494</v>
      </c>
      <c r="C1295" s="713"/>
      <c r="D1295" s="713"/>
      <c r="E1295" s="713"/>
      <c r="F1295" s="713"/>
      <c r="G1295" s="713"/>
      <c r="H1295" s="713"/>
      <c r="I1295" s="713"/>
      <c r="J1295" s="713"/>
      <c r="K1295" s="713"/>
      <c r="L1295" s="713"/>
      <c r="M1295" s="713"/>
      <c r="N1295" s="713"/>
      <c r="O1295" s="713"/>
      <c r="P1295" s="713"/>
      <c r="Q1295" s="713"/>
      <c r="R1295" s="713"/>
      <c r="S1295" s="713"/>
      <c r="T1295" s="713"/>
      <c r="U1295" s="713"/>
      <c r="V1295" s="713"/>
    </row>
    <row r="1296" spans="2:22" x14ac:dyDescent="0.25">
      <c r="B1296" s="726" t="s">
        <v>4</v>
      </c>
      <c r="C1296" s="726"/>
      <c r="D1296" s="726"/>
      <c r="E1296" s="726"/>
      <c r="F1296" s="726"/>
      <c r="G1296" s="726"/>
      <c r="H1296" s="726"/>
      <c r="I1296" s="726"/>
      <c r="J1296" s="726"/>
      <c r="K1296" s="726"/>
      <c r="L1296" s="726"/>
      <c r="M1296" s="726"/>
      <c r="N1296" s="726"/>
      <c r="O1296" s="726"/>
      <c r="P1296" s="726"/>
      <c r="Q1296" s="726"/>
      <c r="R1296" s="726"/>
      <c r="S1296" s="726"/>
      <c r="T1296" s="726"/>
      <c r="U1296" s="726"/>
      <c r="V1296" s="726"/>
    </row>
    <row r="1297" spans="2:22" x14ac:dyDescent="0.25">
      <c r="B1297" s="697" t="s">
        <v>101</v>
      </c>
      <c r="C1297" s="697"/>
      <c r="D1297" s="697"/>
      <c r="E1297" s="697"/>
      <c r="F1297" s="697"/>
      <c r="G1297" s="697"/>
      <c r="H1297" s="697"/>
      <c r="I1297" s="697"/>
      <c r="J1297" s="697"/>
      <c r="K1297" s="697"/>
      <c r="L1297" s="697"/>
      <c r="M1297" s="697"/>
      <c r="N1297" s="697"/>
      <c r="O1297" s="697"/>
      <c r="P1297" s="697"/>
      <c r="Q1297" s="697"/>
      <c r="R1297" s="697"/>
      <c r="S1297" s="697"/>
      <c r="T1297" s="697"/>
      <c r="U1297" s="697"/>
      <c r="V1297" s="697"/>
    </row>
    <row r="1298" spans="2:22" ht="18.75" thickBot="1" x14ac:dyDescent="0.3">
      <c r="B1298" s="2"/>
      <c r="C1298" s="2"/>
      <c r="D1298" s="3"/>
      <c r="E1298" s="3"/>
      <c r="F1298" s="3"/>
      <c r="G1298" s="3"/>
      <c r="H1298" s="3"/>
      <c r="I1298" s="3"/>
      <c r="J1298" s="3"/>
      <c r="K1298" s="3"/>
      <c r="L1298" s="4"/>
      <c r="M1298" s="3"/>
      <c r="N1298" s="3"/>
      <c r="O1298" s="3"/>
      <c r="P1298" s="3"/>
      <c r="Q1298" s="3"/>
      <c r="R1298" s="3"/>
      <c r="S1298" s="3"/>
      <c r="T1298" s="2"/>
      <c r="U1298" s="2"/>
      <c r="V1298" s="2"/>
    </row>
    <row r="1299" spans="2:22" ht="15.75" thickTop="1" x14ac:dyDescent="0.25">
      <c r="B1299" s="698" t="s">
        <v>6</v>
      </c>
      <c r="C1299" s="700" t="s">
        <v>7</v>
      </c>
      <c r="D1299" s="702" t="s">
        <v>8</v>
      </c>
      <c r="E1299" s="702" t="s">
        <v>177</v>
      </c>
      <c r="F1299" s="702" t="s">
        <v>178</v>
      </c>
      <c r="G1299" s="702" t="s">
        <v>9</v>
      </c>
      <c r="H1299" s="702" t="s">
        <v>10</v>
      </c>
      <c r="I1299" s="312"/>
      <c r="J1299" s="702" t="s">
        <v>179</v>
      </c>
      <c r="K1299" s="702" t="s">
        <v>192</v>
      </c>
      <c r="L1299" s="700" t="s">
        <v>12</v>
      </c>
      <c r="M1299" s="704" t="s">
        <v>13</v>
      </c>
      <c r="N1299" s="704" t="s">
        <v>14</v>
      </c>
      <c r="O1299" s="704" t="s">
        <v>15</v>
      </c>
      <c r="P1299" s="715" t="s">
        <v>16</v>
      </c>
      <c r="Q1299" s="716"/>
      <c r="R1299" s="716"/>
      <c r="S1299" s="717"/>
      <c r="T1299" s="721" t="s">
        <v>17</v>
      </c>
      <c r="U1299" s="722"/>
      <c r="V1299" s="708" t="s">
        <v>18</v>
      </c>
    </row>
    <row r="1300" spans="2:22" x14ac:dyDescent="0.25">
      <c r="B1300" s="699"/>
      <c r="C1300" s="701"/>
      <c r="D1300" s="703"/>
      <c r="E1300" s="765"/>
      <c r="F1300" s="765"/>
      <c r="G1300" s="703"/>
      <c r="H1300" s="703"/>
      <c r="I1300" s="313"/>
      <c r="J1300" s="765"/>
      <c r="K1300" s="703"/>
      <c r="L1300" s="701"/>
      <c r="M1300" s="705"/>
      <c r="N1300" s="705"/>
      <c r="O1300" s="705"/>
      <c r="P1300" s="718"/>
      <c r="Q1300" s="719"/>
      <c r="R1300" s="719"/>
      <c r="S1300" s="720"/>
      <c r="T1300" s="723"/>
      <c r="U1300" s="724"/>
      <c r="V1300" s="709"/>
    </row>
    <row r="1301" spans="2:22" ht="48" x14ac:dyDescent="0.25">
      <c r="B1301" s="699"/>
      <c r="C1301" s="701"/>
      <c r="D1301" s="703"/>
      <c r="E1301" s="765"/>
      <c r="F1301" s="765"/>
      <c r="G1301" s="703"/>
      <c r="H1301" s="703"/>
      <c r="I1301" s="313" t="s">
        <v>180</v>
      </c>
      <c r="J1301" s="765"/>
      <c r="K1301" s="703"/>
      <c r="L1301" s="701"/>
      <c r="M1301" s="705"/>
      <c r="N1301" s="705"/>
      <c r="O1301" s="705"/>
      <c r="P1301" s="711" t="s">
        <v>19</v>
      </c>
      <c r="Q1301" s="711" t="s">
        <v>20</v>
      </c>
      <c r="R1301" s="711" t="s">
        <v>21</v>
      </c>
      <c r="S1301" s="711" t="s">
        <v>22</v>
      </c>
      <c r="T1301" s="695" t="s">
        <v>23</v>
      </c>
      <c r="U1301" s="695" t="s">
        <v>24</v>
      </c>
      <c r="V1301" s="709"/>
    </row>
    <row r="1302" spans="2:22" ht="15.75" thickBot="1" x14ac:dyDescent="0.3">
      <c r="B1302" s="727"/>
      <c r="C1302" s="725"/>
      <c r="D1302" s="707"/>
      <c r="E1302" s="766"/>
      <c r="F1302" s="766"/>
      <c r="G1302" s="707"/>
      <c r="H1302" s="707"/>
      <c r="I1302" s="314"/>
      <c r="J1302" s="766"/>
      <c r="K1302" s="707"/>
      <c r="L1302" s="725"/>
      <c r="M1302" s="696"/>
      <c r="N1302" s="696"/>
      <c r="O1302" s="696"/>
      <c r="P1302" s="712"/>
      <c r="Q1302" s="712"/>
      <c r="R1302" s="712"/>
      <c r="S1302" s="712"/>
      <c r="T1302" s="696"/>
      <c r="U1302" s="696"/>
      <c r="V1302" s="710"/>
    </row>
    <row r="1303" spans="2:22" ht="120.75" thickBot="1" x14ac:dyDescent="0.3">
      <c r="B1303" s="427">
        <v>1</v>
      </c>
      <c r="C1303" s="428">
        <v>35101</v>
      </c>
      <c r="D1303" s="170" t="s">
        <v>433</v>
      </c>
      <c r="E1303" s="318" t="s">
        <v>489</v>
      </c>
      <c r="F1303" s="319" t="s">
        <v>182</v>
      </c>
      <c r="G1303" s="5">
        <v>9</v>
      </c>
      <c r="H1303" s="170" t="s">
        <v>181</v>
      </c>
      <c r="I1303" s="170">
        <v>105</v>
      </c>
      <c r="J1303" s="404" t="s">
        <v>520</v>
      </c>
      <c r="K1303" s="7">
        <v>6</v>
      </c>
      <c r="L1303" s="170" t="s">
        <v>97</v>
      </c>
      <c r="M1303" s="406">
        <v>5000</v>
      </c>
      <c r="N1303" s="406">
        <v>30000</v>
      </c>
      <c r="O1303" s="170" t="s">
        <v>189</v>
      </c>
      <c r="P1303" s="429">
        <v>0.25</v>
      </c>
      <c r="Q1303" s="429">
        <v>0.25</v>
      </c>
      <c r="R1303" s="429">
        <v>0.25</v>
      </c>
      <c r="S1303" s="429">
        <v>0.25</v>
      </c>
      <c r="T1303" s="381" t="s">
        <v>29</v>
      </c>
      <c r="U1303" s="382"/>
      <c r="V1303" s="356" t="s">
        <v>558</v>
      </c>
    </row>
    <row r="1304" spans="2:22" ht="15.75" thickTop="1" x14ac:dyDescent="0.25">
      <c r="L1304" s="62"/>
      <c r="N1304" s="61"/>
    </row>
    <row r="1305" spans="2:22" x14ac:dyDescent="0.25">
      <c r="L1305" s="62"/>
    </row>
    <row r="1306" spans="2:22" x14ac:dyDescent="0.25">
      <c r="L1306" s="62"/>
      <c r="N1306" s="102"/>
    </row>
    <row r="1307" spans="2:22" x14ac:dyDescent="0.25">
      <c r="L1307" s="62"/>
      <c r="N1307" s="102"/>
    </row>
    <row r="1308" spans="2:22" x14ac:dyDescent="0.25">
      <c r="L1308" s="62"/>
      <c r="N1308" s="61">
        <f>SUM(N1303:N1307)</f>
        <v>30000</v>
      </c>
    </row>
    <row r="1309" spans="2:22" x14ac:dyDescent="0.25">
      <c r="L1309" s="62"/>
      <c r="N1309" s="63"/>
    </row>
    <row r="1310" spans="2:22" x14ac:dyDescent="0.25">
      <c r="L1310" s="62"/>
    </row>
    <row r="1311" spans="2:22" x14ac:dyDescent="0.25">
      <c r="L1311" s="62"/>
    </row>
    <row r="1312" spans="2:22" x14ac:dyDescent="0.25">
      <c r="L1312" s="62"/>
    </row>
    <row r="1313" spans="12:12" x14ac:dyDescent="0.25">
      <c r="L1313" s="62"/>
    </row>
    <row r="1314" spans="12:12" x14ac:dyDescent="0.25">
      <c r="L1314" s="62"/>
    </row>
    <row r="1315" spans="12:12" x14ac:dyDescent="0.25">
      <c r="L1315" s="62"/>
    </row>
    <row r="1316" spans="12:12" x14ac:dyDescent="0.25">
      <c r="L1316" s="62"/>
    </row>
    <row r="1317" spans="12:12" x14ac:dyDescent="0.25">
      <c r="L1317" s="62"/>
    </row>
    <row r="1318" spans="12:12" x14ac:dyDescent="0.25">
      <c r="L1318" s="62"/>
    </row>
    <row r="1319" spans="12:12" x14ac:dyDescent="0.25">
      <c r="L1319" s="62"/>
    </row>
    <row r="1320" spans="12:12" x14ac:dyDescent="0.25">
      <c r="L1320" s="62"/>
    </row>
    <row r="1321" spans="12:12" x14ac:dyDescent="0.25">
      <c r="L1321" s="62"/>
    </row>
    <row r="1322" spans="12:12" x14ac:dyDescent="0.25">
      <c r="L1322" s="62"/>
    </row>
    <row r="1323" spans="12:12" x14ac:dyDescent="0.25">
      <c r="L1323" s="62"/>
    </row>
    <row r="1324" spans="12:12" x14ac:dyDescent="0.25">
      <c r="L1324" s="62"/>
    </row>
    <row r="1325" spans="12:12" x14ac:dyDescent="0.25">
      <c r="L1325" s="62"/>
    </row>
    <row r="1326" spans="12:12" x14ac:dyDescent="0.25">
      <c r="L1326" s="62"/>
    </row>
    <row r="1327" spans="12:12" x14ac:dyDescent="0.25">
      <c r="L1327" s="62"/>
    </row>
    <row r="1328" spans="12:12" x14ac:dyDescent="0.25">
      <c r="L1328" s="62"/>
    </row>
    <row r="1329" spans="2:22" x14ac:dyDescent="0.25">
      <c r="L1329" s="62"/>
    </row>
    <row r="1330" spans="2:22" x14ac:dyDescent="0.25">
      <c r="L1330" s="62"/>
    </row>
    <row r="1331" spans="2:22" x14ac:dyDescent="0.25">
      <c r="L1331" s="62"/>
    </row>
    <row r="1332" spans="2:22" x14ac:dyDescent="0.25">
      <c r="L1332" s="62"/>
    </row>
    <row r="1333" spans="2:22" x14ac:dyDescent="0.25">
      <c r="B1333" s="706" t="s">
        <v>0</v>
      </c>
      <c r="C1333" s="706"/>
      <c r="D1333" s="706"/>
      <c r="E1333" s="706"/>
      <c r="F1333" s="706"/>
      <c r="G1333" s="706"/>
      <c r="H1333" s="706"/>
      <c r="I1333" s="706"/>
      <c r="J1333" s="706"/>
      <c r="K1333" s="706"/>
      <c r="L1333" s="706"/>
      <c r="M1333" s="706"/>
      <c r="N1333" s="706"/>
      <c r="O1333" s="706"/>
      <c r="P1333" s="706"/>
      <c r="Q1333" s="706"/>
      <c r="R1333" s="706"/>
      <c r="S1333" s="706"/>
      <c r="T1333" s="706"/>
      <c r="U1333" s="706"/>
      <c r="V1333" s="706"/>
    </row>
    <row r="1334" spans="2:22" x14ac:dyDescent="0.25">
      <c r="B1334" s="713" t="s">
        <v>1</v>
      </c>
      <c r="C1334" s="713"/>
      <c r="D1334" s="713"/>
      <c r="E1334" s="713"/>
      <c r="F1334" s="713"/>
      <c r="G1334" s="713"/>
      <c r="H1334" s="713"/>
      <c r="I1334" s="713"/>
      <c r="J1334" s="713"/>
      <c r="K1334" s="713"/>
      <c r="L1334" s="713"/>
      <c r="M1334" s="713"/>
      <c r="N1334" s="713"/>
      <c r="O1334" s="713"/>
      <c r="P1334" s="713"/>
      <c r="Q1334" s="713"/>
      <c r="R1334" s="713"/>
      <c r="S1334" s="713"/>
      <c r="T1334" s="713"/>
      <c r="U1334" s="713"/>
      <c r="V1334" s="713"/>
    </row>
    <row r="1335" spans="2:22" x14ac:dyDescent="0.25">
      <c r="B1335" s="713" t="s">
        <v>2</v>
      </c>
      <c r="C1335" s="713"/>
      <c r="D1335" s="713"/>
      <c r="E1335" s="713"/>
      <c r="F1335" s="713"/>
      <c r="G1335" s="713"/>
      <c r="H1335" s="713"/>
      <c r="I1335" s="713"/>
      <c r="J1335" s="713"/>
      <c r="K1335" s="713"/>
      <c r="L1335" s="713"/>
      <c r="M1335" s="713"/>
      <c r="N1335" s="713"/>
      <c r="O1335" s="713"/>
      <c r="P1335" s="713"/>
      <c r="Q1335" s="713"/>
      <c r="R1335" s="713"/>
      <c r="S1335" s="713"/>
      <c r="T1335" s="713"/>
      <c r="U1335" s="713"/>
      <c r="V1335" s="713"/>
    </row>
    <row r="1336" spans="2:22" x14ac:dyDescent="0.25">
      <c r="B1336" s="713" t="s">
        <v>3</v>
      </c>
      <c r="C1336" s="713"/>
      <c r="D1336" s="713"/>
      <c r="E1336" s="713"/>
      <c r="F1336" s="713"/>
      <c r="G1336" s="713"/>
      <c r="H1336" s="713"/>
      <c r="I1336" s="713"/>
      <c r="J1336" s="713"/>
      <c r="K1336" s="713"/>
      <c r="L1336" s="713"/>
      <c r="M1336" s="713"/>
      <c r="N1336" s="713"/>
      <c r="O1336" s="713"/>
      <c r="P1336" s="713"/>
      <c r="Q1336" s="713"/>
      <c r="R1336" s="713"/>
      <c r="S1336" s="713"/>
      <c r="T1336" s="713"/>
      <c r="U1336" s="713"/>
      <c r="V1336" s="713"/>
    </row>
    <row r="1337" spans="2:22" x14ac:dyDescent="0.25">
      <c r="B1337" s="713" t="s">
        <v>494</v>
      </c>
      <c r="C1337" s="713"/>
      <c r="D1337" s="713"/>
      <c r="E1337" s="713"/>
      <c r="F1337" s="713"/>
      <c r="G1337" s="713"/>
      <c r="H1337" s="713"/>
      <c r="I1337" s="713"/>
      <c r="J1337" s="713"/>
      <c r="K1337" s="713"/>
      <c r="L1337" s="713"/>
      <c r="M1337" s="713"/>
      <c r="N1337" s="713"/>
      <c r="O1337" s="713"/>
      <c r="P1337" s="713"/>
      <c r="Q1337" s="713"/>
      <c r="R1337" s="713"/>
      <c r="S1337" s="713"/>
      <c r="T1337" s="713"/>
      <c r="U1337" s="713"/>
      <c r="V1337" s="713"/>
    </row>
    <row r="1338" spans="2:22" x14ac:dyDescent="0.25">
      <c r="B1338" s="714" t="s">
        <v>4</v>
      </c>
      <c r="C1338" s="714"/>
      <c r="D1338" s="714"/>
      <c r="E1338" s="714"/>
      <c r="F1338" s="714"/>
      <c r="G1338" s="714"/>
      <c r="H1338" s="714"/>
      <c r="I1338" s="714"/>
      <c r="J1338" s="714"/>
      <c r="K1338" s="714"/>
      <c r="L1338" s="714"/>
      <c r="M1338" s="714"/>
      <c r="N1338" s="714"/>
      <c r="O1338" s="714"/>
      <c r="P1338" s="714"/>
      <c r="Q1338" s="714"/>
      <c r="R1338" s="714"/>
      <c r="S1338" s="714"/>
      <c r="T1338" s="714"/>
      <c r="U1338" s="714"/>
      <c r="V1338" s="714"/>
    </row>
    <row r="1339" spans="2:22" x14ac:dyDescent="0.25">
      <c r="B1339" s="737" t="s">
        <v>102</v>
      </c>
      <c r="C1339" s="737"/>
      <c r="D1339" s="737"/>
      <c r="E1339" s="737"/>
      <c r="F1339" s="737"/>
      <c r="G1339" s="737"/>
      <c r="H1339" s="737"/>
      <c r="I1339" s="737"/>
      <c r="J1339" s="737"/>
      <c r="K1339" s="737"/>
      <c r="L1339" s="737"/>
      <c r="M1339" s="737"/>
      <c r="N1339" s="737"/>
      <c r="O1339" s="737"/>
      <c r="P1339" s="737"/>
      <c r="Q1339" s="737"/>
      <c r="R1339" s="737"/>
      <c r="S1339" s="737"/>
      <c r="T1339" s="737"/>
      <c r="U1339" s="737"/>
      <c r="V1339" s="737"/>
    </row>
    <row r="1340" spans="2:22" ht="18.75" thickBot="1" x14ac:dyDescent="0.3">
      <c r="B1340" s="87"/>
      <c r="C1340" s="87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87"/>
      <c r="U1340" s="87"/>
      <c r="V1340" s="87"/>
    </row>
    <row r="1341" spans="2:22" ht="15.75" thickTop="1" x14ac:dyDescent="0.25">
      <c r="B1341" s="698" t="s">
        <v>6</v>
      </c>
      <c r="C1341" s="700" t="s">
        <v>7</v>
      </c>
      <c r="D1341" s="702" t="s">
        <v>8</v>
      </c>
      <c r="E1341" s="702" t="s">
        <v>177</v>
      </c>
      <c r="F1341" s="702" t="s">
        <v>178</v>
      </c>
      <c r="G1341" s="702" t="s">
        <v>9</v>
      </c>
      <c r="H1341" s="702" t="s">
        <v>10</v>
      </c>
      <c r="I1341" s="312"/>
      <c r="J1341" s="702" t="s">
        <v>179</v>
      </c>
      <c r="K1341" s="702" t="s">
        <v>191</v>
      </c>
      <c r="L1341" s="700" t="s">
        <v>12</v>
      </c>
      <c r="M1341" s="704" t="s">
        <v>13</v>
      </c>
      <c r="N1341" s="704" t="s">
        <v>14</v>
      </c>
      <c r="O1341" s="704" t="s">
        <v>15</v>
      </c>
      <c r="P1341" s="715" t="s">
        <v>16</v>
      </c>
      <c r="Q1341" s="716"/>
      <c r="R1341" s="716"/>
      <c r="S1341" s="717"/>
      <c r="T1341" s="721" t="s">
        <v>17</v>
      </c>
      <c r="U1341" s="722"/>
      <c r="V1341" s="708" t="s">
        <v>18</v>
      </c>
    </row>
    <row r="1342" spans="2:22" x14ac:dyDescent="0.25">
      <c r="B1342" s="699"/>
      <c r="C1342" s="701"/>
      <c r="D1342" s="703"/>
      <c r="E1342" s="765"/>
      <c r="F1342" s="765"/>
      <c r="G1342" s="703"/>
      <c r="H1342" s="703"/>
      <c r="I1342" s="313"/>
      <c r="J1342" s="765"/>
      <c r="K1342" s="703"/>
      <c r="L1342" s="701"/>
      <c r="M1342" s="705"/>
      <c r="N1342" s="705"/>
      <c r="O1342" s="705"/>
      <c r="P1342" s="718"/>
      <c r="Q1342" s="719"/>
      <c r="R1342" s="719"/>
      <c r="S1342" s="720"/>
      <c r="T1342" s="723"/>
      <c r="U1342" s="724"/>
      <c r="V1342" s="709"/>
    </row>
    <row r="1343" spans="2:22" ht="48" x14ac:dyDescent="0.25">
      <c r="B1343" s="699"/>
      <c r="C1343" s="701"/>
      <c r="D1343" s="703"/>
      <c r="E1343" s="765"/>
      <c r="F1343" s="765"/>
      <c r="G1343" s="703"/>
      <c r="H1343" s="703"/>
      <c r="I1343" s="313" t="s">
        <v>180</v>
      </c>
      <c r="J1343" s="765"/>
      <c r="K1343" s="703"/>
      <c r="L1343" s="701"/>
      <c r="M1343" s="705"/>
      <c r="N1343" s="705"/>
      <c r="O1343" s="705"/>
      <c r="P1343" s="711" t="s">
        <v>19</v>
      </c>
      <c r="Q1343" s="711" t="s">
        <v>20</v>
      </c>
      <c r="R1343" s="711" t="s">
        <v>21</v>
      </c>
      <c r="S1343" s="711" t="s">
        <v>22</v>
      </c>
      <c r="T1343" s="695" t="s">
        <v>23</v>
      </c>
      <c r="U1343" s="695" t="s">
        <v>24</v>
      </c>
      <c r="V1343" s="709"/>
    </row>
    <row r="1344" spans="2:22" ht="15.75" thickBot="1" x14ac:dyDescent="0.3">
      <c r="B1344" s="727"/>
      <c r="C1344" s="725"/>
      <c r="D1344" s="707"/>
      <c r="E1344" s="766"/>
      <c r="F1344" s="766"/>
      <c r="G1344" s="707"/>
      <c r="H1344" s="707"/>
      <c r="I1344" s="314"/>
      <c r="J1344" s="766"/>
      <c r="K1344" s="707"/>
      <c r="L1344" s="725"/>
      <c r="M1344" s="696"/>
      <c r="N1344" s="696"/>
      <c r="O1344" s="696"/>
      <c r="P1344" s="712"/>
      <c r="Q1344" s="712"/>
      <c r="R1344" s="712"/>
      <c r="S1344" s="712"/>
      <c r="T1344" s="696"/>
      <c r="U1344" s="696"/>
      <c r="V1344" s="710"/>
    </row>
    <row r="1345" spans="2:22" ht="120.75" thickBot="1" x14ac:dyDescent="0.3">
      <c r="B1345" s="129">
        <v>1</v>
      </c>
      <c r="C1345" s="71">
        <v>35201</v>
      </c>
      <c r="D1345" s="164" t="s">
        <v>434</v>
      </c>
      <c r="E1345" s="318" t="s">
        <v>489</v>
      </c>
      <c r="F1345" s="319" t="s">
        <v>182</v>
      </c>
      <c r="G1345" s="5">
        <v>9</v>
      </c>
      <c r="H1345" s="170" t="s">
        <v>181</v>
      </c>
      <c r="I1345" s="170">
        <v>105</v>
      </c>
      <c r="J1345" s="7" t="s">
        <v>520</v>
      </c>
      <c r="K1345" s="405">
        <v>1</v>
      </c>
      <c r="L1345" s="164" t="s">
        <v>75</v>
      </c>
      <c r="M1345" s="72">
        <v>2676.5</v>
      </c>
      <c r="N1345" s="72">
        <v>2676.5</v>
      </c>
      <c r="O1345" s="344" t="s">
        <v>189</v>
      </c>
      <c r="P1345" s="74">
        <v>0.25</v>
      </c>
      <c r="Q1345" s="74">
        <v>0.25</v>
      </c>
      <c r="R1345" s="74">
        <v>0.25</v>
      </c>
      <c r="S1345" s="74">
        <v>0.25</v>
      </c>
      <c r="T1345" s="75" t="s">
        <v>29</v>
      </c>
      <c r="U1345" s="75"/>
      <c r="V1345" s="287" t="s">
        <v>558</v>
      </c>
    </row>
    <row r="1346" spans="2:22" ht="15.75" thickTop="1" x14ac:dyDescent="0.25">
      <c r="L1346" s="62"/>
    </row>
    <row r="1347" spans="2:22" x14ac:dyDescent="0.25">
      <c r="L1347" s="62"/>
    </row>
    <row r="1348" spans="2:22" x14ac:dyDescent="0.25">
      <c r="L1348" s="62"/>
      <c r="N1348" s="61">
        <f>SUM(N1345:N1347)</f>
        <v>2676.5</v>
      </c>
    </row>
    <row r="1349" spans="2:22" x14ac:dyDescent="0.25">
      <c r="L1349" s="62"/>
      <c r="N1349" s="102"/>
    </row>
    <row r="1350" spans="2:22" x14ac:dyDescent="0.25">
      <c r="L1350" s="62"/>
      <c r="N1350" s="102"/>
    </row>
    <row r="1351" spans="2:22" x14ac:dyDescent="0.25">
      <c r="L1351" s="62"/>
    </row>
    <row r="1352" spans="2:22" x14ac:dyDescent="0.25">
      <c r="L1352" s="62"/>
      <c r="N1352" s="63"/>
    </row>
    <row r="1353" spans="2:22" x14ac:dyDescent="0.25">
      <c r="L1353" s="62"/>
      <c r="N1353" s="63"/>
    </row>
    <row r="1354" spans="2:22" x14ac:dyDescent="0.25">
      <c r="L1354" s="62"/>
      <c r="N1354" s="63"/>
    </row>
    <row r="1355" spans="2:22" x14ac:dyDescent="0.25">
      <c r="L1355" s="62"/>
      <c r="N1355" s="63"/>
    </row>
    <row r="1356" spans="2:22" x14ac:dyDescent="0.25">
      <c r="L1356" s="62"/>
      <c r="N1356" s="63"/>
    </row>
    <row r="1357" spans="2:22" x14ac:dyDescent="0.25">
      <c r="L1357" s="62"/>
      <c r="N1357" s="63"/>
    </row>
    <row r="1358" spans="2:22" x14ac:dyDescent="0.25">
      <c r="L1358" s="62"/>
      <c r="N1358" s="63"/>
    </row>
    <row r="1359" spans="2:22" x14ac:dyDescent="0.25">
      <c r="L1359" s="62"/>
      <c r="N1359" s="63"/>
    </row>
    <row r="1360" spans="2:22" x14ac:dyDescent="0.25">
      <c r="L1360" s="62"/>
      <c r="N1360" s="63"/>
    </row>
    <row r="1361" spans="2:22" x14ac:dyDescent="0.25">
      <c r="L1361" s="62"/>
      <c r="N1361" s="63"/>
    </row>
    <row r="1362" spans="2:22" x14ac:dyDescent="0.25">
      <c r="L1362" s="62"/>
      <c r="N1362" s="63"/>
    </row>
    <row r="1363" spans="2:22" x14ac:dyDescent="0.25">
      <c r="L1363" s="62"/>
      <c r="N1363" s="63"/>
    </row>
    <row r="1364" spans="2:22" x14ac:dyDescent="0.25">
      <c r="L1364" s="62"/>
      <c r="N1364" s="63"/>
    </row>
    <row r="1365" spans="2:22" x14ac:dyDescent="0.25">
      <c r="L1365" s="62"/>
      <c r="N1365" s="63"/>
    </row>
    <row r="1366" spans="2:22" x14ac:dyDescent="0.25">
      <c r="L1366" s="62"/>
      <c r="N1366" s="63"/>
    </row>
    <row r="1367" spans="2:22" x14ac:dyDescent="0.25">
      <c r="L1367" s="62"/>
      <c r="N1367" s="63"/>
    </row>
    <row r="1368" spans="2:22" x14ac:dyDescent="0.25">
      <c r="L1368" s="62"/>
    </row>
    <row r="1369" spans="2:22" x14ac:dyDescent="0.25">
      <c r="L1369" s="62"/>
    </row>
    <row r="1370" spans="2:22" x14ac:dyDescent="0.25">
      <c r="L1370" s="62"/>
    </row>
    <row r="1371" spans="2:22" x14ac:dyDescent="0.25">
      <c r="L1371" s="62"/>
    </row>
    <row r="1372" spans="2:22" x14ac:dyDescent="0.25">
      <c r="L1372" s="62"/>
    </row>
    <row r="1373" spans="2:22" x14ac:dyDescent="0.25">
      <c r="B1373" s="706" t="s">
        <v>0</v>
      </c>
      <c r="C1373" s="706"/>
      <c r="D1373" s="706"/>
      <c r="E1373" s="706"/>
      <c r="F1373" s="706"/>
      <c r="G1373" s="706"/>
      <c r="H1373" s="706"/>
      <c r="I1373" s="706"/>
      <c r="J1373" s="706"/>
      <c r="K1373" s="706"/>
      <c r="L1373" s="706"/>
      <c r="M1373" s="706"/>
      <c r="N1373" s="706"/>
      <c r="O1373" s="706"/>
      <c r="P1373" s="706"/>
      <c r="Q1373" s="706"/>
      <c r="R1373" s="706"/>
      <c r="S1373" s="706"/>
      <c r="T1373" s="706"/>
      <c r="U1373" s="706"/>
      <c r="V1373" s="706"/>
    </row>
    <row r="1374" spans="2:22" x14ac:dyDescent="0.25">
      <c r="B1374" s="713" t="s">
        <v>1</v>
      </c>
      <c r="C1374" s="713"/>
      <c r="D1374" s="713"/>
      <c r="E1374" s="713"/>
      <c r="F1374" s="713"/>
      <c r="G1374" s="713"/>
      <c r="H1374" s="713"/>
      <c r="I1374" s="713"/>
      <c r="J1374" s="713"/>
      <c r="K1374" s="713"/>
      <c r="L1374" s="713"/>
      <c r="M1374" s="713"/>
      <c r="N1374" s="713"/>
      <c r="O1374" s="713"/>
      <c r="P1374" s="713"/>
      <c r="Q1374" s="713"/>
      <c r="R1374" s="713"/>
      <c r="S1374" s="713"/>
      <c r="T1374" s="713"/>
      <c r="U1374" s="713"/>
      <c r="V1374" s="713"/>
    </row>
    <row r="1375" spans="2:22" x14ac:dyDescent="0.25">
      <c r="B1375" s="713" t="s">
        <v>2</v>
      </c>
      <c r="C1375" s="713"/>
      <c r="D1375" s="713"/>
      <c r="E1375" s="713"/>
      <c r="F1375" s="713"/>
      <c r="G1375" s="713"/>
      <c r="H1375" s="713"/>
      <c r="I1375" s="713"/>
      <c r="J1375" s="713"/>
      <c r="K1375" s="713"/>
      <c r="L1375" s="713"/>
      <c r="M1375" s="713"/>
      <c r="N1375" s="713"/>
      <c r="O1375" s="713"/>
      <c r="P1375" s="713"/>
      <c r="Q1375" s="713"/>
      <c r="R1375" s="713"/>
      <c r="S1375" s="713"/>
      <c r="T1375" s="713"/>
      <c r="U1375" s="713"/>
      <c r="V1375" s="713"/>
    </row>
    <row r="1376" spans="2:22" x14ac:dyDescent="0.25">
      <c r="B1376" s="713" t="s">
        <v>3</v>
      </c>
      <c r="C1376" s="713"/>
      <c r="D1376" s="713"/>
      <c r="E1376" s="713"/>
      <c r="F1376" s="713"/>
      <c r="G1376" s="713"/>
      <c r="H1376" s="713"/>
      <c r="I1376" s="713"/>
      <c r="J1376" s="713"/>
      <c r="K1376" s="713"/>
      <c r="L1376" s="713"/>
      <c r="M1376" s="713"/>
      <c r="N1376" s="713"/>
      <c r="O1376" s="713"/>
      <c r="P1376" s="713"/>
      <c r="Q1376" s="713"/>
      <c r="R1376" s="713"/>
      <c r="S1376" s="713"/>
      <c r="T1376" s="713"/>
      <c r="U1376" s="713"/>
      <c r="V1376" s="713"/>
    </row>
    <row r="1377" spans="2:22" x14ac:dyDescent="0.25">
      <c r="B1377" s="713" t="s">
        <v>494</v>
      </c>
      <c r="C1377" s="713"/>
      <c r="D1377" s="713"/>
      <c r="E1377" s="713"/>
      <c r="F1377" s="713"/>
      <c r="G1377" s="713"/>
      <c r="H1377" s="713"/>
      <c r="I1377" s="713"/>
      <c r="J1377" s="713"/>
      <c r="K1377" s="713"/>
      <c r="L1377" s="713"/>
      <c r="M1377" s="713"/>
      <c r="N1377" s="713"/>
      <c r="O1377" s="713"/>
      <c r="P1377" s="713"/>
      <c r="Q1377" s="713"/>
      <c r="R1377" s="713"/>
      <c r="S1377" s="713"/>
      <c r="T1377" s="713"/>
      <c r="U1377" s="713"/>
      <c r="V1377" s="713"/>
    </row>
    <row r="1378" spans="2:22" x14ac:dyDescent="0.25">
      <c r="B1378" s="726" t="s">
        <v>4</v>
      </c>
      <c r="C1378" s="726"/>
      <c r="D1378" s="726"/>
      <c r="E1378" s="726"/>
      <c r="F1378" s="726"/>
      <c r="G1378" s="726"/>
      <c r="H1378" s="726"/>
      <c r="I1378" s="726"/>
      <c r="J1378" s="726"/>
      <c r="K1378" s="726"/>
      <c r="L1378" s="726"/>
      <c r="M1378" s="726"/>
      <c r="N1378" s="726"/>
      <c r="O1378" s="726"/>
      <c r="P1378" s="726"/>
      <c r="Q1378" s="726"/>
      <c r="R1378" s="726"/>
      <c r="S1378" s="726"/>
      <c r="T1378" s="726"/>
      <c r="U1378" s="726"/>
      <c r="V1378" s="726"/>
    </row>
    <row r="1379" spans="2:22" x14ac:dyDescent="0.25">
      <c r="B1379" s="697" t="s">
        <v>103</v>
      </c>
      <c r="C1379" s="697"/>
      <c r="D1379" s="697"/>
      <c r="E1379" s="697"/>
      <c r="F1379" s="697"/>
      <c r="G1379" s="697"/>
      <c r="H1379" s="697"/>
      <c r="I1379" s="697"/>
      <c r="J1379" s="697"/>
      <c r="K1379" s="697"/>
      <c r="L1379" s="697"/>
      <c r="M1379" s="697"/>
      <c r="N1379" s="697"/>
      <c r="O1379" s="697"/>
      <c r="P1379" s="697"/>
      <c r="Q1379" s="697"/>
      <c r="R1379" s="697"/>
      <c r="S1379" s="697"/>
      <c r="T1379" s="697"/>
      <c r="U1379" s="697"/>
      <c r="V1379" s="697"/>
    </row>
    <row r="1380" spans="2:22" ht="18.75" thickBot="1" x14ac:dyDescent="0.3">
      <c r="B1380" s="2"/>
      <c r="C1380" s="2"/>
      <c r="D1380" s="3"/>
      <c r="E1380" s="3"/>
      <c r="F1380" s="3"/>
      <c r="G1380" s="3"/>
      <c r="H1380" s="3"/>
      <c r="I1380" s="3"/>
      <c r="J1380" s="3"/>
      <c r="K1380" s="3"/>
      <c r="L1380" s="4"/>
      <c r="M1380" s="3"/>
      <c r="N1380" s="3"/>
      <c r="O1380" s="3"/>
      <c r="P1380" s="3"/>
      <c r="Q1380" s="3"/>
      <c r="R1380" s="3"/>
      <c r="S1380" s="3"/>
      <c r="T1380" s="2"/>
      <c r="U1380" s="2"/>
      <c r="V1380" s="2"/>
    </row>
    <row r="1381" spans="2:22" ht="15.75" thickTop="1" x14ac:dyDescent="0.25">
      <c r="B1381" s="698" t="s">
        <v>6</v>
      </c>
      <c r="C1381" s="700" t="s">
        <v>7</v>
      </c>
      <c r="D1381" s="702" t="s">
        <v>8</v>
      </c>
      <c r="E1381" s="702" t="s">
        <v>177</v>
      </c>
      <c r="F1381" s="702" t="s">
        <v>178</v>
      </c>
      <c r="G1381" s="702" t="s">
        <v>9</v>
      </c>
      <c r="H1381" s="702" t="s">
        <v>10</v>
      </c>
      <c r="I1381" s="312"/>
      <c r="J1381" s="702" t="s">
        <v>179</v>
      </c>
      <c r="K1381" s="702" t="s">
        <v>11</v>
      </c>
      <c r="L1381" s="700" t="s">
        <v>12</v>
      </c>
      <c r="M1381" s="704" t="s">
        <v>13</v>
      </c>
      <c r="N1381" s="704" t="s">
        <v>14</v>
      </c>
      <c r="O1381" s="704" t="s">
        <v>15</v>
      </c>
      <c r="P1381" s="715" t="s">
        <v>16</v>
      </c>
      <c r="Q1381" s="716"/>
      <c r="R1381" s="716"/>
      <c r="S1381" s="717"/>
      <c r="T1381" s="721" t="s">
        <v>17</v>
      </c>
      <c r="U1381" s="722"/>
      <c r="V1381" s="708" t="s">
        <v>18</v>
      </c>
    </row>
    <row r="1382" spans="2:22" x14ac:dyDescent="0.25">
      <c r="B1382" s="699"/>
      <c r="C1382" s="701"/>
      <c r="D1382" s="703"/>
      <c r="E1382" s="765"/>
      <c r="F1382" s="765"/>
      <c r="G1382" s="703"/>
      <c r="H1382" s="703"/>
      <c r="I1382" s="313"/>
      <c r="J1382" s="765"/>
      <c r="K1382" s="703"/>
      <c r="L1382" s="701"/>
      <c r="M1382" s="705"/>
      <c r="N1382" s="705"/>
      <c r="O1382" s="705"/>
      <c r="P1382" s="718"/>
      <c r="Q1382" s="719"/>
      <c r="R1382" s="719"/>
      <c r="S1382" s="720"/>
      <c r="T1382" s="723"/>
      <c r="U1382" s="724"/>
      <c r="V1382" s="709"/>
    </row>
    <row r="1383" spans="2:22" ht="48" x14ac:dyDescent="0.25">
      <c r="B1383" s="699"/>
      <c r="C1383" s="701"/>
      <c r="D1383" s="703"/>
      <c r="E1383" s="765"/>
      <c r="F1383" s="765"/>
      <c r="G1383" s="703"/>
      <c r="H1383" s="703"/>
      <c r="I1383" s="313" t="s">
        <v>180</v>
      </c>
      <c r="J1383" s="765"/>
      <c r="K1383" s="703"/>
      <c r="L1383" s="701"/>
      <c r="M1383" s="705"/>
      <c r="N1383" s="705"/>
      <c r="O1383" s="705"/>
      <c r="P1383" s="711" t="s">
        <v>19</v>
      </c>
      <c r="Q1383" s="711" t="s">
        <v>20</v>
      </c>
      <c r="R1383" s="711" t="s">
        <v>21</v>
      </c>
      <c r="S1383" s="711" t="s">
        <v>22</v>
      </c>
      <c r="T1383" s="695" t="s">
        <v>23</v>
      </c>
      <c r="U1383" s="695" t="s">
        <v>24</v>
      </c>
      <c r="V1383" s="709"/>
    </row>
    <row r="1384" spans="2:22" ht="15.75" thickBot="1" x14ac:dyDescent="0.3">
      <c r="B1384" s="727"/>
      <c r="C1384" s="725"/>
      <c r="D1384" s="707"/>
      <c r="E1384" s="766"/>
      <c r="F1384" s="766"/>
      <c r="G1384" s="707"/>
      <c r="H1384" s="707"/>
      <c r="I1384" s="314"/>
      <c r="J1384" s="766"/>
      <c r="K1384" s="707"/>
      <c r="L1384" s="725"/>
      <c r="M1384" s="696"/>
      <c r="N1384" s="696"/>
      <c r="O1384" s="696"/>
      <c r="P1384" s="712"/>
      <c r="Q1384" s="712"/>
      <c r="R1384" s="712"/>
      <c r="S1384" s="712"/>
      <c r="T1384" s="696"/>
      <c r="U1384" s="696"/>
      <c r="V1384" s="710"/>
    </row>
    <row r="1385" spans="2:22" ht="120.75" thickBot="1" x14ac:dyDescent="0.3">
      <c r="B1385" s="412">
        <v>1</v>
      </c>
      <c r="C1385" s="413">
        <v>35302</v>
      </c>
      <c r="D1385" s="169" t="s">
        <v>435</v>
      </c>
      <c r="E1385" s="318" t="s">
        <v>489</v>
      </c>
      <c r="F1385" s="319" t="s">
        <v>182</v>
      </c>
      <c r="G1385" s="5">
        <v>9</v>
      </c>
      <c r="H1385" s="174" t="s">
        <v>181</v>
      </c>
      <c r="I1385" s="164">
        <v>105</v>
      </c>
      <c r="J1385" s="7" t="s">
        <v>520</v>
      </c>
      <c r="K1385" s="71">
        <v>1</v>
      </c>
      <c r="L1385" s="164" t="s">
        <v>97</v>
      </c>
      <c r="M1385" s="171">
        <v>500</v>
      </c>
      <c r="N1385" s="171">
        <v>500</v>
      </c>
      <c r="O1385" s="344" t="s">
        <v>189</v>
      </c>
      <c r="P1385" s="89">
        <v>0</v>
      </c>
      <c r="Q1385" s="89">
        <v>0.5</v>
      </c>
      <c r="R1385" s="89">
        <v>0.5</v>
      </c>
      <c r="S1385" s="89">
        <v>0</v>
      </c>
      <c r="T1385" s="90" t="s">
        <v>29</v>
      </c>
      <c r="U1385" s="88"/>
      <c r="V1385" s="356" t="s">
        <v>558</v>
      </c>
    </row>
    <row r="1386" spans="2:22" ht="15.75" thickTop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51"/>
      <c r="M1386" s="1"/>
      <c r="N1386" s="1"/>
      <c r="O1386" s="1"/>
      <c r="P1386" s="1"/>
      <c r="Q1386" s="1"/>
      <c r="R1386" s="1"/>
      <c r="S1386" s="1"/>
      <c r="T1386" s="1"/>
      <c r="U1386" s="1"/>
      <c r="V1386" s="1"/>
    </row>
    <row r="1387" spans="2:22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51"/>
      <c r="M1387" s="1"/>
      <c r="N1387" s="1"/>
      <c r="O1387" s="1"/>
      <c r="P1387" s="1"/>
      <c r="Q1387" s="1"/>
      <c r="R1387" s="1"/>
      <c r="S1387" s="1"/>
      <c r="T1387" s="1"/>
      <c r="U1387" s="1"/>
      <c r="V1387" s="1"/>
    </row>
    <row r="1388" spans="2:22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51"/>
      <c r="M1388" s="1"/>
      <c r="N1388" s="1"/>
      <c r="O1388" s="1"/>
      <c r="P1388" s="1"/>
      <c r="Q1388" s="1"/>
      <c r="R1388" s="1"/>
      <c r="S1388" s="1"/>
      <c r="T1388" s="1"/>
      <c r="U1388" s="1"/>
      <c r="V1388" s="1"/>
    </row>
    <row r="1389" spans="2:22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51"/>
      <c r="M1389" s="1"/>
      <c r="N1389" s="44"/>
      <c r="O1389" s="1"/>
      <c r="P1389" s="1"/>
      <c r="Q1389" s="1"/>
      <c r="R1389" s="1"/>
      <c r="S1389" s="1"/>
      <c r="T1389" s="1"/>
      <c r="U1389" s="1"/>
      <c r="V1389" s="1"/>
    </row>
    <row r="1390" spans="2:22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51"/>
      <c r="M1390" s="1"/>
      <c r="N1390" s="44">
        <f>SUM(N1385:N1389)</f>
        <v>500</v>
      </c>
      <c r="O1390" s="1"/>
      <c r="P1390" s="1"/>
      <c r="Q1390" s="1"/>
      <c r="R1390" s="1"/>
      <c r="S1390" s="1"/>
      <c r="T1390" s="1"/>
      <c r="U1390" s="1"/>
      <c r="V1390" s="1"/>
    </row>
    <row r="1391" spans="2:22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51"/>
      <c r="M1391" s="1"/>
      <c r="N1391" s="1"/>
      <c r="O1391" s="1"/>
      <c r="P1391" s="1"/>
      <c r="Q1391" s="1"/>
      <c r="R1391" s="1"/>
      <c r="S1391" s="1"/>
      <c r="T1391" s="1"/>
      <c r="U1391" s="1"/>
      <c r="V1391" s="1"/>
    </row>
    <row r="1392" spans="2:22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51"/>
      <c r="M1392" s="1"/>
      <c r="N1392" s="1"/>
      <c r="O1392" s="1"/>
      <c r="P1392" s="1"/>
      <c r="Q1392" s="1"/>
      <c r="R1392" s="1"/>
      <c r="S1392" s="1"/>
      <c r="T1392" s="1"/>
      <c r="U1392" s="1"/>
      <c r="V1392" s="1"/>
    </row>
    <row r="1393" spans="2:22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51"/>
      <c r="M1393" s="1"/>
      <c r="N1393" s="1"/>
      <c r="O1393" s="1"/>
      <c r="P1393" s="1"/>
      <c r="Q1393" s="1"/>
      <c r="R1393" s="1"/>
      <c r="S1393" s="1"/>
      <c r="T1393" s="1"/>
      <c r="U1393" s="1"/>
      <c r="V1393" s="1"/>
    </row>
    <row r="1394" spans="2:22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51"/>
      <c r="M1394" s="1"/>
      <c r="N1394" s="1"/>
      <c r="O1394" s="1"/>
      <c r="P1394" s="1"/>
      <c r="Q1394" s="1"/>
      <c r="R1394" s="1"/>
      <c r="S1394" s="1"/>
      <c r="T1394" s="1"/>
      <c r="U1394" s="1"/>
      <c r="V1394" s="1"/>
    </row>
    <row r="1395" spans="2:22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51"/>
      <c r="M1395" s="1"/>
      <c r="N1395" s="1"/>
      <c r="O1395" s="1"/>
      <c r="P1395" s="1"/>
      <c r="Q1395" s="1"/>
      <c r="R1395" s="1"/>
      <c r="S1395" s="1"/>
      <c r="T1395" s="1"/>
      <c r="U1395" s="1"/>
      <c r="V1395" s="1"/>
    </row>
    <row r="1396" spans="2:22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51"/>
      <c r="M1396" s="1"/>
      <c r="N1396" s="1"/>
      <c r="O1396" s="1"/>
      <c r="P1396" s="1"/>
      <c r="Q1396" s="1"/>
      <c r="R1396" s="1"/>
      <c r="S1396" s="1"/>
      <c r="T1396" s="1"/>
      <c r="U1396" s="1"/>
      <c r="V1396" s="1"/>
    </row>
    <row r="1397" spans="2:22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51"/>
      <c r="M1397" s="1"/>
      <c r="N1397" s="1"/>
      <c r="O1397" s="1"/>
      <c r="P1397" s="1"/>
      <c r="Q1397" s="1"/>
      <c r="R1397" s="1"/>
      <c r="S1397" s="1"/>
      <c r="T1397" s="1"/>
      <c r="U1397" s="1"/>
      <c r="V1397" s="1"/>
    </row>
    <row r="1398" spans="2:22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51"/>
      <c r="M1398" s="1"/>
      <c r="N1398" s="1"/>
      <c r="O1398" s="1"/>
      <c r="P1398" s="1"/>
      <c r="Q1398" s="1"/>
      <c r="R1398" s="1"/>
      <c r="S1398" s="1"/>
      <c r="T1398" s="1"/>
      <c r="U1398" s="1"/>
      <c r="V1398" s="1"/>
    </row>
    <row r="1399" spans="2:22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51"/>
      <c r="M1399" s="1"/>
      <c r="N1399" s="1"/>
      <c r="O1399" s="1"/>
      <c r="P1399" s="1"/>
      <c r="Q1399" s="1"/>
      <c r="R1399" s="1"/>
      <c r="S1399" s="1"/>
      <c r="T1399" s="1"/>
      <c r="U1399" s="1"/>
      <c r="V1399" s="1"/>
    </row>
    <row r="1400" spans="2:22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51"/>
      <c r="M1400" s="1"/>
      <c r="N1400" s="1"/>
      <c r="O1400" s="1"/>
      <c r="P1400" s="1"/>
      <c r="Q1400" s="1"/>
      <c r="R1400" s="1"/>
      <c r="S1400" s="1"/>
      <c r="T1400" s="1"/>
      <c r="U1400" s="1"/>
      <c r="V1400" s="1"/>
    </row>
    <row r="1401" spans="2:22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51"/>
      <c r="M1401" s="1"/>
      <c r="N1401" s="1"/>
      <c r="O1401" s="1"/>
      <c r="P1401" s="1"/>
      <c r="Q1401" s="1"/>
      <c r="R1401" s="1"/>
      <c r="S1401" s="1"/>
      <c r="T1401" s="1"/>
      <c r="U1401" s="1"/>
      <c r="V1401" s="1"/>
    </row>
    <row r="1402" spans="2:22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51"/>
      <c r="M1402" s="1"/>
      <c r="N1402" s="1"/>
      <c r="O1402" s="1"/>
      <c r="P1402" s="1"/>
      <c r="Q1402" s="1"/>
      <c r="R1402" s="1"/>
      <c r="S1402" s="1"/>
      <c r="T1402" s="1"/>
      <c r="U1402" s="1"/>
      <c r="V1402" s="1"/>
    </row>
    <row r="1403" spans="2:22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51"/>
      <c r="M1403" s="1"/>
      <c r="N1403" s="1"/>
      <c r="O1403" s="1"/>
      <c r="P1403" s="1"/>
      <c r="Q1403" s="1"/>
      <c r="R1403" s="1"/>
      <c r="S1403" s="1"/>
      <c r="T1403" s="1"/>
      <c r="U1403" s="1"/>
      <c r="V1403" s="1"/>
    </row>
    <row r="1404" spans="2:22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51"/>
      <c r="M1404" s="1"/>
      <c r="N1404" s="1"/>
      <c r="O1404" s="1"/>
      <c r="P1404" s="1"/>
      <c r="Q1404" s="1"/>
      <c r="R1404" s="1"/>
      <c r="S1404" s="1"/>
      <c r="T1404" s="1"/>
      <c r="U1404" s="1"/>
      <c r="V1404" s="1"/>
    </row>
    <row r="1405" spans="2:22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51"/>
      <c r="M1405" s="1"/>
      <c r="N1405" s="1"/>
      <c r="O1405" s="1"/>
      <c r="P1405" s="1"/>
      <c r="Q1405" s="1"/>
      <c r="R1405" s="1"/>
      <c r="S1405" s="1"/>
      <c r="T1405" s="1"/>
      <c r="U1405" s="1"/>
      <c r="V1405" s="1"/>
    </row>
    <row r="1406" spans="2:22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51"/>
      <c r="M1406" s="1"/>
      <c r="N1406" s="1"/>
      <c r="O1406" s="1"/>
      <c r="P1406" s="1"/>
      <c r="Q1406" s="1"/>
      <c r="R1406" s="1"/>
      <c r="S1406" s="1"/>
      <c r="T1406" s="1"/>
      <c r="U1406" s="1"/>
      <c r="V1406" s="1"/>
    </row>
    <row r="1407" spans="2:22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51"/>
      <c r="M1407" s="1"/>
      <c r="N1407" s="1"/>
      <c r="O1407" s="1"/>
      <c r="P1407" s="1"/>
      <c r="Q1407" s="1"/>
      <c r="R1407" s="1"/>
      <c r="S1407" s="1"/>
      <c r="T1407" s="1"/>
      <c r="U1407" s="1"/>
      <c r="V1407" s="1"/>
    </row>
    <row r="1408" spans="2:22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51"/>
      <c r="M1408" s="1"/>
      <c r="N1408" s="1"/>
      <c r="O1408" s="1"/>
      <c r="P1408" s="1"/>
      <c r="Q1408" s="1"/>
      <c r="R1408" s="1"/>
      <c r="S1408" s="1"/>
      <c r="T1408" s="1"/>
      <c r="U1408" s="1"/>
      <c r="V1408" s="1"/>
    </row>
    <row r="1409" spans="2:22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51"/>
      <c r="M1409" s="1"/>
      <c r="N1409" s="1"/>
      <c r="O1409" s="1"/>
      <c r="P1409" s="1"/>
      <c r="Q1409" s="1"/>
      <c r="R1409" s="1"/>
      <c r="S1409" s="1"/>
      <c r="T1409" s="1"/>
      <c r="U1409" s="1"/>
      <c r="V1409" s="1"/>
    </row>
    <row r="1410" spans="2:22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51"/>
      <c r="M1410" s="1"/>
      <c r="N1410" s="1"/>
      <c r="O1410" s="1"/>
      <c r="P1410" s="1"/>
      <c r="Q1410" s="1"/>
      <c r="R1410" s="1"/>
      <c r="S1410" s="1"/>
      <c r="T1410" s="1"/>
      <c r="U1410" s="1"/>
      <c r="V1410" s="1"/>
    </row>
    <row r="1411" spans="2:22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51"/>
      <c r="M1411" s="1"/>
      <c r="N1411" s="1"/>
      <c r="O1411" s="1"/>
      <c r="P1411" s="1"/>
      <c r="Q1411" s="1"/>
      <c r="R1411" s="1"/>
      <c r="S1411" s="1"/>
      <c r="T1411" s="1"/>
      <c r="U1411" s="1"/>
      <c r="V1411" s="1"/>
    </row>
    <row r="1412" spans="2:22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51"/>
      <c r="M1412" s="1"/>
      <c r="N1412" s="1"/>
      <c r="O1412" s="1"/>
      <c r="P1412" s="1"/>
      <c r="Q1412" s="1"/>
      <c r="R1412" s="1"/>
      <c r="S1412" s="1"/>
      <c r="T1412" s="1"/>
      <c r="U1412" s="1"/>
      <c r="V1412" s="1"/>
    </row>
    <row r="1413" spans="2:22" x14ac:dyDescent="0.25">
      <c r="B1413" s="706" t="s">
        <v>0</v>
      </c>
      <c r="C1413" s="706"/>
      <c r="D1413" s="706"/>
      <c r="E1413" s="706"/>
      <c r="F1413" s="706"/>
      <c r="G1413" s="706"/>
      <c r="H1413" s="706"/>
      <c r="I1413" s="706"/>
      <c r="J1413" s="706"/>
      <c r="K1413" s="706"/>
      <c r="L1413" s="706"/>
      <c r="M1413" s="706"/>
      <c r="N1413" s="706"/>
      <c r="O1413" s="706"/>
      <c r="P1413" s="706"/>
      <c r="Q1413" s="706"/>
      <c r="R1413" s="706"/>
      <c r="S1413" s="706"/>
      <c r="T1413" s="706"/>
      <c r="U1413" s="706"/>
      <c r="V1413" s="706"/>
    </row>
    <row r="1414" spans="2:22" x14ac:dyDescent="0.25">
      <c r="B1414" s="713" t="s">
        <v>1</v>
      </c>
      <c r="C1414" s="713"/>
      <c r="D1414" s="713"/>
      <c r="E1414" s="713"/>
      <c r="F1414" s="713"/>
      <c r="G1414" s="713"/>
      <c r="H1414" s="713"/>
      <c r="I1414" s="713"/>
      <c r="J1414" s="713"/>
      <c r="K1414" s="713"/>
      <c r="L1414" s="713"/>
      <c r="M1414" s="713"/>
      <c r="N1414" s="713"/>
      <c r="O1414" s="713"/>
      <c r="P1414" s="713"/>
      <c r="Q1414" s="713"/>
      <c r="R1414" s="713"/>
      <c r="S1414" s="713"/>
      <c r="T1414" s="713"/>
      <c r="U1414" s="713"/>
      <c r="V1414" s="713"/>
    </row>
    <row r="1415" spans="2:22" x14ac:dyDescent="0.25">
      <c r="B1415" s="713" t="s">
        <v>2</v>
      </c>
      <c r="C1415" s="713"/>
      <c r="D1415" s="713"/>
      <c r="E1415" s="713"/>
      <c r="F1415" s="713"/>
      <c r="G1415" s="713"/>
      <c r="H1415" s="713"/>
      <c r="I1415" s="713"/>
      <c r="J1415" s="713"/>
      <c r="K1415" s="713"/>
      <c r="L1415" s="713"/>
      <c r="M1415" s="713"/>
      <c r="N1415" s="713"/>
      <c r="O1415" s="713"/>
      <c r="P1415" s="713"/>
      <c r="Q1415" s="713"/>
      <c r="R1415" s="713"/>
      <c r="S1415" s="713"/>
      <c r="T1415" s="713"/>
      <c r="U1415" s="713"/>
      <c r="V1415" s="713"/>
    </row>
    <row r="1416" spans="2:22" x14ac:dyDescent="0.25">
      <c r="B1416" s="713" t="s">
        <v>3</v>
      </c>
      <c r="C1416" s="713"/>
      <c r="D1416" s="713"/>
      <c r="E1416" s="713"/>
      <c r="F1416" s="713"/>
      <c r="G1416" s="713"/>
      <c r="H1416" s="713"/>
      <c r="I1416" s="713"/>
      <c r="J1416" s="713"/>
      <c r="K1416" s="713"/>
      <c r="L1416" s="713"/>
      <c r="M1416" s="713"/>
      <c r="N1416" s="713"/>
      <c r="O1416" s="713"/>
      <c r="P1416" s="713"/>
      <c r="Q1416" s="713"/>
      <c r="R1416" s="713"/>
      <c r="S1416" s="713"/>
      <c r="T1416" s="713"/>
      <c r="U1416" s="713"/>
      <c r="V1416" s="713"/>
    </row>
    <row r="1417" spans="2:22" x14ac:dyDescent="0.25">
      <c r="B1417" s="713" t="s">
        <v>494</v>
      </c>
      <c r="C1417" s="713"/>
      <c r="D1417" s="713"/>
      <c r="E1417" s="713"/>
      <c r="F1417" s="713"/>
      <c r="G1417" s="713"/>
      <c r="H1417" s="713"/>
      <c r="I1417" s="713"/>
      <c r="J1417" s="713"/>
      <c r="K1417" s="713"/>
      <c r="L1417" s="713"/>
      <c r="M1417" s="713"/>
      <c r="N1417" s="713"/>
      <c r="O1417" s="713"/>
      <c r="P1417" s="713"/>
      <c r="Q1417" s="713"/>
      <c r="R1417" s="713"/>
      <c r="S1417" s="713"/>
      <c r="T1417" s="713"/>
      <c r="U1417" s="713"/>
      <c r="V1417" s="713"/>
    </row>
    <row r="1418" spans="2:22" x14ac:dyDescent="0.25">
      <c r="B1418" s="726" t="s">
        <v>4</v>
      </c>
      <c r="C1418" s="726"/>
      <c r="D1418" s="726"/>
      <c r="E1418" s="726"/>
      <c r="F1418" s="726"/>
      <c r="G1418" s="726"/>
      <c r="H1418" s="726"/>
      <c r="I1418" s="726"/>
      <c r="J1418" s="726"/>
      <c r="K1418" s="726"/>
      <c r="L1418" s="726"/>
      <c r="M1418" s="726"/>
      <c r="N1418" s="726"/>
      <c r="O1418" s="726"/>
      <c r="P1418" s="726"/>
      <c r="Q1418" s="726"/>
      <c r="R1418" s="726"/>
      <c r="S1418" s="726"/>
      <c r="T1418" s="726"/>
      <c r="U1418" s="726"/>
      <c r="V1418" s="726"/>
    </row>
    <row r="1419" spans="2:22" x14ac:dyDescent="0.25">
      <c r="B1419" s="697" t="s">
        <v>104</v>
      </c>
      <c r="C1419" s="697"/>
      <c r="D1419" s="697"/>
      <c r="E1419" s="697"/>
      <c r="F1419" s="697"/>
      <c r="G1419" s="697"/>
      <c r="H1419" s="697"/>
      <c r="I1419" s="697"/>
      <c r="J1419" s="697"/>
      <c r="K1419" s="697"/>
      <c r="L1419" s="697"/>
      <c r="M1419" s="697"/>
      <c r="N1419" s="697"/>
      <c r="O1419" s="697"/>
      <c r="P1419" s="697"/>
      <c r="Q1419" s="697"/>
      <c r="R1419" s="697"/>
      <c r="S1419" s="697"/>
      <c r="T1419" s="697"/>
      <c r="U1419" s="697"/>
      <c r="V1419" s="697"/>
    </row>
    <row r="1420" spans="2:22" ht="18.75" thickBot="1" x14ac:dyDescent="0.3">
      <c r="B1420" s="2"/>
      <c r="C1420" s="2"/>
      <c r="D1420" s="3"/>
      <c r="E1420" s="3"/>
      <c r="F1420" s="3"/>
      <c r="G1420" s="3"/>
      <c r="H1420" s="3"/>
      <c r="I1420" s="3"/>
      <c r="J1420" s="3"/>
      <c r="K1420" s="3"/>
      <c r="L1420" s="4"/>
      <c r="M1420" s="3"/>
      <c r="N1420" s="3"/>
      <c r="O1420" s="3"/>
      <c r="P1420" s="3"/>
      <c r="Q1420" s="3"/>
      <c r="R1420" s="3"/>
      <c r="S1420" s="3"/>
      <c r="T1420" s="2"/>
      <c r="U1420" s="2"/>
      <c r="V1420" s="2"/>
    </row>
    <row r="1421" spans="2:22" ht="15.75" thickTop="1" x14ac:dyDescent="0.25">
      <c r="B1421" s="698" t="s">
        <v>6</v>
      </c>
      <c r="C1421" s="700" t="s">
        <v>7</v>
      </c>
      <c r="D1421" s="702" t="s">
        <v>8</v>
      </c>
      <c r="E1421" s="702" t="s">
        <v>177</v>
      </c>
      <c r="F1421" s="702" t="s">
        <v>178</v>
      </c>
      <c r="G1421" s="702" t="s">
        <v>9</v>
      </c>
      <c r="H1421" s="702" t="s">
        <v>10</v>
      </c>
      <c r="I1421" s="312"/>
      <c r="J1421" s="702" t="s">
        <v>179</v>
      </c>
      <c r="K1421" s="702" t="s">
        <v>191</v>
      </c>
      <c r="L1421" s="700" t="s">
        <v>12</v>
      </c>
      <c r="M1421" s="704" t="s">
        <v>13</v>
      </c>
      <c r="N1421" s="704" t="s">
        <v>14</v>
      </c>
      <c r="O1421" s="704" t="s">
        <v>15</v>
      </c>
      <c r="P1421" s="715" t="s">
        <v>16</v>
      </c>
      <c r="Q1421" s="716"/>
      <c r="R1421" s="716"/>
      <c r="S1421" s="717"/>
      <c r="T1421" s="721" t="s">
        <v>17</v>
      </c>
      <c r="U1421" s="722"/>
      <c r="V1421" s="708" t="s">
        <v>18</v>
      </c>
    </row>
    <row r="1422" spans="2:22" x14ac:dyDescent="0.25">
      <c r="B1422" s="699"/>
      <c r="C1422" s="701"/>
      <c r="D1422" s="703"/>
      <c r="E1422" s="765"/>
      <c r="F1422" s="765"/>
      <c r="G1422" s="703"/>
      <c r="H1422" s="703"/>
      <c r="I1422" s="313"/>
      <c r="J1422" s="765"/>
      <c r="K1422" s="703"/>
      <c r="L1422" s="701"/>
      <c r="M1422" s="705"/>
      <c r="N1422" s="705"/>
      <c r="O1422" s="705"/>
      <c r="P1422" s="718"/>
      <c r="Q1422" s="719"/>
      <c r="R1422" s="719"/>
      <c r="S1422" s="720"/>
      <c r="T1422" s="723"/>
      <c r="U1422" s="724"/>
      <c r="V1422" s="709"/>
    </row>
    <row r="1423" spans="2:22" ht="48" x14ac:dyDescent="0.25">
      <c r="B1423" s="699"/>
      <c r="C1423" s="701"/>
      <c r="D1423" s="703"/>
      <c r="E1423" s="765"/>
      <c r="F1423" s="765"/>
      <c r="G1423" s="703"/>
      <c r="H1423" s="703"/>
      <c r="I1423" s="313" t="s">
        <v>180</v>
      </c>
      <c r="J1423" s="765"/>
      <c r="K1423" s="703"/>
      <c r="L1423" s="701"/>
      <c r="M1423" s="705"/>
      <c r="N1423" s="705"/>
      <c r="O1423" s="705"/>
      <c r="P1423" s="738" t="s">
        <v>19</v>
      </c>
      <c r="Q1423" s="738" t="s">
        <v>20</v>
      </c>
      <c r="R1423" s="738" t="s">
        <v>21</v>
      </c>
      <c r="S1423" s="738" t="s">
        <v>22</v>
      </c>
      <c r="T1423" s="740" t="s">
        <v>23</v>
      </c>
      <c r="U1423" s="740" t="s">
        <v>24</v>
      </c>
      <c r="V1423" s="709"/>
    </row>
    <row r="1424" spans="2:22" ht="15.75" thickBot="1" x14ac:dyDescent="0.3">
      <c r="B1424" s="727"/>
      <c r="C1424" s="725"/>
      <c r="D1424" s="707"/>
      <c r="E1424" s="766"/>
      <c r="F1424" s="766"/>
      <c r="G1424" s="707"/>
      <c r="H1424" s="707"/>
      <c r="I1424" s="314"/>
      <c r="J1424" s="766"/>
      <c r="K1424" s="707"/>
      <c r="L1424" s="725"/>
      <c r="M1424" s="696"/>
      <c r="N1424" s="696"/>
      <c r="O1424" s="696"/>
      <c r="P1424" s="739"/>
      <c r="Q1424" s="739"/>
      <c r="R1424" s="739"/>
      <c r="S1424" s="739"/>
      <c r="T1424" s="741"/>
      <c r="U1424" s="741"/>
      <c r="V1424" s="710"/>
    </row>
    <row r="1425" spans="2:22" ht="120.75" thickBot="1" x14ac:dyDescent="0.3">
      <c r="B1425" s="91">
        <v>1</v>
      </c>
      <c r="C1425" s="92">
        <v>35501</v>
      </c>
      <c r="D1425" s="169" t="s">
        <v>437</v>
      </c>
      <c r="E1425" s="318" t="s">
        <v>489</v>
      </c>
      <c r="F1425" s="319" t="s">
        <v>182</v>
      </c>
      <c r="G1425" s="5">
        <v>9</v>
      </c>
      <c r="H1425" s="174" t="s">
        <v>181</v>
      </c>
      <c r="I1425" s="164">
        <v>105</v>
      </c>
      <c r="J1425" s="438" t="s">
        <v>520</v>
      </c>
      <c r="K1425" s="300">
        <v>1</v>
      </c>
      <c r="L1425" s="483" t="s">
        <v>75</v>
      </c>
      <c r="M1425" s="301">
        <v>24705.5</v>
      </c>
      <c r="N1425" s="302">
        <v>24705.5</v>
      </c>
      <c r="O1425" s="344" t="s">
        <v>189</v>
      </c>
      <c r="P1425" s="89">
        <v>0.25</v>
      </c>
      <c r="Q1425" s="89">
        <v>0.25</v>
      </c>
      <c r="R1425" s="89">
        <v>0.25</v>
      </c>
      <c r="S1425" s="89">
        <v>0.25</v>
      </c>
      <c r="T1425" s="83" t="s">
        <v>29</v>
      </c>
      <c r="U1425" s="93"/>
      <c r="V1425" s="467" t="s">
        <v>558</v>
      </c>
    </row>
    <row r="1426" spans="2:22" ht="15.75" thickTop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51"/>
      <c r="M1426" s="1"/>
      <c r="N1426" s="1"/>
      <c r="O1426" s="1"/>
      <c r="P1426" s="1"/>
      <c r="Q1426" s="1"/>
      <c r="R1426" s="1"/>
      <c r="S1426" s="1"/>
      <c r="T1426" s="1"/>
      <c r="U1426" s="1"/>
      <c r="V1426" s="1"/>
    </row>
    <row r="1427" spans="2:22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51"/>
      <c r="M1427" s="1"/>
      <c r="N1427" s="1"/>
      <c r="O1427" s="1"/>
      <c r="P1427" s="1"/>
      <c r="Q1427" s="1"/>
      <c r="R1427" s="1"/>
      <c r="S1427" s="1"/>
      <c r="T1427" s="1"/>
      <c r="U1427" s="1"/>
      <c r="V1427" s="1"/>
    </row>
    <row r="1428" spans="2:22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51"/>
      <c r="M1428" s="1"/>
      <c r="N1428" s="105"/>
      <c r="O1428" s="1"/>
      <c r="P1428" s="1"/>
      <c r="Q1428" s="1"/>
      <c r="R1428" s="1"/>
      <c r="S1428" s="1"/>
      <c r="T1428" s="1"/>
      <c r="U1428" s="1"/>
      <c r="V1428" s="1"/>
    </row>
    <row r="1429" spans="2:22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51"/>
      <c r="M1429" s="1"/>
      <c r="N1429" s="102">
        <f>SUM(N1425:N1428)</f>
        <v>24705.5</v>
      </c>
      <c r="O1429" s="1"/>
      <c r="P1429" s="1"/>
      <c r="Q1429" s="1"/>
      <c r="R1429" s="1"/>
      <c r="S1429" s="1"/>
      <c r="T1429" s="1"/>
      <c r="U1429" s="1"/>
      <c r="V1429" s="1"/>
    </row>
    <row r="1430" spans="2:22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51"/>
      <c r="M1430" s="1"/>
      <c r="N1430" s="102"/>
      <c r="O1430" s="1"/>
      <c r="P1430" s="1"/>
      <c r="Q1430" s="1"/>
      <c r="R1430" s="1"/>
      <c r="S1430" s="1"/>
      <c r="T1430" s="1"/>
      <c r="U1430" s="1"/>
      <c r="V1430" s="1"/>
    </row>
    <row r="1431" spans="2:22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51"/>
      <c r="M1431" s="1"/>
      <c r="N1431" s="105"/>
      <c r="O1431" s="1"/>
      <c r="P1431" s="1"/>
      <c r="Q1431" s="1"/>
      <c r="R1431" s="1"/>
      <c r="S1431" s="1"/>
      <c r="T1431" s="1"/>
      <c r="U1431" s="1"/>
      <c r="V1431" s="1"/>
    </row>
    <row r="1432" spans="2:22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51"/>
      <c r="M1432" s="1"/>
      <c r="N1432" s="105"/>
      <c r="O1432" s="1"/>
      <c r="P1432" s="1"/>
      <c r="Q1432" s="1"/>
      <c r="R1432" s="1"/>
      <c r="S1432" s="1"/>
      <c r="T1432" s="1"/>
      <c r="U1432" s="1"/>
      <c r="V1432" s="1"/>
    </row>
    <row r="1433" spans="2:22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51"/>
      <c r="M1433" s="1"/>
      <c r="N1433" s="106"/>
      <c r="O1433" s="1"/>
      <c r="P1433" s="1"/>
      <c r="Q1433" s="1"/>
      <c r="R1433" s="1"/>
      <c r="S1433" s="1"/>
      <c r="T1433" s="1"/>
      <c r="U1433" s="1"/>
      <c r="V1433" s="1"/>
    </row>
    <row r="1434" spans="2:22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51"/>
      <c r="M1434" s="1"/>
      <c r="N1434" s="1"/>
      <c r="O1434" s="1"/>
      <c r="P1434" s="1"/>
      <c r="Q1434" s="1"/>
      <c r="R1434" s="1"/>
      <c r="S1434" s="1"/>
      <c r="T1434" s="1"/>
      <c r="U1434" s="1"/>
      <c r="V1434" s="1"/>
    </row>
    <row r="1435" spans="2:22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51"/>
      <c r="M1435" s="1"/>
      <c r="N1435" s="1"/>
      <c r="O1435" s="1"/>
      <c r="P1435" s="1"/>
      <c r="Q1435" s="1"/>
      <c r="R1435" s="1"/>
      <c r="S1435" s="1"/>
      <c r="T1435" s="1"/>
      <c r="U1435" s="1"/>
      <c r="V1435" s="1"/>
    </row>
    <row r="1436" spans="2:22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51"/>
      <c r="M1436" s="1"/>
      <c r="N1436" s="1"/>
      <c r="O1436" s="1"/>
      <c r="P1436" s="1"/>
      <c r="Q1436" s="1"/>
      <c r="R1436" s="1"/>
      <c r="S1436" s="1"/>
      <c r="T1436" s="1"/>
      <c r="U1436" s="1"/>
      <c r="V1436" s="1"/>
    </row>
    <row r="1437" spans="2:22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51"/>
      <c r="M1437" s="1"/>
      <c r="N1437" s="1"/>
      <c r="O1437" s="1"/>
      <c r="P1437" s="1"/>
      <c r="Q1437" s="1"/>
      <c r="R1437" s="1"/>
      <c r="S1437" s="1"/>
      <c r="T1437" s="1"/>
      <c r="U1437" s="1"/>
      <c r="V1437" s="1"/>
    </row>
    <row r="1438" spans="2:22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51"/>
      <c r="M1438" s="1"/>
      <c r="N1438" s="1"/>
      <c r="O1438" s="1"/>
      <c r="P1438" s="1"/>
      <c r="Q1438" s="1"/>
      <c r="R1438" s="1"/>
      <c r="S1438" s="1"/>
      <c r="T1438" s="1"/>
      <c r="U1438" s="1"/>
      <c r="V1438" s="1"/>
    </row>
    <row r="1439" spans="2:22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51"/>
      <c r="M1439" s="1"/>
      <c r="N1439" s="1"/>
      <c r="O1439" s="1"/>
      <c r="P1439" s="1"/>
      <c r="Q1439" s="1"/>
      <c r="R1439" s="1"/>
      <c r="S1439" s="1"/>
      <c r="T1439" s="1"/>
      <c r="U1439" s="1"/>
      <c r="V1439" s="1"/>
    </row>
    <row r="1440" spans="2:22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51"/>
      <c r="M1440" s="1"/>
      <c r="N1440" s="1"/>
      <c r="O1440" s="1"/>
      <c r="P1440" s="1"/>
      <c r="Q1440" s="1"/>
      <c r="R1440" s="1"/>
      <c r="S1440" s="1"/>
      <c r="T1440" s="1"/>
      <c r="U1440" s="1"/>
      <c r="V1440" s="1"/>
    </row>
    <row r="1441" spans="2:22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51"/>
      <c r="M1441" s="1"/>
      <c r="N1441" s="1"/>
      <c r="O1441" s="1"/>
      <c r="P1441" s="1"/>
      <c r="Q1441" s="1"/>
      <c r="R1441" s="1"/>
      <c r="S1441" s="1"/>
      <c r="T1441" s="1"/>
      <c r="U1441" s="1"/>
      <c r="V1441" s="1"/>
    </row>
    <row r="1442" spans="2:22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51"/>
      <c r="M1442" s="1"/>
      <c r="N1442" s="1"/>
      <c r="O1442" s="1"/>
      <c r="P1442" s="1"/>
      <c r="Q1442" s="1"/>
      <c r="R1442" s="1"/>
      <c r="S1442" s="1"/>
      <c r="T1442" s="1"/>
      <c r="U1442" s="1"/>
      <c r="V1442" s="1"/>
    </row>
    <row r="1443" spans="2:22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51"/>
      <c r="M1443" s="1"/>
      <c r="N1443" s="1"/>
      <c r="O1443" s="1"/>
      <c r="P1443" s="1"/>
      <c r="Q1443" s="1"/>
      <c r="R1443" s="1"/>
      <c r="S1443" s="1"/>
      <c r="T1443" s="1"/>
      <c r="U1443" s="1"/>
      <c r="V1443" s="1"/>
    </row>
    <row r="1444" spans="2:22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51"/>
      <c r="M1444" s="1"/>
      <c r="N1444" s="1"/>
      <c r="O1444" s="1"/>
      <c r="P1444" s="1"/>
      <c r="Q1444" s="1"/>
      <c r="R1444" s="1"/>
      <c r="S1444" s="1"/>
      <c r="T1444" s="1"/>
      <c r="U1444" s="1"/>
      <c r="V1444" s="1"/>
    </row>
    <row r="1445" spans="2:22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51"/>
      <c r="M1445" s="1"/>
      <c r="N1445" s="1"/>
      <c r="O1445" s="1"/>
      <c r="P1445" s="1"/>
      <c r="Q1445" s="1"/>
      <c r="R1445" s="1"/>
      <c r="S1445" s="1"/>
      <c r="T1445" s="1"/>
      <c r="U1445" s="1"/>
      <c r="V1445" s="1"/>
    </row>
    <row r="1446" spans="2:22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51"/>
      <c r="M1446" s="1"/>
      <c r="N1446" s="1"/>
      <c r="O1446" s="1"/>
      <c r="P1446" s="1"/>
      <c r="Q1446" s="1"/>
      <c r="R1446" s="1"/>
      <c r="S1446" s="1"/>
      <c r="T1446" s="1"/>
      <c r="U1446" s="1"/>
      <c r="V1446" s="1"/>
    </row>
    <row r="1447" spans="2:22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51"/>
      <c r="M1447" s="1"/>
      <c r="N1447" s="1"/>
      <c r="O1447" s="1"/>
      <c r="P1447" s="1"/>
      <c r="Q1447" s="1"/>
      <c r="R1447" s="1"/>
      <c r="S1447" s="1"/>
      <c r="T1447" s="1"/>
      <c r="U1447" s="1"/>
      <c r="V1447" s="1"/>
    </row>
    <row r="1448" spans="2:22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51"/>
      <c r="M1448" s="1"/>
      <c r="N1448" s="1"/>
      <c r="O1448" s="1"/>
      <c r="P1448" s="1"/>
      <c r="Q1448" s="1"/>
      <c r="R1448" s="1"/>
      <c r="S1448" s="1"/>
      <c r="T1448" s="1"/>
      <c r="U1448" s="1"/>
      <c r="V1448" s="1"/>
    </row>
    <row r="1449" spans="2:22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51"/>
      <c r="M1449" s="1"/>
      <c r="N1449" s="1"/>
      <c r="O1449" s="1"/>
      <c r="P1449" s="1"/>
      <c r="Q1449" s="1"/>
      <c r="R1449" s="1"/>
      <c r="S1449" s="1"/>
      <c r="T1449" s="1"/>
      <c r="U1449" s="1"/>
      <c r="V1449" s="1"/>
    </row>
    <row r="1450" spans="2:22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51"/>
      <c r="M1450" s="1"/>
      <c r="N1450" s="1"/>
      <c r="O1450" s="1"/>
      <c r="P1450" s="1"/>
      <c r="Q1450" s="1"/>
      <c r="R1450" s="1"/>
      <c r="S1450" s="1"/>
      <c r="T1450" s="1"/>
      <c r="U1450" s="1"/>
      <c r="V1450" s="1"/>
    </row>
    <row r="1451" spans="2:22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51"/>
      <c r="M1451" s="1"/>
      <c r="N1451" s="1"/>
      <c r="O1451" s="1"/>
      <c r="P1451" s="1"/>
      <c r="Q1451" s="1"/>
      <c r="R1451" s="1"/>
      <c r="S1451" s="1"/>
      <c r="T1451" s="1"/>
      <c r="U1451" s="1"/>
      <c r="V1451" s="1"/>
    </row>
    <row r="1452" spans="2:22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51"/>
      <c r="M1452" s="1"/>
      <c r="N1452" s="1"/>
      <c r="O1452" s="1"/>
      <c r="P1452" s="1"/>
      <c r="Q1452" s="1"/>
      <c r="R1452" s="1"/>
      <c r="S1452" s="1"/>
      <c r="T1452" s="1"/>
      <c r="U1452" s="1"/>
      <c r="V1452" s="1"/>
    </row>
    <row r="1453" spans="2:22" x14ac:dyDescent="0.25">
      <c r="B1453" s="706" t="s">
        <v>0</v>
      </c>
      <c r="C1453" s="706"/>
      <c r="D1453" s="706"/>
      <c r="E1453" s="706"/>
      <c r="F1453" s="706"/>
      <c r="G1453" s="706"/>
      <c r="H1453" s="706"/>
      <c r="I1453" s="706"/>
      <c r="J1453" s="706"/>
      <c r="K1453" s="706"/>
      <c r="L1453" s="706"/>
      <c r="M1453" s="706"/>
      <c r="N1453" s="706"/>
      <c r="O1453" s="706"/>
      <c r="P1453" s="706"/>
      <c r="Q1453" s="706"/>
      <c r="R1453" s="706"/>
      <c r="S1453" s="706"/>
      <c r="T1453" s="706"/>
      <c r="U1453" s="706"/>
      <c r="V1453" s="706"/>
    </row>
    <row r="1454" spans="2:22" x14ac:dyDescent="0.25">
      <c r="B1454" s="713" t="s">
        <v>1</v>
      </c>
      <c r="C1454" s="713"/>
      <c r="D1454" s="713"/>
      <c r="E1454" s="713"/>
      <c r="F1454" s="713"/>
      <c r="G1454" s="713"/>
      <c r="H1454" s="713"/>
      <c r="I1454" s="713"/>
      <c r="J1454" s="713"/>
      <c r="K1454" s="713"/>
      <c r="L1454" s="713"/>
      <c r="M1454" s="713"/>
      <c r="N1454" s="713"/>
      <c r="O1454" s="713"/>
      <c r="P1454" s="713"/>
      <c r="Q1454" s="713"/>
      <c r="R1454" s="713"/>
      <c r="S1454" s="713"/>
      <c r="T1454" s="713"/>
      <c r="U1454" s="713"/>
      <c r="V1454" s="713"/>
    </row>
    <row r="1455" spans="2:22" x14ac:dyDescent="0.25">
      <c r="B1455" s="713" t="s">
        <v>2</v>
      </c>
      <c r="C1455" s="713"/>
      <c r="D1455" s="713"/>
      <c r="E1455" s="713"/>
      <c r="F1455" s="713"/>
      <c r="G1455" s="713"/>
      <c r="H1455" s="713"/>
      <c r="I1455" s="713"/>
      <c r="J1455" s="713"/>
      <c r="K1455" s="713"/>
      <c r="L1455" s="713"/>
      <c r="M1455" s="713"/>
      <c r="N1455" s="713"/>
      <c r="O1455" s="713"/>
      <c r="P1455" s="713"/>
      <c r="Q1455" s="713"/>
      <c r="R1455" s="713"/>
      <c r="S1455" s="713"/>
      <c r="T1455" s="713"/>
      <c r="U1455" s="713"/>
      <c r="V1455" s="713"/>
    </row>
    <row r="1456" spans="2:22" x14ac:dyDescent="0.25">
      <c r="B1456" s="713" t="s">
        <v>3</v>
      </c>
      <c r="C1456" s="713"/>
      <c r="D1456" s="713"/>
      <c r="E1456" s="713"/>
      <c r="F1456" s="713"/>
      <c r="G1456" s="713"/>
      <c r="H1456" s="713"/>
      <c r="I1456" s="713"/>
      <c r="J1456" s="713"/>
      <c r="K1456" s="713"/>
      <c r="L1456" s="713"/>
      <c r="M1456" s="713"/>
      <c r="N1456" s="713"/>
      <c r="O1456" s="713"/>
      <c r="P1456" s="713"/>
      <c r="Q1456" s="713"/>
      <c r="R1456" s="713"/>
      <c r="S1456" s="713"/>
      <c r="T1456" s="713"/>
      <c r="U1456" s="713"/>
      <c r="V1456" s="713"/>
    </row>
    <row r="1457" spans="2:22" x14ac:dyDescent="0.25">
      <c r="B1457" s="713" t="s">
        <v>494</v>
      </c>
      <c r="C1457" s="713"/>
      <c r="D1457" s="713"/>
      <c r="E1457" s="713"/>
      <c r="F1457" s="713"/>
      <c r="G1457" s="713"/>
      <c r="H1457" s="713"/>
      <c r="I1457" s="713"/>
      <c r="J1457" s="713"/>
      <c r="K1457" s="713"/>
      <c r="L1457" s="713"/>
      <c r="M1457" s="713"/>
      <c r="N1457" s="713"/>
      <c r="O1457" s="713"/>
      <c r="P1457" s="713"/>
      <c r="Q1457" s="713"/>
      <c r="R1457" s="713"/>
      <c r="S1457" s="713"/>
      <c r="T1457" s="713"/>
      <c r="U1457" s="713"/>
      <c r="V1457" s="713"/>
    </row>
    <row r="1458" spans="2:22" x14ac:dyDescent="0.25">
      <c r="B1458" s="726" t="s">
        <v>4</v>
      </c>
      <c r="C1458" s="726"/>
      <c r="D1458" s="726"/>
      <c r="E1458" s="726"/>
      <c r="F1458" s="726"/>
      <c r="G1458" s="726"/>
      <c r="H1458" s="726"/>
      <c r="I1458" s="726"/>
      <c r="J1458" s="726"/>
      <c r="K1458" s="726"/>
      <c r="L1458" s="726"/>
      <c r="M1458" s="726"/>
      <c r="N1458" s="726"/>
      <c r="O1458" s="726"/>
      <c r="P1458" s="726"/>
      <c r="Q1458" s="726"/>
      <c r="R1458" s="726"/>
      <c r="S1458" s="726"/>
      <c r="T1458" s="726"/>
      <c r="U1458" s="726"/>
      <c r="V1458" s="726"/>
    </row>
    <row r="1459" spans="2:22" x14ac:dyDescent="0.25">
      <c r="B1459" s="697" t="s">
        <v>105</v>
      </c>
      <c r="C1459" s="697"/>
      <c r="D1459" s="697"/>
      <c r="E1459" s="697"/>
      <c r="F1459" s="697"/>
      <c r="G1459" s="697"/>
      <c r="H1459" s="697"/>
      <c r="I1459" s="697"/>
      <c r="J1459" s="697"/>
      <c r="K1459" s="697"/>
      <c r="L1459" s="697"/>
      <c r="M1459" s="697"/>
      <c r="N1459" s="697"/>
      <c r="O1459" s="697"/>
      <c r="P1459" s="697"/>
      <c r="Q1459" s="697"/>
      <c r="R1459" s="697"/>
      <c r="S1459" s="697"/>
      <c r="T1459" s="697"/>
      <c r="U1459" s="697"/>
      <c r="V1459" s="697"/>
    </row>
    <row r="1460" spans="2:22" ht="18.75" thickBot="1" x14ac:dyDescent="0.3">
      <c r="B1460" s="2"/>
      <c r="C1460" s="2"/>
      <c r="D1460" s="3"/>
      <c r="E1460" s="3"/>
      <c r="F1460" s="3"/>
      <c r="G1460" s="3"/>
      <c r="H1460" s="3"/>
      <c r="I1460" s="3"/>
      <c r="J1460" s="3"/>
      <c r="K1460" s="3"/>
      <c r="L1460" s="4"/>
      <c r="M1460" s="3"/>
      <c r="N1460" s="3"/>
      <c r="O1460" s="3"/>
      <c r="P1460" s="3"/>
      <c r="Q1460" s="3"/>
      <c r="R1460" s="3"/>
      <c r="S1460" s="3"/>
      <c r="T1460" s="2"/>
      <c r="U1460" s="2"/>
      <c r="V1460" s="2"/>
    </row>
    <row r="1461" spans="2:22" ht="15.75" thickTop="1" x14ac:dyDescent="0.25">
      <c r="B1461" s="698" t="s">
        <v>6</v>
      </c>
      <c r="C1461" s="700" t="s">
        <v>7</v>
      </c>
      <c r="D1461" s="702" t="s">
        <v>8</v>
      </c>
      <c r="E1461" s="702" t="s">
        <v>177</v>
      </c>
      <c r="F1461" s="702" t="s">
        <v>178</v>
      </c>
      <c r="G1461" s="702" t="s">
        <v>9</v>
      </c>
      <c r="H1461" s="702" t="s">
        <v>10</v>
      </c>
      <c r="I1461" s="312"/>
      <c r="J1461" s="702" t="s">
        <v>179</v>
      </c>
      <c r="K1461" s="702" t="s">
        <v>11</v>
      </c>
      <c r="L1461" s="700" t="s">
        <v>12</v>
      </c>
      <c r="M1461" s="704" t="s">
        <v>13</v>
      </c>
      <c r="N1461" s="704" t="s">
        <v>14</v>
      </c>
      <c r="O1461" s="704" t="s">
        <v>15</v>
      </c>
      <c r="P1461" s="715" t="s">
        <v>16</v>
      </c>
      <c r="Q1461" s="716"/>
      <c r="R1461" s="716"/>
      <c r="S1461" s="717"/>
      <c r="T1461" s="721" t="s">
        <v>17</v>
      </c>
      <c r="U1461" s="722"/>
      <c r="V1461" s="708" t="s">
        <v>18</v>
      </c>
    </row>
    <row r="1462" spans="2:22" x14ac:dyDescent="0.25">
      <c r="B1462" s="699"/>
      <c r="C1462" s="701"/>
      <c r="D1462" s="703"/>
      <c r="E1462" s="765"/>
      <c r="F1462" s="765"/>
      <c r="G1462" s="703"/>
      <c r="H1462" s="703"/>
      <c r="I1462" s="313"/>
      <c r="J1462" s="765"/>
      <c r="K1462" s="703"/>
      <c r="L1462" s="701"/>
      <c r="M1462" s="705"/>
      <c r="N1462" s="705"/>
      <c r="O1462" s="705"/>
      <c r="P1462" s="718"/>
      <c r="Q1462" s="719"/>
      <c r="R1462" s="719"/>
      <c r="S1462" s="720"/>
      <c r="T1462" s="723"/>
      <c r="U1462" s="724"/>
      <c r="V1462" s="709"/>
    </row>
    <row r="1463" spans="2:22" ht="48" x14ac:dyDescent="0.25">
      <c r="B1463" s="699"/>
      <c r="C1463" s="701"/>
      <c r="D1463" s="703"/>
      <c r="E1463" s="765"/>
      <c r="F1463" s="765"/>
      <c r="G1463" s="703"/>
      <c r="H1463" s="703"/>
      <c r="I1463" s="313" t="s">
        <v>180</v>
      </c>
      <c r="J1463" s="765"/>
      <c r="K1463" s="703"/>
      <c r="L1463" s="701"/>
      <c r="M1463" s="705"/>
      <c r="N1463" s="705"/>
      <c r="O1463" s="705"/>
      <c r="P1463" s="738" t="s">
        <v>19</v>
      </c>
      <c r="Q1463" s="738" t="s">
        <v>20</v>
      </c>
      <c r="R1463" s="738" t="s">
        <v>21</v>
      </c>
      <c r="S1463" s="738" t="s">
        <v>22</v>
      </c>
      <c r="T1463" s="740" t="s">
        <v>23</v>
      </c>
      <c r="U1463" s="740" t="s">
        <v>24</v>
      </c>
      <c r="V1463" s="709"/>
    </row>
    <row r="1464" spans="2:22" ht="15.75" thickBot="1" x14ac:dyDescent="0.3">
      <c r="B1464" s="727"/>
      <c r="C1464" s="725"/>
      <c r="D1464" s="707"/>
      <c r="E1464" s="766"/>
      <c r="F1464" s="766"/>
      <c r="G1464" s="707"/>
      <c r="H1464" s="707"/>
      <c r="I1464" s="314"/>
      <c r="J1464" s="766"/>
      <c r="K1464" s="707"/>
      <c r="L1464" s="725"/>
      <c r="M1464" s="696"/>
      <c r="N1464" s="696"/>
      <c r="O1464" s="696"/>
      <c r="P1464" s="739"/>
      <c r="Q1464" s="739"/>
      <c r="R1464" s="739"/>
      <c r="S1464" s="739"/>
      <c r="T1464" s="741"/>
      <c r="U1464" s="741"/>
      <c r="V1464" s="710"/>
    </row>
    <row r="1465" spans="2:22" ht="120.75" thickBot="1" x14ac:dyDescent="0.3">
      <c r="B1465" s="412">
        <v>3</v>
      </c>
      <c r="C1465" s="413">
        <v>35701</v>
      </c>
      <c r="D1465" s="414" t="s">
        <v>440</v>
      </c>
      <c r="E1465" s="318" t="s">
        <v>489</v>
      </c>
      <c r="F1465" s="319" t="s">
        <v>182</v>
      </c>
      <c r="G1465" s="5">
        <v>9</v>
      </c>
      <c r="H1465" s="170" t="s">
        <v>181</v>
      </c>
      <c r="I1465" s="170">
        <v>105</v>
      </c>
      <c r="J1465" s="438" t="s">
        <v>520</v>
      </c>
      <c r="K1465" s="142">
        <v>11</v>
      </c>
      <c r="L1465" s="174" t="s">
        <v>106</v>
      </c>
      <c r="M1465" s="641">
        <v>521.90909090909088</v>
      </c>
      <c r="N1465" s="202">
        <v>15370.5</v>
      </c>
      <c r="O1465" s="417" t="s">
        <v>189</v>
      </c>
      <c r="P1465" s="418">
        <v>0.1</v>
      </c>
      <c r="Q1465" s="418">
        <v>0.4</v>
      </c>
      <c r="R1465" s="418">
        <v>0.4</v>
      </c>
      <c r="S1465" s="418">
        <v>0.1</v>
      </c>
      <c r="T1465" s="381" t="s">
        <v>29</v>
      </c>
      <c r="U1465" s="419"/>
      <c r="V1465" s="356" t="s">
        <v>558</v>
      </c>
    </row>
    <row r="1466" spans="2:22" ht="15.75" thickTop="1" x14ac:dyDescent="0.25">
      <c r="B1466" s="94"/>
      <c r="C1466" s="37"/>
      <c r="D1466" s="95"/>
      <c r="E1466" s="95"/>
      <c r="F1466" s="95"/>
      <c r="G1466" s="12"/>
      <c r="H1466" s="12"/>
      <c r="I1466" s="12"/>
      <c r="J1466" s="12"/>
      <c r="K1466" s="96"/>
      <c r="L1466" s="12"/>
      <c r="M1466" s="97"/>
      <c r="N1466" s="98"/>
      <c r="O1466" s="27"/>
      <c r="P1466" s="99"/>
      <c r="Q1466" s="99"/>
      <c r="R1466" s="99"/>
      <c r="S1466" s="99"/>
      <c r="T1466" s="34"/>
      <c r="U1466" s="47"/>
      <c r="V1466" s="14"/>
    </row>
    <row r="1467" spans="2:22" x14ac:dyDescent="0.25">
      <c r="B1467" s="94"/>
      <c r="C1467" s="37"/>
      <c r="D1467" s="95"/>
      <c r="E1467" s="95"/>
      <c r="F1467" s="95"/>
      <c r="G1467" s="12"/>
      <c r="H1467" s="12"/>
      <c r="I1467" s="12"/>
      <c r="J1467" s="12"/>
      <c r="K1467" s="96"/>
      <c r="L1467" s="12"/>
      <c r="M1467" s="97"/>
      <c r="N1467" s="98"/>
      <c r="O1467" s="27"/>
      <c r="P1467" s="99"/>
      <c r="Q1467" s="99"/>
      <c r="R1467" s="99"/>
      <c r="S1467" s="99"/>
      <c r="T1467" s="34"/>
      <c r="U1467" s="47"/>
      <c r="V1467" s="14"/>
    </row>
    <row r="1468" spans="2:22" x14ac:dyDescent="0.25">
      <c r="B1468" s="94"/>
      <c r="C1468" s="37"/>
      <c r="D1468" s="95"/>
      <c r="E1468" s="95"/>
      <c r="F1468" s="95"/>
      <c r="G1468" s="12"/>
      <c r="H1468" s="12"/>
      <c r="I1468" s="12"/>
      <c r="J1468" s="12"/>
      <c r="K1468" s="96"/>
      <c r="L1468" s="12"/>
      <c r="M1468" s="97"/>
      <c r="N1468" s="98"/>
      <c r="O1468" s="27"/>
      <c r="P1468" s="99"/>
      <c r="Q1468" s="99"/>
      <c r="R1468" s="99"/>
      <c r="S1468" s="99"/>
      <c r="T1468" s="34"/>
      <c r="U1468" s="47"/>
      <c r="V1468" s="14"/>
    </row>
    <row r="1469" spans="2:22" x14ac:dyDescent="0.25">
      <c r="B1469" s="94"/>
      <c r="C1469" s="37"/>
      <c r="D1469" s="95"/>
      <c r="E1469" s="95"/>
      <c r="F1469" s="95"/>
      <c r="G1469" s="12"/>
      <c r="H1469" s="12"/>
      <c r="I1469" s="12"/>
      <c r="J1469" s="12"/>
      <c r="K1469" s="96"/>
      <c r="L1469" s="12"/>
      <c r="M1469" s="97"/>
      <c r="N1469" s="112">
        <f>SUM(N1465:N1468)</f>
        <v>15370.5</v>
      </c>
      <c r="O1469" s="27"/>
      <c r="P1469" s="99"/>
      <c r="Q1469" s="99"/>
      <c r="R1469" s="99"/>
      <c r="S1469" s="99"/>
      <c r="T1469" s="34"/>
      <c r="U1469" s="47"/>
      <c r="V1469" s="14"/>
    </row>
    <row r="1470" spans="2:22" x14ac:dyDescent="0.25">
      <c r="B1470" s="94"/>
      <c r="C1470" s="37"/>
      <c r="D1470" s="95"/>
      <c r="E1470" s="95"/>
      <c r="F1470" s="95"/>
      <c r="G1470" s="12"/>
      <c r="H1470" s="12"/>
      <c r="I1470" s="12"/>
      <c r="J1470" s="12"/>
      <c r="K1470" s="96"/>
      <c r="L1470" s="12"/>
      <c r="M1470" s="97"/>
      <c r="N1470" s="112"/>
      <c r="O1470" s="27"/>
      <c r="P1470" s="99"/>
      <c r="Q1470" s="99"/>
      <c r="R1470" s="99"/>
      <c r="S1470" s="99"/>
      <c r="T1470" s="34"/>
      <c r="U1470" s="47"/>
      <c r="V1470" s="14"/>
    </row>
    <row r="1471" spans="2:22" x14ac:dyDescent="0.25">
      <c r="B1471" s="94"/>
      <c r="C1471" s="37"/>
      <c r="D1471" s="95"/>
      <c r="E1471" s="95"/>
      <c r="F1471" s="95"/>
      <c r="G1471" s="12"/>
      <c r="H1471" s="12"/>
      <c r="I1471" s="12"/>
      <c r="J1471" s="12"/>
      <c r="K1471" s="96"/>
      <c r="L1471" s="12"/>
      <c r="M1471" s="97"/>
      <c r="N1471" s="98"/>
      <c r="O1471" s="27"/>
      <c r="P1471" s="99"/>
      <c r="Q1471" s="99"/>
      <c r="R1471" s="99"/>
      <c r="S1471" s="99"/>
      <c r="T1471" s="34"/>
      <c r="U1471" s="47"/>
      <c r="V1471" s="14"/>
    </row>
    <row r="1472" spans="2:22" x14ac:dyDescent="0.25">
      <c r="B1472" s="94"/>
      <c r="C1472" s="37"/>
      <c r="D1472" s="95"/>
      <c r="E1472" s="95"/>
      <c r="F1472" s="95"/>
      <c r="G1472" s="12"/>
      <c r="H1472" s="12"/>
      <c r="I1472" s="12"/>
      <c r="J1472" s="12"/>
      <c r="K1472" s="96"/>
      <c r="L1472" s="12"/>
      <c r="M1472" s="97"/>
      <c r="N1472" s="98"/>
      <c r="O1472" s="27"/>
      <c r="P1472" s="99"/>
      <c r="Q1472" s="99"/>
      <c r="R1472" s="99"/>
      <c r="S1472" s="99"/>
      <c r="T1472" s="34"/>
      <c r="U1472" s="47"/>
      <c r="V1472" s="14"/>
    </row>
    <row r="1473" spans="2:22" x14ac:dyDescent="0.25">
      <c r="B1473" s="94"/>
      <c r="C1473" s="37"/>
      <c r="D1473" s="95"/>
      <c r="E1473" s="95"/>
      <c r="F1473" s="95"/>
      <c r="G1473" s="12"/>
      <c r="H1473" s="12"/>
      <c r="I1473" s="12"/>
      <c r="J1473" s="12"/>
      <c r="K1473" s="96"/>
      <c r="L1473" s="12"/>
      <c r="M1473" s="97"/>
      <c r="N1473" s="98"/>
      <c r="O1473" s="27"/>
      <c r="P1473" s="99"/>
      <c r="Q1473" s="99"/>
      <c r="R1473" s="99"/>
      <c r="S1473" s="99"/>
      <c r="T1473" s="34"/>
      <c r="U1473" s="47"/>
      <c r="V1473" s="14"/>
    </row>
    <row r="1474" spans="2:22" x14ac:dyDescent="0.25">
      <c r="B1474" s="94"/>
      <c r="C1474" s="37"/>
      <c r="D1474" s="95"/>
      <c r="E1474" s="95"/>
      <c r="F1474" s="95"/>
      <c r="G1474" s="12"/>
      <c r="H1474" s="12"/>
      <c r="I1474" s="12"/>
      <c r="J1474" s="12"/>
      <c r="K1474" s="96"/>
      <c r="L1474" s="12"/>
      <c r="M1474" s="97"/>
      <c r="N1474" s="98"/>
      <c r="O1474" s="27"/>
      <c r="P1474" s="99"/>
      <c r="Q1474" s="99"/>
      <c r="R1474" s="99"/>
      <c r="S1474" s="99"/>
      <c r="T1474" s="34"/>
      <c r="U1474" s="47"/>
      <c r="V1474" s="14"/>
    </row>
    <row r="1475" spans="2:22" x14ac:dyDescent="0.25">
      <c r="B1475" s="94"/>
      <c r="C1475" s="37"/>
      <c r="D1475" s="95"/>
      <c r="E1475" s="95"/>
      <c r="F1475" s="95"/>
      <c r="G1475" s="12"/>
      <c r="H1475" s="12"/>
      <c r="I1475" s="12"/>
      <c r="J1475" s="12"/>
      <c r="K1475" s="96"/>
      <c r="L1475" s="12"/>
      <c r="M1475" s="97"/>
      <c r="N1475" s="98"/>
      <c r="O1475" s="27"/>
      <c r="P1475" s="99"/>
      <c r="Q1475" s="99"/>
      <c r="R1475" s="99"/>
      <c r="S1475" s="99"/>
      <c r="T1475" s="34"/>
      <c r="U1475" s="47"/>
      <c r="V1475" s="14"/>
    </row>
    <row r="1476" spans="2:22" x14ac:dyDescent="0.25">
      <c r="B1476" s="94"/>
      <c r="C1476" s="37"/>
      <c r="D1476" s="95"/>
      <c r="E1476" s="95"/>
      <c r="F1476" s="95"/>
      <c r="G1476" s="12"/>
      <c r="H1476" s="12"/>
      <c r="I1476" s="12"/>
      <c r="J1476" s="12"/>
      <c r="K1476" s="96"/>
      <c r="L1476" s="12"/>
      <c r="M1476" s="97"/>
      <c r="N1476" s="98"/>
      <c r="O1476" s="27"/>
      <c r="P1476" s="99"/>
      <c r="Q1476" s="99"/>
      <c r="R1476" s="99"/>
      <c r="S1476" s="99"/>
      <c r="T1476" s="34"/>
      <c r="U1476" s="47"/>
      <c r="V1476" s="14"/>
    </row>
    <row r="1477" spans="2:22" x14ac:dyDescent="0.25">
      <c r="B1477" s="94"/>
      <c r="C1477" s="37"/>
      <c r="D1477" s="95"/>
      <c r="E1477" s="95"/>
      <c r="F1477" s="95"/>
      <c r="G1477" s="12"/>
      <c r="H1477" s="12"/>
      <c r="I1477" s="12"/>
      <c r="J1477" s="12"/>
      <c r="K1477" s="96"/>
      <c r="L1477" s="12"/>
      <c r="M1477" s="97"/>
      <c r="N1477" s="98"/>
      <c r="O1477" s="27"/>
      <c r="P1477" s="99"/>
      <c r="Q1477" s="99"/>
      <c r="R1477" s="99"/>
      <c r="S1477" s="99"/>
      <c r="T1477" s="34"/>
      <c r="U1477" s="47"/>
      <c r="V1477" s="14"/>
    </row>
    <row r="1478" spans="2:22" x14ac:dyDescent="0.25">
      <c r="B1478" s="94"/>
      <c r="C1478" s="37"/>
      <c r="D1478" s="95"/>
      <c r="E1478" s="95"/>
      <c r="F1478" s="95"/>
      <c r="G1478" s="12"/>
      <c r="H1478" s="12"/>
      <c r="I1478" s="12"/>
      <c r="J1478" s="12"/>
      <c r="K1478" s="96"/>
      <c r="L1478" s="12"/>
      <c r="M1478" s="97"/>
      <c r="N1478" s="98"/>
      <c r="O1478" s="27"/>
      <c r="P1478" s="99"/>
      <c r="Q1478" s="99"/>
      <c r="R1478" s="99"/>
      <c r="S1478" s="99"/>
      <c r="T1478" s="34"/>
      <c r="U1478" s="47"/>
      <c r="V1478" s="14"/>
    </row>
    <row r="1479" spans="2:22" x14ac:dyDescent="0.25">
      <c r="B1479" s="94"/>
      <c r="C1479" s="37"/>
      <c r="D1479" s="95"/>
      <c r="E1479" s="95"/>
      <c r="F1479" s="95"/>
      <c r="G1479" s="12"/>
      <c r="H1479" s="12"/>
      <c r="I1479" s="12"/>
      <c r="J1479" s="12"/>
      <c r="K1479" s="96"/>
      <c r="L1479" s="12"/>
      <c r="M1479" s="97"/>
      <c r="N1479" s="98"/>
      <c r="O1479" s="27"/>
      <c r="P1479" s="99"/>
      <c r="Q1479" s="99"/>
      <c r="R1479" s="99"/>
      <c r="S1479" s="99"/>
      <c r="T1479" s="34"/>
      <c r="U1479" s="47"/>
      <c r="V1479" s="14"/>
    </row>
    <row r="1480" spans="2:22" x14ac:dyDescent="0.25">
      <c r="B1480" s="94"/>
      <c r="C1480" s="37"/>
      <c r="D1480" s="95"/>
      <c r="E1480" s="95"/>
      <c r="F1480" s="95"/>
      <c r="G1480" s="12"/>
      <c r="H1480" s="12"/>
      <c r="I1480" s="12"/>
      <c r="J1480" s="12"/>
      <c r="K1480" s="96"/>
      <c r="L1480" s="12"/>
      <c r="M1480" s="97"/>
      <c r="N1480" s="98"/>
      <c r="O1480" s="27"/>
      <c r="P1480" s="99"/>
      <c r="Q1480" s="99"/>
      <c r="R1480" s="99"/>
      <c r="S1480" s="99"/>
      <c r="T1480" s="34"/>
      <c r="U1480" s="47"/>
      <c r="V1480" s="14"/>
    </row>
    <row r="1481" spans="2:22" x14ac:dyDescent="0.25">
      <c r="B1481" s="94"/>
      <c r="C1481" s="37"/>
      <c r="D1481" s="95"/>
      <c r="E1481" s="95"/>
      <c r="F1481" s="95"/>
      <c r="G1481" s="12"/>
      <c r="H1481" s="12"/>
      <c r="I1481" s="12"/>
      <c r="J1481" s="12"/>
      <c r="K1481" s="96"/>
      <c r="L1481" s="12"/>
      <c r="M1481" s="97"/>
      <c r="N1481" s="98"/>
      <c r="O1481" s="27"/>
      <c r="P1481" s="99"/>
      <c r="Q1481" s="99"/>
      <c r="R1481" s="99"/>
      <c r="S1481" s="99"/>
      <c r="T1481" s="34"/>
      <c r="U1481" s="47"/>
      <c r="V1481" s="14"/>
    </row>
    <row r="1482" spans="2:22" x14ac:dyDescent="0.25">
      <c r="B1482" s="94"/>
      <c r="C1482" s="37"/>
      <c r="D1482" s="95"/>
      <c r="E1482" s="95"/>
      <c r="F1482" s="95"/>
      <c r="G1482" s="12"/>
      <c r="H1482" s="12"/>
      <c r="I1482" s="12"/>
      <c r="J1482" s="12"/>
      <c r="K1482" s="96"/>
      <c r="L1482" s="12"/>
      <c r="M1482" s="97"/>
      <c r="N1482" s="98"/>
      <c r="O1482" s="27"/>
      <c r="P1482" s="99"/>
      <c r="Q1482" s="99"/>
      <c r="R1482" s="99"/>
      <c r="S1482" s="99"/>
      <c r="T1482" s="34"/>
      <c r="U1482" s="47"/>
      <c r="V1482" s="14"/>
    </row>
    <row r="1483" spans="2:22" x14ac:dyDescent="0.25">
      <c r="B1483" s="94"/>
      <c r="C1483" s="37"/>
      <c r="D1483" s="95"/>
      <c r="E1483" s="95"/>
      <c r="F1483" s="95"/>
      <c r="G1483" s="12"/>
      <c r="H1483" s="12"/>
      <c r="I1483" s="12"/>
      <c r="J1483" s="12"/>
      <c r="K1483" s="96"/>
      <c r="L1483" s="12"/>
      <c r="M1483" s="97"/>
      <c r="N1483" s="98"/>
      <c r="O1483" s="27"/>
      <c r="P1483" s="99"/>
      <c r="Q1483" s="99"/>
      <c r="R1483" s="99"/>
      <c r="S1483" s="99"/>
      <c r="T1483" s="34"/>
      <c r="U1483" s="47"/>
      <c r="V1483" s="14"/>
    </row>
    <row r="1484" spans="2:22" x14ac:dyDescent="0.25">
      <c r="B1484" s="94"/>
      <c r="C1484" s="37"/>
      <c r="D1484" s="95"/>
      <c r="E1484" s="95"/>
      <c r="F1484" s="95"/>
      <c r="G1484" s="12"/>
      <c r="H1484" s="12"/>
      <c r="I1484" s="12"/>
      <c r="J1484" s="12"/>
      <c r="K1484" s="96"/>
      <c r="L1484" s="12"/>
      <c r="M1484" s="97"/>
      <c r="N1484" s="98"/>
      <c r="O1484" s="27"/>
      <c r="P1484" s="99"/>
      <c r="Q1484" s="99"/>
      <c r="R1484" s="99"/>
      <c r="S1484" s="99"/>
      <c r="T1484" s="34"/>
      <c r="U1484" s="47"/>
      <c r="V1484" s="14"/>
    </row>
    <row r="1485" spans="2:22" x14ac:dyDescent="0.25">
      <c r="B1485" s="94"/>
      <c r="C1485" s="37"/>
      <c r="D1485" s="95"/>
      <c r="E1485" s="95"/>
      <c r="F1485" s="95"/>
      <c r="G1485" s="12"/>
      <c r="H1485" s="12"/>
      <c r="I1485" s="12"/>
      <c r="J1485" s="12"/>
      <c r="K1485" s="96"/>
      <c r="L1485" s="12"/>
      <c r="M1485" s="97"/>
      <c r="N1485" s="98"/>
      <c r="O1485" s="27"/>
      <c r="P1485" s="99"/>
      <c r="Q1485" s="99"/>
      <c r="R1485" s="99"/>
      <c r="S1485" s="99"/>
      <c r="T1485" s="34"/>
      <c r="U1485" s="47"/>
      <c r="V1485" s="14"/>
    </row>
    <row r="1486" spans="2:22" x14ac:dyDescent="0.25">
      <c r="B1486" s="94"/>
      <c r="C1486" s="37"/>
      <c r="D1486" s="95"/>
      <c r="E1486" s="95"/>
      <c r="F1486" s="95"/>
      <c r="G1486" s="12"/>
      <c r="H1486" s="12"/>
      <c r="I1486" s="12"/>
      <c r="J1486" s="12"/>
      <c r="K1486" s="96"/>
      <c r="L1486" s="12"/>
      <c r="M1486" s="97"/>
      <c r="N1486" s="98"/>
      <c r="O1486" s="27"/>
      <c r="P1486" s="99"/>
      <c r="Q1486" s="99"/>
      <c r="R1486" s="99"/>
      <c r="S1486" s="99"/>
      <c r="T1486" s="34"/>
      <c r="U1486" s="47"/>
      <c r="V1486" s="14"/>
    </row>
    <row r="1487" spans="2:22" x14ac:dyDescent="0.25">
      <c r="B1487" s="94"/>
      <c r="C1487" s="37"/>
      <c r="D1487" s="95"/>
      <c r="E1487" s="95"/>
      <c r="F1487" s="95"/>
      <c r="G1487" s="12"/>
      <c r="H1487" s="12"/>
      <c r="I1487" s="12"/>
      <c r="J1487" s="12"/>
      <c r="K1487" s="96"/>
      <c r="L1487" s="12"/>
      <c r="M1487" s="97"/>
      <c r="N1487" s="98"/>
      <c r="O1487" s="27"/>
      <c r="P1487" s="99"/>
      <c r="Q1487" s="99"/>
      <c r="R1487" s="99"/>
      <c r="S1487" s="99"/>
      <c r="T1487" s="34"/>
      <c r="U1487" s="47"/>
      <c r="V1487" s="14"/>
    </row>
    <row r="1488" spans="2:22" x14ac:dyDescent="0.25">
      <c r="B1488" s="94"/>
      <c r="C1488" s="37"/>
      <c r="D1488" s="95"/>
      <c r="E1488" s="95"/>
      <c r="F1488" s="95"/>
      <c r="G1488" s="12"/>
      <c r="H1488" s="12"/>
      <c r="I1488" s="12"/>
      <c r="J1488" s="12"/>
      <c r="K1488" s="96"/>
      <c r="L1488" s="12"/>
      <c r="M1488" s="97"/>
      <c r="N1488" s="98"/>
      <c r="O1488" s="27"/>
      <c r="P1488" s="99"/>
      <c r="Q1488" s="99"/>
      <c r="R1488" s="99"/>
      <c r="S1488" s="99"/>
      <c r="T1488" s="34"/>
      <c r="U1488" s="47"/>
      <c r="V1488" s="14"/>
    </row>
    <row r="1489" spans="2:22" x14ac:dyDescent="0.25">
      <c r="B1489" s="94"/>
      <c r="C1489" s="37"/>
      <c r="D1489" s="95"/>
      <c r="E1489" s="95"/>
      <c r="F1489" s="95"/>
      <c r="G1489" s="12"/>
      <c r="H1489" s="12"/>
      <c r="I1489" s="12"/>
      <c r="J1489" s="12"/>
      <c r="K1489" s="96"/>
      <c r="L1489" s="12"/>
      <c r="M1489" s="97"/>
      <c r="N1489" s="98"/>
      <c r="O1489" s="27"/>
      <c r="P1489" s="99"/>
      <c r="Q1489" s="99"/>
      <c r="R1489" s="99"/>
      <c r="S1489" s="99"/>
      <c r="T1489" s="34"/>
      <c r="U1489" s="47"/>
      <c r="V1489" s="14"/>
    </row>
    <row r="1490" spans="2:22" x14ac:dyDescent="0.25">
      <c r="B1490" s="94"/>
      <c r="C1490" s="37"/>
      <c r="D1490" s="95"/>
      <c r="E1490" s="95"/>
      <c r="F1490" s="95"/>
      <c r="G1490" s="12"/>
      <c r="H1490" s="12"/>
      <c r="I1490" s="12"/>
      <c r="J1490" s="12"/>
      <c r="K1490" s="96"/>
      <c r="L1490" s="12"/>
      <c r="M1490" s="97"/>
      <c r="N1490" s="98"/>
      <c r="O1490" s="27"/>
      <c r="P1490" s="99"/>
      <c r="Q1490" s="99"/>
      <c r="R1490" s="99"/>
      <c r="S1490" s="99"/>
      <c r="T1490" s="34"/>
      <c r="U1490" s="47"/>
      <c r="V1490" s="14"/>
    </row>
    <row r="1491" spans="2:22" x14ac:dyDescent="0.25">
      <c r="B1491" s="94"/>
      <c r="C1491" s="37"/>
      <c r="D1491" s="95"/>
      <c r="E1491" s="95"/>
      <c r="F1491" s="95"/>
      <c r="G1491" s="12"/>
      <c r="H1491" s="12"/>
      <c r="I1491" s="12"/>
      <c r="J1491" s="12"/>
      <c r="K1491" s="96"/>
      <c r="L1491" s="12"/>
      <c r="M1491" s="97"/>
      <c r="N1491" s="98"/>
      <c r="O1491" s="27"/>
      <c r="P1491" s="99"/>
      <c r="Q1491" s="99"/>
      <c r="R1491" s="99"/>
      <c r="S1491" s="99"/>
      <c r="T1491" s="34"/>
      <c r="U1491" s="47"/>
      <c r="V1491" s="14"/>
    </row>
    <row r="1492" spans="2:22" x14ac:dyDescent="0.25">
      <c r="B1492" s="94"/>
      <c r="C1492" s="37"/>
      <c r="D1492" s="95"/>
      <c r="E1492" s="95"/>
      <c r="F1492" s="95"/>
      <c r="G1492" s="12"/>
      <c r="H1492" s="12"/>
      <c r="I1492" s="12"/>
      <c r="J1492" s="12"/>
      <c r="K1492" s="96"/>
      <c r="L1492" s="12"/>
      <c r="M1492" s="97"/>
      <c r="N1492" s="98"/>
      <c r="O1492" s="27"/>
      <c r="P1492" s="99"/>
      <c r="Q1492" s="99"/>
      <c r="R1492" s="99"/>
      <c r="S1492" s="99"/>
      <c r="T1492" s="34"/>
      <c r="U1492" s="47"/>
      <c r="V1492" s="14"/>
    </row>
    <row r="1493" spans="2:22" x14ac:dyDescent="0.25">
      <c r="B1493" s="706" t="s">
        <v>0</v>
      </c>
      <c r="C1493" s="706"/>
      <c r="D1493" s="706"/>
      <c r="E1493" s="706"/>
      <c r="F1493" s="706"/>
      <c r="G1493" s="706"/>
      <c r="H1493" s="706"/>
      <c r="I1493" s="706"/>
      <c r="J1493" s="706"/>
      <c r="K1493" s="706"/>
      <c r="L1493" s="706"/>
      <c r="M1493" s="706"/>
      <c r="N1493" s="706"/>
      <c r="O1493" s="706"/>
      <c r="P1493" s="706"/>
      <c r="Q1493" s="706"/>
      <c r="R1493" s="706"/>
      <c r="S1493" s="706"/>
      <c r="T1493" s="706"/>
      <c r="U1493" s="706"/>
      <c r="V1493" s="706"/>
    </row>
    <row r="1494" spans="2:22" x14ac:dyDescent="0.25">
      <c r="B1494" s="713" t="s">
        <v>1</v>
      </c>
      <c r="C1494" s="713"/>
      <c r="D1494" s="713"/>
      <c r="E1494" s="713"/>
      <c r="F1494" s="713"/>
      <c r="G1494" s="713"/>
      <c r="H1494" s="713"/>
      <c r="I1494" s="713"/>
      <c r="J1494" s="713"/>
      <c r="K1494" s="713"/>
      <c r="L1494" s="713"/>
      <c r="M1494" s="713"/>
      <c r="N1494" s="713"/>
      <c r="O1494" s="713"/>
      <c r="P1494" s="713"/>
      <c r="Q1494" s="713"/>
      <c r="R1494" s="713"/>
      <c r="S1494" s="713"/>
      <c r="T1494" s="713"/>
      <c r="U1494" s="713"/>
      <c r="V1494" s="713"/>
    </row>
    <row r="1495" spans="2:22" x14ac:dyDescent="0.25">
      <c r="B1495" s="713" t="s">
        <v>2</v>
      </c>
      <c r="C1495" s="713"/>
      <c r="D1495" s="713"/>
      <c r="E1495" s="713"/>
      <c r="F1495" s="713"/>
      <c r="G1495" s="713"/>
      <c r="H1495" s="713"/>
      <c r="I1495" s="713"/>
      <c r="J1495" s="713"/>
      <c r="K1495" s="713"/>
      <c r="L1495" s="713"/>
      <c r="M1495" s="713"/>
      <c r="N1495" s="713"/>
      <c r="O1495" s="713"/>
      <c r="P1495" s="713"/>
      <c r="Q1495" s="713"/>
      <c r="R1495" s="713"/>
      <c r="S1495" s="713"/>
      <c r="T1495" s="713"/>
      <c r="U1495" s="713"/>
      <c r="V1495" s="713"/>
    </row>
    <row r="1496" spans="2:22" x14ac:dyDescent="0.25">
      <c r="B1496" s="713" t="s">
        <v>3</v>
      </c>
      <c r="C1496" s="713"/>
      <c r="D1496" s="713"/>
      <c r="E1496" s="713"/>
      <c r="F1496" s="713"/>
      <c r="G1496" s="713"/>
      <c r="H1496" s="713"/>
      <c r="I1496" s="713"/>
      <c r="J1496" s="713"/>
      <c r="K1496" s="713"/>
      <c r="L1496" s="713"/>
      <c r="M1496" s="713"/>
      <c r="N1496" s="713"/>
      <c r="O1496" s="713"/>
      <c r="P1496" s="713"/>
      <c r="Q1496" s="713"/>
      <c r="R1496" s="713"/>
      <c r="S1496" s="713"/>
      <c r="T1496" s="713"/>
      <c r="U1496" s="713"/>
      <c r="V1496" s="713"/>
    </row>
    <row r="1497" spans="2:22" x14ac:dyDescent="0.25">
      <c r="B1497" s="713" t="s">
        <v>494</v>
      </c>
      <c r="C1497" s="713"/>
      <c r="D1497" s="713"/>
      <c r="E1497" s="713"/>
      <c r="F1497" s="713"/>
      <c r="G1497" s="713"/>
      <c r="H1497" s="713"/>
      <c r="I1497" s="713"/>
      <c r="J1497" s="713"/>
      <c r="K1497" s="713"/>
      <c r="L1497" s="713"/>
      <c r="M1497" s="713"/>
      <c r="N1497" s="713"/>
      <c r="O1497" s="713"/>
      <c r="P1497" s="713"/>
      <c r="Q1497" s="713"/>
      <c r="R1497" s="713"/>
      <c r="S1497" s="713"/>
      <c r="T1497" s="713"/>
      <c r="U1497" s="713"/>
      <c r="V1497" s="713"/>
    </row>
    <row r="1498" spans="2:22" x14ac:dyDescent="0.25">
      <c r="B1498" s="726" t="s">
        <v>4</v>
      </c>
      <c r="C1498" s="726"/>
      <c r="D1498" s="726"/>
      <c r="E1498" s="726"/>
      <c r="F1498" s="726"/>
      <c r="G1498" s="726"/>
      <c r="H1498" s="726"/>
      <c r="I1498" s="726"/>
      <c r="J1498" s="726"/>
      <c r="K1498" s="726"/>
      <c r="L1498" s="726"/>
      <c r="M1498" s="726"/>
      <c r="N1498" s="726"/>
      <c r="O1498" s="726"/>
      <c r="P1498" s="726"/>
      <c r="Q1498" s="726"/>
      <c r="R1498" s="726"/>
      <c r="S1498" s="726"/>
      <c r="T1498" s="726"/>
      <c r="U1498" s="726"/>
      <c r="V1498" s="726"/>
    </row>
    <row r="1499" spans="2:22" x14ac:dyDescent="0.25">
      <c r="B1499" s="697" t="s">
        <v>186</v>
      </c>
      <c r="C1499" s="697"/>
      <c r="D1499" s="697"/>
      <c r="E1499" s="697"/>
      <c r="F1499" s="697"/>
      <c r="G1499" s="697"/>
      <c r="H1499" s="697"/>
      <c r="I1499" s="697"/>
      <c r="J1499" s="697"/>
      <c r="K1499" s="697"/>
      <c r="L1499" s="697"/>
      <c r="M1499" s="697"/>
      <c r="N1499" s="697"/>
      <c r="O1499" s="697"/>
      <c r="P1499" s="697"/>
      <c r="Q1499" s="697"/>
      <c r="R1499" s="697"/>
      <c r="S1499" s="697"/>
      <c r="T1499" s="697"/>
      <c r="U1499" s="697"/>
      <c r="V1499" s="697"/>
    </row>
    <row r="1500" spans="2:22" ht="18.75" thickBot="1" x14ac:dyDescent="0.3">
      <c r="B1500" s="2"/>
      <c r="C1500" s="2"/>
      <c r="D1500" s="3"/>
      <c r="E1500" s="3"/>
      <c r="F1500" s="3"/>
      <c r="G1500" s="3"/>
      <c r="H1500" s="3"/>
      <c r="I1500" s="3"/>
      <c r="J1500" s="3"/>
      <c r="K1500" s="3"/>
      <c r="L1500" s="4"/>
      <c r="M1500" s="3"/>
      <c r="N1500" s="3"/>
      <c r="O1500" s="3"/>
      <c r="P1500" s="3"/>
      <c r="Q1500" s="3"/>
      <c r="R1500" s="3"/>
      <c r="S1500" s="3"/>
      <c r="T1500" s="2"/>
      <c r="U1500" s="2"/>
      <c r="V1500" s="2"/>
    </row>
    <row r="1501" spans="2:22" ht="15.75" thickTop="1" x14ac:dyDescent="0.25">
      <c r="B1501" s="698" t="s">
        <v>6</v>
      </c>
      <c r="C1501" s="700" t="s">
        <v>7</v>
      </c>
      <c r="D1501" s="702" t="s">
        <v>8</v>
      </c>
      <c r="E1501" s="702" t="s">
        <v>177</v>
      </c>
      <c r="F1501" s="702" t="s">
        <v>178</v>
      </c>
      <c r="G1501" s="702" t="s">
        <v>9</v>
      </c>
      <c r="H1501" s="702" t="s">
        <v>10</v>
      </c>
      <c r="I1501" s="312"/>
      <c r="J1501" s="702" t="s">
        <v>179</v>
      </c>
      <c r="K1501" s="702" t="s">
        <v>11</v>
      </c>
      <c r="L1501" s="700" t="s">
        <v>12</v>
      </c>
      <c r="M1501" s="704" t="s">
        <v>13</v>
      </c>
      <c r="N1501" s="704" t="s">
        <v>14</v>
      </c>
      <c r="O1501" s="704" t="s">
        <v>15</v>
      </c>
      <c r="P1501" s="715" t="s">
        <v>16</v>
      </c>
      <c r="Q1501" s="716"/>
      <c r="R1501" s="716"/>
      <c r="S1501" s="717"/>
      <c r="T1501" s="721" t="s">
        <v>17</v>
      </c>
      <c r="U1501" s="722"/>
      <c r="V1501" s="708" t="s">
        <v>18</v>
      </c>
    </row>
    <row r="1502" spans="2:22" x14ac:dyDescent="0.25">
      <c r="B1502" s="699"/>
      <c r="C1502" s="701"/>
      <c r="D1502" s="703"/>
      <c r="E1502" s="703"/>
      <c r="F1502" s="703"/>
      <c r="G1502" s="703"/>
      <c r="H1502" s="703"/>
      <c r="I1502" s="313"/>
      <c r="J1502" s="703"/>
      <c r="K1502" s="703"/>
      <c r="L1502" s="701"/>
      <c r="M1502" s="705"/>
      <c r="N1502" s="705"/>
      <c r="O1502" s="705"/>
      <c r="P1502" s="718"/>
      <c r="Q1502" s="719"/>
      <c r="R1502" s="719"/>
      <c r="S1502" s="720"/>
      <c r="T1502" s="723"/>
      <c r="U1502" s="724"/>
      <c r="V1502" s="709"/>
    </row>
    <row r="1503" spans="2:22" ht="48" x14ac:dyDescent="0.25">
      <c r="B1503" s="699"/>
      <c r="C1503" s="701"/>
      <c r="D1503" s="703"/>
      <c r="E1503" s="703"/>
      <c r="F1503" s="703"/>
      <c r="G1503" s="703"/>
      <c r="H1503" s="703"/>
      <c r="I1503" s="313" t="s">
        <v>180</v>
      </c>
      <c r="J1503" s="703"/>
      <c r="K1503" s="703"/>
      <c r="L1503" s="701"/>
      <c r="M1503" s="705"/>
      <c r="N1503" s="705"/>
      <c r="O1503" s="705"/>
      <c r="P1503" s="711" t="s">
        <v>19</v>
      </c>
      <c r="Q1503" s="711" t="s">
        <v>20</v>
      </c>
      <c r="R1503" s="711" t="s">
        <v>21</v>
      </c>
      <c r="S1503" s="711" t="s">
        <v>22</v>
      </c>
      <c r="T1503" s="695" t="s">
        <v>23</v>
      </c>
      <c r="U1503" s="695" t="s">
        <v>24</v>
      </c>
      <c r="V1503" s="709"/>
    </row>
    <row r="1504" spans="2:22" ht="15.75" thickBot="1" x14ac:dyDescent="0.3">
      <c r="B1504" s="727"/>
      <c r="C1504" s="725"/>
      <c r="D1504" s="707"/>
      <c r="E1504" s="707"/>
      <c r="F1504" s="707"/>
      <c r="G1504" s="707"/>
      <c r="H1504" s="707"/>
      <c r="I1504" s="314"/>
      <c r="J1504" s="707"/>
      <c r="K1504" s="707"/>
      <c r="L1504" s="725"/>
      <c r="M1504" s="696"/>
      <c r="N1504" s="696"/>
      <c r="O1504" s="696"/>
      <c r="P1504" s="712"/>
      <c r="Q1504" s="712"/>
      <c r="R1504" s="712"/>
      <c r="S1504" s="712"/>
      <c r="T1504" s="696"/>
      <c r="U1504" s="696"/>
      <c r="V1504" s="710"/>
    </row>
    <row r="1505" spans="2:22" ht="144.75" thickBot="1" x14ac:dyDescent="0.3">
      <c r="B1505" s="431">
        <v>1</v>
      </c>
      <c r="C1505" s="405">
        <v>35801</v>
      </c>
      <c r="D1505" s="170" t="s">
        <v>442</v>
      </c>
      <c r="E1505" s="318" t="s">
        <v>489</v>
      </c>
      <c r="F1505" s="319" t="s">
        <v>182</v>
      </c>
      <c r="G1505" s="5">
        <v>9</v>
      </c>
      <c r="H1505" s="170" t="s">
        <v>181</v>
      </c>
      <c r="I1505" s="170">
        <v>105</v>
      </c>
      <c r="J1505" s="438" t="s">
        <v>520</v>
      </c>
      <c r="K1505" s="430">
        <v>12</v>
      </c>
      <c r="L1505" s="170" t="s">
        <v>97</v>
      </c>
      <c r="M1505" s="415">
        <f>N1505/K1505</f>
        <v>1231.9166666666667</v>
      </c>
      <c r="N1505" s="416">
        <v>14783</v>
      </c>
      <c r="O1505" s="170" t="s">
        <v>183</v>
      </c>
      <c r="P1505" s="418">
        <v>0.25</v>
      </c>
      <c r="Q1505" s="418">
        <v>0.25</v>
      </c>
      <c r="R1505" s="418">
        <v>0.25</v>
      </c>
      <c r="S1505" s="418">
        <v>0.25</v>
      </c>
      <c r="T1505" s="381"/>
      <c r="U1505" s="381" t="s">
        <v>29</v>
      </c>
      <c r="V1505" s="356" t="s">
        <v>558</v>
      </c>
    </row>
    <row r="1506" spans="2:22" ht="15.75" thickTop="1" x14ac:dyDescent="0.25">
      <c r="B1506" s="94"/>
      <c r="C1506" s="37"/>
      <c r="D1506" s="95"/>
      <c r="E1506" s="95"/>
      <c r="F1506" s="95"/>
      <c r="G1506" s="12"/>
      <c r="H1506" s="12"/>
      <c r="I1506" s="12"/>
      <c r="J1506" s="12"/>
      <c r="K1506" s="96"/>
      <c r="L1506" s="12"/>
      <c r="M1506" s="97"/>
      <c r="N1506" s="98"/>
      <c r="O1506" s="27"/>
      <c r="P1506" s="99"/>
      <c r="Q1506" s="99"/>
      <c r="R1506" s="99"/>
      <c r="S1506" s="99"/>
      <c r="T1506" s="34"/>
      <c r="U1506" s="47"/>
      <c r="V1506" s="14"/>
    </row>
    <row r="1507" spans="2:22" x14ac:dyDescent="0.25">
      <c r="B1507" s="94"/>
      <c r="C1507" s="37"/>
      <c r="D1507" s="95"/>
      <c r="E1507" s="95"/>
      <c r="F1507" s="95"/>
      <c r="G1507" s="12"/>
      <c r="H1507" s="12"/>
      <c r="I1507" s="12"/>
      <c r="J1507" s="12"/>
      <c r="K1507" s="96"/>
      <c r="L1507" s="12"/>
      <c r="M1507" s="97"/>
      <c r="N1507" s="98"/>
      <c r="O1507" s="27"/>
      <c r="P1507" s="99"/>
      <c r="Q1507" s="99"/>
      <c r="R1507" s="99"/>
      <c r="S1507" s="99"/>
      <c r="T1507" s="34"/>
      <c r="U1507" s="47"/>
      <c r="V1507" s="14"/>
    </row>
    <row r="1508" spans="2:22" x14ac:dyDescent="0.25">
      <c r="B1508" s="94"/>
      <c r="C1508" s="37"/>
      <c r="D1508" s="95"/>
      <c r="E1508" s="95"/>
      <c r="F1508" s="95"/>
      <c r="G1508" s="12"/>
      <c r="H1508" s="12"/>
      <c r="I1508" s="12"/>
      <c r="J1508" s="12"/>
      <c r="K1508" s="96"/>
      <c r="L1508" s="12"/>
      <c r="M1508" s="97"/>
      <c r="N1508" s="98"/>
      <c r="O1508" s="27"/>
      <c r="P1508" s="99"/>
      <c r="Q1508" s="99"/>
      <c r="R1508" s="99"/>
      <c r="S1508" s="99"/>
      <c r="T1508" s="34"/>
      <c r="U1508" s="47"/>
      <c r="V1508" s="14"/>
    </row>
    <row r="1509" spans="2:22" x14ac:dyDescent="0.25">
      <c r="B1509" s="94"/>
      <c r="C1509" s="37"/>
      <c r="D1509" s="95"/>
      <c r="E1509" s="95"/>
      <c r="F1509" s="95"/>
      <c r="G1509" s="12"/>
      <c r="H1509" s="12"/>
      <c r="I1509" s="12"/>
      <c r="J1509" s="12"/>
      <c r="K1509" s="96"/>
      <c r="L1509" s="12"/>
      <c r="M1509" s="97"/>
      <c r="N1509" s="98">
        <f>SUM(N1505:N1508)</f>
        <v>14783</v>
      </c>
      <c r="O1509" s="27"/>
      <c r="P1509" s="99"/>
      <c r="Q1509" s="99"/>
      <c r="R1509" s="99"/>
      <c r="S1509" s="99"/>
      <c r="T1509" s="34"/>
      <c r="U1509" s="47"/>
      <c r="V1509" s="14"/>
    </row>
    <row r="1510" spans="2:22" x14ac:dyDescent="0.25">
      <c r="B1510" s="94"/>
      <c r="C1510" s="37"/>
      <c r="D1510" s="95"/>
      <c r="E1510" s="95"/>
      <c r="F1510" s="95"/>
      <c r="G1510" s="12"/>
      <c r="H1510" s="12"/>
      <c r="I1510" s="12"/>
      <c r="J1510" s="12"/>
      <c r="K1510" s="96"/>
      <c r="L1510" s="12"/>
      <c r="M1510" s="97"/>
      <c r="N1510" s="98"/>
      <c r="O1510" s="27"/>
      <c r="P1510" s="99"/>
      <c r="Q1510" s="99"/>
      <c r="R1510" s="99"/>
      <c r="S1510" s="99"/>
      <c r="T1510" s="34"/>
      <c r="U1510" s="47"/>
      <c r="V1510" s="14"/>
    </row>
    <row r="1511" spans="2:22" x14ac:dyDescent="0.25">
      <c r="B1511" s="94"/>
      <c r="C1511" s="37"/>
      <c r="D1511" s="95"/>
      <c r="E1511" s="95"/>
      <c r="F1511" s="95"/>
      <c r="G1511" s="12"/>
      <c r="H1511" s="12"/>
      <c r="I1511" s="12"/>
      <c r="J1511" s="12"/>
      <c r="K1511" s="96"/>
      <c r="L1511" s="12"/>
      <c r="M1511" s="97"/>
      <c r="N1511" s="98"/>
      <c r="O1511" s="27"/>
      <c r="P1511" s="99"/>
      <c r="Q1511" s="99"/>
      <c r="R1511" s="99"/>
      <c r="S1511" s="99"/>
      <c r="T1511" s="34"/>
      <c r="U1511" s="47"/>
      <c r="V1511" s="14"/>
    </row>
    <row r="1512" spans="2:22" x14ac:dyDescent="0.25">
      <c r="B1512" s="94"/>
      <c r="C1512" s="37"/>
      <c r="D1512" s="95"/>
      <c r="E1512" s="95"/>
      <c r="F1512" s="95"/>
      <c r="G1512" s="12"/>
      <c r="H1512" s="12"/>
      <c r="I1512" s="12"/>
      <c r="J1512" s="12"/>
      <c r="K1512" s="96"/>
      <c r="L1512" s="12"/>
      <c r="M1512" s="97"/>
      <c r="N1512" s="98"/>
      <c r="O1512" s="27"/>
      <c r="P1512" s="99"/>
      <c r="Q1512" s="99"/>
      <c r="R1512" s="99"/>
      <c r="S1512" s="99"/>
      <c r="T1512" s="34"/>
      <c r="U1512" s="47"/>
      <c r="V1512" s="14"/>
    </row>
    <row r="1513" spans="2:22" x14ac:dyDescent="0.25">
      <c r="B1513" s="94"/>
      <c r="C1513" s="37"/>
      <c r="D1513" s="95"/>
      <c r="E1513" s="95"/>
      <c r="F1513" s="95"/>
      <c r="G1513" s="12"/>
      <c r="H1513" s="12"/>
      <c r="I1513" s="12"/>
      <c r="J1513" s="12"/>
      <c r="K1513" s="96"/>
      <c r="L1513" s="12"/>
      <c r="M1513" s="97"/>
      <c r="N1513" s="98"/>
      <c r="O1513" s="27"/>
      <c r="P1513" s="99"/>
      <c r="Q1513" s="99"/>
      <c r="R1513" s="99"/>
      <c r="S1513" s="99"/>
      <c r="T1513" s="34"/>
      <c r="U1513" s="47"/>
      <c r="V1513" s="14"/>
    </row>
    <row r="1514" spans="2:22" x14ac:dyDescent="0.25">
      <c r="B1514" s="94"/>
      <c r="C1514" s="37"/>
      <c r="D1514" s="95"/>
      <c r="E1514" s="95"/>
      <c r="F1514" s="95"/>
      <c r="G1514" s="12"/>
      <c r="H1514" s="12"/>
      <c r="I1514" s="12"/>
      <c r="J1514" s="12"/>
      <c r="K1514" s="96"/>
      <c r="L1514" s="12"/>
      <c r="M1514" s="97"/>
      <c r="N1514" s="98"/>
      <c r="O1514" s="27"/>
      <c r="P1514" s="99"/>
      <c r="Q1514" s="99"/>
      <c r="R1514" s="99"/>
      <c r="S1514" s="99"/>
      <c r="T1514" s="34"/>
      <c r="U1514" s="47"/>
      <c r="V1514" s="14"/>
    </row>
    <row r="1515" spans="2:22" x14ac:dyDescent="0.25">
      <c r="B1515" s="94"/>
      <c r="C1515" s="37"/>
      <c r="D1515" s="95"/>
      <c r="E1515" s="95"/>
      <c r="F1515" s="95"/>
      <c r="G1515" s="12"/>
      <c r="H1515" s="12"/>
      <c r="I1515" s="12"/>
      <c r="J1515" s="12"/>
      <c r="K1515" s="96"/>
      <c r="L1515" s="12"/>
      <c r="M1515" s="97"/>
      <c r="N1515" s="98"/>
      <c r="O1515" s="27"/>
      <c r="P1515" s="99"/>
      <c r="Q1515" s="99"/>
      <c r="R1515" s="99"/>
      <c r="S1515" s="99"/>
      <c r="T1515" s="34"/>
      <c r="U1515" s="47"/>
      <c r="V1515" s="14"/>
    </row>
    <row r="1516" spans="2:22" x14ac:dyDescent="0.25">
      <c r="B1516" s="94"/>
      <c r="C1516" s="37"/>
      <c r="D1516" s="95"/>
      <c r="E1516" s="95"/>
      <c r="F1516" s="95"/>
      <c r="G1516" s="12"/>
      <c r="H1516" s="12"/>
      <c r="I1516" s="12"/>
      <c r="J1516" s="12"/>
      <c r="K1516" s="96"/>
      <c r="L1516" s="12"/>
      <c r="M1516" s="97"/>
      <c r="N1516" s="98"/>
      <c r="O1516" s="27"/>
      <c r="P1516" s="99"/>
      <c r="Q1516" s="99"/>
      <c r="R1516" s="99"/>
      <c r="S1516" s="99"/>
      <c r="T1516" s="34"/>
      <c r="U1516" s="47"/>
      <c r="V1516" s="14"/>
    </row>
    <row r="1517" spans="2:22" x14ac:dyDescent="0.25">
      <c r="B1517" s="94"/>
      <c r="C1517" s="37"/>
      <c r="D1517" s="95"/>
      <c r="E1517" s="95"/>
      <c r="F1517" s="95"/>
      <c r="G1517" s="12"/>
      <c r="H1517" s="12"/>
      <c r="I1517" s="12"/>
      <c r="J1517" s="12"/>
      <c r="K1517" s="96"/>
      <c r="L1517" s="12"/>
      <c r="M1517" s="97"/>
      <c r="N1517" s="98"/>
      <c r="O1517" s="27"/>
      <c r="P1517" s="99"/>
      <c r="Q1517" s="99"/>
      <c r="R1517" s="99"/>
      <c r="S1517" s="99"/>
      <c r="T1517" s="34"/>
      <c r="U1517" s="47"/>
      <c r="V1517" s="14"/>
    </row>
    <row r="1518" spans="2:22" x14ac:dyDescent="0.25">
      <c r="B1518" s="94"/>
      <c r="C1518" s="37"/>
      <c r="D1518" s="95"/>
      <c r="E1518" s="95"/>
      <c r="F1518" s="95"/>
      <c r="G1518" s="12"/>
      <c r="H1518" s="12"/>
      <c r="I1518" s="12"/>
      <c r="J1518" s="12"/>
      <c r="K1518" s="96"/>
      <c r="L1518" s="12"/>
      <c r="M1518" s="97"/>
      <c r="N1518" s="98"/>
      <c r="O1518" s="27"/>
      <c r="P1518" s="99"/>
      <c r="Q1518" s="99"/>
      <c r="R1518" s="99"/>
      <c r="S1518" s="99"/>
      <c r="T1518" s="34"/>
      <c r="U1518" s="47"/>
      <c r="V1518" s="14"/>
    </row>
    <row r="1519" spans="2:22" x14ac:dyDescent="0.25">
      <c r="B1519" s="94"/>
      <c r="C1519" s="37"/>
      <c r="D1519" s="95"/>
      <c r="E1519" s="95"/>
      <c r="F1519" s="95"/>
      <c r="G1519" s="12"/>
      <c r="H1519" s="12"/>
      <c r="I1519" s="12"/>
      <c r="J1519" s="12"/>
      <c r="K1519" s="96"/>
      <c r="L1519" s="12"/>
      <c r="M1519" s="97"/>
      <c r="N1519" s="98"/>
      <c r="O1519" s="27"/>
      <c r="P1519" s="99"/>
      <c r="Q1519" s="99"/>
      <c r="R1519" s="99"/>
      <c r="S1519" s="99"/>
      <c r="T1519" s="34"/>
      <c r="U1519" s="47"/>
      <c r="V1519" s="14"/>
    </row>
    <row r="1520" spans="2:22" x14ac:dyDescent="0.25">
      <c r="B1520" s="94"/>
      <c r="C1520" s="37"/>
      <c r="D1520" s="95"/>
      <c r="E1520" s="95"/>
      <c r="F1520" s="95"/>
      <c r="G1520" s="12"/>
      <c r="H1520" s="12"/>
      <c r="I1520" s="12"/>
      <c r="J1520" s="12"/>
      <c r="K1520" s="96"/>
      <c r="L1520" s="12"/>
      <c r="M1520" s="97"/>
      <c r="N1520" s="98"/>
      <c r="O1520" s="27"/>
      <c r="P1520" s="99"/>
      <c r="Q1520" s="99"/>
      <c r="R1520" s="99"/>
      <c r="S1520" s="99"/>
      <c r="T1520" s="34"/>
      <c r="U1520" s="47"/>
      <c r="V1520" s="14"/>
    </row>
    <row r="1521" spans="2:22" x14ac:dyDescent="0.25">
      <c r="B1521" s="94"/>
      <c r="C1521" s="37"/>
      <c r="D1521" s="95"/>
      <c r="E1521" s="95"/>
      <c r="F1521" s="95"/>
      <c r="G1521" s="12"/>
      <c r="H1521" s="12"/>
      <c r="I1521" s="12"/>
      <c r="J1521" s="12"/>
      <c r="K1521" s="96"/>
      <c r="L1521" s="12"/>
      <c r="M1521" s="97"/>
      <c r="N1521" s="98"/>
      <c r="O1521" s="27"/>
      <c r="P1521" s="99"/>
      <c r="Q1521" s="99"/>
      <c r="R1521" s="99"/>
      <c r="S1521" s="99"/>
      <c r="T1521" s="34"/>
      <c r="U1521" s="47"/>
      <c r="V1521" s="14"/>
    </row>
    <row r="1522" spans="2:22" x14ac:dyDescent="0.25">
      <c r="B1522" s="94"/>
      <c r="C1522" s="37"/>
      <c r="D1522" s="95"/>
      <c r="E1522" s="95"/>
      <c r="F1522" s="95"/>
      <c r="G1522" s="12"/>
      <c r="H1522" s="12"/>
      <c r="I1522" s="12"/>
      <c r="J1522" s="12"/>
      <c r="K1522" s="96"/>
      <c r="L1522" s="12"/>
      <c r="M1522" s="97"/>
      <c r="N1522" s="107"/>
      <c r="O1522" s="27"/>
      <c r="P1522" s="99"/>
      <c r="Q1522" s="99"/>
      <c r="R1522" s="99"/>
      <c r="S1522" s="99"/>
      <c r="T1522" s="34"/>
      <c r="U1522" s="47"/>
      <c r="V1522" s="14"/>
    </row>
    <row r="1523" spans="2:22" x14ac:dyDescent="0.25">
      <c r="B1523" s="94"/>
      <c r="C1523" s="37"/>
      <c r="D1523" s="95"/>
      <c r="E1523" s="95"/>
      <c r="F1523" s="95"/>
      <c r="G1523" s="12"/>
      <c r="H1523" s="12"/>
      <c r="I1523" s="12"/>
      <c r="J1523" s="12"/>
      <c r="K1523" s="96"/>
      <c r="L1523" s="12"/>
      <c r="M1523" s="97"/>
      <c r="N1523" s="107"/>
      <c r="O1523" s="27"/>
      <c r="P1523" s="99"/>
      <c r="Q1523" s="99"/>
      <c r="R1523" s="99"/>
      <c r="S1523" s="99"/>
      <c r="T1523" s="34"/>
      <c r="U1523" s="47"/>
      <c r="V1523" s="14"/>
    </row>
    <row r="1524" spans="2:22" x14ac:dyDescent="0.25">
      <c r="B1524" s="94"/>
      <c r="C1524" s="37"/>
      <c r="D1524" s="95"/>
      <c r="E1524" s="95"/>
      <c r="F1524" s="95"/>
      <c r="G1524" s="12"/>
      <c r="H1524" s="12"/>
      <c r="I1524" s="12"/>
      <c r="J1524" s="12"/>
      <c r="K1524" s="96"/>
      <c r="L1524" s="12"/>
      <c r="M1524" s="97"/>
      <c r="N1524" s="107"/>
      <c r="O1524" s="27"/>
      <c r="P1524" s="99"/>
      <c r="Q1524" s="99"/>
      <c r="R1524" s="99"/>
      <c r="S1524" s="99"/>
      <c r="T1524" s="34"/>
      <c r="U1524" s="47"/>
      <c r="V1524" s="14"/>
    </row>
    <row r="1525" spans="2:22" x14ac:dyDescent="0.25">
      <c r="B1525" s="94"/>
      <c r="C1525" s="37"/>
      <c r="D1525" s="95"/>
      <c r="E1525" s="95"/>
      <c r="F1525" s="95"/>
      <c r="G1525" s="12"/>
      <c r="H1525" s="12"/>
      <c r="I1525" s="12"/>
      <c r="J1525" s="12"/>
      <c r="K1525" s="96"/>
      <c r="L1525" s="12"/>
      <c r="M1525" s="97"/>
      <c r="N1525" s="107"/>
      <c r="O1525" s="27"/>
      <c r="P1525" s="99"/>
      <c r="Q1525" s="99"/>
      <c r="R1525" s="99"/>
      <c r="S1525" s="99"/>
      <c r="T1525" s="34"/>
      <c r="U1525" s="47"/>
      <c r="V1525" s="14"/>
    </row>
    <row r="1526" spans="2:22" x14ac:dyDescent="0.25">
      <c r="B1526" s="94"/>
      <c r="C1526" s="37"/>
      <c r="D1526" s="95"/>
      <c r="E1526" s="95"/>
      <c r="F1526" s="95"/>
      <c r="G1526" s="12"/>
      <c r="H1526" s="12"/>
      <c r="I1526" s="12"/>
      <c r="J1526" s="12"/>
      <c r="K1526" s="96"/>
      <c r="L1526" s="12"/>
      <c r="M1526" s="97"/>
      <c r="N1526" s="107"/>
      <c r="O1526" s="27"/>
      <c r="P1526" s="99"/>
      <c r="Q1526" s="99"/>
      <c r="R1526" s="99"/>
      <c r="S1526" s="99"/>
      <c r="T1526" s="34"/>
      <c r="U1526" s="47"/>
      <c r="V1526" s="14"/>
    </row>
    <row r="1527" spans="2:22" x14ac:dyDescent="0.25">
      <c r="B1527" s="94"/>
      <c r="C1527" s="37"/>
      <c r="D1527" s="95"/>
      <c r="E1527" s="95"/>
      <c r="F1527" s="95"/>
      <c r="G1527" s="12"/>
      <c r="H1527" s="12"/>
      <c r="I1527" s="12"/>
      <c r="J1527" s="12"/>
      <c r="K1527" s="96"/>
      <c r="L1527" s="12"/>
      <c r="M1527" s="97"/>
      <c r="N1527" s="107"/>
      <c r="O1527" s="27"/>
      <c r="P1527" s="99"/>
      <c r="Q1527" s="99"/>
      <c r="R1527" s="99"/>
      <c r="S1527" s="99"/>
      <c r="T1527" s="34"/>
      <c r="U1527" s="47"/>
      <c r="V1527" s="14"/>
    </row>
    <row r="1528" spans="2:22" x14ac:dyDescent="0.25">
      <c r="B1528" s="94"/>
      <c r="C1528" s="37"/>
      <c r="D1528" s="95"/>
      <c r="E1528" s="95"/>
      <c r="F1528" s="95"/>
      <c r="G1528" s="12"/>
      <c r="H1528" s="12"/>
      <c r="I1528" s="12"/>
      <c r="J1528" s="12"/>
      <c r="K1528" s="96"/>
      <c r="L1528" s="12"/>
      <c r="M1528" s="97"/>
      <c r="N1528" s="107"/>
      <c r="O1528" s="27"/>
      <c r="P1528" s="99"/>
      <c r="Q1528" s="99"/>
      <c r="R1528" s="99"/>
      <c r="S1528" s="99"/>
      <c r="T1528" s="34"/>
      <c r="U1528" s="47"/>
      <c r="V1528" s="14"/>
    </row>
    <row r="1529" spans="2:22" x14ac:dyDescent="0.25">
      <c r="B1529" s="94"/>
      <c r="C1529" s="37"/>
      <c r="D1529" s="95"/>
      <c r="E1529" s="95"/>
      <c r="F1529" s="95"/>
      <c r="G1529" s="12"/>
      <c r="H1529" s="12"/>
      <c r="I1529" s="12"/>
      <c r="J1529" s="12"/>
      <c r="K1529" s="96"/>
      <c r="L1529" s="12"/>
      <c r="M1529" s="97"/>
      <c r="N1529" s="107"/>
      <c r="O1529" s="27"/>
      <c r="P1529" s="99"/>
      <c r="Q1529" s="99"/>
      <c r="R1529" s="99"/>
      <c r="S1529" s="99"/>
      <c r="T1529" s="34"/>
      <c r="U1529" s="47"/>
      <c r="V1529" s="14"/>
    </row>
    <row r="1530" spans="2:22" x14ac:dyDescent="0.25">
      <c r="B1530" s="94"/>
      <c r="C1530" s="37"/>
      <c r="D1530" s="95"/>
      <c r="E1530" s="95"/>
      <c r="F1530" s="95"/>
      <c r="G1530" s="12"/>
      <c r="H1530" s="12"/>
      <c r="I1530" s="12"/>
      <c r="J1530" s="12"/>
      <c r="K1530" s="96"/>
      <c r="L1530" s="12"/>
      <c r="M1530" s="97"/>
      <c r="N1530" s="107"/>
      <c r="O1530" s="27"/>
      <c r="P1530" s="99"/>
      <c r="Q1530" s="99"/>
      <c r="R1530" s="99"/>
      <c r="S1530" s="99"/>
      <c r="T1530" s="34"/>
      <c r="U1530" s="47"/>
      <c r="V1530" s="14"/>
    </row>
    <row r="1531" spans="2:22" x14ac:dyDescent="0.25">
      <c r="B1531" s="94"/>
      <c r="C1531" s="37"/>
      <c r="D1531" s="95"/>
      <c r="E1531" s="95"/>
      <c r="F1531" s="95"/>
      <c r="G1531" s="12"/>
      <c r="H1531" s="12"/>
      <c r="I1531" s="12"/>
      <c r="J1531" s="12"/>
      <c r="K1531" s="96"/>
      <c r="L1531" s="12"/>
      <c r="M1531" s="97"/>
      <c r="N1531" s="107"/>
      <c r="O1531" s="27"/>
      <c r="P1531" s="99"/>
      <c r="Q1531" s="99"/>
      <c r="R1531" s="99"/>
      <c r="S1531" s="99"/>
      <c r="T1531" s="34"/>
      <c r="U1531" s="47"/>
      <c r="V1531" s="14"/>
    </row>
    <row r="1532" spans="2:22" x14ac:dyDescent="0.25">
      <c r="B1532" s="94"/>
      <c r="C1532" s="37"/>
      <c r="D1532" s="95"/>
      <c r="E1532" s="95"/>
      <c r="F1532" s="95"/>
      <c r="G1532" s="12"/>
      <c r="H1532" s="12"/>
      <c r="I1532" s="12"/>
      <c r="J1532" s="12"/>
      <c r="K1532" s="96"/>
      <c r="L1532" s="12"/>
      <c r="M1532" s="97"/>
      <c r="N1532" s="107"/>
      <c r="O1532" s="27"/>
      <c r="P1532" s="99"/>
      <c r="Q1532" s="99"/>
      <c r="R1532" s="99"/>
      <c r="S1532" s="99"/>
      <c r="T1532" s="34"/>
      <c r="U1532" s="47"/>
      <c r="V1532" s="14"/>
    </row>
    <row r="1533" spans="2:22" x14ac:dyDescent="0.25">
      <c r="B1533" s="94"/>
      <c r="C1533" s="37"/>
      <c r="D1533" s="95"/>
      <c r="E1533" s="95"/>
      <c r="F1533" s="95"/>
      <c r="G1533" s="12"/>
      <c r="H1533" s="12"/>
      <c r="I1533" s="12"/>
      <c r="J1533" s="12"/>
      <c r="K1533" s="96"/>
      <c r="L1533" s="12"/>
      <c r="M1533" s="97"/>
      <c r="N1533" s="107"/>
      <c r="O1533" s="27"/>
      <c r="P1533" s="99"/>
      <c r="Q1533" s="99"/>
      <c r="R1533" s="99"/>
      <c r="S1533" s="99"/>
      <c r="T1533" s="34"/>
      <c r="U1533" s="47"/>
      <c r="V1533" s="14"/>
    </row>
    <row r="1534" spans="2:22" x14ac:dyDescent="0.25">
      <c r="B1534" s="706" t="s">
        <v>0</v>
      </c>
      <c r="C1534" s="706"/>
      <c r="D1534" s="706"/>
      <c r="E1534" s="706"/>
      <c r="F1534" s="706"/>
      <c r="G1534" s="706"/>
      <c r="H1534" s="706"/>
      <c r="I1534" s="706"/>
      <c r="J1534" s="706"/>
      <c r="K1534" s="706"/>
      <c r="L1534" s="706"/>
      <c r="M1534" s="706"/>
      <c r="N1534" s="706"/>
      <c r="O1534" s="706"/>
      <c r="P1534" s="706"/>
      <c r="Q1534" s="706"/>
      <c r="R1534" s="706"/>
      <c r="S1534" s="706"/>
      <c r="T1534" s="706"/>
      <c r="U1534" s="706"/>
      <c r="V1534" s="706"/>
    </row>
    <row r="1535" spans="2:22" x14ac:dyDescent="0.25">
      <c r="B1535" s="713" t="s">
        <v>1</v>
      </c>
      <c r="C1535" s="713"/>
      <c r="D1535" s="713"/>
      <c r="E1535" s="713"/>
      <c r="F1535" s="713"/>
      <c r="G1535" s="713"/>
      <c r="H1535" s="713"/>
      <c r="I1535" s="713"/>
      <c r="J1535" s="713"/>
      <c r="K1535" s="713"/>
      <c r="L1535" s="713"/>
      <c r="M1535" s="713"/>
      <c r="N1535" s="713"/>
      <c r="O1535" s="713"/>
      <c r="P1535" s="713"/>
      <c r="Q1535" s="713"/>
      <c r="R1535" s="713"/>
      <c r="S1535" s="713"/>
      <c r="T1535" s="713"/>
      <c r="U1535" s="713"/>
      <c r="V1535" s="713"/>
    </row>
    <row r="1536" spans="2:22" x14ac:dyDescent="0.25">
      <c r="B1536" s="713" t="s">
        <v>2</v>
      </c>
      <c r="C1536" s="713"/>
      <c r="D1536" s="713"/>
      <c r="E1536" s="713"/>
      <c r="F1536" s="713"/>
      <c r="G1536" s="713"/>
      <c r="H1536" s="713"/>
      <c r="I1536" s="713"/>
      <c r="J1536" s="713"/>
      <c r="K1536" s="713"/>
      <c r="L1536" s="713"/>
      <c r="M1536" s="713"/>
      <c r="N1536" s="713"/>
      <c r="O1536" s="713"/>
      <c r="P1536" s="713"/>
      <c r="Q1536" s="713"/>
      <c r="R1536" s="713"/>
      <c r="S1536" s="713"/>
      <c r="T1536" s="713"/>
      <c r="U1536" s="713"/>
      <c r="V1536" s="713"/>
    </row>
    <row r="1537" spans="2:22" x14ac:dyDescent="0.25">
      <c r="B1537" s="713" t="s">
        <v>3</v>
      </c>
      <c r="C1537" s="713"/>
      <c r="D1537" s="713"/>
      <c r="E1537" s="713"/>
      <c r="F1537" s="713"/>
      <c r="G1537" s="713"/>
      <c r="H1537" s="713"/>
      <c r="I1537" s="713"/>
      <c r="J1537" s="713"/>
      <c r="K1537" s="713"/>
      <c r="L1537" s="713"/>
      <c r="M1537" s="713"/>
      <c r="N1537" s="713"/>
      <c r="O1537" s="713"/>
      <c r="P1537" s="713"/>
      <c r="Q1537" s="713"/>
      <c r="R1537" s="713"/>
      <c r="S1537" s="713"/>
      <c r="T1537" s="713"/>
      <c r="U1537" s="713"/>
      <c r="V1537" s="713"/>
    </row>
    <row r="1538" spans="2:22" x14ac:dyDescent="0.25">
      <c r="B1538" s="713" t="s">
        <v>494</v>
      </c>
      <c r="C1538" s="713"/>
      <c r="D1538" s="713"/>
      <c r="E1538" s="713"/>
      <c r="F1538" s="713"/>
      <c r="G1538" s="713"/>
      <c r="H1538" s="713"/>
      <c r="I1538" s="713"/>
      <c r="J1538" s="713"/>
      <c r="K1538" s="713"/>
      <c r="L1538" s="713"/>
      <c r="M1538" s="713"/>
      <c r="N1538" s="713"/>
      <c r="O1538" s="713"/>
      <c r="P1538" s="713"/>
      <c r="Q1538" s="713"/>
      <c r="R1538" s="713"/>
      <c r="S1538" s="713"/>
      <c r="T1538" s="713"/>
      <c r="U1538" s="713"/>
      <c r="V1538" s="713"/>
    </row>
    <row r="1539" spans="2:22" x14ac:dyDescent="0.25">
      <c r="B1539" s="726" t="s">
        <v>4</v>
      </c>
      <c r="C1539" s="726"/>
      <c r="D1539" s="726"/>
      <c r="E1539" s="726"/>
      <c r="F1539" s="726"/>
      <c r="G1539" s="726"/>
      <c r="H1539" s="726"/>
      <c r="I1539" s="726"/>
      <c r="J1539" s="726"/>
      <c r="K1539" s="726"/>
      <c r="L1539" s="726"/>
      <c r="M1539" s="726"/>
      <c r="N1539" s="726"/>
      <c r="O1539" s="726"/>
      <c r="P1539" s="726"/>
      <c r="Q1539" s="726"/>
      <c r="R1539" s="726"/>
      <c r="S1539" s="726"/>
      <c r="T1539" s="726"/>
      <c r="U1539" s="726"/>
      <c r="V1539" s="726"/>
    </row>
    <row r="1540" spans="2:22" x14ac:dyDescent="0.25">
      <c r="B1540" s="737" t="s">
        <v>108</v>
      </c>
      <c r="C1540" s="737"/>
      <c r="D1540" s="737"/>
      <c r="E1540" s="737"/>
      <c r="F1540" s="737"/>
      <c r="G1540" s="737"/>
      <c r="H1540" s="737"/>
      <c r="I1540" s="737"/>
      <c r="J1540" s="737"/>
      <c r="K1540" s="737"/>
      <c r="L1540" s="737"/>
      <c r="M1540" s="737"/>
      <c r="N1540" s="737"/>
      <c r="O1540" s="737"/>
      <c r="P1540" s="737"/>
      <c r="Q1540" s="737"/>
      <c r="R1540" s="737"/>
      <c r="S1540" s="737"/>
      <c r="T1540" s="737"/>
      <c r="U1540" s="737"/>
      <c r="V1540" s="737"/>
    </row>
    <row r="1541" spans="2:22" ht="18.75" thickBot="1" x14ac:dyDescent="0.3">
      <c r="B1541" s="2"/>
      <c r="C1541" s="2"/>
      <c r="D1541" s="3"/>
      <c r="E1541" s="3"/>
      <c r="F1541" s="3"/>
      <c r="G1541" s="3"/>
      <c r="H1541" s="3"/>
      <c r="I1541" s="3"/>
      <c r="J1541" s="3"/>
      <c r="K1541" s="3"/>
      <c r="L1541" s="4"/>
      <c r="M1541" s="3"/>
      <c r="N1541" s="3"/>
      <c r="O1541" s="3"/>
      <c r="P1541" s="3"/>
      <c r="Q1541" s="3"/>
      <c r="R1541" s="3"/>
      <c r="S1541" s="3"/>
      <c r="T1541" s="2"/>
      <c r="U1541" s="2"/>
      <c r="V1541" s="2"/>
    </row>
    <row r="1542" spans="2:22" ht="15.75" thickTop="1" x14ac:dyDescent="0.25">
      <c r="B1542" s="698" t="s">
        <v>6</v>
      </c>
      <c r="C1542" s="700" t="s">
        <v>7</v>
      </c>
      <c r="D1542" s="702" t="s">
        <v>8</v>
      </c>
      <c r="E1542" s="702" t="s">
        <v>177</v>
      </c>
      <c r="F1542" s="702" t="s">
        <v>178</v>
      </c>
      <c r="G1542" s="702" t="s">
        <v>9</v>
      </c>
      <c r="H1542" s="702" t="s">
        <v>10</v>
      </c>
      <c r="I1542" s="312"/>
      <c r="J1542" s="702" t="s">
        <v>179</v>
      </c>
      <c r="K1542" s="702" t="s">
        <v>11</v>
      </c>
      <c r="L1542" s="700" t="s">
        <v>12</v>
      </c>
      <c r="M1542" s="704" t="s">
        <v>13</v>
      </c>
      <c r="N1542" s="704" t="s">
        <v>14</v>
      </c>
      <c r="O1542" s="704" t="s">
        <v>15</v>
      </c>
      <c r="P1542" s="715" t="s">
        <v>16</v>
      </c>
      <c r="Q1542" s="716"/>
      <c r="R1542" s="716"/>
      <c r="S1542" s="717"/>
      <c r="T1542" s="721" t="s">
        <v>17</v>
      </c>
      <c r="U1542" s="722"/>
      <c r="V1542" s="708" t="s">
        <v>18</v>
      </c>
    </row>
    <row r="1543" spans="2:22" x14ac:dyDescent="0.25">
      <c r="B1543" s="699"/>
      <c r="C1543" s="701"/>
      <c r="D1543" s="703"/>
      <c r="E1543" s="765"/>
      <c r="F1543" s="765"/>
      <c r="G1543" s="703"/>
      <c r="H1543" s="703"/>
      <c r="I1543" s="313"/>
      <c r="J1543" s="765"/>
      <c r="K1543" s="703"/>
      <c r="L1543" s="701"/>
      <c r="M1543" s="705"/>
      <c r="N1543" s="705"/>
      <c r="O1543" s="705"/>
      <c r="P1543" s="718"/>
      <c r="Q1543" s="719"/>
      <c r="R1543" s="719"/>
      <c r="S1543" s="720"/>
      <c r="T1543" s="723"/>
      <c r="U1543" s="724"/>
      <c r="V1543" s="709"/>
    </row>
    <row r="1544" spans="2:22" ht="48" x14ac:dyDescent="0.25">
      <c r="B1544" s="699"/>
      <c r="C1544" s="701"/>
      <c r="D1544" s="703"/>
      <c r="E1544" s="765"/>
      <c r="F1544" s="765"/>
      <c r="G1544" s="703"/>
      <c r="H1544" s="703"/>
      <c r="I1544" s="313" t="s">
        <v>180</v>
      </c>
      <c r="J1544" s="765"/>
      <c r="K1544" s="703"/>
      <c r="L1544" s="701"/>
      <c r="M1544" s="705"/>
      <c r="N1544" s="705"/>
      <c r="O1544" s="705"/>
      <c r="P1544" s="738" t="s">
        <v>19</v>
      </c>
      <c r="Q1544" s="738" t="s">
        <v>20</v>
      </c>
      <c r="R1544" s="738" t="s">
        <v>21</v>
      </c>
      <c r="S1544" s="738" t="s">
        <v>22</v>
      </c>
      <c r="T1544" s="740" t="s">
        <v>23</v>
      </c>
      <c r="U1544" s="740" t="s">
        <v>24</v>
      </c>
      <c r="V1544" s="709"/>
    </row>
    <row r="1545" spans="2:22" ht="15.75" thickBot="1" x14ac:dyDescent="0.3">
      <c r="B1545" s="727"/>
      <c r="C1545" s="725"/>
      <c r="D1545" s="707"/>
      <c r="E1545" s="766"/>
      <c r="F1545" s="766"/>
      <c r="G1545" s="707"/>
      <c r="H1545" s="707"/>
      <c r="I1545" s="314"/>
      <c r="J1545" s="766"/>
      <c r="K1545" s="707"/>
      <c r="L1545" s="725"/>
      <c r="M1545" s="696"/>
      <c r="N1545" s="696"/>
      <c r="O1545" s="696"/>
      <c r="P1545" s="739"/>
      <c r="Q1545" s="739"/>
      <c r="R1545" s="739"/>
      <c r="S1545" s="739"/>
      <c r="T1545" s="741"/>
      <c r="U1545" s="741"/>
      <c r="V1545" s="710"/>
    </row>
    <row r="1546" spans="2:22" ht="120.75" thickBot="1" x14ac:dyDescent="0.3">
      <c r="B1546" s="285">
        <v>1</v>
      </c>
      <c r="C1546" s="286">
        <v>35901</v>
      </c>
      <c r="D1546" s="164" t="s">
        <v>445</v>
      </c>
      <c r="E1546" s="318" t="s">
        <v>489</v>
      </c>
      <c r="F1546" s="319" t="s">
        <v>182</v>
      </c>
      <c r="G1546" s="5">
        <v>9</v>
      </c>
      <c r="H1546" s="174" t="s">
        <v>181</v>
      </c>
      <c r="I1546" s="164">
        <v>105</v>
      </c>
      <c r="J1546" s="438" t="s">
        <v>520</v>
      </c>
      <c r="K1546" s="71">
        <v>12</v>
      </c>
      <c r="L1546" s="164" t="s">
        <v>75</v>
      </c>
      <c r="M1546" s="72">
        <f>SUM(N1546/K1546)</f>
        <v>416.66666666666669</v>
      </c>
      <c r="N1546" s="72">
        <v>5000</v>
      </c>
      <c r="O1546" s="344" t="s">
        <v>189</v>
      </c>
      <c r="P1546" s="74">
        <v>0.25</v>
      </c>
      <c r="Q1546" s="74">
        <v>0.25</v>
      </c>
      <c r="R1546" s="74">
        <v>0.25</v>
      </c>
      <c r="S1546" s="74">
        <v>0.25</v>
      </c>
      <c r="T1546" s="75" t="s">
        <v>29</v>
      </c>
      <c r="U1546" s="75"/>
      <c r="V1546" s="287" t="s">
        <v>558</v>
      </c>
    </row>
    <row r="1547" spans="2:22" ht="15.75" thickTop="1" x14ac:dyDescent="0.25">
      <c r="L1547" s="62"/>
      <c r="N1547" s="61"/>
    </row>
    <row r="1548" spans="2:22" x14ac:dyDescent="0.25">
      <c r="L1548" s="62"/>
    </row>
    <row r="1549" spans="2:22" x14ac:dyDescent="0.25">
      <c r="L1549" s="62"/>
      <c r="N1549" s="112"/>
    </row>
    <row r="1550" spans="2:22" x14ac:dyDescent="0.25">
      <c r="L1550" s="62"/>
      <c r="N1550" s="112"/>
    </row>
    <row r="1551" spans="2:22" x14ac:dyDescent="0.25">
      <c r="L1551" s="62"/>
      <c r="N1551" s="61">
        <f>SUM(N1546:N1550)</f>
        <v>5000</v>
      </c>
    </row>
    <row r="1552" spans="2:22" x14ac:dyDescent="0.25">
      <c r="L1552" s="62"/>
      <c r="N1552" s="63"/>
    </row>
    <row r="1553" spans="12:14" x14ac:dyDescent="0.25">
      <c r="L1553" s="62"/>
      <c r="N1553" s="63"/>
    </row>
    <row r="1554" spans="12:14" x14ac:dyDescent="0.25">
      <c r="L1554" s="62"/>
      <c r="N1554" s="63"/>
    </row>
    <row r="1555" spans="12:14" x14ac:dyDescent="0.25">
      <c r="L1555" s="62"/>
      <c r="N1555" s="63"/>
    </row>
    <row r="1556" spans="12:14" x14ac:dyDescent="0.25">
      <c r="L1556" s="62"/>
      <c r="N1556" s="63"/>
    </row>
    <row r="1557" spans="12:14" x14ac:dyDescent="0.25">
      <c r="L1557" s="62"/>
      <c r="N1557" s="63"/>
    </row>
    <row r="1558" spans="12:14" x14ac:dyDescent="0.25">
      <c r="L1558" s="62"/>
      <c r="N1558" s="63"/>
    </row>
    <row r="1559" spans="12:14" x14ac:dyDescent="0.25">
      <c r="L1559" s="62"/>
      <c r="N1559" s="63"/>
    </row>
    <row r="1560" spans="12:14" x14ac:dyDescent="0.25">
      <c r="L1560" s="62"/>
      <c r="N1560" s="63"/>
    </row>
    <row r="1561" spans="12:14" x14ac:dyDescent="0.25">
      <c r="L1561" s="62"/>
      <c r="N1561" s="63"/>
    </row>
    <row r="1562" spans="12:14" x14ac:dyDescent="0.25">
      <c r="L1562" s="62"/>
      <c r="N1562" s="63"/>
    </row>
    <row r="1563" spans="12:14" x14ac:dyDescent="0.25">
      <c r="L1563" s="62"/>
      <c r="N1563" s="63"/>
    </row>
    <row r="1564" spans="12:14" x14ac:dyDescent="0.25">
      <c r="L1564" s="62"/>
      <c r="N1564" s="63"/>
    </row>
    <row r="1565" spans="12:14" x14ac:dyDescent="0.25">
      <c r="L1565" s="62"/>
      <c r="N1565" s="63"/>
    </row>
    <row r="1566" spans="12:14" x14ac:dyDescent="0.25">
      <c r="L1566" s="62"/>
      <c r="N1566" s="63"/>
    </row>
    <row r="1567" spans="12:14" x14ac:dyDescent="0.25">
      <c r="L1567" s="62"/>
      <c r="N1567" s="63"/>
    </row>
    <row r="1568" spans="12:14" x14ac:dyDescent="0.25">
      <c r="L1568" s="62"/>
    </row>
    <row r="1569" spans="2:22" x14ac:dyDescent="0.25">
      <c r="L1569" s="62"/>
    </row>
    <row r="1570" spans="2:22" x14ac:dyDescent="0.25">
      <c r="L1570" s="62"/>
    </row>
    <row r="1571" spans="2:22" x14ac:dyDescent="0.25">
      <c r="L1571" s="62"/>
    </row>
    <row r="1572" spans="2:22" x14ac:dyDescent="0.25">
      <c r="L1572" s="62"/>
    </row>
    <row r="1573" spans="2:22" x14ac:dyDescent="0.25">
      <c r="L1573" s="62"/>
    </row>
    <row r="1574" spans="2:22" x14ac:dyDescent="0.25">
      <c r="B1574" s="706" t="s">
        <v>0</v>
      </c>
      <c r="C1574" s="706"/>
      <c r="D1574" s="706"/>
      <c r="E1574" s="706"/>
      <c r="F1574" s="706"/>
      <c r="G1574" s="706"/>
      <c r="H1574" s="706"/>
      <c r="I1574" s="706"/>
      <c r="J1574" s="706"/>
      <c r="K1574" s="706"/>
      <c r="L1574" s="706"/>
      <c r="M1574" s="706"/>
      <c r="N1574" s="706"/>
      <c r="O1574" s="706"/>
      <c r="P1574" s="706"/>
      <c r="Q1574" s="706"/>
      <c r="R1574" s="706"/>
      <c r="S1574" s="706"/>
      <c r="T1574" s="706"/>
      <c r="U1574" s="706"/>
      <c r="V1574" s="706"/>
    </row>
    <row r="1575" spans="2:22" x14ac:dyDescent="0.25">
      <c r="B1575" s="713" t="s">
        <v>1</v>
      </c>
      <c r="C1575" s="713"/>
      <c r="D1575" s="713"/>
      <c r="E1575" s="713"/>
      <c r="F1575" s="713"/>
      <c r="G1575" s="713"/>
      <c r="H1575" s="713"/>
      <c r="I1575" s="713"/>
      <c r="J1575" s="713"/>
      <c r="K1575" s="713"/>
      <c r="L1575" s="713"/>
      <c r="M1575" s="713"/>
      <c r="N1575" s="713"/>
      <c r="O1575" s="713"/>
      <c r="P1575" s="713"/>
      <c r="Q1575" s="713"/>
      <c r="R1575" s="713"/>
      <c r="S1575" s="713"/>
      <c r="T1575" s="713"/>
      <c r="U1575" s="713"/>
      <c r="V1575" s="713"/>
    </row>
    <row r="1576" spans="2:22" x14ac:dyDescent="0.25">
      <c r="B1576" s="713" t="s">
        <v>2</v>
      </c>
      <c r="C1576" s="713"/>
      <c r="D1576" s="713"/>
      <c r="E1576" s="713"/>
      <c r="F1576" s="713"/>
      <c r="G1576" s="713"/>
      <c r="H1576" s="713"/>
      <c r="I1576" s="713"/>
      <c r="J1576" s="713"/>
      <c r="K1576" s="713"/>
      <c r="L1576" s="713"/>
      <c r="M1576" s="713"/>
      <c r="N1576" s="713"/>
      <c r="O1576" s="713"/>
      <c r="P1576" s="713"/>
      <c r="Q1576" s="713"/>
      <c r="R1576" s="713"/>
      <c r="S1576" s="713"/>
      <c r="T1576" s="713"/>
      <c r="U1576" s="713"/>
      <c r="V1576" s="713"/>
    </row>
    <row r="1577" spans="2:22" x14ac:dyDescent="0.25">
      <c r="B1577" s="713" t="s">
        <v>3</v>
      </c>
      <c r="C1577" s="713"/>
      <c r="D1577" s="713"/>
      <c r="E1577" s="713"/>
      <c r="F1577" s="713"/>
      <c r="G1577" s="713"/>
      <c r="H1577" s="713"/>
      <c r="I1577" s="713"/>
      <c r="J1577" s="713"/>
      <c r="K1577" s="713"/>
      <c r="L1577" s="713"/>
      <c r="M1577" s="713"/>
      <c r="N1577" s="713"/>
      <c r="O1577" s="713"/>
      <c r="P1577" s="713"/>
      <c r="Q1577" s="713"/>
      <c r="R1577" s="713"/>
      <c r="S1577" s="713"/>
      <c r="T1577" s="713"/>
      <c r="U1577" s="713"/>
      <c r="V1577" s="713"/>
    </row>
    <row r="1578" spans="2:22" x14ac:dyDescent="0.25">
      <c r="B1578" s="713" t="s">
        <v>494</v>
      </c>
      <c r="C1578" s="713"/>
      <c r="D1578" s="713"/>
      <c r="E1578" s="713"/>
      <c r="F1578" s="713"/>
      <c r="G1578" s="713"/>
      <c r="H1578" s="713"/>
      <c r="I1578" s="713"/>
      <c r="J1578" s="713"/>
      <c r="K1578" s="713"/>
      <c r="L1578" s="713"/>
      <c r="M1578" s="713"/>
      <c r="N1578" s="713"/>
      <c r="O1578" s="713"/>
      <c r="P1578" s="713"/>
      <c r="Q1578" s="713"/>
      <c r="R1578" s="713"/>
      <c r="S1578" s="713"/>
      <c r="T1578" s="713"/>
      <c r="U1578" s="713"/>
      <c r="V1578" s="713"/>
    </row>
    <row r="1579" spans="2:22" x14ac:dyDescent="0.25">
      <c r="B1579" s="726" t="s">
        <v>4</v>
      </c>
      <c r="C1579" s="726"/>
      <c r="D1579" s="726"/>
      <c r="E1579" s="726"/>
      <c r="F1579" s="726"/>
      <c r="G1579" s="726"/>
      <c r="H1579" s="726"/>
      <c r="I1579" s="726"/>
      <c r="J1579" s="726"/>
      <c r="K1579" s="726"/>
      <c r="L1579" s="726"/>
      <c r="M1579" s="726"/>
      <c r="N1579" s="726"/>
      <c r="O1579" s="726"/>
      <c r="P1579" s="726"/>
      <c r="Q1579" s="726"/>
      <c r="R1579" s="726"/>
      <c r="S1579" s="726"/>
      <c r="T1579" s="726"/>
      <c r="U1579" s="726"/>
      <c r="V1579" s="726"/>
    </row>
    <row r="1580" spans="2:22" x14ac:dyDescent="0.25">
      <c r="B1580" s="714" t="s">
        <v>109</v>
      </c>
      <c r="C1580" s="714"/>
      <c r="D1580" s="714"/>
      <c r="E1580" s="714"/>
      <c r="F1580" s="714"/>
      <c r="G1580" s="714"/>
      <c r="H1580" s="714"/>
      <c r="I1580" s="714"/>
      <c r="J1580" s="714"/>
      <c r="K1580" s="714"/>
      <c r="L1580" s="714"/>
      <c r="M1580" s="714"/>
      <c r="N1580" s="714"/>
      <c r="O1580" s="714"/>
      <c r="P1580" s="714"/>
      <c r="Q1580" s="714"/>
      <c r="R1580" s="714"/>
      <c r="S1580" s="714"/>
      <c r="T1580" s="714"/>
      <c r="U1580" s="714"/>
      <c r="V1580" s="714"/>
    </row>
    <row r="1581" spans="2:22" ht="18.75" thickBot="1" x14ac:dyDescent="0.3">
      <c r="B1581" s="2"/>
      <c r="C1581" s="2"/>
      <c r="D1581" s="3"/>
      <c r="E1581" s="3"/>
      <c r="F1581" s="3"/>
      <c r="G1581" s="3"/>
      <c r="H1581" s="3"/>
      <c r="I1581" s="3"/>
      <c r="J1581" s="3"/>
      <c r="K1581" s="3"/>
      <c r="L1581" s="4"/>
      <c r="M1581" s="3"/>
      <c r="N1581" s="3"/>
      <c r="O1581" s="3"/>
      <c r="P1581" s="3"/>
      <c r="Q1581" s="3"/>
      <c r="R1581" s="3"/>
      <c r="S1581" s="3"/>
      <c r="T1581" s="2"/>
      <c r="U1581" s="2"/>
      <c r="V1581" s="2"/>
    </row>
    <row r="1582" spans="2:22" ht="15.75" thickTop="1" x14ac:dyDescent="0.25">
      <c r="B1582" s="698" t="s">
        <v>6</v>
      </c>
      <c r="C1582" s="700" t="s">
        <v>7</v>
      </c>
      <c r="D1582" s="702" t="s">
        <v>8</v>
      </c>
      <c r="E1582" s="702" t="s">
        <v>177</v>
      </c>
      <c r="F1582" s="702" t="s">
        <v>178</v>
      </c>
      <c r="G1582" s="702" t="s">
        <v>9</v>
      </c>
      <c r="H1582" s="702" t="s">
        <v>10</v>
      </c>
      <c r="I1582" s="312"/>
      <c r="J1582" s="702" t="s">
        <v>179</v>
      </c>
      <c r="K1582" s="702" t="s">
        <v>11</v>
      </c>
      <c r="L1582" s="700" t="s">
        <v>12</v>
      </c>
      <c r="M1582" s="704" t="s">
        <v>13</v>
      </c>
      <c r="N1582" s="704" t="s">
        <v>14</v>
      </c>
      <c r="O1582" s="704" t="s">
        <v>15</v>
      </c>
      <c r="P1582" s="715" t="s">
        <v>16</v>
      </c>
      <c r="Q1582" s="716"/>
      <c r="R1582" s="716"/>
      <c r="S1582" s="717"/>
      <c r="T1582" s="721" t="s">
        <v>17</v>
      </c>
      <c r="U1582" s="722"/>
      <c r="V1582" s="708" t="s">
        <v>18</v>
      </c>
    </row>
    <row r="1583" spans="2:22" x14ac:dyDescent="0.25">
      <c r="B1583" s="699"/>
      <c r="C1583" s="701"/>
      <c r="D1583" s="703"/>
      <c r="E1583" s="765"/>
      <c r="F1583" s="765"/>
      <c r="G1583" s="703"/>
      <c r="H1583" s="703"/>
      <c r="I1583" s="313"/>
      <c r="J1583" s="765"/>
      <c r="K1583" s="703"/>
      <c r="L1583" s="701"/>
      <c r="M1583" s="705"/>
      <c r="N1583" s="705"/>
      <c r="O1583" s="705"/>
      <c r="P1583" s="718"/>
      <c r="Q1583" s="719"/>
      <c r="R1583" s="719"/>
      <c r="S1583" s="720"/>
      <c r="T1583" s="723"/>
      <c r="U1583" s="724"/>
      <c r="V1583" s="709"/>
    </row>
    <row r="1584" spans="2:22" ht="48" x14ac:dyDescent="0.25">
      <c r="B1584" s="699"/>
      <c r="C1584" s="701"/>
      <c r="D1584" s="703"/>
      <c r="E1584" s="765"/>
      <c r="F1584" s="765"/>
      <c r="G1584" s="703"/>
      <c r="H1584" s="703"/>
      <c r="I1584" s="313" t="s">
        <v>180</v>
      </c>
      <c r="J1584" s="765"/>
      <c r="K1584" s="703"/>
      <c r="L1584" s="701"/>
      <c r="M1584" s="705"/>
      <c r="N1584" s="705"/>
      <c r="O1584" s="705"/>
      <c r="P1584" s="738" t="s">
        <v>19</v>
      </c>
      <c r="Q1584" s="738" t="s">
        <v>20</v>
      </c>
      <c r="R1584" s="738" t="s">
        <v>21</v>
      </c>
      <c r="S1584" s="738" t="s">
        <v>22</v>
      </c>
      <c r="T1584" s="740" t="s">
        <v>23</v>
      </c>
      <c r="U1584" s="740" t="s">
        <v>24</v>
      </c>
      <c r="V1584" s="709"/>
    </row>
    <row r="1585" spans="2:22" ht="15.75" thickBot="1" x14ac:dyDescent="0.3">
      <c r="B1585" s="727"/>
      <c r="C1585" s="725"/>
      <c r="D1585" s="707"/>
      <c r="E1585" s="766"/>
      <c r="F1585" s="766"/>
      <c r="G1585" s="707"/>
      <c r="H1585" s="707"/>
      <c r="I1585" s="314"/>
      <c r="J1585" s="766"/>
      <c r="K1585" s="707"/>
      <c r="L1585" s="725"/>
      <c r="M1585" s="696"/>
      <c r="N1585" s="696"/>
      <c r="O1585" s="696"/>
      <c r="P1585" s="739"/>
      <c r="Q1585" s="739"/>
      <c r="R1585" s="739"/>
      <c r="S1585" s="739"/>
      <c r="T1585" s="741"/>
      <c r="U1585" s="741"/>
      <c r="V1585" s="710"/>
    </row>
    <row r="1586" spans="2:22" ht="60.75" customHeight="1" thickBot="1" x14ac:dyDescent="0.3">
      <c r="B1586" s="84">
        <v>1</v>
      </c>
      <c r="C1586" s="365">
        <v>36201</v>
      </c>
      <c r="D1586" s="365" t="s">
        <v>446</v>
      </c>
      <c r="E1586" s="318" t="s">
        <v>489</v>
      </c>
      <c r="F1586" s="319" t="s">
        <v>182</v>
      </c>
      <c r="G1586" s="5">
        <v>9</v>
      </c>
      <c r="H1586" s="346" t="s">
        <v>181</v>
      </c>
      <c r="I1586" s="315">
        <v>105</v>
      </c>
      <c r="J1586" s="790" t="s">
        <v>520</v>
      </c>
      <c r="K1586" s="680">
        <v>16</v>
      </c>
      <c r="L1586" s="166" t="s">
        <v>73</v>
      </c>
      <c r="M1586" s="647">
        <v>1770.28125</v>
      </c>
      <c r="N1586" s="623">
        <f>SUM(K1586*M1586)</f>
        <v>28324.5</v>
      </c>
      <c r="O1586" s="731" t="s">
        <v>189</v>
      </c>
      <c r="P1586" s="85">
        <v>0.1</v>
      </c>
      <c r="Q1586" s="85">
        <v>0.4</v>
      </c>
      <c r="R1586" s="86">
        <v>0.4</v>
      </c>
      <c r="S1586" s="86">
        <v>0.1</v>
      </c>
      <c r="T1586" s="298"/>
      <c r="U1586" s="298" t="s">
        <v>29</v>
      </c>
      <c r="V1586" s="773" t="s">
        <v>558</v>
      </c>
    </row>
    <row r="1587" spans="2:22" ht="15.75" thickBot="1" x14ac:dyDescent="0.3">
      <c r="B1587" s="15">
        <v>2</v>
      </c>
      <c r="C1587" s="280">
        <v>36201</v>
      </c>
      <c r="D1587" s="358" t="s">
        <v>447</v>
      </c>
      <c r="E1587" s="318" t="s">
        <v>489</v>
      </c>
      <c r="F1587" s="319" t="s">
        <v>182</v>
      </c>
      <c r="G1587" s="5">
        <v>9</v>
      </c>
      <c r="H1587" s="7" t="s">
        <v>181</v>
      </c>
      <c r="I1587" s="7">
        <v>105</v>
      </c>
      <c r="J1587" s="791"/>
      <c r="K1587" s="680">
        <v>3</v>
      </c>
      <c r="L1587" s="7" t="s">
        <v>73</v>
      </c>
      <c r="M1587" s="167">
        <v>6200</v>
      </c>
      <c r="N1587" s="623">
        <f>SUM(K1587*M1587)</f>
        <v>18600</v>
      </c>
      <c r="O1587" s="825"/>
      <c r="P1587" s="100">
        <v>0.1</v>
      </c>
      <c r="Q1587" s="100">
        <v>0.4</v>
      </c>
      <c r="R1587" s="100">
        <v>0.4</v>
      </c>
      <c r="S1587" s="101">
        <v>0.1</v>
      </c>
      <c r="T1587" s="21"/>
      <c r="U1587" s="21" t="s">
        <v>29</v>
      </c>
      <c r="V1587" s="774"/>
    </row>
    <row r="1588" spans="2:22" ht="15.75" thickBot="1" x14ac:dyDescent="0.3">
      <c r="B1588" s="359">
        <v>3</v>
      </c>
      <c r="C1588" s="360">
        <v>36201</v>
      </c>
      <c r="D1588" s="56" t="s">
        <v>448</v>
      </c>
      <c r="E1588" s="318" t="s">
        <v>489</v>
      </c>
      <c r="F1588" s="319" t="s">
        <v>182</v>
      </c>
      <c r="G1588" s="5">
        <v>9</v>
      </c>
      <c r="H1588" s="164" t="s">
        <v>181</v>
      </c>
      <c r="I1588" s="164">
        <v>105</v>
      </c>
      <c r="J1588" s="793"/>
      <c r="K1588" s="680">
        <v>18</v>
      </c>
      <c r="L1588" s="174" t="s">
        <v>73</v>
      </c>
      <c r="M1588" s="204">
        <v>997.55140100000006</v>
      </c>
      <c r="N1588" s="623">
        <v>17718</v>
      </c>
      <c r="O1588" s="826"/>
      <c r="P1588" s="361">
        <v>0.1</v>
      </c>
      <c r="Q1588" s="362">
        <v>0.4</v>
      </c>
      <c r="R1588" s="362">
        <v>0.4</v>
      </c>
      <c r="S1588" s="362">
        <v>0.1</v>
      </c>
      <c r="T1588" s="363"/>
      <c r="U1588" s="364" t="s">
        <v>29</v>
      </c>
      <c r="V1588" s="786"/>
    </row>
    <row r="1589" spans="2:22" ht="15.75" thickTop="1" x14ac:dyDescent="0.25">
      <c r="K1589" s="372"/>
      <c r="L1589" s="62"/>
      <c r="N1589" s="70"/>
    </row>
    <row r="1590" spans="2:22" x14ac:dyDescent="0.25">
      <c r="L1590" s="62"/>
    </row>
    <row r="1591" spans="2:22" x14ac:dyDescent="0.25">
      <c r="L1591" s="62"/>
      <c r="N1591" s="112"/>
    </row>
    <row r="1592" spans="2:22" x14ac:dyDescent="0.25">
      <c r="L1592" s="62"/>
      <c r="N1592" s="112"/>
    </row>
    <row r="1593" spans="2:22" x14ac:dyDescent="0.25">
      <c r="L1593" s="62"/>
    </row>
    <row r="1594" spans="2:22" x14ac:dyDescent="0.25">
      <c r="L1594" s="62"/>
      <c r="N1594" s="63">
        <f>SUM(N1586:N1593)</f>
        <v>64642.5</v>
      </c>
    </row>
    <row r="1595" spans="2:22" x14ac:dyDescent="0.25">
      <c r="L1595" s="62"/>
    </row>
    <row r="1596" spans="2:22" x14ac:dyDescent="0.25">
      <c r="L1596" s="62"/>
    </row>
    <row r="1597" spans="2:22" x14ac:dyDescent="0.25">
      <c r="L1597" s="62"/>
    </row>
    <row r="1598" spans="2:22" x14ac:dyDescent="0.25">
      <c r="L1598" s="62"/>
    </row>
    <row r="1599" spans="2:22" x14ac:dyDescent="0.25">
      <c r="L1599" s="62"/>
    </row>
    <row r="1600" spans="2:22" x14ac:dyDescent="0.25">
      <c r="L1600" s="62"/>
    </row>
    <row r="1601" spans="2:22" x14ac:dyDescent="0.25">
      <c r="L1601" s="62"/>
    </row>
    <row r="1602" spans="2:22" x14ac:dyDescent="0.25">
      <c r="L1602" s="62"/>
    </row>
    <row r="1603" spans="2:22" x14ac:dyDescent="0.25">
      <c r="L1603" s="62"/>
    </row>
    <row r="1604" spans="2:22" x14ac:dyDescent="0.25">
      <c r="L1604" s="62"/>
    </row>
    <row r="1605" spans="2:22" x14ac:dyDescent="0.25">
      <c r="L1605" s="62"/>
    </row>
    <row r="1606" spans="2:22" x14ac:dyDescent="0.25">
      <c r="L1606" s="62"/>
    </row>
    <row r="1607" spans="2:22" x14ac:dyDescent="0.25">
      <c r="L1607" s="62"/>
    </row>
    <row r="1608" spans="2:22" x14ac:dyDescent="0.25">
      <c r="L1608" s="62"/>
    </row>
    <row r="1609" spans="2:22" x14ac:dyDescent="0.25">
      <c r="L1609" s="62"/>
    </row>
    <row r="1610" spans="2:22" x14ac:dyDescent="0.25">
      <c r="L1610" s="62"/>
    </row>
    <row r="1611" spans="2:22" x14ac:dyDescent="0.25">
      <c r="L1611" s="62"/>
    </row>
    <row r="1612" spans="2:22" x14ac:dyDescent="0.25">
      <c r="L1612" s="62"/>
    </row>
    <row r="1613" spans="2:22" x14ac:dyDescent="0.25">
      <c r="L1613" s="62"/>
    </row>
    <row r="1614" spans="2:22" x14ac:dyDescent="0.25">
      <c r="B1614" s="706" t="s">
        <v>0</v>
      </c>
      <c r="C1614" s="706"/>
      <c r="D1614" s="706"/>
      <c r="E1614" s="706"/>
      <c r="F1614" s="706"/>
      <c r="G1614" s="706"/>
      <c r="H1614" s="706"/>
      <c r="I1614" s="706"/>
      <c r="J1614" s="706"/>
      <c r="K1614" s="706"/>
      <c r="L1614" s="706"/>
      <c r="M1614" s="706"/>
      <c r="N1614" s="706"/>
      <c r="O1614" s="706"/>
      <c r="P1614" s="706"/>
      <c r="Q1614" s="706"/>
      <c r="R1614" s="706"/>
      <c r="S1614" s="706"/>
      <c r="T1614" s="706"/>
      <c r="U1614" s="706"/>
      <c r="V1614" s="706"/>
    </row>
    <row r="1615" spans="2:22" x14ac:dyDescent="0.25">
      <c r="B1615" s="713" t="s">
        <v>1</v>
      </c>
      <c r="C1615" s="713"/>
      <c r="D1615" s="713"/>
      <c r="E1615" s="713"/>
      <c r="F1615" s="713"/>
      <c r="G1615" s="713"/>
      <c r="H1615" s="713"/>
      <c r="I1615" s="713"/>
      <c r="J1615" s="713"/>
      <c r="K1615" s="713"/>
      <c r="L1615" s="713"/>
      <c r="M1615" s="713"/>
      <c r="N1615" s="713"/>
      <c r="O1615" s="713"/>
      <c r="P1615" s="713"/>
      <c r="Q1615" s="713"/>
      <c r="R1615" s="713"/>
      <c r="S1615" s="713"/>
      <c r="T1615" s="713"/>
      <c r="U1615" s="713"/>
      <c r="V1615" s="713"/>
    </row>
    <row r="1616" spans="2:22" x14ac:dyDescent="0.25">
      <c r="B1616" s="713" t="s">
        <v>2</v>
      </c>
      <c r="C1616" s="713"/>
      <c r="D1616" s="713"/>
      <c r="E1616" s="713"/>
      <c r="F1616" s="713"/>
      <c r="G1616" s="713"/>
      <c r="H1616" s="713"/>
      <c r="I1616" s="713"/>
      <c r="J1616" s="713"/>
      <c r="K1616" s="713"/>
      <c r="L1616" s="713"/>
      <c r="M1616" s="713"/>
      <c r="N1616" s="713"/>
      <c r="O1616" s="713"/>
      <c r="P1616" s="713"/>
      <c r="Q1616" s="713"/>
      <c r="R1616" s="713"/>
      <c r="S1616" s="713"/>
      <c r="T1616" s="713"/>
      <c r="U1616" s="713"/>
      <c r="V1616" s="713"/>
    </row>
    <row r="1617" spans="2:22" x14ac:dyDescent="0.25">
      <c r="B1617" s="713" t="s">
        <v>3</v>
      </c>
      <c r="C1617" s="713"/>
      <c r="D1617" s="713"/>
      <c r="E1617" s="713"/>
      <c r="F1617" s="713"/>
      <c r="G1617" s="713"/>
      <c r="H1617" s="713"/>
      <c r="I1617" s="713"/>
      <c r="J1617" s="713"/>
      <c r="K1617" s="713"/>
      <c r="L1617" s="713"/>
      <c r="M1617" s="713"/>
      <c r="N1617" s="713"/>
      <c r="O1617" s="713"/>
      <c r="P1617" s="713"/>
      <c r="Q1617" s="713"/>
      <c r="R1617" s="713"/>
      <c r="S1617" s="713"/>
      <c r="T1617" s="713"/>
      <c r="U1617" s="713"/>
      <c r="V1617" s="713"/>
    </row>
    <row r="1618" spans="2:22" x14ac:dyDescent="0.25">
      <c r="B1618" s="713" t="s">
        <v>494</v>
      </c>
      <c r="C1618" s="713"/>
      <c r="D1618" s="713"/>
      <c r="E1618" s="713"/>
      <c r="F1618" s="713"/>
      <c r="G1618" s="713"/>
      <c r="H1618" s="713"/>
      <c r="I1618" s="713"/>
      <c r="J1618" s="713"/>
      <c r="K1618" s="713"/>
      <c r="L1618" s="713"/>
      <c r="M1618" s="713"/>
      <c r="N1618" s="713"/>
      <c r="O1618" s="713"/>
      <c r="P1618" s="713"/>
      <c r="Q1618" s="713"/>
      <c r="R1618" s="713"/>
      <c r="S1618" s="713"/>
      <c r="T1618" s="713"/>
      <c r="U1618" s="713"/>
      <c r="V1618" s="713"/>
    </row>
    <row r="1619" spans="2:22" x14ac:dyDescent="0.25">
      <c r="B1619" s="714" t="s">
        <v>4</v>
      </c>
      <c r="C1619" s="714"/>
      <c r="D1619" s="714"/>
      <c r="E1619" s="714"/>
      <c r="F1619" s="714"/>
      <c r="G1619" s="714"/>
      <c r="H1619" s="714"/>
      <c r="I1619" s="714"/>
      <c r="J1619" s="714"/>
      <c r="K1619" s="714"/>
      <c r="L1619" s="714"/>
      <c r="M1619" s="714"/>
      <c r="N1619" s="714"/>
      <c r="O1619" s="714"/>
      <c r="P1619" s="714"/>
      <c r="Q1619" s="714"/>
      <c r="R1619" s="714"/>
      <c r="S1619" s="714"/>
      <c r="T1619" s="714"/>
      <c r="U1619" s="714"/>
      <c r="V1619" s="714"/>
    </row>
    <row r="1620" spans="2:22" x14ac:dyDescent="0.25">
      <c r="B1620" s="737" t="s">
        <v>110</v>
      </c>
      <c r="C1620" s="737"/>
      <c r="D1620" s="737"/>
      <c r="E1620" s="737"/>
      <c r="F1620" s="737"/>
      <c r="G1620" s="737"/>
      <c r="H1620" s="737"/>
      <c r="I1620" s="737"/>
      <c r="J1620" s="737"/>
      <c r="K1620" s="737"/>
      <c r="L1620" s="737"/>
      <c r="M1620" s="737"/>
      <c r="N1620" s="737"/>
      <c r="O1620" s="737"/>
      <c r="P1620" s="737"/>
      <c r="Q1620" s="737"/>
      <c r="R1620" s="737"/>
      <c r="S1620" s="737"/>
      <c r="T1620" s="737"/>
      <c r="U1620" s="737"/>
      <c r="V1620" s="737"/>
    </row>
    <row r="1621" spans="2:22" ht="18.75" thickBot="1" x14ac:dyDescent="0.3">
      <c r="B1621" s="2"/>
      <c r="C1621" s="2"/>
      <c r="D1621" s="3"/>
      <c r="E1621" s="3"/>
      <c r="F1621" s="3"/>
      <c r="G1621" s="3"/>
      <c r="H1621" s="3"/>
      <c r="I1621" s="3"/>
      <c r="J1621" s="3"/>
      <c r="K1621" s="3"/>
      <c r="L1621" s="4"/>
      <c r="M1621" s="3"/>
      <c r="N1621" s="3"/>
      <c r="O1621" s="3"/>
      <c r="P1621" s="3"/>
      <c r="Q1621" s="3"/>
      <c r="R1621" s="3"/>
      <c r="S1621" s="3"/>
      <c r="T1621" s="2"/>
      <c r="U1621" s="2"/>
      <c r="V1621" s="2"/>
    </row>
    <row r="1622" spans="2:22" ht="15.75" thickTop="1" x14ac:dyDescent="0.25">
      <c r="B1622" s="698" t="s">
        <v>6</v>
      </c>
      <c r="C1622" s="700" t="s">
        <v>7</v>
      </c>
      <c r="D1622" s="702" t="s">
        <v>8</v>
      </c>
      <c r="E1622" s="702" t="s">
        <v>177</v>
      </c>
      <c r="F1622" s="702" t="s">
        <v>178</v>
      </c>
      <c r="G1622" s="702" t="s">
        <v>9</v>
      </c>
      <c r="H1622" s="702" t="s">
        <v>10</v>
      </c>
      <c r="I1622" s="312"/>
      <c r="J1622" s="702" t="s">
        <v>179</v>
      </c>
      <c r="K1622" s="702" t="s">
        <v>11</v>
      </c>
      <c r="L1622" s="700" t="s">
        <v>12</v>
      </c>
      <c r="M1622" s="704" t="s">
        <v>13</v>
      </c>
      <c r="N1622" s="704" t="s">
        <v>14</v>
      </c>
      <c r="O1622" s="704" t="s">
        <v>15</v>
      </c>
      <c r="P1622" s="715" t="s">
        <v>16</v>
      </c>
      <c r="Q1622" s="716"/>
      <c r="R1622" s="716"/>
      <c r="S1622" s="717"/>
      <c r="T1622" s="721" t="s">
        <v>17</v>
      </c>
      <c r="U1622" s="722"/>
      <c r="V1622" s="708" t="s">
        <v>18</v>
      </c>
    </row>
    <row r="1623" spans="2:22" x14ac:dyDescent="0.25">
      <c r="B1623" s="699"/>
      <c r="C1623" s="701"/>
      <c r="D1623" s="703"/>
      <c r="E1623" s="765"/>
      <c r="F1623" s="765"/>
      <c r="G1623" s="703"/>
      <c r="H1623" s="703"/>
      <c r="I1623" s="313"/>
      <c r="J1623" s="765"/>
      <c r="K1623" s="703"/>
      <c r="L1623" s="701"/>
      <c r="M1623" s="705"/>
      <c r="N1623" s="705"/>
      <c r="O1623" s="705"/>
      <c r="P1623" s="718"/>
      <c r="Q1623" s="719"/>
      <c r="R1623" s="719"/>
      <c r="S1623" s="720"/>
      <c r="T1623" s="723"/>
      <c r="U1623" s="724"/>
      <c r="V1623" s="709"/>
    </row>
    <row r="1624" spans="2:22" ht="48" x14ac:dyDescent="0.25">
      <c r="B1624" s="699"/>
      <c r="C1624" s="701"/>
      <c r="D1624" s="703"/>
      <c r="E1624" s="765"/>
      <c r="F1624" s="765"/>
      <c r="G1624" s="703"/>
      <c r="H1624" s="703"/>
      <c r="I1624" s="313" t="s">
        <v>180</v>
      </c>
      <c r="J1624" s="765"/>
      <c r="K1624" s="703"/>
      <c r="L1624" s="701"/>
      <c r="M1624" s="705"/>
      <c r="N1624" s="705"/>
      <c r="O1624" s="705"/>
      <c r="P1624" s="738" t="s">
        <v>19</v>
      </c>
      <c r="Q1624" s="738" t="s">
        <v>20</v>
      </c>
      <c r="R1624" s="738" t="s">
        <v>21</v>
      </c>
      <c r="S1624" s="738" t="s">
        <v>22</v>
      </c>
      <c r="T1624" s="740" t="s">
        <v>23</v>
      </c>
      <c r="U1624" s="740" t="s">
        <v>24</v>
      </c>
      <c r="V1624" s="709"/>
    </row>
    <row r="1625" spans="2:22" ht="15.75" thickBot="1" x14ac:dyDescent="0.3">
      <c r="B1625" s="727"/>
      <c r="C1625" s="725"/>
      <c r="D1625" s="707"/>
      <c r="E1625" s="766"/>
      <c r="F1625" s="766"/>
      <c r="G1625" s="707"/>
      <c r="H1625" s="707"/>
      <c r="I1625" s="314"/>
      <c r="J1625" s="766"/>
      <c r="K1625" s="707"/>
      <c r="L1625" s="725"/>
      <c r="M1625" s="696"/>
      <c r="N1625" s="696"/>
      <c r="O1625" s="696"/>
      <c r="P1625" s="739"/>
      <c r="Q1625" s="739"/>
      <c r="R1625" s="739"/>
      <c r="S1625" s="739"/>
      <c r="T1625" s="741"/>
      <c r="U1625" s="741"/>
      <c r="V1625" s="710"/>
    </row>
    <row r="1626" spans="2:22" ht="120.75" thickBot="1" x14ac:dyDescent="0.3">
      <c r="B1626" s="285">
        <v>1</v>
      </c>
      <c r="C1626" s="71">
        <v>37101</v>
      </c>
      <c r="D1626" s="164" t="s">
        <v>166</v>
      </c>
      <c r="E1626" s="318" t="s">
        <v>489</v>
      </c>
      <c r="F1626" s="319" t="s">
        <v>182</v>
      </c>
      <c r="G1626" s="5">
        <v>9</v>
      </c>
      <c r="H1626" s="174" t="s">
        <v>181</v>
      </c>
      <c r="I1626" s="164">
        <v>105</v>
      </c>
      <c r="J1626" s="438" t="s">
        <v>520</v>
      </c>
      <c r="K1626" s="71">
        <v>10</v>
      </c>
      <c r="L1626" s="164" t="s">
        <v>75</v>
      </c>
      <c r="M1626" s="72">
        <v>6033.69</v>
      </c>
      <c r="N1626" s="72">
        <v>30571.5</v>
      </c>
      <c r="O1626" s="344" t="s">
        <v>189</v>
      </c>
      <c r="P1626" s="74">
        <v>0.25</v>
      </c>
      <c r="Q1626" s="74">
        <v>0.25</v>
      </c>
      <c r="R1626" s="74">
        <v>0.25</v>
      </c>
      <c r="S1626" s="74">
        <v>0.25</v>
      </c>
      <c r="T1626" s="75" t="s">
        <v>29</v>
      </c>
      <c r="U1626" s="75"/>
      <c r="V1626" s="287" t="s">
        <v>558</v>
      </c>
    </row>
    <row r="1627" spans="2:22" ht="15.75" thickTop="1" x14ac:dyDescent="0.25">
      <c r="L1627" s="62"/>
      <c r="N1627" s="61"/>
    </row>
    <row r="1628" spans="2:22" x14ac:dyDescent="0.25">
      <c r="L1628" s="62"/>
    </row>
    <row r="1629" spans="2:22" x14ac:dyDescent="0.25">
      <c r="L1629" s="62"/>
      <c r="N1629" s="112"/>
    </row>
    <row r="1630" spans="2:22" x14ac:dyDescent="0.25">
      <c r="L1630" s="62"/>
      <c r="N1630" s="112"/>
    </row>
    <row r="1631" spans="2:22" x14ac:dyDescent="0.25">
      <c r="L1631" s="62"/>
      <c r="N1631" s="61">
        <f>SUM(N1626:N1630)</f>
        <v>30571.5</v>
      </c>
    </row>
    <row r="1632" spans="2:22" x14ac:dyDescent="0.25">
      <c r="L1632" s="62"/>
      <c r="N1632" s="63"/>
    </row>
    <row r="1633" spans="12:12" x14ac:dyDescent="0.25">
      <c r="L1633" s="62"/>
    </row>
    <row r="1634" spans="12:12" x14ac:dyDescent="0.25">
      <c r="L1634" s="62"/>
    </row>
    <row r="1635" spans="12:12" x14ac:dyDescent="0.25">
      <c r="L1635" s="62"/>
    </row>
    <row r="1636" spans="12:12" x14ac:dyDescent="0.25">
      <c r="L1636" s="62"/>
    </row>
    <row r="1637" spans="12:12" x14ac:dyDescent="0.25">
      <c r="L1637" s="62"/>
    </row>
    <row r="1638" spans="12:12" x14ac:dyDescent="0.25">
      <c r="L1638" s="62"/>
    </row>
    <row r="1639" spans="12:12" x14ac:dyDescent="0.25">
      <c r="L1639" s="62"/>
    </row>
    <row r="1640" spans="12:12" x14ac:dyDescent="0.25">
      <c r="L1640" s="62"/>
    </row>
    <row r="1641" spans="12:12" x14ac:dyDescent="0.25">
      <c r="L1641" s="62"/>
    </row>
    <row r="1642" spans="12:12" x14ac:dyDescent="0.25">
      <c r="L1642" s="62"/>
    </row>
    <row r="1643" spans="12:12" x14ac:dyDescent="0.25">
      <c r="L1643" s="62"/>
    </row>
    <row r="1644" spans="12:12" x14ac:dyDescent="0.25">
      <c r="L1644" s="62"/>
    </row>
    <row r="1645" spans="12:12" x14ac:dyDescent="0.25">
      <c r="L1645" s="62"/>
    </row>
    <row r="1646" spans="12:12" x14ac:dyDescent="0.25">
      <c r="L1646" s="62"/>
    </row>
    <row r="1647" spans="12:12" x14ac:dyDescent="0.25">
      <c r="L1647" s="62"/>
    </row>
    <row r="1648" spans="12:12" x14ac:dyDescent="0.25">
      <c r="L1648" s="62"/>
    </row>
    <row r="1649" spans="2:22" x14ac:dyDescent="0.25">
      <c r="L1649" s="62"/>
    </row>
    <row r="1650" spans="2:22" x14ac:dyDescent="0.25">
      <c r="L1650" s="62"/>
    </row>
    <row r="1651" spans="2:22" x14ac:dyDescent="0.25">
      <c r="L1651" s="62"/>
    </row>
    <row r="1652" spans="2:22" x14ac:dyDescent="0.25">
      <c r="L1652" s="62"/>
    </row>
    <row r="1654" spans="2:22" x14ac:dyDescent="0.25">
      <c r="B1654" s="706" t="s">
        <v>0</v>
      </c>
      <c r="C1654" s="706"/>
      <c r="D1654" s="706"/>
      <c r="E1654" s="706"/>
      <c r="F1654" s="706"/>
      <c r="G1654" s="706"/>
      <c r="H1654" s="706"/>
      <c r="I1654" s="706"/>
      <c r="J1654" s="706"/>
      <c r="K1654" s="706"/>
      <c r="L1654" s="706"/>
      <c r="M1654" s="706"/>
      <c r="N1654" s="706"/>
      <c r="O1654" s="706"/>
      <c r="P1654" s="706"/>
      <c r="Q1654" s="706"/>
      <c r="R1654" s="706"/>
      <c r="S1654" s="706"/>
      <c r="T1654" s="706"/>
      <c r="U1654" s="706"/>
      <c r="V1654" s="706"/>
    </row>
    <row r="1655" spans="2:22" x14ac:dyDescent="0.25">
      <c r="B1655" s="713" t="s">
        <v>1</v>
      </c>
      <c r="C1655" s="713"/>
      <c r="D1655" s="713"/>
      <c r="E1655" s="713"/>
      <c r="F1655" s="713"/>
      <c r="G1655" s="713"/>
      <c r="H1655" s="713"/>
      <c r="I1655" s="713"/>
      <c r="J1655" s="713"/>
      <c r="K1655" s="713"/>
      <c r="L1655" s="713"/>
      <c r="M1655" s="713"/>
      <c r="N1655" s="713"/>
      <c r="O1655" s="713"/>
      <c r="P1655" s="713"/>
      <c r="Q1655" s="713"/>
      <c r="R1655" s="713"/>
      <c r="S1655" s="713"/>
      <c r="T1655" s="713"/>
      <c r="U1655" s="713"/>
      <c r="V1655" s="713"/>
    </row>
    <row r="1656" spans="2:22" x14ac:dyDescent="0.25">
      <c r="B1656" s="713" t="s">
        <v>2</v>
      </c>
      <c r="C1656" s="713"/>
      <c r="D1656" s="713"/>
      <c r="E1656" s="713"/>
      <c r="F1656" s="713"/>
      <c r="G1656" s="713"/>
      <c r="H1656" s="713"/>
      <c r="I1656" s="713"/>
      <c r="J1656" s="713"/>
      <c r="K1656" s="713"/>
      <c r="L1656" s="713"/>
      <c r="M1656" s="713"/>
      <c r="N1656" s="713"/>
      <c r="O1656" s="713"/>
      <c r="P1656" s="713"/>
      <c r="Q1656" s="713"/>
      <c r="R1656" s="713"/>
      <c r="S1656" s="713"/>
      <c r="T1656" s="713"/>
      <c r="U1656" s="713"/>
      <c r="V1656" s="713"/>
    </row>
    <row r="1657" spans="2:22" x14ac:dyDescent="0.25">
      <c r="B1657" s="713" t="s">
        <v>3</v>
      </c>
      <c r="C1657" s="713"/>
      <c r="D1657" s="713"/>
      <c r="E1657" s="713"/>
      <c r="F1657" s="713"/>
      <c r="G1657" s="713"/>
      <c r="H1657" s="713"/>
      <c r="I1657" s="713"/>
      <c r="J1657" s="713"/>
      <c r="K1657" s="713"/>
      <c r="L1657" s="713"/>
      <c r="M1657" s="713"/>
      <c r="N1657" s="713"/>
      <c r="O1657" s="713"/>
      <c r="P1657" s="713"/>
      <c r="Q1657" s="713"/>
      <c r="R1657" s="713"/>
      <c r="S1657" s="713"/>
      <c r="T1657" s="713"/>
      <c r="U1657" s="713"/>
      <c r="V1657" s="713"/>
    </row>
    <row r="1658" spans="2:22" x14ac:dyDescent="0.25">
      <c r="B1658" s="713" t="s">
        <v>494</v>
      </c>
      <c r="C1658" s="713"/>
      <c r="D1658" s="713"/>
      <c r="E1658" s="713"/>
      <c r="F1658" s="713"/>
      <c r="G1658" s="713"/>
      <c r="H1658" s="713"/>
      <c r="I1658" s="713"/>
      <c r="J1658" s="713"/>
      <c r="K1658" s="713"/>
      <c r="L1658" s="713"/>
      <c r="M1658" s="713"/>
      <c r="N1658" s="713"/>
      <c r="O1658" s="713"/>
      <c r="P1658" s="713"/>
      <c r="Q1658" s="713"/>
      <c r="R1658" s="713"/>
      <c r="S1658" s="713"/>
      <c r="T1658" s="713"/>
      <c r="U1658" s="713"/>
      <c r="V1658" s="713"/>
    </row>
    <row r="1659" spans="2:22" x14ac:dyDescent="0.25">
      <c r="B1659" s="714" t="s">
        <v>4</v>
      </c>
      <c r="C1659" s="714"/>
      <c r="D1659" s="714"/>
      <c r="E1659" s="714"/>
      <c r="F1659" s="714"/>
      <c r="G1659" s="714"/>
      <c r="H1659" s="714"/>
      <c r="I1659" s="714"/>
      <c r="J1659" s="714"/>
      <c r="K1659" s="714"/>
      <c r="L1659" s="714"/>
      <c r="M1659" s="714"/>
      <c r="N1659" s="714"/>
      <c r="O1659" s="714"/>
      <c r="P1659" s="714"/>
      <c r="Q1659" s="714"/>
      <c r="R1659" s="714"/>
      <c r="S1659" s="714"/>
      <c r="T1659" s="714"/>
      <c r="U1659" s="714"/>
      <c r="V1659" s="714"/>
    </row>
    <row r="1660" spans="2:22" x14ac:dyDescent="0.25">
      <c r="B1660" s="737" t="s">
        <v>111</v>
      </c>
      <c r="C1660" s="737"/>
      <c r="D1660" s="737"/>
      <c r="E1660" s="737"/>
      <c r="F1660" s="737"/>
      <c r="G1660" s="737"/>
      <c r="H1660" s="737"/>
      <c r="I1660" s="737"/>
      <c r="J1660" s="737"/>
      <c r="K1660" s="737"/>
      <c r="L1660" s="737"/>
      <c r="M1660" s="737"/>
      <c r="N1660" s="737"/>
      <c r="O1660" s="737"/>
      <c r="P1660" s="737"/>
      <c r="Q1660" s="737"/>
      <c r="R1660" s="737"/>
      <c r="S1660" s="737"/>
      <c r="T1660" s="737"/>
      <c r="U1660" s="737"/>
      <c r="V1660" s="737"/>
    </row>
    <row r="1661" spans="2:22" ht="18.75" thickBot="1" x14ac:dyDescent="0.3">
      <c r="B1661" s="2"/>
      <c r="C1661" s="2"/>
      <c r="D1661" s="3"/>
      <c r="E1661" s="3"/>
      <c r="F1661" s="3"/>
      <c r="G1661" s="3"/>
      <c r="H1661" s="3"/>
      <c r="I1661" s="3"/>
      <c r="J1661" s="3"/>
      <c r="K1661" s="3"/>
      <c r="L1661" s="4"/>
      <c r="M1661" s="3"/>
      <c r="N1661" s="3"/>
      <c r="O1661" s="3"/>
      <c r="P1661" s="3"/>
      <c r="Q1661" s="3"/>
      <c r="R1661" s="3"/>
      <c r="S1661" s="3"/>
      <c r="T1661" s="2"/>
      <c r="U1661" s="2"/>
      <c r="V1661" s="2"/>
    </row>
    <row r="1662" spans="2:22" ht="15.75" thickTop="1" x14ac:dyDescent="0.25">
      <c r="B1662" s="698" t="s">
        <v>6</v>
      </c>
      <c r="C1662" s="700" t="s">
        <v>7</v>
      </c>
      <c r="D1662" s="702" t="s">
        <v>8</v>
      </c>
      <c r="E1662" s="702" t="s">
        <v>177</v>
      </c>
      <c r="F1662" s="702" t="s">
        <v>178</v>
      </c>
      <c r="G1662" s="702" t="s">
        <v>9</v>
      </c>
      <c r="H1662" s="702" t="s">
        <v>10</v>
      </c>
      <c r="I1662" s="312"/>
      <c r="J1662" s="702" t="s">
        <v>179</v>
      </c>
      <c r="K1662" s="702" t="s">
        <v>11</v>
      </c>
      <c r="L1662" s="700" t="s">
        <v>12</v>
      </c>
      <c r="M1662" s="704" t="s">
        <v>13</v>
      </c>
      <c r="N1662" s="704" t="s">
        <v>14</v>
      </c>
      <c r="O1662" s="704" t="s">
        <v>15</v>
      </c>
      <c r="P1662" s="715" t="s">
        <v>16</v>
      </c>
      <c r="Q1662" s="716"/>
      <c r="R1662" s="716"/>
      <c r="S1662" s="717"/>
      <c r="T1662" s="721" t="s">
        <v>17</v>
      </c>
      <c r="U1662" s="722"/>
      <c r="V1662" s="708" t="s">
        <v>18</v>
      </c>
    </row>
    <row r="1663" spans="2:22" x14ac:dyDescent="0.25">
      <c r="B1663" s="699"/>
      <c r="C1663" s="701"/>
      <c r="D1663" s="703"/>
      <c r="E1663" s="765"/>
      <c r="F1663" s="765"/>
      <c r="G1663" s="703"/>
      <c r="H1663" s="703"/>
      <c r="I1663" s="313"/>
      <c r="J1663" s="765"/>
      <c r="K1663" s="703"/>
      <c r="L1663" s="701"/>
      <c r="M1663" s="705"/>
      <c r="N1663" s="705"/>
      <c r="O1663" s="705"/>
      <c r="P1663" s="718"/>
      <c r="Q1663" s="719"/>
      <c r="R1663" s="719"/>
      <c r="S1663" s="720"/>
      <c r="T1663" s="723"/>
      <c r="U1663" s="724"/>
      <c r="V1663" s="709"/>
    </row>
    <row r="1664" spans="2:22" ht="48" x14ac:dyDescent="0.25">
      <c r="B1664" s="699"/>
      <c r="C1664" s="701"/>
      <c r="D1664" s="703"/>
      <c r="E1664" s="765"/>
      <c r="F1664" s="765"/>
      <c r="G1664" s="703"/>
      <c r="H1664" s="703"/>
      <c r="I1664" s="313" t="s">
        <v>180</v>
      </c>
      <c r="J1664" s="765"/>
      <c r="K1664" s="703"/>
      <c r="L1664" s="701"/>
      <c r="M1664" s="705"/>
      <c r="N1664" s="705"/>
      <c r="O1664" s="705"/>
      <c r="P1664" s="738" t="s">
        <v>19</v>
      </c>
      <c r="Q1664" s="738" t="s">
        <v>20</v>
      </c>
      <c r="R1664" s="738" t="s">
        <v>21</v>
      </c>
      <c r="S1664" s="738" t="s">
        <v>22</v>
      </c>
      <c r="T1664" s="740" t="s">
        <v>23</v>
      </c>
      <c r="U1664" s="740" t="s">
        <v>24</v>
      </c>
      <c r="V1664" s="709"/>
    </row>
    <row r="1665" spans="2:22" ht="15.75" thickBot="1" x14ac:dyDescent="0.3">
      <c r="B1665" s="727"/>
      <c r="C1665" s="725"/>
      <c r="D1665" s="707"/>
      <c r="E1665" s="766"/>
      <c r="F1665" s="766"/>
      <c r="G1665" s="707"/>
      <c r="H1665" s="707"/>
      <c r="I1665" s="314"/>
      <c r="J1665" s="766"/>
      <c r="K1665" s="707"/>
      <c r="L1665" s="725"/>
      <c r="M1665" s="696"/>
      <c r="N1665" s="696"/>
      <c r="O1665" s="696"/>
      <c r="P1665" s="739"/>
      <c r="Q1665" s="739"/>
      <c r="R1665" s="739"/>
      <c r="S1665" s="739"/>
      <c r="T1665" s="741"/>
      <c r="U1665" s="741"/>
      <c r="V1665" s="710"/>
    </row>
    <row r="1666" spans="2:22" ht="120.75" thickBot="1" x14ac:dyDescent="0.3">
      <c r="B1666" s="285">
        <v>1</v>
      </c>
      <c r="C1666" s="286">
        <v>37201</v>
      </c>
      <c r="D1666" s="164" t="s">
        <v>145</v>
      </c>
      <c r="E1666" s="318" t="s">
        <v>489</v>
      </c>
      <c r="F1666" s="319" t="s">
        <v>182</v>
      </c>
      <c r="G1666" s="5">
        <v>9</v>
      </c>
      <c r="H1666" s="174" t="s">
        <v>181</v>
      </c>
      <c r="I1666" s="164">
        <v>105</v>
      </c>
      <c r="J1666" s="438" t="s">
        <v>520</v>
      </c>
      <c r="K1666" s="71">
        <v>3</v>
      </c>
      <c r="L1666" s="164" t="s">
        <v>75</v>
      </c>
      <c r="M1666" s="72">
        <v>1023.67</v>
      </c>
      <c r="N1666" s="72">
        <v>3769.5</v>
      </c>
      <c r="O1666" s="344" t="s">
        <v>189</v>
      </c>
      <c r="P1666" s="74">
        <v>0.25</v>
      </c>
      <c r="Q1666" s="74">
        <v>0.25</v>
      </c>
      <c r="R1666" s="74">
        <v>0.25</v>
      </c>
      <c r="S1666" s="74">
        <v>0.25</v>
      </c>
      <c r="T1666" s="75" t="s">
        <v>29</v>
      </c>
      <c r="U1666" s="75"/>
      <c r="V1666" s="287" t="s">
        <v>558</v>
      </c>
    </row>
    <row r="1667" spans="2:22" ht="15.75" thickTop="1" x14ac:dyDescent="0.25">
      <c r="L1667" s="62"/>
    </row>
    <row r="1668" spans="2:22" x14ac:dyDescent="0.25">
      <c r="L1668" s="62"/>
    </row>
    <row r="1669" spans="2:22" x14ac:dyDescent="0.25">
      <c r="L1669" s="62"/>
      <c r="N1669" s="61"/>
    </row>
    <row r="1670" spans="2:22" x14ac:dyDescent="0.25">
      <c r="L1670" s="62"/>
      <c r="N1670" s="112"/>
    </row>
    <row r="1671" spans="2:22" x14ac:dyDescent="0.25">
      <c r="L1671" s="62"/>
      <c r="N1671" s="112">
        <f>SUM(N1666:N1670)</f>
        <v>3769.5</v>
      </c>
    </row>
    <row r="1672" spans="2:22" x14ac:dyDescent="0.25">
      <c r="L1672" s="62"/>
    </row>
    <row r="1673" spans="2:22" x14ac:dyDescent="0.25">
      <c r="L1673" s="62"/>
      <c r="N1673" s="63"/>
    </row>
    <row r="1674" spans="2:22" x14ac:dyDescent="0.25">
      <c r="L1674" s="62"/>
    </row>
    <row r="1675" spans="2:22" x14ac:dyDescent="0.25">
      <c r="L1675" s="62"/>
    </row>
    <row r="1676" spans="2:22" x14ac:dyDescent="0.25">
      <c r="L1676" s="62"/>
    </row>
    <row r="1677" spans="2:22" x14ac:dyDescent="0.25">
      <c r="L1677" s="62"/>
    </row>
    <row r="1678" spans="2:22" x14ac:dyDescent="0.25">
      <c r="L1678" s="62"/>
    </row>
    <row r="1679" spans="2:22" x14ac:dyDescent="0.25">
      <c r="L1679" s="62"/>
    </row>
    <row r="1680" spans="2:22" x14ac:dyDescent="0.25">
      <c r="L1680" s="62"/>
    </row>
    <row r="1681" spans="2:22" x14ac:dyDescent="0.25">
      <c r="L1681" s="62"/>
    </row>
    <row r="1682" spans="2:22" x14ac:dyDescent="0.25">
      <c r="L1682" s="62"/>
    </row>
    <row r="1683" spans="2:22" x14ac:dyDescent="0.25">
      <c r="L1683" s="62"/>
    </row>
    <row r="1684" spans="2:22" x14ac:dyDescent="0.25">
      <c r="L1684" s="62"/>
    </row>
    <row r="1685" spans="2:22" x14ac:dyDescent="0.25">
      <c r="L1685" s="62"/>
    </row>
    <row r="1686" spans="2:22" x14ac:dyDescent="0.25">
      <c r="L1686" s="62"/>
    </row>
    <row r="1687" spans="2:22" x14ac:dyDescent="0.25">
      <c r="L1687" s="62"/>
    </row>
    <row r="1688" spans="2:22" x14ac:dyDescent="0.25">
      <c r="L1688" s="62"/>
    </row>
    <row r="1689" spans="2:22" x14ac:dyDescent="0.25">
      <c r="L1689" s="62"/>
    </row>
    <row r="1690" spans="2:22" x14ac:dyDescent="0.25">
      <c r="L1690" s="62"/>
    </row>
    <row r="1691" spans="2:22" x14ac:dyDescent="0.25">
      <c r="L1691" s="62"/>
    </row>
    <row r="1692" spans="2:22" x14ac:dyDescent="0.25">
      <c r="L1692" s="62"/>
    </row>
    <row r="1693" spans="2:22" x14ac:dyDescent="0.25">
      <c r="L1693" s="62"/>
    </row>
    <row r="1694" spans="2:22" x14ac:dyDescent="0.25">
      <c r="L1694" s="62"/>
    </row>
    <row r="1695" spans="2:22" x14ac:dyDescent="0.25">
      <c r="B1695" s="706" t="s">
        <v>0</v>
      </c>
      <c r="C1695" s="706"/>
      <c r="D1695" s="706"/>
      <c r="E1695" s="706"/>
      <c r="F1695" s="706"/>
      <c r="G1695" s="706"/>
      <c r="H1695" s="706"/>
      <c r="I1695" s="706"/>
      <c r="J1695" s="706"/>
      <c r="K1695" s="706"/>
      <c r="L1695" s="706"/>
      <c r="M1695" s="706"/>
      <c r="N1695" s="706"/>
      <c r="O1695" s="706"/>
      <c r="P1695" s="706"/>
      <c r="Q1695" s="706"/>
      <c r="R1695" s="706"/>
      <c r="S1695" s="706"/>
      <c r="T1695" s="706"/>
      <c r="U1695" s="706"/>
      <c r="V1695" s="706"/>
    </row>
    <row r="1696" spans="2:22" x14ac:dyDescent="0.25">
      <c r="B1696" s="713" t="s">
        <v>1</v>
      </c>
      <c r="C1696" s="713"/>
      <c r="D1696" s="713"/>
      <c r="E1696" s="713"/>
      <c r="F1696" s="713"/>
      <c r="G1696" s="713"/>
      <c r="H1696" s="713"/>
      <c r="I1696" s="713"/>
      <c r="J1696" s="713"/>
      <c r="K1696" s="713"/>
      <c r="L1696" s="713"/>
      <c r="M1696" s="713"/>
      <c r="N1696" s="713"/>
      <c r="O1696" s="713"/>
      <c r="P1696" s="713"/>
      <c r="Q1696" s="713"/>
      <c r="R1696" s="713"/>
      <c r="S1696" s="713"/>
      <c r="T1696" s="713"/>
      <c r="U1696" s="713"/>
      <c r="V1696" s="713"/>
    </row>
    <row r="1697" spans="2:22" x14ac:dyDescent="0.25">
      <c r="B1697" s="713" t="s">
        <v>2</v>
      </c>
      <c r="C1697" s="713"/>
      <c r="D1697" s="713"/>
      <c r="E1697" s="713"/>
      <c r="F1697" s="713"/>
      <c r="G1697" s="713"/>
      <c r="H1697" s="713"/>
      <c r="I1697" s="713"/>
      <c r="J1697" s="713"/>
      <c r="K1697" s="713"/>
      <c r="L1697" s="713"/>
      <c r="M1697" s="713"/>
      <c r="N1697" s="713"/>
      <c r="O1697" s="713"/>
      <c r="P1697" s="713"/>
      <c r="Q1697" s="713"/>
      <c r="R1697" s="713"/>
      <c r="S1697" s="713"/>
      <c r="T1697" s="713"/>
      <c r="U1697" s="713"/>
      <c r="V1697" s="713"/>
    </row>
    <row r="1698" spans="2:22" x14ac:dyDescent="0.25">
      <c r="B1698" s="713" t="s">
        <v>3</v>
      </c>
      <c r="C1698" s="713"/>
      <c r="D1698" s="713"/>
      <c r="E1698" s="713"/>
      <c r="F1698" s="713"/>
      <c r="G1698" s="713"/>
      <c r="H1698" s="713"/>
      <c r="I1698" s="713"/>
      <c r="J1698" s="713"/>
      <c r="K1698" s="713"/>
      <c r="L1698" s="713"/>
      <c r="M1698" s="713"/>
      <c r="N1698" s="713"/>
      <c r="O1698" s="713"/>
      <c r="P1698" s="713"/>
      <c r="Q1698" s="713"/>
      <c r="R1698" s="713"/>
      <c r="S1698" s="713"/>
      <c r="T1698" s="713"/>
      <c r="U1698" s="713"/>
      <c r="V1698" s="713"/>
    </row>
    <row r="1699" spans="2:22" x14ac:dyDescent="0.25">
      <c r="B1699" s="713" t="s">
        <v>494</v>
      </c>
      <c r="C1699" s="713"/>
      <c r="D1699" s="713"/>
      <c r="E1699" s="713"/>
      <c r="F1699" s="713"/>
      <c r="G1699" s="713"/>
      <c r="H1699" s="713"/>
      <c r="I1699" s="713"/>
      <c r="J1699" s="713"/>
      <c r="K1699" s="713"/>
      <c r="L1699" s="713"/>
      <c r="M1699" s="713"/>
      <c r="N1699" s="713"/>
      <c r="O1699" s="713"/>
      <c r="P1699" s="713"/>
      <c r="Q1699" s="713"/>
      <c r="R1699" s="713"/>
      <c r="S1699" s="713"/>
      <c r="T1699" s="713"/>
      <c r="U1699" s="713"/>
      <c r="V1699" s="713"/>
    </row>
    <row r="1700" spans="2:22" x14ac:dyDescent="0.25">
      <c r="B1700" s="714" t="s">
        <v>4</v>
      </c>
      <c r="C1700" s="714"/>
      <c r="D1700" s="714"/>
      <c r="E1700" s="714"/>
      <c r="F1700" s="714"/>
      <c r="G1700" s="714"/>
      <c r="H1700" s="714"/>
      <c r="I1700" s="714"/>
      <c r="J1700" s="714"/>
      <c r="K1700" s="714"/>
      <c r="L1700" s="714"/>
      <c r="M1700" s="714"/>
      <c r="N1700" s="714"/>
      <c r="O1700" s="714"/>
      <c r="P1700" s="714"/>
      <c r="Q1700" s="714"/>
      <c r="R1700" s="714"/>
      <c r="S1700" s="714"/>
      <c r="T1700" s="714"/>
      <c r="U1700" s="714"/>
      <c r="V1700" s="714"/>
    </row>
    <row r="1701" spans="2:22" x14ac:dyDescent="0.25">
      <c r="B1701" s="737" t="s">
        <v>112</v>
      </c>
      <c r="C1701" s="737"/>
      <c r="D1701" s="737"/>
      <c r="E1701" s="737"/>
      <c r="F1701" s="737"/>
      <c r="G1701" s="737"/>
      <c r="H1701" s="737"/>
      <c r="I1701" s="737"/>
      <c r="J1701" s="737"/>
      <c r="K1701" s="737"/>
      <c r="L1701" s="737"/>
      <c r="M1701" s="737"/>
      <c r="N1701" s="737"/>
      <c r="O1701" s="737"/>
      <c r="P1701" s="737"/>
      <c r="Q1701" s="737"/>
      <c r="R1701" s="737"/>
      <c r="S1701" s="737"/>
      <c r="T1701" s="737"/>
      <c r="U1701" s="737"/>
      <c r="V1701" s="737"/>
    </row>
    <row r="1702" spans="2:22" ht="18.75" thickBot="1" x14ac:dyDescent="0.3">
      <c r="B1702" s="2"/>
      <c r="C1702" s="2"/>
      <c r="D1702" s="3"/>
      <c r="E1702" s="3"/>
      <c r="F1702" s="3"/>
      <c r="G1702" s="3"/>
      <c r="H1702" s="3"/>
      <c r="I1702" s="3"/>
      <c r="J1702" s="3"/>
      <c r="K1702" s="3"/>
      <c r="L1702" s="4"/>
      <c r="M1702" s="3"/>
      <c r="N1702" s="3"/>
      <c r="O1702" s="3"/>
      <c r="P1702" s="3"/>
      <c r="Q1702" s="3"/>
      <c r="R1702" s="3"/>
      <c r="S1702" s="3"/>
      <c r="T1702" s="2"/>
      <c r="U1702" s="2"/>
      <c r="V1702" s="2"/>
    </row>
    <row r="1703" spans="2:22" ht="15.75" thickTop="1" x14ac:dyDescent="0.25">
      <c r="B1703" s="698" t="s">
        <v>6</v>
      </c>
      <c r="C1703" s="700" t="s">
        <v>7</v>
      </c>
      <c r="D1703" s="702" t="s">
        <v>8</v>
      </c>
      <c r="E1703" s="702" t="s">
        <v>177</v>
      </c>
      <c r="F1703" s="702" t="s">
        <v>178</v>
      </c>
      <c r="G1703" s="702" t="s">
        <v>9</v>
      </c>
      <c r="H1703" s="702" t="s">
        <v>10</v>
      </c>
      <c r="I1703" s="312"/>
      <c r="J1703" s="702" t="s">
        <v>179</v>
      </c>
      <c r="K1703" s="702" t="s">
        <v>11</v>
      </c>
      <c r="L1703" s="700" t="s">
        <v>12</v>
      </c>
      <c r="M1703" s="704" t="s">
        <v>13</v>
      </c>
      <c r="N1703" s="704" t="s">
        <v>14</v>
      </c>
      <c r="O1703" s="704" t="s">
        <v>15</v>
      </c>
      <c r="P1703" s="715" t="s">
        <v>16</v>
      </c>
      <c r="Q1703" s="716"/>
      <c r="R1703" s="716"/>
      <c r="S1703" s="717"/>
      <c r="T1703" s="721" t="s">
        <v>17</v>
      </c>
      <c r="U1703" s="722"/>
      <c r="V1703" s="708" t="s">
        <v>18</v>
      </c>
    </row>
    <row r="1704" spans="2:22" x14ac:dyDescent="0.25">
      <c r="B1704" s="699"/>
      <c r="C1704" s="701"/>
      <c r="D1704" s="703"/>
      <c r="E1704" s="765"/>
      <c r="F1704" s="765"/>
      <c r="G1704" s="703"/>
      <c r="H1704" s="703"/>
      <c r="I1704" s="313"/>
      <c r="J1704" s="765"/>
      <c r="K1704" s="703"/>
      <c r="L1704" s="701"/>
      <c r="M1704" s="705"/>
      <c r="N1704" s="705"/>
      <c r="O1704" s="705"/>
      <c r="P1704" s="718"/>
      <c r="Q1704" s="719"/>
      <c r="R1704" s="719"/>
      <c r="S1704" s="720"/>
      <c r="T1704" s="723"/>
      <c r="U1704" s="724"/>
      <c r="V1704" s="709"/>
    </row>
    <row r="1705" spans="2:22" ht="48" x14ac:dyDescent="0.25">
      <c r="B1705" s="699"/>
      <c r="C1705" s="701"/>
      <c r="D1705" s="703"/>
      <c r="E1705" s="765"/>
      <c r="F1705" s="765"/>
      <c r="G1705" s="703"/>
      <c r="H1705" s="703"/>
      <c r="I1705" s="313" t="s">
        <v>180</v>
      </c>
      <c r="J1705" s="765"/>
      <c r="K1705" s="703"/>
      <c r="L1705" s="701"/>
      <c r="M1705" s="705"/>
      <c r="N1705" s="705"/>
      <c r="O1705" s="705"/>
      <c r="P1705" s="738" t="s">
        <v>19</v>
      </c>
      <c r="Q1705" s="738" t="s">
        <v>20</v>
      </c>
      <c r="R1705" s="738" t="s">
        <v>21</v>
      </c>
      <c r="S1705" s="738" t="s">
        <v>22</v>
      </c>
      <c r="T1705" s="740" t="s">
        <v>23</v>
      </c>
      <c r="U1705" s="740" t="s">
        <v>24</v>
      </c>
      <c r="V1705" s="709"/>
    </row>
    <row r="1706" spans="2:22" ht="15.75" thickBot="1" x14ac:dyDescent="0.3">
      <c r="B1706" s="727"/>
      <c r="C1706" s="725"/>
      <c r="D1706" s="707"/>
      <c r="E1706" s="766"/>
      <c r="F1706" s="766"/>
      <c r="G1706" s="707"/>
      <c r="H1706" s="707"/>
      <c r="I1706" s="314"/>
      <c r="J1706" s="766"/>
      <c r="K1706" s="707"/>
      <c r="L1706" s="725"/>
      <c r="M1706" s="696"/>
      <c r="N1706" s="696"/>
      <c r="O1706" s="696"/>
      <c r="P1706" s="739"/>
      <c r="Q1706" s="739"/>
      <c r="R1706" s="739"/>
      <c r="S1706" s="739"/>
      <c r="T1706" s="741"/>
      <c r="U1706" s="741"/>
      <c r="V1706" s="710"/>
    </row>
    <row r="1707" spans="2:22" ht="120.75" thickBot="1" x14ac:dyDescent="0.3">
      <c r="B1707" s="285">
        <v>1</v>
      </c>
      <c r="C1707" s="286">
        <v>37501</v>
      </c>
      <c r="D1707" s="164" t="s">
        <v>449</v>
      </c>
      <c r="E1707" s="318" t="s">
        <v>489</v>
      </c>
      <c r="F1707" s="319" t="s">
        <v>182</v>
      </c>
      <c r="G1707" s="5">
        <v>9</v>
      </c>
      <c r="H1707" s="174" t="s">
        <v>181</v>
      </c>
      <c r="I1707" s="164">
        <v>105</v>
      </c>
      <c r="J1707" s="438" t="s">
        <v>520</v>
      </c>
      <c r="K1707" s="71">
        <v>89</v>
      </c>
      <c r="L1707" s="164" t="s">
        <v>75</v>
      </c>
      <c r="M1707" s="72">
        <v>1000</v>
      </c>
      <c r="N1707" s="343">
        <v>89094</v>
      </c>
      <c r="O1707" s="344" t="s">
        <v>189</v>
      </c>
      <c r="P1707" s="74">
        <v>0.25</v>
      </c>
      <c r="Q1707" s="74">
        <v>0.25</v>
      </c>
      <c r="R1707" s="74">
        <v>0.25</v>
      </c>
      <c r="S1707" s="74">
        <v>0.25</v>
      </c>
      <c r="T1707" s="75" t="s">
        <v>29</v>
      </c>
      <c r="U1707" s="75"/>
      <c r="V1707" s="287" t="s">
        <v>558</v>
      </c>
    </row>
    <row r="1708" spans="2:22" ht="15.75" thickTop="1" x14ac:dyDescent="0.25">
      <c r="L1708" s="62"/>
      <c r="N1708" s="61"/>
    </row>
    <row r="1709" spans="2:22" x14ac:dyDescent="0.25">
      <c r="L1709" s="62"/>
    </row>
    <row r="1710" spans="2:22" x14ac:dyDescent="0.25">
      <c r="L1710" s="62"/>
      <c r="N1710" s="112"/>
    </row>
    <row r="1711" spans="2:22" x14ac:dyDescent="0.25">
      <c r="L1711" s="62"/>
      <c r="N1711" s="112">
        <f>SUM(N1707:N1710)</f>
        <v>89094</v>
      </c>
    </row>
    <row r="1712" spans="2:22" x14ac:dyDescent="0.25">
      <c r="L1712" s="62"/>
    </row>
    <row r="1713" spans="12:14" x14ac:dyDescent="0.25">
      <c r="L1713" s="62"/>
    </row>
    <row r="1714" spans="12:14" x14ac:dyDescent="0.25">
      <c r="L1714" s="62"/>
      <c r="N1714" s="63"/>
    </row>
    <row r="1715" spans="12:14" x14ac:dyDescent="0.25">
      <c r="L1715" s="62"/>
    </row>
    <row r="1716" spans="12:14" x14ac:dyDescent="0.25">
      <c r="L1716" s="62"/>
    </row>
    <row r="1717" spans="12:14" x14ac:dyDescent="0.25">
      <c r="L1717" s="62"/>
    </row>
    <row r="1718" spans="12:14" x14ac:dyDescent="0.25">
      <c r="L1718" s="62"/>
    </row>
    <row r="1719" spans="12:14" x14ac:dyDescent="0.25">
      <c r="L1719" s="62"/>
      <c r="N1719" s="61"/>
    </row>
    <row r="1720" spans="12:14" x14ac:dyDescent="0.25">
      <c r="L1720" s="62"/>
      <c r="N1720" s="61"/>
    </row>
    <row r="1721" spans="12:14" x14ac:dyDescent="0.25">
      <c r="L1721" s="62"/>
      <c r="N1721" s="61"/>
    </row>
    <row r="1722" spans="12:14" x14ac:dyDescent="0.25">
      <c r="L1722" s="62"/>
      <c r="N1722" s="61"/>
    </row>
    <row r="1723" spans="12:14" x14ac:dyDescent="0.25">
      <c r="L1723" s="62"/>
      <c r="N1723" s="61"/>
    </row>
    <row r="1724" spans="12:14" x14ac:dyDescent="0.25">
      <c r="L1724" s="62"/>
      <c r="N1724" s="61"/>
    </row>
    <row r="1725" spans="12:14" x14ac:dyDescent="0.25">
      <c r="L1725" s="62"/>
      <c r="N1725" s="61"/>
    </row>
    <row r="1726" spans="12:14" x14ac:dyDescent="0.25">
      <c r="L1726" s="62"/>
      <c r="N1726" s="61"/>
    </row>
    <row r="1727" spans="12:14" x14ac:dyDescent="0.25">
      <c r="L1727" s="62"/>
      <c r="N1727" s="61"/>
    </row>
    <row r="1728" spans="12:14" x14ac:dyDescent="0.25">
      <c r="L1728" s="62"/>
      <c r="N1728" s="61"/>
    </row>
    <row r="1729" spans="2:22" x14ac:dyDescent="0.25">
      <c r="L1729" s="62"/>
      <c r="N1729" s="61"/>
    </row>
    <row r="1730" spans="2:22" x14ac:dyDescent="0.25">
      <c r="L1730" s="62"/>
      <c r="N1730" s="61"/>
    </row>
    <row r="1731" spans="2:22" x14ac:dyDescent="0.25">
      <c r="L1731" s="62"/>
      <c r="N1731" s="61"/>
    </row>
    <row r="1732" spans="2:22" x14ac:dyDescent="0.25">
      <c r="L1732" s="62"/>
      <c r="N1732" s="61"/>
    </row>
    <row r="1733" spans="2:22" x14ac:dyDescent="0.25">
      <c r="L1733" s="62"/>
      <c r="N1733" s="61"/>
    </row>
    <row r="1734" spans="2:22" x14ac:dyDescent="0.25">
      <c r="L1734" s="62"/>
    </row>
    <row r="1735" spans="2:22" x14ac:dyDescent="0.25">
      <c r="B1735" s="706" t="s">
        <v>0</v>
      </c>
      <c r="C1735" s="706"/>
      <c r="D1735" s="706"/>
      <c r="E1735" s="706"/>
      <c r="F1735" s="706"/>
      <c r="G1735" s="706"/>
      <c r="H1735" s="706"/>
      <c r="I1735" s="706"/>
      <c r="J1735" s="706"/>
      <c r="K1735" s="706"/>
      <c r="L1735" s="706"/>
      <c r="M1735" s="706"/>
      <c r="N1735" s="706"/>
      <c r="O1735" s="706"/>
      <c r="P1735" s="706"/>
      <c r="Q1735" s="706"/>
      <c r="R1735" s="706"/>
      <c r="S1735" s="706"/>
      <c r="T1735" s="706"/>
      <c r="U1735" s="706"/>
      <c r="V1735" s="706"/>
    </row>
    <row r="1736" spans="2:22" x14ac:dyDescent="0.25">
      <c r="B1736" s="713" t="s">
        <v>1</v>
      </c>
      <c r="C1736" s="713"/>
      <c r="D1736" s="713"/>
      <c r="E1736" s="713"/>
      <c r="F1736" s="713"/>
      <c r="G1736" s="713"/>
      <c r="H1736" s="713"/>
      <c r="I1736" s="713"/>
      <c r="J1736" s="713"/>
      <c r="K1736" s="713"/>
      <c r="L1736" s="713"/>
      <c r="M1736" s="713"/>
      <c r="N1736" s="713"/>
      <c r="O1736" s="713"/>
      <c r="P1736" s="713"/>
      <c r="Q1736" s="713"/>
      <c r="R1736" s="713"/>
      <c r="S1736" s="713"/>
      <c r="T1736" s="713"/>
      <c r="U1736" s="713"/>
      <c r="V1736" s="713"/>
    </row>
    <row r="1737" spans="2:22" x14ac:dyDescent="0.25">
      <c r="B1737" s="713" t="s">
        <v>2</v>
      </c>
      <c r="C1737" s="713"/>
      <c r="D1737" s="713"/>
      <c r="E1737" s="713"/>
      <c r="F1737" s="713"/>
      <c r="G1737" s="713"/>
      <c r="H1737" s="713"/>
      <c r="I1737" s="713"/>
      <c r="J1737" s="713"/>
      <c r="K1737" s="713"/>
      <c r="L1737" s="713"/>
      <c r="M1737" s="713"/>
      <c r="N1737" s="713"/>
      <c r="O1737" s="713"/>
      <c r="P1737" s="713"/>
      <c r="Q1737" s="713"/>
      <c r="R1737" s="713"/>
      <c r="S1737" s="713"/>
      <c r="T1737" s="713"/>
      <c r="U1737" s="713"/>
      <c r="V1737" s="713"/>
    </row>
    <row r="1738" spans="2:22" x14ac:dyDescent="0.25">
      <c r="B1738" s="713" t="s">
        <v>3</v>
      </c>
      <c r="C1738" s="713"/>
      <c r="D1738" s="713"/>
      <c r="E1738" s="713"/>
      <c r="F1738" s="713"/>
      <c r="G1738" s="713"/>
      <c r="H1738" s="713"/>
      <c r="I1738" s="713"/>
      <c r="J1738" s="713"/>
      <c r="K1738" s="713"/>
      <c r="L1738" s="713"/>
      <c r="M1738" s="713"/>
      <c r="N1738" s="713"/>
      <c r="O1738" s="713"/>
      <c r="P1738" s="713"/>
      <c r="Q1738" s="713"/>
      <c r="R1738" s="713"/>
      <c r="S1738" s="713"/>
      <c r="T1738" s="713"/>
      <c r="U1738" s="713"/>
      <c r="V1738" s="713"/>
    </row>
    <row r="1739" spans="2:22" x14ac:dyDescent="0.25">
      <c r="B1739" s="713" t="s">
        <v>494</v>
      </c>
      <c r="C1739" s="713"/>
      <c r="D1739" s="713"/>
      <c r="E1739" s="713"/>
      <c r="F1739" s="713"/>
      <c r="G1739" s="713"/>
      <c r="H1739" s="713"/>
      <c r="I1739" s="713"/>
      <c r="J1739" s="713"/>
      <c r="K1739" s="713"/>
      <c r="L1739" s="713"/>
      <c r="M1739" s="713"/>
      <c r="N1739" s="713"/>
      <c r="O1739" s="713"/>
      <c r="P1739" s="713"/>
      <c r="Q1739" s="713"/>
      <c r="R1739" s="713"/>
      <c r="S1739" s="713"/>
      <c r="T1739" s="713"/>
      <c r="U1739" s="713"/>
      <c r="V1739" s="713"/>
    </row>
    <row r="1740" spans="2:22" x14ac:dyDescent="0.25">
      <c r="B1740" s="714" t="s">
        <v>4</v>
      </c>
      <c r="C1740" s="714"/>
      <c r="D1740" s="714"/>
      <c r="E1740" s="714"/>
      <c r="F1740" s="714"/>
      <c r="G1740" s="714"/>
      <c r="H1740" s="714"/>
      <c r="I1740" s="714"/>
      <c r="J1740" s="714"/>
      <c r="K1740" s="714"/>
      <c r="L1740" s="714"/>
      <c r="M1740" s="714"/>
      <c r="N1740" s="714"/>
      <c r="O1740" s="714"/>
      <c r="P1740" s="714"/>
      <c r="Q1740" s="714"/>
      <c r="R1740" s="714"/>
      <c r="S1740" s="714"/>
      <c r="T1740" s="714"/>
      <c r="U1740" s="714"/>
      <c r="V1740" s="714"/>
    </row>
    <row r="1741" spans="2:22" x14ac:dyDescent="0.25">
      <c r="B1741" s="737" t="s">
        <v>113</v>
      </c>
      <c r="C1741" s="737"/>
      <c r="D1741" s="737"/>
      <c r="E1741" s="737"/>
      <c r="F1741" s="737"/>
      <c r="G1741" s="737"/>
      <c r="H1741" s="737"/>
      <c r="I1741" s="737"/>
      <c r="J1741" s="737"/>
      <c r="K1741" s="737"/>
      <c r="L1741" s="737"/>
      <c r="M1741" s="737"/>
      <c r="N1741" s="737"/>
      <c r="O1741" s="737"/>
      <c r="P1741" s="737"/>
      <c r="Q1741" s="737"/>
      <c r="R1741" s="737"/>
      <c r="S1741" s="737"/>
      <c r="T1741" s="737"/>
      <c r="U1741" s="737"/>
      <c r="V1741" s="737"/>
    </row>
    <row r="1742" spans="2:22" ht="18.75" thickBot="1" x14ac:dyDescent="0.3">
      <c r="B1742" s="2"/>
      <c r="C1742" s="2"/>
      <c r="D1742" s="3"/>
      <c r="E1742" s="3"/>
      <c r="F1742" s="3"/>
      <c r="G1742" s="3"/>
      <c r="H1742" s="3"/>
      <c r="I1742" s="3"/>
      <c r="J1742" s="3"/>
      <c r="K1742" s="3"/>
      <c r="L1742" s="4"/>
      <c r="M1742" s="3"/>
      <c r="N1742" s="3"/>
      <c r="O1742" s="3"/>
      <c r="P1742" s="3"/>
      <c r="Q1742" s="3"/>
      <c r="R1742" s="3"/>
      <c r="S1742" s="3"/>
      <c r="T1742" s="2"/>
      <c r="U1742" s="2"/>
      <c r="V1742" s="2"/>
    </row>
    <row r="1743" spans="2:22" ht="15.75" thickTop="1" x14ac:dyDescent="0.25">
      <c r="B1743" s="698" t="s">
        <v>6</v>
      </c>
      <c r="C1743" s="700" t="s">
        <v>7</v>
      </c>
      <c r="D1743" s="702" t="s">
        <v>8</v>
      </c>
      <c r="E1743" s="702" t="s">
        <v>177</v>
      </c>
      <c r="F1743" s="702" t="s">
        <v>178</v>
      </c>
      <c r="G1743" s="702" t="s">
        <v>9</v>
      </c>
      <c r="H1743" s="702" t="s">
        <v>10</v>
      </c>
      <c r="I1743" s="312"/>
      <c r="J1743" s="702" t="s">
        <v>179</v>
      </c>
      <c r="K1743" s="702" t="s">
        <v>11</v>
      </c>
      <c r="L1743" s="700" t="s">
        <v>12</v>
      </c>
      <c r="M1743" s="704" t="s">
        <v>13</v>
      </c>
      <c r="N1743" s="704" t="s">
        <v>14</v>
      </c>
      <c r="O1743" s="704" t="s">
        <v>15</v>
      </c>
      <c r="P1743" s="715" t="s">
        <v>16</v>
      </c>
      <c r="Q1743" s="716"/>
      <c r="R1743" s="716"/>
      <c r="S1743" s="717"/>
      <c r="T1743" s="721" t="s">
        <v>17</v>
      </c>
      <c r="U1743" s="722"/>
      <c r="V1743" s="708" t="s">
        <v>18</v>
      </c>
    </row>
    <row r="1744" spans="2:22" x14ac:dyDescent="0.25">
      <c r="B1744" s="699"/>
      <c r="C1744" s="701"/>
      <c r="D1744" s="703"/>
      <c r="E1744" s="765"/>
      <c r="F1744" s="765"/>
      <c r="G1744" s="703"/>
      <c r="H1744" s="703"/>
      <c r="I1744" s="313"/>
      <c r="J1744" s="765"/>
      <c r="K1744" s="703"/>
      <c r="L1744" s="701"/>
      <c r="M1744" s="705"/>
      <c r="N1744" s="705"/>
      <c r="O1744" s="705"/>
      <c r="P1744" s="718"/>
      <c r="Q1744" s="719"/>
      <c r="R1744" s="719"/>
      <c r="S1744" s="720"/>
      <c r="T1744" s="723"/>
      <c r="U1744" s="724"/>
      <c r="V1744" s="709"/>
    </row>
    <row r="1745" spans="2:22" ht="48" x14ac:dyDescent="0.25">
      <c r="B1745" s="699"/>
      <c r="C1745" s="701"/>
      <c r="D1745" s="703"/>
      <c r="E1745" s="765"/>
      <c r="F1745" s="765"/>
      <c r="G1745" s="703"/>
      <c r="H1745" s="703"/>
      <c r="I1745" s="313" t="s">
        <v>180</v>
      </c>
      <c r="J1745" s="765"/>
      <c r="K1745" s="703"/>
      <c r="L1745" s="701"/>
      <c r="M1745" s="705"/>
      <c r="N1745" s="705"/>
      <c r="O1745" s="705"/>
      <c r="P1745" s="738" t="s">
        <v>19</v>
      </c>
      <c r="Q1745" s="738" t="s">
        <v>20</v>
      </c>
      <c r="R1745" s="738" t="s">
        <v>21</v>
      </c>
      <c r="S1745" s="738" t="s">
        <v>22</v>
      </c>
      <c r="T1745" s="740" t="s">
        <v>23</v>
      </c>
      <c r="U1745" s="740" t="s">
        <v>24</v>
      </c>
      <c r="V1745" s="709"/>
    </row>
    <row r="1746" spans="2:22" ht="15.75" thickBot="1" x14ac:dyDescent="0.3">
      <c r="B1746" s="727"/>
      <c r="C1746" s="725"/>
      <c r="D1746" s="707"/>
      <c r="E1746" s="766"/>
      <c r="F1746" s="766"/>
      <c r="G1746" s="707"/>
      <c r="H1746" s="707"/>
      <c r="I1746" s="314"/>
      <c r="J1746" s="766"/>
      <c r="K1746" s="707"/>
      <c r="L1746" s="725"/>
      <c r="M1746" s="696"/>
      <c r="N1746" s="696"/>
      <c r="O1746" s="696"/>
      <c r="P1746" s="739"/>
      <c r="Q1746" s="739"/>
      <c r="R1746" s="739"/>
      <c r="S1746" s="739"/>
      <c r="T1746" s="741"/>
      <c r="U1746" s="741"/>
      <c r="V1746" s="710"/>
    </row>
    <row r="1747" spans="2:22" ht="120.75" thickBot="1" x14ac:dyDescent="0.3">
      <c r="B1747" s="285">
        <v>1</v>
      </c>
      <c r="C1747" s="286">
        <v>37502</v>
      </c>
      <c r="D1747" s="164" t="s">
        <v>450</v>
      </c>
      <c r="E1747" s="318" t="s">
        <v>489</v>
      </c>
      <c r="F1747" s="319" t="s">
        <v>182</v>
      </c>
      <c r="G1747" s="5">
        <v>9</v>
      </c>
      <c r="H1747" s="174" t="s">
        <v>181</v>
      </c>
      <c r="I1747" s="164">
        <v>105</v>
      </c>
      <c r="J1747" s="438" t="s">
        <v>520</v>
      </c>
      <c r="K1747" s="71">
        <v>36</v>
      </c>
      <c r="L1747" s="164" t="s">
        <v>75</v>
      </c>
      <c r="M1747" s="72">
        <v>450</v>
      </c>
      <c r="N1747" s="72">
        <v>16150</v>
      </c>
      <c r="O1747" s="344" t="s">
        <v>189</v>
      </c>
      <c r="P1747" s="74">
        <v>0.25</v>
      </c>
      <c r="Q1747" s="74">
        <v>0.25</v>
      </c>
      <c r="R1747" s="74">
        <v>0.25</v>
      </c>
      <c r="S1747" s="74">
        <v>0.25</v>
      </c>
      <c r="T1747" s="75" t="s">
        <v>29</v>
      </c>
      <c r="U1747" s="75"/>
      <c r="V1747" s="287" t="s">
        <v>558</v>
      </c>
    </row>
    <row r="1748" spans="2:22" ht="15.75" thickTop="1" x14ac:dyDescent="0.25">
      <c r="L1748" s="62"/>
      <c r="N1748" s="61"/>
    </row>
    <row r="1749" spans="2:22" x14ac:dyDescent="0.25">
      <c r="L1749" s="62"/>
    </row>
    <row r="1750" spans="2:22" x14ac:dyDescent="0.25">
      <c r="L1750" s="62"/>
      <c r="N1750" s="102">
        <f>SUM(N1747:N1749)</f>
        <v>16150</v>
      </c>
    </row>
    <row r="1751" spans="2:22" x14ac:dyDescent="0.25">
      <c r="L1751" s="62"/>
      <c r="N1751" s="102"/>
    </row>
    <row r="1752" spans="2:22" x14ac:dyDescent="0.25">
      <c r="L1752" s="62"/>
      <c r="N1752" s="103"/>
    </row>
    <row r="1753" spans="2:22" x14ac:dyDescent="0.25">
      <c r="L1753" s="62"/>
      <c r="N1753" s="103"/>
    </row>
    <row r="1754" spans="2:22" x14ac:dyDescent="0.25">
      <c r="L1754" s="62"/>
      <c r="N1754" s="104"/>
    </row>
    <row r="1755" spans="2:22" x14ac:dyDescent="0.25">
      <c r="L1755" s="62"/>
      <c r="N1755" s="103"/>
    </row>
    <row r="1756" spans="2:22" x14ac:dyDescent="0.25">
      <c r="L1756" s="62"/>
    </row>
    <row r="1757" spans="2:22" x14ac:dyDescent="0.25">
      <c r="L1757" s="62"/>
    </row>
    <row r="1758" spans="2:22" x14ac:dyDescent="0.25">
      <c r="L1758" s="62"/>
    </row>
    <row r="1759" spans="2:22" x14ac:dyDescent="0.25">
      <c r="L1759" s="62"/>
    </row>
    <row r="1760" spans="2:22" x14ac:dyDescent="0.25">
      <c r="L1760" s="62"/>
    </row>
    <row r="1761" spans="2:22" x14ac:dyDescent="0.25">
      <c r="L1761" s="62"/>
    </row>
    <row r="1762" spans="2:22" x14ac:dyDescent="0.25">
      <c r="L1762" s="62"/>
    </row>
    <row r="1763" spans="2:22" x14ac:dyDescent="0.25">
      <c r="L1763" s="62"/>
    </row>
    <row r="1764" spans="2:22" x14ac:dyDescent="0.25">
      <c r="L1764" s="62"/>
    </row>
    <row r="1765" spans="2:22" x14ac:dyDescent="0.25">
      <c r="L1765" s="62"/>
    </row>
    <row r="1766" spans="2:22" x14ac:dyDescent="0.25">
      <c r="L1766" s="62"/>
    </row>
    <row r="1767" spans="2:22" x14ac:dyDescent="0.25">
      <c r="L1767" s="62"/>
    </row>
    <row r="1768" spans="2:22" x14ac:dyDescent="0.25">
      <c r="L1768" s="62"/>
    </row>
    <row r="1769" spans="2:22" x14ac:dyDescent="0.25">
      <c r="L1769" s="62"/>
    </row>
    <row r="1770" spans="2:22" x14ac:dyDescent="0.25">
      <c r="L1770" s="62"/>
    </row>
    <row r="1771" spans="2:22" x14ac:dyDescent="0.25">
      <c r="L1771" s="62"/>
    </row>
    <row r="1772" spans="2:22" x14ac:dyDescent="0.25">
      <c r="L1772" s="62"/>
    </row>
    <row r="1773" spans="2:22" x14ac:dyDescent="0.25">
      <c r="L1773" s="62"/>
    </row>
    <row r="1774" spans="2:22" x14ac:dyDescent="0.25">
      <c r="L1774" s="62"/>
    </row>
    <row r="1775" spans="2:22" x14ac:dyDescent="0.25">
      <c r="B1775" s="706" t="s">
        <v>0</v>
      </c>
      <c r="C1775" s="706"/>
      <c r="D1775" s="706"/>
      <c r="E1775" s="706"/>
      <c r="F1775" s="706"/>
      <c r="G1775" s="706"/>
      <c r="H1775" s="706"/>
      <c r="I1775" s="706"/>
      <c r="J1775" s="706"/>
      <c r="K1775" s="706"/>
      <c r="L1775" s="706"/>
      <c r="M1775" s="706"/>
      <c r="N1775" s="706"/>
      <c r="O1775" s="706"/>
      <c r="P1775" s="706"/>
      <c r="Q1775" s="706"/>
      <c r="R1775" s="706"/>
      <c r="S1775" s="706"/>
      <c r="T1775" s="706"/>
      <c r="U1775" s="706"/>
      <c r="V1775" s="706"/>
    </row>
    <row r="1776" spans="2:22" x14ac:dyDescent="0.25">
      <c r="B1776" s="713" t="s">
        <v>1</v>
      </c>
      <c r="C1776" s="713"/>
      <c r="D1776" s="713"/>
      <c r="E1776" s="713"/>
      <c r="F1776" s="713"/>
      <c r="G1776" s="713"/>
      <c r="H1776" s="713"/>
      <c r="I1776" s="713"/>
      <c r="J1776" s="713"/>
      <c r="K1776" s="713"/>
      <c r="L1776" s="713"/>
      <c r="M1776" s="713"/>
      <c r="N1776" s="713"/>
      <c r="O1776" s="713"/>
      <c r="P1776" s="713"/>
      <c r="Q1776" s="713"/>
      <c r="R1776" s="713"/>
      <c r="S1776" s="713"/>
      <c r="T1776" s="713"/>
      <c r="U1776" s="713"/>
      <c r="V1776" s="713"/>
    </row>
    <row r="1777" spans="2:22" x14ac:dyDescent="0.25">
      <c r="B1777" s="713" t="s">
        <v>2</v>
      </c>
      <c r="C1777" s="713"/>
      <c r="D1777" s="713"/>
      <c r="E1777" s="713"/>
      <c r="F1777" s="713"/>
      <c r="G1777" s="713"/>
      <c r="H1777" s="713"/>
      <c r="I1777" s="713"/>
      <c r="J1777" s="713"/>
      <c r="K1777" s="713"/>
      <c r="L1777" s="713"/>
      <c r="M1777" s="713"/>
      <c r="N1777" s="713"/>
      <c r="O1777" s="713"/>
      <c r="P1777" s="713"/>
      <c r="Q1777" s="713"/>
      <c r="R1777" s="713"/>
      <c r="S1777" s="713"/>
      <c r="T1777" s="713"/>
      <c r="U1777" s="713"/>
      <c r="V1777" s="713"/>
    </row>
    <row r="1778" spans="2:22" x14ac:dyDescent="0.25">
      <c r="B1778" s="713" t="s">
        <v>3</v>
      </c>
      <c r="C1778" s="713"/>
      <c r="D1778" s="713"/>
      <c r="E1778" s="713"/>
      <c r="F1778" s="713"/>
      <c r="G1778" s="713"/>
      <c r="H1778" s="713"/>
      <c r="I1778" s="713"/>
      <c r="J1778" s="713"/>
      <c r="K1778" s="713"/>
      <c r="L1778" s="713"/>
      <c r="M1778" s="713"/>
      <c r="N1778" s="713"/>
      <c r="O1778" s="713"/>
      <c r="P1778" s="713"/>
      <c r="Q1778" s="713"/>
      <c r="R1778" s="713"/>
      <c r="S1778" s="713"/>
      <c r="T1778" s="713"/>
      <c r="U1778" s="713"/>
      <c r="V1778" s="713"/>
    </row>
    <row r="1779" spans="2:22" x14ac:dyDescent="0.25">
      <c r="B1779" s="713" t="s">
        <v>494</v>
      </c>
      <c r="C1779" s="713"/>
      <c r="D1779" s="713"/>
      <c r="E1779" s="713"/>
      <c r="F1779" s="713"/>
      <c r="G1779" s="713"/>
      <c r="H1779" s="713"/>
      <c r="I1779" s="713"/>
      <c r="J1779" s="713"/>
      <c r="K1779" s="713"/>
      <c r="L1779" s="713"/>
      <c r="M1779" s="713"/>
      <c r="N1779" s="713"/>
      <c r="O1779" s="713"/>
      <c r="P1779" s="713"/>
      <c r="Q1779" s="713"/>
      <c r="R1779" s="713"/>
      <c r="S1779" s="713"/>
      <c r="T1779" s="713"/>
      <c r="U1779" s="713"/>
      <c r="V1779" s="713"/>
    </row>
    <row r="1780" spans="2:22" x14ac:dyDescent="0.25">
      <c r="B1780" s="714" t="s">
        <v>4</v>
      </c>
      <c r="C1780" s="714"/>
      <c r="D1780" s="714"/>
      <c r="E1780" s="714"/>
      <c r="F1780" s="714"/>
      <c r="G1780" s="714"/>
      <c r="H1780" s="714"/>
      <c r="I1780" s="714"/>
      <c r="J1780" s="714"/>
      <c r="K1780" s="714"/>
      <c r="L1780" s="714"/>
      <c r="M1780" s="714"/>
      <c r="N1780" s="714"/>
      <c r="O1780" s="714"/>
      <c r="P1780" s="714"/>
      <c r="Q1780" s="714"/>
      <c r="R1780" s="714"/>
      <c r="S1780" s="714"/>
      <c r="T1780" s="714"/>
      <c r="U1780" s="714"/>
      <c r="V1780" s="714"/>
    </row>
    <row r="1781" spans="2:22" x14ac:dyDescent="0.25">
      <c r="B1781" s="737" t="s">
        <v>114</v>
      </c>
      <c r="C1781" s="737"/>
      <c r="D1781" s="737"/>
      <c r="E1781" s="737"/>
      <c r="F1781" s="737"/>
      <c r="G1781" s="737"/>
      <c r="H1781" s="737"/>
      <c r="I1781" s="737"/>
      <c r="J1781" s="737"/>
      <c r="K1781" s="737"/>
      <c r="L1781" s="737"/>
      <c r="M1781" s="737"/>
      <c r="N1781" s="737"/>
      <c r="O1781" s="737"/>
      <c r="P1781" s="737"/>
      <c r="Q1781" s="737"/>
      <c r="R1781" s="737"/>
      <c r="S1781" s="737"/>
      <c r="T1781" s="737"/>
      <c r="U1781" s="737"/>
      <c r="V1781" s="737"/>
    </row>
    <row r="1782" spans="2:22" ht="18.75" thickBot="1" x14ac:dyDescent="0.3">
      <c r="B1782" s="2"/>
      <c r="C1782" s="2"/>
      <c r="D1782" s="3"/>
      <c r="E1782" s="3"/>
      <c r="F1782" s="3"/>
      <c r="G1782" s="3"/>
      <c r="H1782" s="3"/>
      <c r="I1782" s="3"/>
      <c r="J1782" s="3"/>
      <c r="K1782" s="3"/>
      <c r="L1782" s="4"/>
      <c r="M1782" s="3"/>
      <c r="N1782" s="3"/>
      <c r="O1782" s="3"/>
      <c r="P1782" s="3"/>
      <c r="Q1782" s="3"/>
      <c r="R1782" s="3"/>
      <c r="S1782" s="3"/>
      <c r="T1782" s="2"/>
      <c r="U1782" s="2"/>
      <c r="V1782" s="2"/>
    </row>
    <row r="1783" spans="2:22" ht="15.75" thickTop="1" x14ac:dyDescent="0.25">
      <c r="B1783" s="698" t="s">
        <v>6</v>
      </c>
      <c r="C1783" s="700" t="s">
        <v>7</v>
      </c>
      <c r="D1783" s="702" t="s">
        <v>8</v>
      </c>
      <c r="E1783" s="702" t="s">
        <v>177</v>
      </c>
      <c r="F1783" s="702" t="s">
        <v>178</v>
      </c>
      <c r="G1783" s="702" t="s">
        <v>9</v>
      </c>
      <c r="H1783" s="702" t="s">
        <v>10</v>
      </c>
      <c r="I1783" s="312"/>
      <c r="J1783" s="702" t="s">
        <v>179</v>
      </c>
      <c r="K1783" s="702" t="s">
        <v>11</v>
      </c>
      <c r="L1783" s="700" t="s">
        <v>12</v>
      </c>
      <c r="M1783" s="704" t="s">
        <v>13</v>
      </c>
      <c r="N1783" s="704" t="s">
        <v>14</v>
      </c>
      <c r="O1783" s="704" t="s">
        <v>15</v>
      </c>
      <c r="P1783" s="715" t="s">
        <v>16</v>
      </c>
      <c r="Q1783" s="716"/>
      <c r="R1783" s="716"/>
      <c r="S1783" s="717"/>
      <c r="T1783" s="721" t="s">
        <v>17</v>
      </c>
      <c r="U1783" s="722"/>
      <c r="V1783" s="708" t="s">
        <v>18</v>
      </c>
    </row>
    <row r="1784" spans="2:22" x14ac:dyDescent="0.25">
      <c r="B1784" s="699"/>
      <c r="C1784" s="701"/>
      <c r="D1784" s="703"/>
      <c r="E1784" s="765"/>
      <c r="F1784" s="765"/>
      <c r="G1784" s="703"/>
      <c r="H1784" s="703"/>
      <c r="I1784" s="313"/>
      <c r="J1784" s="765"/>
      <c r="K1784" s="703"/>
      <c r="L1784" s="701"/>
      <c r="M1784" s="705"/>
      <c r="N1784" s="705"/>
      <c r="O1784" s="705"/>
      <c r="P1784" s="718"/>
      <c r="Q1784" s="719"/>
      <c r="R1784" s="719"/>
      <c r="S1784" s="720"/>
      <c r="T1784" s="723"/>
      <c r="U1784" s="724"/>
      <c r="V1784" s="709"/>
    </row>
    <row r="1785" spans="2:22" ht="48" x14ac:dyDescent="0.25">
      <c r="B1785" s="699"/>
      <c r="C1785" s="701"/>
      <c r="D1785" s="703"/>
      <c r="E1785" s="765"/>
      <c r="F1785" s="765"/>
      <c r="G1785" s="703"/>
      <c r="H1785" s="703"/>
      <c r="I1785" s="313" t="s">
        <v>180</v>
      </c>
      <c r="J1785" s="765"/>
      <c r="K1785" s="703"/>
      <c r="L1785" s="701"/>
      <c r="M1785" s="705"/>
      <c r="N1785" s="705"/>
      <c r="O1785" s="705"/>
      <c r="P1785" s="738" t="s">
        <v>19</v>
      </c>
      <c r="Q1785" s="738" t="s">
        <v>20</v>
      </c>
      <c r="R1785" s="738" t="s">
        <v>21</v>
      </c>
      <c r="S1785" s="738" t="s">
        <v>22</v>
      </c>
      <c r="T1785" s="740" t="s">
        <v>23</v>
      </c>
      <c r="U1785" s="740" t="s">
        <v>24</v>
      </c>
      <c r="V1785" s="709"/>
    </row>
    <row r="1786" spans="2:22" ht="15.75" thickBot="1" x14ac:dyDescent="0.3">
      <c r="B1786" s="727"/>
      <c r="C1786" s="725"/>
      <c r="D1786" s="707"/>
      <c r="E1786" s="766"/>
      <c r="F1786" s="766"/>
      <c r="G1786" s="707"/>
      <c r="H1786" s="707"/>
      <c r="I1786" s="314"/>
      <c r="J1786" s="766"/>
      <c r="K1786" s="707"/>
      <c r="L1786" s="725"/>
      <c r="M1786" s="696"/>
      <c r="N1786" s="696"/>
      <c r="O1786" s="696"/>
      <c r="P1786" s="739"/>
      <c r="Q1786" s="739"/>
      <c r="R1786" s="739"/>
      <c r="S1786" s="739"/>
      <c r="T1786" s="741"/>
      <c r="U1786" s="741"/>
      <c r="V1786" s="710"/>
    </row>
    <row r="1787" spans="2:22" ht="120.75" thickBot="1" x14ac:dyDescent="0.3">
      <c r="B1787" s="285">
        <v>1</v>
      </c>
      <c r="C1787" s="286">
        <v>37901</v>
      </c>
      <c r="D1787" s="164" t="s">
        <v>147</v>
      </c>
      <c r="E1787" s="318" t="s">
        <v>489</v>
      </c>
      <c r="F1787" s="319" t="s">
        <v>182</v>
      </c>
      <c r="G1787" s="5">
        <v>9</v>
      </c>
      <c r="H1787" s="174" t="s">
        <v>181</v>
      </c>
      <c r="I1787" s="164">
        <v>105</v>
      </c>
      <c r="J1787" s="438" t="s">
        <v>520</v>
      </c>
      <c r="K1787" s="405">
        <v>20</v>
      </c>
      <c r="L1787" s="432" t="s">
        <v>75</v>
      </c>
      <c r="M1787" s="406">
        <v>80.370833333333337</v>
      </c>
      <c r="N1787" s="72">
        <v>1594.5</v>
      </c>
      <c r="O1787" s="344" t="s">
        <v>189</v>
      </c>
      <c r="P1787" s="74">
        <v>0.25</v>
      </c>
      <c r="Q1787" s="74">
        <v>0.25</v>
      </c>
      <c r="R1787" s="74">
        <v>0.25</v>
      </c>
      <c r="S1787" s="74">
        <v>0.25</v>
      </c>
      <c r="T1787" s="75" t="s">
        <v>29</v>
      </c>
      <c r="U1787" s="75"/>
      <c r="V1787" s="287" t="s">
        <v>558</v>
      </c>
    </row>
    <row r="1788" spans="2:22" ht="15.75" thickTop="1" x14ac:dyDescent="0.25">
      <c r="L1788" s="62"/>
    </row>
    <row r="1789" spans="2:22" x14ac:dyDescent="0.25">
      <c r="L1789" s="62"/>
      <c r="N1789" s="61"/>
    </row>
    <row r="1790" spans="2:22" x14ac:dyDescent="0.25">
      <c r="L1790" s="62"/>
    </row>
    <row r="1791" spans="2:22" x14ac:dyDescent="0.25">
      <c r="L1791" s="62"/>
      <c r="N1791" s="112">
        <f>SUM(N1787:N1790)</f>
        <v>1594.5</v>
      </c>
    </row>
    <row r="1792" spans="2:22" x14ac:dyDescent="0.25">
      <c r="L1792" s="62"/>
      <c r="N1792" s="112"/>
    </row>
    <row r="1793" spans="12:14" x14ac:dyDescent="0.25">
      <c r="L1793" s="62"/>
    </row>
    <row r="1794" spans="12:14" x14ac:dyDescent="0.25">
      <c r="L1794" s="62"/>
      <c r="N1794" s="63"/>
    </row>
    <row r="1795" spans="12:14" x14ac:dyDescent="0.25">
      <c r="L1795" s="62"/>
    </row>
    <row r="1796" spans="12:14" x14ac:dyDescent="0.25">
      <c r="L1796" s="62"/>
    </row>
    <row r="1797" spans="12:14" x14ac:dyDescent="0.25">
      <c r="L1797" s="62"/>
    </row>
    <row r="1798" spans="12:14" x14ac:dyDescent="0.25">
      <c r="L1798" s="62"/>
    </row>
    <row r="1799" spans="12:14" x14ac:dyDescent="0.25">
      <c r="L1799" s="62"/>
    </row>
    <row r="1800" spans="12:14" x14ac:dyDescent="0.25">
      <c r="L1800" s="62"/>
    </row>
    <row r="1801" spans="12:14" x14ac:dyDescent="0.25">
      <c r="L1801" s="62"/>
    </row>
    <row r="1802" spans="12:14" x14ac:dyDescent="0.25">
      <c r="L1802" s="62"/>
    </row>
    <row r="1803" spans="12:14" x14ac:dyDescent="0.25">
      <c r="L1803" s="62"/>
    </row>
    <row r="1804" spans="12:14" x14ac:dyDescent="0.25">
      <c r="L1804" s="62"/>
    </row>
    <row r="1805" spans="12:14" x14ac:dyDescent="0.25">
      <c r="L1805" s="62"/>
    </row>
    <row r="1806" spans="12:14" x14ac:dyDescent="0.25">
      <c r="L1806" s="62"/>
    </row>
    <row r="1807" spans="12:14" x14ac:dyDescent="0.25">
      <c r="L1807" s="62"/>
    </row>
    <row r="1808" spans="12:14" x14ac:dyDescent="0.25">
      <c r="L1808" s="62"/>
    </row>
    <row r="1809" spans="2:22" x14ac:dyDescent="0.25">
      <c r="L1809" s="62"/>
    </row>
    <row r="1810" spans="2:22" x14ac:dyDescent="0.25">
      <c r="L1810" s="62"/>
    </row>
    <row r="1811" spans="2:22" x14ac:dyDescent="0.25">
      <c r="L1811" s="62"/>
    </row>
    <row r="1812" spans="2:22" x14ac:dyDescent="0.25">
      <c r="L1812" s="62"/>
    </row>
    <row r="1813" spans="2:22" x14ac:dyDescent="0.25">
      <c r="L1813" s="62"/>
    </row>
    <row r="1814" spans="2:22" x14ac:dyDescent="0.25">
      <c r="L1814" s="62"/>
    </row>
    <row r="1815" spans="2:22" x14ac:dyDescent="0.25">
      <c r="B1815" s="706" t="s">
        <v>0</v>
      </c>
      <c r="C1815" s="706"/>
      <c r="D1815" s="706"/>
      <c r="E1815" s="706"/>
      <c r="F1815" s="706"/>
      <c r="G1815" s="706"/>
      <c r="H1815" s="706"/>
      <c r="I1815" s="706"/>
      <c r="J1815" s="706"/>
      <c r="K1815" s="706"/>
      <c r="L1815" s="706"/>
      <c r="M1815" s="706"/>
      <c r="N1815" s="706"/>
      <c r="O1815" s="706"/>
      <c r="P1815" s="706"/>
      <c r="Q1815" s="706"/>
      <c r="R1815" s="706"/>
      <c r="S1815" s="706"/>
      <c r="T1815" s="706"/>
      <c r="U1815" s="706"/>
      <c r="V1815" s="706"/>
    </row>
    <row r="1816" spans="2:22" x14ac:dyDescent="0.25">
      <c r="B1816" s="713" t="s">
        <v>1</v>
      </c>
      <c r="C1816" s="713"/>
      <c r="D1816" s="713"/>
      <c r="E1816" s="713"/>
      <c r="F1816" s="713"/>
      <c r="G1816" s="713"/>
      <c r="H1816" s="713"/>
      <c r="I1816" s="713"/>
      <c r="J1816" s="713"/>
      <c r="K1816" s="713"/>
      <c r="L1816" s="713"/>
      <c r="M1816" s="713"/>
      <c r="N1816" s="713"/>
      <c r="O1816" s="713"/>
      <c r="P1816" s="713"/>
      <c r="Q1816" s="713"/>
      <c r="R1816" s="713"/>
      <c r="S1816" s="713"/>
      <c r="T1816" s="713"/>
      <c r="U1816" s="713"/>
      <c r="V1816" s="713"/>
    </row>
    <row r="1817" spans="2:22" x14ac:dyDescent="0.25">
      <c r="B1817" s="713" t="s">
        <v>2</v>
      </c>
      <c r="C1817" s="713"/>
      <c r="D1817" s="713"/>
      <c r="E1817" s="713"/>
      <c r="F1817" s="713"/>
      <c r="G1817" s="713"/>
      <c r="H1817" s="713"/>
      <c r="I1817" s="713"/>
      <c r="J1817" s="713"/>
      <c r="K1817" s="713"/>
      <c r="L1817" s="713"/>
      <c r="M1817" s="713"/>
      <c r="N1817" s="713"/>
      <c r="O1817" s="713"/>
      <c r="P1817" s="713"/>
      <c r="Q1817" s="713"/>
      <c r="R1817" s="713"/>
      <c r="S1817" s="713"/>
      <c r="T1817" s="713"/>
      <c r="U1817" s="713"/>
      <c r="V1817" s="713"/>
    </row>
    <row r="1818" spans="2:22" x14ac:dyDescent="0.25">
      <c r="B1818" s="713" t="s">
        <v>3</v>
      </c>
      <c r="C1818" s="713"/>
      <c r="D1818" s="713"/>
      <c r="E1818" s="713"/>
      <c r="F1818" s="713"/>
      <c r="G1818" s="713"/>
      <c r="H1818" s="713"/>
      <c r="I1818" s="713"/>
      <c r="J1818" s="713"/>
      <c r="K1818" s="713"/>
      <c r="L1818" s="713"/>
      <c r="M1818" s="713"/>
      <c r="N1818" s="713"/>
      <c r="O1818" s="713"/>
      <c r="P1818" s="713"/>
      <c r="Q1818" s="713"/>
      <c r="R1818" s="713"/>
      <c r="S1818" s="713"/>
      <c r="T1818" s="713"/>
      <c r="U1818" s="713"/>
      <c r="V1818" s="713"/>
    </row>
    <row r="1819" spans="2:22" x14ac:dyDescent="0.25">
      <c r="B1819" s="713" t="s">
        <v>494</v>
      </c>
      <c r="C1819" s="713"/>
      <c r="D1819" s="713"/>
      <c r="E1819" s="713"/>
      <c r="F1819" s="713"/>
      <c r="G1819" s="713"/>
      <c r="H1819" s="713"/>
      <c r="I1819" s="713"/>
      <c r="J1819" s="713"/>
      <c r="K1819" s="713"/>
      <c r="L1819" s="713"/>
      <c r="M1819" s="713"/>
      <c r="N1819" s="713"/>
      <c r="O1819" s="713"/>
      <c r="P1819" s="713"/>
      <c r="Q1819" s="713"/>
      <c r="R1819" s="713"/>
      <c r="S1819" s="713"/>
      <c r="T1819" s="713"/>
      <c r="U1819" s="713"/>
      <c r="V1819" s="713"/>
    </row>
    <row r="1820" spans="2:22" x14ac:dyDescent="0.25">
      <c r="B1820" s="714" t="s">
        <v>4</v>
      </c>
      <c r="C1820" s="714"/>
      <c r="D1820" s="714"/>
      <c r="E1820" s="714"/>
      <c r="F1820" s="714"/>
      <c r="G1820" s="714"/>
      <c r="H1820" s="714"/>
      <c r="I1820" s="714"/>
      <c r="J1820" s="714"/>
      <c r="K1820" s="714"/>
      <c r="L1820" s="714"/>
      <c r="M1820" s="714"/>
      <c r="N1820" s="714"/>
      <c r="O1820" s="714"/>
      <c r="P1820" s="714"/>
      <c r="Q1820" s="714"/>
      <c r="R1820" s="714"/>
      <c r="S1820" s="714"/>
      <c r="T1820" s="714"/>
      <c r="U1820" s="714"/>
      <c r="V1820" s="714"/>
    </row>
    <row r="1821" spans="2:22" x14ac:dyDescent="0.25">
      <c r="B1821" s="737" t="s">
        <v>115</v>
      </c>
      <c r="C1821" s="737"/>
      <c r="D1821" s="737"/>
      <c r="E1821" s="737"/>
      <c r="F1821" s="737"/>
      <c r="G1821" s="737"/>
      <c r="H1821" s="737"/>
      <c r="I1821" s="737"/>
      <c r="J1821" s="737"/>
      <c r="K1821" s="737"/>
      <c r="L1821" s="737"/>
      <c r="M1821" s="737"/>
      <c r="N1821" s="737"/>
      <c r="O1821" s="737"/>
      <c r="P1821" s="737"/>
      <c r="Q1821" s="737"/>
      <c r="R1821" s="737"/>
      <c r="S1821" s="737"/>
      <c r="T1821" s="737"/>
      <c r="U1821" s="737"/>
      <c r="V1821" s="737"/>
    </row>
    <row r="1822" spans="2:22" ht="18.75" thickBot="1" x14ac:dyDescent="0.3">
      <c r="B1822" s="2"/>
      <c r="C1822" s="2"/>
      <c r="D1822" s="3"/>
      <c r="E1822" s="3"/>
      <c r="F1822" s="3"/>
      <c r="G1822" s="3"/>
      <c r="H1822" s="3"/>
      <c r="I1822" s="3"/>
      <c r="J1822" s="3"/>
      <c r="K1822" s="3"/>
      <c r="L1822" s="4"/>
      <c r="M1822" s="3"/>
      <c r="N1822" s="3"/>
      <c r="O1822" s="3"/>
      <c r="P1822" s="3"/>
      <c r="Q1822" s="3"/>
      <c r="R1822" s="3"/>
      <c r="S1822" s="3"/>
      <c r="T1822" s="2"/>
      <c r="U1822" s="2"/>
      <c r="V1822" s="2"/>
    </row>
    <row r="1823" spans="2:22" ht="15.75" thickTop="1" x14ac:dyDescent="0.25">
      <c r="B1823" s="698" t="s">
        <v>6</v>
      </c>
      <c r="C1823" s="700" t="s">
        <v>7</v>
      </c>
      <c r="D1823" s="702" t="s">
        <v>8</v>
      </c>
      <c r="E1823" s="702" t="s">
        <v>177</v>
      </c>
      <c r="F1823" s="702" t="s">
        <v>178</v>
      </c>
      <c r="G1823" s="702" t="s">
        <v>9</v>
      </c>
      <c r="H1823" s="702" t="s">
        <v>10</v>
      </c>
      <c r="I1823" s="312"/>
      <c r="J1823" s="702" t="s">
        <v>179</v>
      </c>
      <c r="K1823" s="702" t="s">
        <v>11</v>
      </c>
      <c r="L1823" s="700" t="s">
        <v>12</v>
      </c>
      <c r="M1823" s="704" t="s">
        <v>13</v>
      </c>
      <c r="N1823" s="704" t="s">
        <v>14</v>
      </c>
      <c r="O1823" s="704" t="s">
        <v>15</v>
      </c>
      <c r="P1823" s="715" t="s">
        <v>16</v>
      </c>
      <c r="Q1823" s="716"/>
      <c r="R1823" s="716"/>
      <c r="S1823" s="717"/>
      <c r="T1823" s="721" t="s">
        <v>17</v>
      </c>
      <c r="U1823" s="722"/>
      <c r="V1823" s="708" t="s">
        <v>18</v>
      </c>
    </row>
    <row r="1824" spans="2:22" x14ac:dyDescent="0.25">
      <c r="B1824" s="699"/>
      <c r="C1824" s="701"/>
      <c r="D1824" s="703"/>
      <c r="E1824" s="765"/>
      <c r="F1824" s="765"/>
      <c r="G1824" s="703"/>
      <c r="H1824" s="703"/>
      <c r="I1824" s="313"/>
      <c r="J1824" s="765"/>
      <c r="K1824" s="703"/>
      <c r="L1824" s="701"/>
      <c r="M1824" s="705"/>
      <c r="N1824" s="705"/>
      <c r="O1824" s="705"/>
      <c r="P1824" s="718"/>
      <c r="Q1824" s="719"/>
      <c r="R1824" s="719"/>
      <c r="S1824" s="720"/>
      <c r="T1824" s="723"/>
      <c r="U1824" s="724"/>
      <c r="V1824" s="709"/>
    </row>
    <row r="1825" spans="2:22" ht="48" x14ac:dyDescent="0.25">
      <c r="B1825" s="699"/>
      <c r="C1825" s="701"/>
      <c r="D1825" s="703"/>
      <c r="E1825" s="765"/>
      <c r="F1825" s="765"/>
      <c r="G1825" s="703"/>
      <c r="H1825" s="703"/>
      <c r="I1825" s="313" t="s">
        <v>180</v>
      </c>
      <c r="J1825" s="765"/>
      <c r="K1825" s="703"/>
      <c r="L1825" s="701"/>
      <c r="M1825" s="705"/>
      <c r="N1825" s="705"/>
      <c r="O1825" s="705"/>
      <c r="P1825" s="738" t="s">
        <v>19</v>
      </c>
      <c r="Q1825" s="738" t="s">
        <v>20</v>
      </c>
      <c r="R1825" s="738" t="s">
        <v>21</v>
      </c>
      <c r="S1825" s="738" t="s">
        <v>22</v>
      </c>
      <c r="T1825" s="740" t="s">
        <v>23</v>
      </c>
      <c r="U1825" s="740" t="s">
        <v>24</v>
      </c>
      <c r="V1825" s="709"/>
    </row>
    <row r="1826" spans="2:22" ht="15.75" thickBot="1" x14ac:dyDescent="0.3">
      <c r="B1826" s="727"/>
      <c r="C1826" s="725"/>
      <c r="D1826" s="707"/>
      <c r="E1826" s="766"/>
      <c r="F1826" s="766"/>
      <c r="G1826" s="707"/>
      <c r="H1826" s="707"/>
      <c r="I1826" s="314"/>
      <c r="J1826" s="766"/>
      <c r="K1826" s="707"/>
      <c r="L1826" s="725"/>
      <c r="M1826" s="696"/>
      <c r="N1826" s="696"/>
      <c r="O1826" s="696"/>
      <c r="P1826" s="739"/>
      <c r="Q1826" s="739"/>
      <c r="R1826" s="739"/>
      <c r="S1826" s="739"/>
      <c r="T1826" s="741"/>
      <c r="U1826" s="741"/>
      <c r="V1826" s="710"/>
    </row>
    <row r="1827" spans="2:22" ht="120.75" thickBot="1" x14ac:dyDescent="0.3">
      <c r="B1827" s="285">
        <v>1</v>
      </c>
      <c r="C1827" s="286">
        <v>38301</v>
      </c>
      <c r="D1827" s="164" t="s">
        <v>462</v>
      </c>
      <c r="E1827" s="318" t="s">
        <v>489</v>
      </c>
      <c r="F1827" s="319" t="s">
        <v>182</v>
      </c>
      <c r="G1827" s="5">
        <v>9</v>
      </c>
      <c r="H1827" s="174" t="s">
        <v>181</v>
      </c>
      <c r="I1827" s="164">
        <v>105</v>
      </c>
      <c r="J1827" s="438" t="s">
        <v>520</v>
      </c>
      <c r="K1827" s="71">
        <v>1</v>
      </c>
      <c r="L1827" s="164" t="s">
        <v>75</v>
      </c>
      <c r="M1827" s="72">
        <v>10437</v>
      </c>
      <c r="N1827" s="72">
        <v>10437</v>
      </c>
      <c r="O1827" s="344" t="s">
        <v>189</v>
      </c>
      <c r="P1827" s="74">
        <v>0</v>
      </c>
      <c r="Q1827" s="74">
        <v>0.5</v>
      </c>
      <c r="R1827" s="74">
        <v>0.5</v>
      </c>
      <c r="S1827" s="74">
        <v>0</v>
      </c>
      <c r="T1827" s="75" t="s">
        <v>29</v>
      </c>
      <c r="U1827" s="75"/>
      <c r="V1827" s="287" t="s">
        <v>558</v>
      </c>
    </row>
    <row r="1828" spans="2:22" ht="15.75" thickTop="1" x14ac:dyDescent="0.25">
      <c r="L1828" s="62"/>
    </row>
    <row r="1829" spans="2:22" x14ac:dyDescent="0.25">
      <c r="L1829" s="62"/>
      <c r="N1829" s="61"/>
    </row>
    <row r="1830" spans="2:22" x14ac:dyDescent="0.25">
      <c r="L1830" s="62"/>
      <c r="N1830" s="102"/>
    </row>
    <row r="1831" spans="2:22" x14ac:dyDescent="0.25">
      <c r="L1831" s="62"/>
      <c r="N1831" s="102"/>
    </row>
    <row r="1832" spans="2:22" x14ac:dyDescent="0.25">
      <c r="L1832" s="62"/>
      <c r="N1832" s="61">
        <f>SUM(N1827:N1831)</f>
        <v>10437</v>
      </c>
    </row>
    <row r="1833" spans="2:22" x14ac:dyDescent="0.25">
      <c r="L1833" s="62"/>
      <c r="N1833" s="63"/>
    </row>
    <row r="1834" spans="2:22" x14ac:dyDescent="0.25">
      <c r="L1834" s="62"/>
    </row>
    <row r="1835" spans="2:22" x14ac:dyDescent="0.25">
      <c r="L1835" s="62"/>
    </row>
    <row r="1836" spans="2:22" x14ac:dyDescent="0.25">
      <c r="L1836" s="62"/>
    </row>
    <row r="1837" spans="2:22" x14ac:dyDescent="0.25">
      <c r="L1837" s="62"/>
    </row>
    <row r="1838" spans="2:22" x14ac:dyDescent="0.25">
      <c r="L1838" s="62"/>
    </row>
    <row r="1839" spans="2:22" x14ac:dyDescent="0.25">
      <c r="L1839" s="62"/>
    </row>
    <row r="1840" spans="2:22" x14ac:dyDescent="0.25">
      <c r="L1840" s="62"/>
    </row>
    <row r="1841" spans="2:22" x14ac:dyDescent="0.25">
      <c r="L1841" s="62"/>
    </row>
    <row r="1842" spans="2:22" x14ac:dyDescent="0.25">
      <c r="L1842" s="62"/>
    </row>
    <row r="1843" spans="2:22" x14ac:dyDescent="0.25">
      <c r="L1843" s="62"/>
    </row>
    <row r="1844" spans="2:22" x14ac:dyDescent="0.25">
      <c r="L1844" s="62"/>
    </row>
    <row r="1845" spans="2:22" x14ac:dyDescent="0.25">
      <c r="L1845" s="62"/>
    </row>
    <row r="1846" spans="2:22" x14ac:dyDescent="0.25">
      <c r="L1846" s="62"/>
    </row>
    <row r="1847" spans="2:22" x14ac:dyDescent="0.25">
      <c r="L1847" s="62"/>
    </row>
    <row r="1848" spans="2:22" x14ac:dyDescent="0.25">
      <c r="L1848" s="62"/>
    </row>
    <row r="1849" spans="2:22" x14ac:dyDescent="0.25">
      <c r="L1849" s="62"/>
    </row>
    <row r="1850" spans="2:22" x14ac:dyDescent="0.25">
      <c r="L1850" s="62"/>
    </row>
    <row r="1851" spans="2:22" x14ac:dyDescent="0.25">
      <c r="L1851" s="62"/>
    </row>
    <row r="1852" spans="2:22" x14ac:dyDescent="0.25">
      <c r="L1852" s="62"/>
    </row>
    <row r="1853" spans="2:22" x14ac:dyDescent="0.25">
      <c r="L1853" s="62"/>
    </row>
    <row r="1854" spans="2:22" x14ac:dyDescent="0.25">
      <c r="L1854" s="62"/>
    </row>
    <row r="1855" spans="2:22" x14ac:dyDescent="0.25">
      <c r="B1855" s="706" t="s">
        <v>0</v>
      </c>
      <c r="C1855" s="706"/>
      <c r="D1855" s="706"/>
      <c r="E1855" s="706"/>
      <c r="F1855" s="706"/>
      <c r="G1855" s="706"/>
      <c r="H1855" s="706"/>
      <c r="I1855" s="706"/>
      <c r="J1855" s="706"/>
      <c r="K1855" s="706"/>
      <c r="L1855" s="706"/>
      <c r="M1855" s="706"/>
      <c r="N1855" s="706"/>
      <c r="O1855" s="706"/>
      <c r="P1855" s="706"/>
      <c r="Q1855" s="706"/>
      <c r="R1855" s="706"/>
      <c r="S1855" s="706"/>
      <c r="T1855" s="706"/>
      <c r="U1855" s="706"/>
      <c r="V1855" s="706"/>
    </row>
    <row r="1856" spans="2:22" x14ac:dyDescent="0.25">
      <c r="B1856" s="713" t="s">
        <v>1</v>
      </c>
      <c r="C1856" s="713"/>
      <c r="D1856" s="713"/>
      <c r="E1856" s="713"/>
      <c r="F1856" s="713"/>
      <c r="G1856" s="713"/>
      <c r="H1856" s="713"/>
      <c r="I1856" s="713"/>
      <c r="J1856" s="713"/>
      <c r="K1856" s="713"/>
      <c r="L1856" s="713"/>
      <c r="M1856" s="713"/>
      <c r="N1856" s="713"/>
      <c r="O1856" s="713"/>
      <c r="P1856" s="713"/>
      <c r="Q1856" s="713"/>
      <c r="R1856" s="713"/>
      <c r="S1856" s="713"/>
      <c r="T1856" s="713"/>
      <c r="U1856" s="713"/>
      <c r="V1856" s="713"/>
    </row>
    <row r="1857" spans="2:22" x14ac:dyDescent="0.25">
      <c r="B1857" s="713" t="s">
        <v>2</v>
      </c>
      <c r="C1857" s="713"/>
      <c r="D1857" s="713"/>
      <c r="E1857" s="713"/>
      <c r="F1857" s="713"/>
      <c r="G1857" s="713"/>
      <c r="H1857" s="713"/>
      <c r="I1857" s="713"/>
      <c r="J1857" s="713"/>
      <c r="K1857" s="713"/>
      <c r="L1857" s="713"/>
      <c r="M1857" s="713"/>
      <c r="N1857" s="713"/>
      <c r="O1857" s="713"/>
      <c r="P1857" s="713"/>
      <c r="Q1857" s="713"/>
      <c r="R1857" s="713"/>
      <c r="S1857" s="713"/>
      <c r="T1857" s="713"/>
      <c r="U1857" s="713"/>
      <c r="V1857" s="713"/>
    </row>
    <row r="1858" spans="2:22" x14ac:dyDescent="0.25">
      <c r="B1858" s="713" t="s">
        <v>3</v>
      </c>
      <c r="C1858" s="713"/>
      <c r="D1858" s="713"/>
      <c r="E1858" s="713"/>
      <c r="F1858" s="713"/>
      <c r="G1858" s="713"/>
      <c r="H1858" s="713"/>
      <c r="I1858" s="713"/>
      <c r="J1858" s="713"/>
      <c r="K1858" s="713"/>
      <c r="L1858" s="713"/>
      <c r="M1858" s="713"/>
      <c r="N1858" s="713"/>
      <c r="O1858" s="713"/>
      <c r="P1858" s="713"/>
      <c r="Q1858" s="713"/>
      <c r="R1858" s="713"/>
      <c r="S1858" s="713"/>
      <c r="T1858" s="713"/>
      <c r="U1858" s="713"/>
      <c r="V1858" s="713"/>
    </row>
    <row r="1859" spans="2:22" x14ac:dyDescent="0.25">
      <c r="B1859" s="713" t="s">
        <v>494</v>
      </c>
      <c r="C1859" s="713"/>
      <c r="D1859" s="713"/>
      <c r="E1859" s="713"/>
      <c r="F1859" s="713"/>
      <c r="G1859" s="713"/>
      <c r="H1859" s="713"/>
      <c r="I1859" s="713"/>
      <c r="J1859" s="713"/>
      <c r="K1859" s="713"/>
      <c r="L1859" s="713"/>
      <c r="M1859" s="713"/>
      <c r="N1859" s="713"/>
      <c r="O1859" s="713"/>
      <c r="P1859" s="713"/>
      <c r="Q1859" s="713"/>
      <c r="R1859" s="713"/>
      <c r="S1859" s="713"/>
      <c r="T1859" s="713"/>
      <c r="U1859" s="713"/>
      <c r="V1859" s="713"/>
    </row>
    <row r="1860" spans="2:22" x14ac:dyDescent="0.25">
      <c r="B1860" s="714" t="s">
        <v>4</v>
      </c>
      <c r="C1860" s="714"/>
      <c r="D1860" s="714"/>
      <c r="E1860" s="714"/>
      <c r="F1860" s="714"/>
      <c r="G1860" s="714"/>
      <c r="H1860" s="714"/>
      <c r="I1860" s="714"/>
      <c r="J1860" s="714"/>
      <c r="K1860" s="714"/>
      <c r="L1860" s="714"/>
      <c r="M1860" s="714"/>
      <c r="N1860" s="714"/>
      <c r="O1860" s="714"/>
      <c r="P1860" s="714"/>
      <c r="Q1860" s="714"/>
      <c r="R1860" s="714"/>
      <c r="S1860" s="714"/>
      <c r="T1860" s="714"/>
      <c r="U1860" s="714"/>
      <c r="V1860" s="714"/>
    </row>
    <row r="1861" spans="2:22" x14ac:dyDescent="0.25">
      <c r="B1861" s="737" t="s">
        <v>187</v>
      </c>
      <c r="C1861" s="737"/>
      <c r="D1861" s="737"/>
      <c r="E1861" s="737"/>
      <c r="F1861" s="737"/>
      <c r="G1861" s="737"/>
      <c r="H1861" s="737"/>
      <c r="I1861" s="737"/>
      <c r="J1861" s="737"/>
      <c r="K1861" s="737"/>
      <c r="L1861" s="737"/>
      <c r="M1861" s="737"/>
      <c r="N1861" s="737"/>
      <c r="O1861" s="737"/>
      <c r="P1861" s="737"/>
      <c r="Q1861" s="737"/>
      <c r="R1861" s="737"/>
      <c r="S1861" s="737"/>
      <c r="T1861" s="737"/>
      <c r="U1861" s="737"/>
      <c r="V1861" s="737"/>
    </row>
    <row r="1862" spans="2:22" ht="18.75" thickBot="1" x14ac:dyDescent="0.3">
      <c r="B1862" s="2"/>
      <c r="C1862" s="2"/>
      <c r="D1862" s="3"/>
      <c r="E1862" s="3"/>
      <c r="F1862" s="3"/>
      <c r="G1862" s="3"/>
      <c r="H1862" s="3"/>
      <c r="I1862" s="3"/>
      <c r="J1862" s="3"/>
      <c r="K1862" s="3"/>
      <c r="L1862" s="4"/>
      <c r="M1862" s="3"/>
      <c r="N1862" s="3"/>
      <c r="O1862" s="3"/>
      <c r="P1862" s="3"/>
      <c r="Q1862" s="3"/>
      <c r="R1862" s="3"/>
      <c r="S1862" s="3"/>
      <c r="T1862" s="2"/>
      <c r="U1862" s="2"/>
      <c r="V1862" s="2"/>
    </row>
    <row r="1863" spans="2:22" ht="15.75" thickTop="1" x14ac:dyDescent="0.25">
      <c r="B1863" s="698" t="s">
        <v>6</v>
      </c>
      <c r="C1863" s="700" t="s">
        <v>7</v>
      </c>
      <c r="D1863" s="702" t="s">
        <v>8</v>
      </c>
      <c r="E1863" s="702" t="s">
        <v>177</v>
      </c>
      <c r="F1863" s="702" t="s">
        <v>178</v>
      </c>
      <c r="G1863" s="702" t="s">
        <v>9</v>
      </c>
      <c r="H1863" s="702" t="s">
        <v>10</v>
      </c>
      <c r="I1863" s="312"/>
      <c r="J1863" s="702" t="s">
        <v>179</v>
      </c>
      <c r="K1863" s="702" t="s">
        <v>11</v>
      </c>
      <c r="L1863" s="700" t="s">
        <v>12</v>
      </c>
      <c r="M1863" s="704" t="s">
        <v>13</v>
      </c>
      <c r="N1863" s="704" t="s">
        <v>14</v>
      </c>
      <c r="O1863" s="704" t="s">
        <v>15</v>
      </c>
      <c r="P1863" s="715" t="s">
        <v>16</v>
      </c>
      <c r="Q1863" s="716"/>
      <c r="R1863" s="716"/>
      <c r="S1863" s="717"/>
      <c r="T1863" s="721" t="s">
        <v>17</v>
      </c>
      <c r="U1863" s="722"/>
      <c r="V1863" s="708" t="s">
        <v>18</v>
      </c>
    </row>
    <row r="1864" spans="2:22" x14ac:dyDescent="0.25">
      <c r="B1864" s="699"/>
      <c r="C1864" s="701"/>
      <c r="D1864" s="703"/>
      <c r="E1864" s="765"/>
      <c r="F1864" s="765"/>
      <c r="G1864" s="703"/>
      <c r="H1864" s="703"/>
      <c r="I1864" s="313"/>
      <c r="J1864" s="765"/>
      <c r="K1864" s="703"/>
      <c r="L1864" s="701"/>
      <c r="M1864" s="705"/>
      <c r="N1864" s="705"/>
      <c r="O1864" s="705"/>
      <c r="P1864" s="718"/>
      <c r="Q1864" s="719"/>
      <c r="R1864" s="719"/>
      <c r="S1864" s="720"/>
      <c r="T1864" s="723"/>
      <c r="U1864" s="724"/>
      <c r="V1864" s="709"/>
    </row>
    <row r="1865" spans="2:22" ht="48" x14ac:dyDescent="0.25">
      <c r="B1865" s="699"/>
      <c r="C1865" s="701"/>
      <c r="D1865" s="703"/>
      <c r="E1865" s="765"/>
      <c r="F1865" s="765"/>
      <c r="G1865" s="703"/>
      <c r="H1865" s="703"/>
      <c r="I1865" s="313" t="s">
        <v>180</v>
      </c>
      <c r="J1865" s="765"/>
      <c r="K1865" s="703"/>
      <c r="L1865" s="701"/>
      <c r="M1865" s="705"/>
      <c r="N1865" s="705"/>
      <c r="O1865" s="705"/>
      <c r="P1865" s="738" t="s">
        <v>19</v>
      </c>
      <c r="Q1865" s="738" t="s">
        <v>20</v>
      </c>
      <c r="R1865" s="738" t="s">
        <v>21</v>
      </c>
      <c r="S1865" s="738" t="s">
        <v>22</v>
      </c>
      <c r="T1865" s="740" t="s">
        <v>23</v>
      </c>
      <c r="U1865" s="740" t="s">
        <v>24</v>
      </c>
      <c r="V1865" s="709"/>
    </row>
    <row r="1866" spans="2:22" ht="15.75" thickBot="1" x14ac:dyDescent="0.3">
      <c r="B1866" s="727"/>
      <c r="C1866" s="725"/>
      <c r="D1866" s="707"/>
      <c r="E1866" s="766"/>
      <c r="F1866" s="766"/>
      <c r="G1866" s="707"/>
      <c r="H1866" s="707"/>
      <c r="I1866" s="314"/>
      <c r="J1866" s="766"/>
      <c r="K1866" s="707"/>
      <c r="L1866" s="725"/>
      <c r="M1866" s="696"/>
      <c r="N1866" s="696"/>
      <c r="O1866" s="696"/>
      <c r="P1866" s="739"/>
      <c r="Q1866" s="739"/>
      <c r="R1866" s="739"/>
      <c r="S1866" s="739"/>
      <c r="T1866" s="741"/>
      <c r="U1866" s="741"/>
      <c r="V1866" s="710"/>
    </row>
    <row r="1867" spans="2:22" ht="144.75" thickBot="1" x14ac:dyDescent="0.3">
      <c r="B1867" s="285">
        <v>1</v>
      </c>
      <c r="C1867" s="286">
        <v>39201</v>
      </c>
      <c r="D1867" s="164" t="s">
        <v>451</v>
      </c>
      <c r="E1867" s="318" t="s">
        <v>489</v>
      </c>
      <c r="F1867" s="319" t="s">
        <v>182</v>
      </c>
      <c r="G1867" s="5">
        <v>9</v>
      </c>
      <c r="H1867" s="164" t="s">
        <v>181</v>
      </c>
      <c r="I1867" s="164">
        <v>105</v>
      </c>
      <c r="J1867" s="438" t="s">
        <v>520</v>
      </c>
      <c r="K1867" s="71">
        <v>1</v>
      </c>
      <c r="L1867" s="164" t="s">
        <v>75</v>
      </c>
      <c r="M1867" s="72">
        <v>10750</v>
      </c>
      <c r="N1867" s="72">
        <v>10750</v>
      </c>
      <c r="O1867" s="344" t="s">
        <v>183</v>
      </c>
      <c r="P1867" s="74">
        <v>0</v>
      </c>
      <c r="Q1867" s="74">
        <v>0.5</v>
      </c>
      <c r="R1867" s="74">
        <v>0.5</v>
      </c>
      <c r="S1867" s="74">
        <v>0</v>
      </c>
      <c r="T1867" s="75" t="s">
        <v>29</v>
      </c>
      <c r="U1867" s="75"/>
      <c r="V1867" s="287" t="s">
        <v>558</v>
      </c>
    </row>
    <row r="1868" spans="2:22" ht="15.75" thickTop="1" x14ac:dyDescent="0.25">
      <c r="L1868" s="62"/>
    </row>
    <row r="1869" spans="2:22" x14ac:dyDescent="0.25">
      <c r="L1869" s="62"/>
    </row>
    <row r="1870" spans="2:22" x14ac:dyDescent="0.25">
      <c r="L1870" s="62"/>
    </row>
    <row r="1871" spans="2:22" x14ac:dyDescent="0.25">
      <c r="L1871" s="62"/>
      <c r="N1871" s="61">
        <f>SUM(N1867:N1870)</f>
        <v>10750</v>
      </c>
    </row>
    <row r="1872" spans="2:22" x14ac:dyDescent="0.25">
      <c r="L1872" s="62"/>
    </row>
    <row r="1873" spans="12:12" x14ac:dyDescent="0.25">
      <c r="L1873" s="62"/>
    </row>
    <row r="1874" spans="12:12" x14ac:dyDescent="0.25">
      <c r="L1874" s="62"/>
    </row>
    <row r="1875" spans="12:12" x14ac:dyDescent="0.25">
      <c r="L1875" s="62"/>
    </row>
    <row r="1876" spans="12:12" x14ac:dyDescent="0.25">
      <c r="L1876" s="62"/>
    </row>
    <row r="1877" spans="12:12" x14ac:dyDescent="0.25">
      <c r="L1877" s="62"/>
    </row>
    <row r="1878" spans="12:12" x14ac:dyDescent="0.25">
      <c r="L1878" s="62"/>
    </row>
    <row r="1879" spans="12:12" x14ac:dyDescent="0.25">
      <c r="L1879" s="62"/>
    </row>
    <row r="1880" spans="12:12" x14ac:dyDescent="0.25">
      <c r="L1880" s="62"/>
    </row>
    <row r="1881" spans="12:12" x14ac:dyDescent="0.25">
      <c r="L1881" s="62"/>
    </row>
    <row r="1882" spans="12:12" x14ac:dyDescent="0.25">
      <c r="L1882" s="62"/>
    </row>
    <row r="1883" spans="12:12" x14ac:dyDescent="0.25">
      <c r="L1883" s="62"/>
    </row>
    <row r="1884" spans="12:12" x14ac:dyDescent="0.25">
      <c r="L1884" s="62"/>
    </row>
    <row r="1885" spans="12:12" x14ac:dyDescent="0.25">
      <c r="L1885" s="62"/>
    </row>
    <row r="1886" spans="12:12" x14ac:dyDescent="0.25">
      <c r="L1886" s="62"/>
    </row>
    <row r="1887" spans="12:12" x14ac:dyDescent="0.25">
      <c r="L1887" s="62"/>
    </row>
    <row r="1888" spans="12:12" x14ac:dyDescent="0.25">
      <c r="L1888" s="62"/>
    </row>
    <row r="1889" spans="2:22" x14ac:dyDescent="0.25">
      <c r="L1889" s="62"/>
    </row>
    <row r="1890" spans="2:22" x14ac:dyDescent="0.25">
      <c r="L1890" s="62"/>
    </row>
    <row r="1891" spans="2:22" x14ac:dyDescent="0.25">
      <c r="L1891" s="62"/>
    </row>
    <row r="1892" spans="2:22" x14ac:dyDescent="0.25">
      <c r="L1892" s="62"/>
    </row>
    <row r="1893" spans="2:22" x14ac:dyDescent="0.25">
      <c r="L1893" s="62"/>
    </row>
    <row r="1894" spans="2:22" x14ac:dyDescent="0.25">
      <c r="L1894" s="62"/>
    </row>
    <row r="1895" spans="2:22" x14ac:dyDescent="0.25">
      <c r="L1895" s="62"/>
    </row>
    <row r="1896" spans="2:22" x14ac:dyDescent="0.25">
      <c r="L1896" s="62"/>
    </row>
    <row r="1897" spans="2:22" x14ac:dyDescent="0.25">
      <c r="L1897" s="62"/>
    </row>
    <row r="1898" spans="2:22" x14ac:dyDescent="0.25">
      <c r="L1898" s="62"/>
    </row>
    <row r="1899" spans="2:22" x14ac:dyDescent="0.25">
      <c r="L1899" s="62"/>
    </row>
    <row r="1900" spans="2:22" x14ac:dyDescent="0.25">
      <c r="B1900" s="706" t="s">
        <v>0</v>
      </c>
      <c r="C1900" s="706"/>
      <c r="D1900" s="706"/>
      <c r="E1900" s="706"/>
      <c r="F1900" s="706"/>
      <c r="G1900" s="706"/>
      <c r="H1900" s="706"/>
      <c r="I1900" s="706"/>
      <c r="J1900" s="706"/>
      <c r="K1900" s="706"/>
      <c r="L1900" s="706"/>
      <c r="M1900" s="706"/>
      <c r="N1900" s="706"/>
      <c r="O1900" s="706"/>
      <c r="P1900" s="706"/>
      <c r="Q1900" s="706"/>
      <c r="R1900" s="706"/>
      <c r="S1900" s="706"/>
      <c r="T1900" s="706"/>
      <c r="U1900" s="706"/>
      <c r="V1900" s="706"/>
    </row>
    <row r="1901" spans="2:22" x14ac:dyDescent="0.25">
      <c r="B1901" s="713" t="s">
        <v>1</v>
      </c>
      <c r="C1901" s="713"/>
      <c r="D1901" s="713"/>
      <c r="E1901" s="713"/>
      <c r="F1901" s="713"/>
      <c r="G1901" s="713"/>
      <c r="H1901" s="713"/>
      <c r="I1901" s="713"/>
      <c r="J1901" s="713"/>
      <c r="K1901" s="713"/>
      <c r="L1901" s="713"/>
      <c r="M1901" s="713"/>
      <c r="N1901" s="713"/>
      <c r="O1901" s="713"/>
      <c r="P1901" s="713"/>
      <c r="Q1901" s="713"/>
      <c r="R1901" s="713"/>
      <c r="S1901" s="713"/>
      <c r="T1901" s="713"/>
      <c r="U1901" s="713"/>
      <c r="V1901" s="713"/>
    </row>
    <row r="1902" spans="2:22" x14ac:dyDescent="0.25">
      <c r="B1902" s="713" t="s">
        <v>2</v>
      </c>
      <c r="C1902" s="713"/>
      <c r="D1902" s="713"/>
      <c r="E1902" s="713"/>
      <c r="F1902" s="713"/>
      <c r="G1902" s="713"/>
      <c r="H1902" s="713"/>
      <c r="I1902" s="713"/>
      <c r="J1902" s="713"/>
      <c r="K1902" s="713"/>
      <c r="L1902" s="713"/>
      <c r="M1902" s="713"/>
      <c r="N1902" s="713"/>
      <c r="O1902" s="713"/>
      <c r="P1902" s="713"/>
      <c r="Q1902" s="713"/>
      <c r="R1902" s="713"/>
      <c r="S1902" s="713"/>
      <c r="T1902" s="713"/>
      <c r="U1902" s="713"/>
      <c r="V1902" s="713"/>
    </row>
    <row r="1903" spans="2:22" x14ac:dyDescent="0.25">
      <c r="B1903" s="713" t="s">
        <v>3</v>
      </c>
      <c r="C1903" s="713"/>
      <c r="D1903" s="713"/>
      <c r="E1903" s="713"/>
      <c r="F1903" s="713"/>
      <c r="G1903" s="713"/>
      <c r="H1903" s="713"/>
      <c r="I1903" s="713"/>
      <c r="J1903" s="713"/>
      <c r="K1903" s="713"/>
      <c r="L1903" s="713"/>
      <c r="M1903" s="713"/>
      <c r="N1903" s="713"/>
      <c r="O1903" s="713"/>
      <c r="P1903" s="713"/>
      <c r="Q1903" s="713"/>
      <c r="R1903" s="713"/>
      <c r="S1903" s="713"/>
      <c r="T1903" s="713"/>
      <c r="U1903" s="713"/>
      <c r="V1903" s="713"/>
    </row>
    <row r="1904" spans="2:22" x14ac:dyDescent="0.25">
      <c r="B1904" s="713" t="s">
        <v>494</v>
      </c>
      <c r="C1904" s="713"/>
      <c r="D1904" s="713"/>
      <c r="E1904" s="713"/>
      <c r="F1904" s="713"/>
      <c r="G1904" s="713"/>
      <c r="H1904" s="713"/>
      <c r="I1904" s="713"/>
      <c r="J1904" s="713"/>
      <c r="K1904" s="713"/>
      <c r="L1904" s="713"/>
      <c r="M1904" s="713"/>
      <c r="N1904" s="713"/>
      <c r="O1904" s="713"/>
      <c r="P1904" s="713"/>
      <c r="Q1904" s="713"/>
      <c r="R1904" s="713"/>
      <c r="S1904" s="713"/>
      <c r="T1904" s="713"/>
      <c r="U1904" s="713"/>
      <c r="V1904" s="713"/>
    </row>
    <row r="1905" spans="2:22" x14ac:dyDescent="0.25">
      <c r="B1905" s="714" t="s">
        <v>4</v>
      </c>
      <c r="C1905" s="714"/>
      <c r="D1905" s="714"/>
      <c r="E1905" s="714"/>
      <c r="F1905" s="714"/>
      <c r="G1905" s="714"/>
      <c r="H1905" s="714"/>
      <c r="I1905" s="714"/>
      <c r="J1905" s="714"/>
      <c r="K1905" s="714"/>
      <c r="L1905" s="714"/>
      <c r="M1905" s="714"/>
      <c r="N1905" s="714"/>
      <c r="O1905" s="714"/>
      <c r="P1905" s="714"/>
      <c r="Q1905" s="714"/>
      <c r="R1905" s="714"/>
      <c r="S1905" s="714"/>
      <c r="T1905" s="714"/>
      <c r="U1905" s="714"/>
      <c r="V1905" s="714"/>
    </row>
    <row r="1906" spans="2:22" x14ac:dyDescent="0.25">
      <c r="B1906" s="737" t="s">
        <v>214</v>
      </c>
      <c r="C1906" s="737"/>
      <c r="D1906" s="737"/>
      <c r="E1906" s="737"/>
      <c r="F1906" s="737"/>
      <c r="G1906" s="737"/>
      <c r="H1906" s="737"/>
      <c r="I1906" s="737"/>
      <c r="J1906" s="737"/>
      <c r="K1906" s="737"/>
      <c r="L1906" s="737"/>
      <c r="M1906" s="737"/>
      <c r="N1906" s="737"/>
      <c r="O1906" s="737"/>
      <c r="P1906" s="737"/>
      <c r="Q1906" s="737"/>
      <c r="R1906" s="737"/>
      <c r="S1906" s="737"/>
      <c r="T1906" s="737"/>
      <c r="U1906" s="737"/>
      <c r="V1906" s="737"/>
    </row>
    <row r="1907" spans="2:22" ht="18.75" thickBot="1" x14ac:dyDescent="0.3">
      <c r="B1907" s="2"/>
      <c r="C1907" s="2"/>
      <c r="D1907" s="3"/>
      <c r="E1907" s="3"/>
      <c r="F1907" s="3"/>
      <c r="G1907" s="3"/>
      <c r="H1907" s="3"/>
      <c r="I1907" s="3"/>
      <c r="J1907" s="3"/>
      <c r="K1907" s="3"/>
      <c r="L1907" s="4"/>
      <c r="M1907" s="3"/>
      <c r="N1907" s="3"/>
      <c r="O1907" s="3"/>
      <c r="P1907" s="3"/>
      <c r="Q1907" s="3"/>
      <c r="R1907" s="3"/>
      <c r="S1907" s="3"/>
      <c r="T1907" s="2"/>
      <c r="U1907" s="2"/>
      <c r="V1907" s="2"/>
    </row>
    <row r="1908" spans="2:22" ht="15.75" thickTop="1" x14ac:dyDescent="0.25">
      <c r="B1908" s="698" t="s">
        <v>6</v>
      </c>
      <c r="C1908" s="700" t="s">
        <v>7</v>
      </c>
      <c r="D1908" s="702" t="s">
        <v>8</v>
      </c>
      <c r="E1908" s="702" t="s">
        <v>177</v>
      </c>
      <c r="F1908" s="702" t="s">
        <v>178</v>
      </c>
      <c r="G1908" s="702" t="s">
        <v>9</v>
      </c>
      <c r="H1908" s="702" t="s">
        <v>10</v>
      </c>
      <c r="I1908" s="312"/>
      <c r="J1908" s="702" t="s">
        <v>179</v>
      </c>
      <c r="K1908" s="702" t="s">
        <v>11</v>
      </c>
      <c r="L1908" s="700" t="s">
        <v>12</v>
      </c>
      <c r="M1908" s="704" t="s">
        <v>13</v>
      </c>
      <c r="N1908" s="704" t="s">
        <v>14</v>
      </c>
      <c r="O1908" s="704" t="s">
        <v>15</v>
      </c>
      <c r="P1908" s="715" t="s">
        <v>16</v>
      </c>
      <c r="Q1908" s="716"/>
      <c r="R1908" s="716"/>
      <c r="S1908" s="717"/>
      <c r="T1908" s="721" t="s">
        <v>17</v>
      </c>
      <c r="U1908" s="722"/>
      <c r="V1908" s="708" t="s">
        <v>18</v>
      </c>
    </row>
    <row r="1909" spans="2:22" x14ac:dyDescent="0.25">
      <c r="B1909" s="699"/>
      <c r="C1909" s="701"/>
      <c r="D1909" s="703"/>
      <c r="E1909" s="765"/>
      <c r="F1909" s="765"/>
      <c r="G1909" s="703"/>
      <c r="H1909" s="703"/>
      <c r="I1909" s="313"/>
      <c r="J1909" s="765"/>
      <c r="K1909" s="703"/>
      <c r="L1909" s="701"/>
      <c r="M1909" s="705"/>
      <c r="N1909" s="705"/>
      <c r="O1909" s="705"/>
      <c r="P1909" s="718"/>
      <c r="Q1909" s="719"/>
      <c r="R1909" s="719"/>
      <c r="S1909" s="720"/>
      <c r="T1909" s="723"/>
      <c r="U1909" s="724"/>
      <c r="V1909" s="709"/>
    </row>
    <row r="1910" spans="2:22" ht="48" x14ac:dyDescent="0.25">
      <c r="B1910" s="699"/>
      <c r="C1910" s="701"/>
      <c r="D1910" s="703"/>
      <c r="E1910" s="765"/>
      <c r="F1910" s="765"/>
      <c r="G1910" s="703"/>
      <c r="H1910" s="703"/>
      <c r="I1910" s="313" t="s">
        <v>180</v>
      </c>
      <c r="J1910" s="765"/>
      <c r="K1910" s="703"/>
      <c r="L1910" s="701"/>
      <c r="M1910" s="705"/>
      <c r="N1910" s="705"/>
      <c r="O1910" s="705"/>
      <c r="P1910" s="738" t="s">
        <v>19</v>
      </c>
      <c r="Q1910" s="738" t="s">
        <v>20</v>
      </c>
      <c r="R1910" s="738" t="s">
        <v>21</v>
      </c>
      <c r="S1910" s="738" t="s">
        <v>22</v>
      </c>
      <c r="T1910" s="740" t="s">
        <v>23</v>
      </c>
      <c r="U1910" s="740" t="s">
        <v>24</v>
      </c>
      <c r="V1910" s="709"/>
    </row>
    <row r="1911" spans="2:22" ht="15.75" thickBot="1" x14ac:dyDescent="0.3">
      <c r="B1911" s="727"/>
      <c r="C1911" s="725"/>
      <c r="D1911" s="707"/>
      <c r="E1911" s="766"/>
      <c r="F1911" s="766"/>
      <c r="G1911" s="707"/>
      <c r="H1911" s="707"/>
      <c r="I1911" s="314"/>
      <c r="J1911" s="766"/>
      <c r="K1911" s="707"/>
      <c r="L1911" s="725"/>
      <c r="M1911" s="696"/>
      <c r="N1911" s="696"/>
      <c r="O1911" s="696"/>
      <c r="P1911" s="739"/>
      <c r="Q1911" s="739"/>
      <c r="R1911" s="739"/>
      <c r="S1911" s="739"/>
      <c r="T1911" s="741"/>
      <c r="U1911" s="741"/>
      <c r="V1911" s="710"/>
    </row>
    <row r="1912" spans="2:22" ht="144.75" thickBot="1" x14ac:dyDescent="0.3">
      <c r="B1912" s="285">
        <v>1</v>
      </c>
      <c r="C1912" s="286">
        <v>39801</v>
      </c>
      <c r="D1912" s="164" t="s">
        <v>463</v>
      </c>
      <c r="E1912" s="667" t="s">
        <v>489</v>
      </c>
      <c r="F1912" s="668" t="s">
        <v>182</v>
      </c>
      <c r="G1912" s="164">
        <v>9</v>
      </c>
      <c r="H1912" s="164" t="s">
        <v>181</v>
      </c>
      <c r="I1912" s="164">
        <v>105</v>
      </c>
      <c r="J1912" s="438" t="s">
        <v>520</v>
      </c>
      <c r="K1912" s="71">
        <v>1</v>
      </c>
      <c r="L1912" s="164" t="s">
        <v>75</v>
      </c>
      <c r="M1912" s="343">
        <v>38643</v>
      </c>
      <c r="N1912" s="72">
        <v>38643</v>
      </c>
      <c r="O1912" s="344" t="s">
        <v>183</v>
      </c>
      <c r="P1912" s="74">
        <v>0</v>
      </c>
      <c r="Q1912" s="74">
        <v>0.5</v>
      </c>
      <c r="R1912" s="74">
        <v>0.5</v>
      </c>
      <c r="S1912" s="74">
        <v>0</v>
      </c>
      <c r="T1912" s="75" t="s">
        <v>29</v>
      </c>
      <c r="U1912" s="75"/>
      <c r="V1912" s="287" t="s">
        <v>558</v>
      </c>
    </row>
    <row r="1913" spans="2:22" ht="15.75" thickTop="1" x14ac:dyDescent="0.25">
      <c r="L1913" s="62"/>
    </row>
    <row r="1914" spans="2:22" x14ac:dyDescent="0.25">
      <c r="L1914" s="62"/>
    </row>
    <row r="1915" spans="2:22" x14ac:dyDescent="0.25">
      <c r="L1915" s="62"/>
    </row>
    <row r="1916" spans="2:22" x14ac:dyDescent="0.25">
      <c r="L1916" s="62"/>
    </row>
    <row r="1917" spans="2:22" x14ac:dyDescent="0.25">
      <c r="L1917" s="62"/>
      <c r="N1917" s="61">
        <f>SUM(N1912:N1916)</f>
        <v>38643</v>
      </c>
    </row>
    <row r="1918" spans="2:22" x14ac:dyDescent="0.25">
      <c r="L1918" s="62"/>
    </row>
    <row r="1919" spans="2:22" x14ac:dyDescent="0.25">
      <c r="L1919" s="62"/>
    </row>
    <row r="1920" spans="2:22" x14ac:dyDescent="0.25">
      <c r="L1920" s="62"/>
    </row>
    <row r="1921" spans="12:12" x14ac:dyDescent="0.25">
      <c r="L1921" s="62"/>
    </row>
    <row r="1922" spans="12:12" x14ac:dyDescent="0.25">
      <c r="L1922" s="62"/>
    </row>
    <row r="1923" spans="12:12" x14ac:dyDescent="0.25">
      <c r="L1923" s="62"/>
    </row>
    <row r="1924" spans="12:12" x14ac:dyDescent="0.25">
      <c r="L1924" s="62"/>
    </row>
    <row r="1925" spans="12:12" x14ac:dyDescent="0.25">
      <c r="L1925" s="62"/>
    </row>
    <row r="1926" spans="12:12" x14ac:dyDescent="0.25">
      <c r="L1926" s="62"/>
    </row>
    <row r="1927" spans="12:12" x14ac:dyDescent="0.25">
      <c r="L1927" s="62"/>
    </row>
    <row r="1928" spans="12:12" x14ac:dyDescent="0.25">
      <c r="L1928" s="62"/>
    </row>
    <row r="1929" spans="12:12" x14ac:dyDescent="0.25">
      <c r="L1929" s="62"/>
    </row>
    <row r="1930" spans="12:12" x14ac:dyDescent="0.25">
      <c r="L1930" s="62"/>
    </row>
    <row r="1931" spans="12:12" x14ac:dyDescent="0.25">
      <c r="L1931" s="62"/>
    </row>
    <row r="1932" spans="12:12" x14ac:dyDescent="0.25">
      <c r="L1932" s="62"/>
    </row>
    <row r="1933" spans="12:12" x14ac:dyDescent="0.25">
      <c r="L1933" s="62"/>
    </row>
    <row r="1934" spans="12:12" x14ac:dyDescent="0.25">
      <c r="L1934" s="62"/>
    </row>
    <row r="1935" spans="12:12" x14ac:dyDescent="0.25">
      <c r="L1935" s="62"/>
    </row>
    <row r="1936" spans="12:12" x14ac:dyDescent="0.25">
      <c r="L1936" s="62"/>
    </row>
    <row r="1937" spans="2:22" x14ac:dyDescent="0.25">
      <c r="L1937" s="62"/>
    </row>
    <row r="1938" spans="2:22" x14ac:dyDescent="0.25">
      <c r="L1938" s="62"/>
    </row>
    <row r="1939" spans="2:22" x14ac:dyDescent="0.25">
      <c r="L1939" s="62"/>
    </row>
    <row r="1940" spans="2:22" x14ac:dyDescent="0.25">
      <c r="L1940" s="62"/>
    </row>
    <row r="1941" spans="2:22" x14ac:dyDescent="0.25">
      <c r="L1941" s="62"/>
    </row>
    <row r="1942" spans="2:22" x14ac:dyDescent="0.25">
      <c r="L1942" s="62"/>
    </row>
    <row r="1943" spans="2:22" x14ac:dyDescent="0.25">
      <c r="L1943" s="62"/>
    </row>
    <row r="1944" spans="2:22" x14ac:dyDescent="0.25">
      <c r="L1944" s="62"/>
    </row>
    <row r="1945" spans="2:22" x14ac:dyDescent="0.25">
      <c r="B1945" s="706" t="s">
        <v>0</v>
      </c>
      <c r="C1945" s="706"/>
      <c r="D1945" s="706"/>
      <c r="E1945" s="706"/>
      <c r="F1945" s="706"/>
      <c r="G1945" s="706"/>
      <c r="H1945" s="706"/>
      <c r="I1945" s="706"/>
      <c r="J1945" s="706"/>
      <c r="K1945" s="706"/>
      <c r="L1945" s="706"/>
      <c r="M1945" s="706"/>
      <c r="N1945" s="706"/>
      <c r="O1945" s="706"/>
      <c r="P1945" s="706"/>
      <c r="Q1945" s="706"/>
      <c r="R1945" s="706"/>
      <c r="S1945" s="706"/>
      <c r="T1945" s="706"/>
      <c r="U1945" s="706"/>
      <c r="V1945" s="706"/>
    </row>
    <row r="1946" spans="2:22" x14ac:dyDescent="0.25">
      <c r="B1946" s="713" t="s">
        <v>1</v>
      </c>
      <c r="C1946" s="713"/>
      <c r="D1946" s="713"/>
      <c r="E1946" s="713"/>
      <c r="F1946" s="713"/>
      <c r="G1946" s="713"/>
      <c r="H1946" s="713"/>
      <c r="I1946" s="713"/>
      <c r="J1946" s="713"/>
      <c r="K1946" s="713"/>
      <c r="L1946" s="713"/>
      <c r="M1946" s="713"/>
      <c r="N1946" s="713"/>
      <c r="O1946" s="713"/>
      <c r="P1946" s="713"/>
      <c r="Q1946" s="713"/>
      <c r="R1946" s="713"/>
      <c r="S1946" s="713"/>
      <c r="T1946" s="713"/>
      <c r="U1946" s="713"/>
      <c r="V1946" s="713"/>
    </row>
    <row r="1947" spans="2:22" x14ac:dyDescent="0.25">
      <c r="B1947" s="713" t="s">
        <v>2</v>
      </c>
      <c r="C1947" s="713"/>
      <c r="D1947" s="713"/>
      <c r="E1947" s="713"/>
      <c r="F1947" s="713"/>
      <c r="G1947" s="713"/>
      <c r="H1947" s="713"/>
      <c r="I1947" s="713"/>
      <c r="J1947" s="713"/>
      <c r="K1947" s="713"/>
      <c r="L1947" s="713"/>
      <c r="M1947" s="713"/>
      <c r="N1947" s="713"/>
      <c r="O1947" s="713"/>
      <c r="P1947" s="713"/>
      <c r="Q1947" s="713"/>
      <c r="R1947" s="713"/>
      <c r="S1947" s="713"/>
      <c r="T1947" s="713"/>
      <c r="U1947" s="713"/>
      <c r="V1947" s="713"/>
    </row>
    <row r="1948" spans="2:22" x14ac:dyDescent="0.25">
      <c r="B1948" s="713" t="s">
        <v>3</v>
      </c>
      <c r="C1948" s="713"/>
      <c r="D1948" s="713"/>
      <c r="E1948" s="713"/>
      <c r="F1948" s="713"/>
      <c r="G1948" s="713"/>
      <c r="H1948" s="713"/>
      <c r="I1948" s="713"/>
      <c r="J1948" s="713"/>
      <c r="K1948" s="713"/>
      <c r="L1948" s="713"/>
      <c r="M1948" s="713"/>
      <c r="N1948" s="713"/>
      <c r="O1948" s="713"/>
      <c r="P1948" s="713"/>
      <c r="Q1948" s="713"/>
      <c r="R1948" s="713"/>
      <c r="S1948" s="713"/>
      <c r="T1948" s="713"/>
      <c r="U1948" s="713"/>
      <c r="V1948" s="713"/>
    </row>
    <row r="1949" spans="2:22" x14ac:dyDescent="0.25">
      <c r="B1949" s="713" t="s">
        <v>494</v>
      </c>
      <c r="C1949" s="713"/>
      <c r="D1949" s="713"/>
      <c r="E1949" s="713"/>
      <c r="F1949" s="713"/>
      <c r="G1949" s="713"/>
      <c r="H1949" s="713"/>
      <c r="I1949" s="713"/>
      <c r="J1949" s="713"/>
      <c r="K1949" s="713"/>
      <c r="L1949" s="713"/>
      <c r="M1949" s="713"/>
      <c r="N1949" s="713"/>
      <c r="O1949" s="713"/>
      <c r="P1949" s="713"/>
      <c r="Q1949" s="713"/>
      <c r="R1949" s="713"/>
      <c r="S1949" s="713"/>
      <c r="T1949" s="713"/>
      <c r="U1949" s="713"/>
      <c r="V1949" s="713"/>
    </row>
    <row r="1950" spans="2:22" x14ac:dyDescent="0.25">
      <c r="B1950" s="714" t="s">
        <v>4</v>
      </c>
      <c r="C1950" s="714"/>
      <c r="D1950" s="714"/>
      <c r="E1950" s="714"/>
      <c r="F1950" s="714"/>
      <c r="G1950" s="714"/>
      <c r="H1950" s="714"/>
      <c r="I1950" s="714"/>
      <c r="J1950" s="714"/>
      <c r="K1950" s="714"/>
      <c r="L1950" s="714"/>
      <c r="M1950" s="714"/>
      <c r="N1950" s="714"/>
      <c r="O1950" s="714"/>
      <c r="P1950" s="714"/>
      <c r="Q1950" s="714"/>
      <c r="R1950" s="714"/>
      <c r="S1950" s="714"/>
      <c r="T1950" s="714"/>
      <c r="U1950" s="714"/>
      <c r="V1950" s="714"/>
    </row>
    <row r="1951" spans="2:22" x14ac:dyDescent="0.25">
      <c r="B1951" s="697" t="s">
        <v>193</v>
      </c>
      <c r="C1951" s="697"/>
      <c r="D1951" s="697"/>
      <c r="E1951" s="697"/>
      <c r="F1951" s="697"/>
      <c r="G1951" s="697"/>
      <c r="H1951" s="697"/>
      <c r="I1951" s="697"/>
      <c r="J1951" s="697"/>
      <c r="K1951" s="697"/>
      <c r="L1951" s="697"/>
      <c r="M1951" s="697"/>
      <c r="N1951" s="697"/>
      <c r="O1951" s="697"/>
      <c r="P1951" s="697"/>
      <c r="Q1951" s="697"/>
      <c r="R1951" s="697"/>
      <c r="S1951" s="697"/>
      <c r="T1951" s="697"/>
      <c r="U1951" s="697"/>
      <c r="V1951" s="697"/>
    </row>
    <row r="1952" spans="2:22" ht="18.75" thickBot="1" x14ac:dyDescent="0.3">
      <c r="B1952" s="2"/>
      <c r="C1952" s="2"/>
      <c r="D1952" s="3"/>
      <c r="E1952" s="3"/>
      <c r="F1952" s="3"/>
      <c r="G1952" s="3"/>
      <c r="H1952" s="3"/>
      <c r="I1952" s="3"/>
      <c r="J1952" s="3"/>
      <c r="K1952" s="3"/>
      <c r="L1952" s="4"/>
      <c r="M1952" s="3"/>
      <c r="N1952" s="3"/>
      <c r="O1952" s="3"/>
      <c r="P1952" s="3"/>
      <c r="Q1952" s="3"/>
      <c r="R1952" s="3"/>
      <c r="S1952" s="3"/>
      <c r="T1952" s="2"/>
      <c r="U1952" s="2"/>
      <c r="V1952" s="2"/>
    </row>
    <row r="1953" spans="2:22" ht="15.75" thickTop="1" x14ac:dyDescent="0.25">
      <c r="B1953" s="698" t="s">
        <v>6</v>
      </c>
      <c r="C1953" s="700" t="s">
        <v>7</v>
      </c>
      <c r="D1953" s="702" t="s">
        <v>8</v>
      </c>
      <c r="E1953" s="702" t="s">
        <v>177</v>
      </c>
      <c r="F1953" s="702" t="s">
        <v>178</v>
      </c>
      <c r="G1953" s="702" t="s">
        <v>9</v>
      </c>
      <c r="H1953" s="702" t="s">
        <v>10</v>
      </c>
      <c r="I1953" s="312"/>
      <c r="J1953" s="702" t="s">
        <v>179</v>
      </c>
      <c r="K1953" s="702" t="s">
        <v>11</v>
      </c>
      <c r="L1953" s="700" t="s">
        <v>12</v>
      </c>
      <c r="M1953" s="704" t="s">
        <v>13</v>
      </c>
      <c r="N1953" s="704" t="s">
        <v>14</v>
      </c>
      <c r="O1953" s="704" t="s">
        <v>15</v>
      </c>
      <c r="P1953" s="715" t="s">
        <v>16</v>
      </c>
      <c r="Q1953" s="716"/>
      <c r="R1953" s="716"/>
      <c r="S1953" s="717"/>
      <c r="T1953" s="721" t="s">
        <v>17</v>
      </c>
      <c r="U1953" s="722"/>
      <c r="V1953" s="708" t="s">
        <v>18</v>
      </c>
    </row>
    <row r="1954" spans="2:22" x14ac:dyDescent="0.25">
      <c r="B1954" s="699"/>
      <c r="C1954" s="701"/>
      <c r="D1954" s="703"/>
      <c r="E1954" s="703"/>
      <c r="F1954" s="703"/>
      <c r="G1954" s="703"/>
      <c r="H1954" s="703"/>
      <c r="I1954" s="313"/>
      <c r="J1954" s="703"/>
      <c r="K1954" s="703"/>
      <c r="L1954" s="701"/>
      <c r="M1954" s="705"/>
      <c r="N1954" s="705"/>
      <c r="O1954" s="705"/>
      <c r="P1954" s="718"/>
      <c r="Q1954" s="719"/>
      <c r="R1954" s="719"/>
      <c r="S1954" s="720"/>
      <c r="T1954" s="723"/>
      <c r="U1954" s="724"/>
      <c r="V1954" s="709"/>
    </row>
    <row r="1955" spans="2:22" ht="48" x14ac:dyDescent="0.25">
      <c r="B1955" s="699"/>
      <c r="C1955" s="701"/>
      <c r="D1955" s="703"/>
      <c r="E1955" s="703"/>
      <c r="F1955" s="703"/>
      <c r="G1955" s="703"/>
      <c r="H1955" s="703"/>
      <c r="I1955" s="313" t="s">
        <v>180</v>
      </c>
      <c r="J1955" s="703"/>
      <c r="K1955" s="703"/>
      <c r="L1955" s="701"/>
      <c r="M1955" s="705"/>
      <c r="N1955" s="705"/>
      <c r="O1955" s="705"/>
      <c r="P1955" s="711" t="s">
        <v>19</v>
      </c>
      <c r="Q1955" s="711" t="s">
        <v>20</v>
      </c>
      <c r="R1955" s="711" t="s">
        <v>21</v>
      </c>
      <c r="S1955" s="711" t="s">
        <v>22</v>
      </c>
      <c r="T1955" s="695" t="s">
        <v>23</v>
      </c>
      <c r="U1955" s="695" t="s">
        <v>24</v>
      </c>
      <c r="V1955" s="709"/>
    </row>
    <row r="1956" spans="2:22" ht="15.75" thickBot="1" x14ac:dyDescent="0.3">
      <c r="B1956" s="727"/>
      <c r="C1956" s="725"/>
      <c r="D1956" s="707"/>
      <c r="E1956" s="707"/>
      <c r="F1956" s="707"/>
      <c r="G1956" s="707"/>
      <c r="H1956" s="707"/>
      <c r="I1956" s="314"/>
      <c r="J1956" s="707"/>
      <c r="K1956" s="707"/>
      <c r="L1956" s="725"/>
      <c r="M1956" s="696"/>
      <c r="N1956" s="696"/>
      <c r="O1956" s="696"/>
      <c r="P1956" s="712"/>
      <c r="Q1956" s="712"/>
      <c r="R1956" s="712"/>
      <c r="S1956" s="712"/>
      <c r="T1956" s="696"/>
      <c r="U1956" s="696"/>
      <c r="V1956" s="710"/>
    </row>
    <row r="1957" spans="2:22" ht="120.75" thickBot="1" x14ac:dyDescent="0.3">
      <c r="B1957" s="433">
        <v>1</v>
      </c>
      <c r="C1957" s="170">
        <v>51101</v>
      </c>
      <c r="D1957" s="170" t="s">
        <v>464</v>
      </c>
      <c r="E1957" s="318" t="s">
        <v>489</v>
      </c>
      <c r="F1957" s="319" t="s">
        <v>182</v>
      </c>
      <c r="G1957" s="5">
        <v>9</v>
      </c>
      <c r="H1957" s="170" t="s">
        <v>181</v>
      </c>
      <c r="I1957" s="170">
        <v>105</v>
      </c>
      <c r="J1957" s="438" t="s">
        <v>520</v>
      </c>
      <c r="K1957" s="170">
        <v>12</v>
      </c>
      <c r="L1957" s="170" t="s">
        <v>31</v>
      </c>
      <c r="M1957" s="434">
        <v>400</v>
      </c>
      <c r="N1957" s="435">
        <v>5000</v>
      </c>
      <c r="O1957" s="170" t="s">
        <v>189</v>
      </c>
      <c r="P1957" s="436">
        <v>0.1</v>
      </c>
      <c r="Q1957" s="436">
        <v>0.4</v>
      </c>
      <c r="R1957" s="436">
        <v>0.4</v>
      </c>
      <c r="S1957" s="436">
        <v>0.1</v>
      </c>
      <c r="T1957" s="437" t="s">
        <v>29</v>
      </c>
      <c r="U1957" s="170"/>
      <c r="V1957" s="356" t="s">
        <v>558</v>
      </c>
    </row>
    <row r="1958" spans="2:22" ht="15.75" thickTop="1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51"/>
      <c r="M1958" s="1"/>
      <c r="N1958" s="44"/>
      <c r="O1958" s="1"/>
      <c r="P1958" s="1"/>
      <c r="Q1958" s="1"/>
      <c r="R1958" s="1"/>
      <c r="S1958" s="1"/>
      <c r="T1958" s="1"/>
      <c r="U1958" s="1"/>
      <c r="V1958" s="1"/>
    </row>
    <row r="1962" spans="2:22" x14ac:dyDescent="0.25">
      <c r="N1962" s="70">
        <f>SUM(N1957:N1961)</f>
        <v>5000</v>
      </c>
    </row>
    <row r="1974" spans="2:22" x14ac:dyDescent="0.25">
      <c r="B1974" s="706" t="s">
        <v>0</v>
      </c>
      <c r="C1974" s="706"/>
      <c r="D1974" s="706"/>
      <c r="E1974" s="706"/>
      <c r="F1974" s="706"/>
      <c r="G1974" s="706"/>
      <c r="H1974" s="706"/>
      <c r="I1974" s="706"/>
      <c r="J1974" s="706"/>
      <c r="K1974" s="706"/>
      <c r="L1974" s="706"/>
      <c r="M1974" s="706"/>
      <c r="N1974" s="706"/>
      <c r="O1974" s="706"/>
      <c r="P1974" s="706"/>
      <c r="Q1974" s="706"/>
      <c r="R1974" s="706"/>
      <c r="S1974" s="706"/>
      <c r="T1974" s="706"/>
      <c r="U1974" s="706"/>
      <c r="V1974" s="706"/>
    </row>
    <row r="1975" spans="2:22" x14ac:dyDescent="0.25">
      <c r="B1975" s="713" t="s">
        <v>1</v>
      </c>
      <c r="C1975" s="713"/>
      <c r="D1975" s="713"/>
      <c r="E1975" s="713"/>
      <c r="F1975" s="713"/>
      <c r="G1975" s="713"/>
      <c r="H1975" s="713"/>
      <c r="I1975" s="713"/>
      <c r="J1975" s="713"/>
      <c r="K1975" s="713"/>
      <c r="L1975" s="713"/>
      <c r="M1975" s="713"/>
      <c r="N1975" s="713"/>
      <c r="O1975" s="713"/>
      <c r="P1975" s="713"/>
      <c r="Q1975" s="713"/>
      <c r="R1975" s="713"/>
      <c r="S1975" s="713"/>
      <c r="T1975" s="713"/>
      <c r="U1975" s="713"/>
      <c r="V1975" s="713"/>
    </row>
    <row r="1976" spans="2:22" x14ac:dyDescent="0.25">
      <c r="B1976" s="713" t="s">
        <v>2</v>
      </c>
      <c r="C1976" s="713"/>
      <c r="D1976" s="713"/>
      <c r="E1976" s="713"/>
      <c r="F1976" s="713"/>
      <c r="G1976" s="713"/>
      <c r="H1976" s="713"/>
      <c r="I1976" s="713"/>
      <c r="J1976" s="713"/>
      <c r="K1976" s="713"/>
      <c r="L1976" s="713"/>
      <c r="M1976" s="713"/>
      <c r="N1976" s="713"/>
      <c r="O1976" s="713"/>
      <c r="P1976" s="713"/>
      <c r="Q1976" s="713"/>
      <c r="R1976" s="713"/>
      <c r="S1976" s="713"/>
      <c r="T1976" s="713"/>
      <c r="U1976" s="713"/>
      <c r="V1976" s="713"/>
    </row>
    <row r="1977" spans="2:22" x14ac:dyDescent="0.25">
      <c r="B1977" s="713" t="s">
        <v>3</v>
      </c>
      <c r="C1977" s="713"/>
      <c r="D1977" s="713"/>
      <c r="E1977" s="713"/>
      <c r="F1977" s="713"/>
      <c r="G1977" s="713"/>
      <c r="H1977" s="713"/>
      <c r="I1977" s="713"/>
      <c r="J1977" s="713"/>
      <c r="K1977" s="713"/>
      <c r="L1977" s="713"/>
      <c r="M1977" s="713"/>
      <c r="N1977" s="713"/>
      <c r="O1977" s="713"/>
      <c r="P1977" s="713"/>
      <c r="Q1977" s="713"/>
      <c r="R1977" s="713"/>
      <c r="S1977" s="713"/>
      <c r="T1977" s="713"/>
      <c r="U1977" s="713"/>
      <c r="V1977" s="713"/>
    </row>
    <row r="1978" spans="2:22" x14ac:dyDescent="0.25">
      <c r="B1978" s="713" t="s">
        <v>494</v>
      </c>
      <c r="C1978" s="713"/>
      <c r="D1978" s="713"/>
      <c r="E1978" s="713"/>
      <c r="F1978" s="713"/>
      <c r="G1978" s="713"/>
      <c r="H1978" s="713"/>
      <c r="I1978" s="713"/>
      <c r="J1978" s="713"/>
      <c r="K1978" s="713"/>
      <c r="L1978" s="713"/>
      <c r="M1978" s="713"/>
      <c r="N1978" s="713"/>
      <c r="O1978" s="713"/>
      <c r="P1978" s="713"/>
      <c r="Q1978" s="713"/>
      <c r="R1978" s="713"/>
      <c r="S1978" s="713"/>
      <c r="T1978" s="713"/>
      <c r="U1978" s="713"/>
      <c r="V1978" s="713"/>
    </row>
    <row r="1979" spans="2:22" x14ac:dyDescent="0.25">
      <c r="B1979" s="714" t="s">
        <v>4</v>
      </c>
      <c r="C1979" s="714"/>
      <c r="D1979" s="714"/>
      <c r="E1979" s="714"/>
      <c r="F1979" s="714"/>
      <c r="G1979" s="714"/>
      <c r="H1979" s="714"/>
      <c r="I1979" s="714"/>
      <c r="J1979" s="714"/>
      <c r="K1979" s="714"/>
      <c r="L1979" s="714"/>
      <c r="M1979" s="714"/>
      <c r="N1979" s="714"/>
      <c r="O1979" s="714"/>
      <c r="P1979" s="714"/>
      <c r="Q1979" s="714"/>
      <c r="R1979" s="714"/>
      <c r="S1979" s="714"/>
      <c r="T1979" s="714"/>
      <c r="U1979" s="714"/>
      <c r="V1979" s="714"/>
    </row>
    <row r="1980" spans="2:22" x14ac:dyDescent="0.25">
      <c r="B1980" s="697" t="s">
        <v>488</v>
      </c>
      <c r="C1980" s="697"/>
      <c r="D1980" s="697"/>
      <c r="E1980" s="697"/>
      <c r="F1980" s="697"/>
      <c r="G1980" s="697"/>
      <c r="H1980" s="697"/>
      <c r="I1980" s="697"/>
      <c r="J1980" s="697"/>
      <c r="K1980" s="697"/>
      <c r="L1980" s="697"/>
      <c r="M1980" s="697"/>
      <c r="N1980" s="697"/>
      <c r="O1980" s="697"/>
      <c r="P1980" s="697"/>
      <c r="Q1980" s="697"/>
      <c r="R1980" s="697"/>
      <c r="S1980" s="697"/>
      <c r="T1980" s="697"/>
      <c r="U1980" s="697"/>
      <c r="V1980" s="697"/>
    </row>
    <row r="1981" spans="2:22" ht="18.75" thickBot="1" x14ac:dyDescent="0.3">
      <c r="B1981" s="2"/>
      <c r="C1981" s="2"/>
      <c r="D1981" s="3"/>
      <c r="E1981" s="3"/>
      <c r="F1981" s="3"/>
      <c r="G1981" s="3"/>
      <c r="H1981" s="3"/>
      <c r="I1981" s="3"/>
      <c r="J1981" s="3"/>
      <c r="K1981" s="3"/>
      <c r="L1981" s="4"/>
      <c r="M1981" s="3"/>
      <c r="N1981" s="3"/>
      <c r="O1981" s="3"/>
      <c r="P1981" s="3"/>
      <c r="Q1981" s="3"/>
      <c r="R1981" s="3"/>
      <c r="S1981" s="3"/>
      <c r="T1981" s="2"/>
      <c r="U1981" s="2"/>
      <c r="V1981" s="2"/>
    </row>
    <row r="1982" spans="2:22" ht="15.75" thickTop="1" x14ac:dyDescent="0.25">
      <c r="B1982" s="698" t="s">
        <v>6</v>
      </c>
      <c r="C1982" s="700" t="s">
        <v>7</v>
      </c>
      <c r="D1982" s="702" t="s">
        <v>8</v>
      </c>
      <c r="E1982" s="702" t="s">
        <v>177</v>
      </c>
      <c r="F1982" s="702" t="s">
        <v>178</v>
      </c>
      <c r="G1982" s="702" t="s">
        <v>9</v>
      </c>
      <c r="H1982" s="702" t="s">
        <v>10</v>
      </c>
      <c r="I1982" s="312"/>
      <c r="J1982" s="702" t="s">
        <v>179</v>
      </c>
      <c r="K1982" s="702" t="s">
        <v>11</v>
      </c>
      <c r="L1982" s="700" t="s">
        <v>12</v>
      </c>
      <c r="M1982" s="704" t="s">
        <v>13</v>
      </c>
      <c r="N1982" s="704" t="s">
        <v>14</v>
      </c>
      <c r="O1982" s="704" t="s">
        <v>15</v>
      </c>
      <c r="P1982" s="715" t="s">
        <v>16</v>
      </c>
      <c r="Q1982" s="716"/>
      <c r="R1982" s="716"/>
      <c r="S1982" s="717"/>
      <c r="T1982" s="721" t="s">
        <v>17</v>
      </c>
      <c r="U1982" s="722"/>
      <c r="V1982" s="708" t="s">
        <v>18</v>
      </c>
    </row>
    <row r="1983" spans="2:22" x14ac:dyDescent="0.25">
      <c r="B1983" s="699"/>
      <c r="C1983" s="701"/>
      <c r="D1983" s="703"/>
      <c r="E1983" s="703"/>
      <c r="F1983" s="703"/>
      <c r="G1983" s="703"/>
      <c r="H1983" s="703"/>
      <c r="I1983" s="313"/>
      <c r="J1983" s="703"/>
      <c r="K1983" s="703"/>
      <c r="L1983" s="701"/>
      <c r="M1983" s="705"/>
      <c r="N1983" s="705"/>
      <c r="O1983" s="705"/>
      <c r="P1983" s="718"/>
      <c r="Q1983" s="719"/>
      <c r="R1983" s="719"/>
      <c r="S1983" s="720"/>
      <c r="T1983" s="723"/>
      <c r="U1983" s="724"/>
      <c r="V1983" s="709"/>
    </row>
    <row r="1984" spans="2:22" ht="48" x14ac:dyDescent="0.25">
      <c r="B1984" s="699"/>
      <c r="C1984" s="701"/>
      <c r="D1984" s="703"/>
      <c r="E1984" s="703"/>
      <c r="F1984" s="703"/>
      <c r="G1984" s="703"/>
      <c r="H1984" s="703"/>
      <c r="I1984" s="313" t="s">
        <v>180</v>
      </c>
      <c r="J1984" s="703"/>
      <c r="K1984" s="703"/>
      <c r="L1984" s="701"/>
      <c r="M1984" s="705"/>
      <c r="N1984" s="705"/>
      <c r="O1984" s="705"/>
      <c r="P1984" s="711" t="s">
        <v>19</v>
      </c>
      <c r="Q1984" s="711" t="s">
        <v>20</v>
      </c>
      <c r="R1984" s="711" t="s">
        <v>21</v>
      </c>
      <c r="S1984" s="711" t="s">
        <v>22</v>
      </c>
      <c r="T1984" s="695" t="s">
        <v>23</v>
      </c>
      <c r="U1984" s="695" t="s">
        <v>24</v>
      </c>
      <c r="V1984" s="709"/>
    </row>
    <row r="1985" spans="2:22" ht="15.75" thickBot="1" x14ac:dyDescent="0.3">
      <c r="B1985" s="727"/>
      <c r="C1985" s="725"/>
      <c r="D1985" s="707"/>
      <c r="E1985" s="707"/>
      <c r="F1985" s="707"/>
      <c r="G1985" s="707"/>
      <c r="H1985" s="707"/>
      <c r="I1985" s="314"/>
      <c r="J1985" s="707"/>
      <c r="K1985" s="707"/>
      <c r="L1985" s="725"/>
      <c r="M1985" s="696"/>
      <c r="N1985" s="696"/>
      <c r="O1985" s="696"/>
      <c r="P1985" s="712"/>
      <c r="Q1985" s="712"/>
      <c r="R1985" s="712"/>
      <c r="S1985" s="712"/>
      <c r="T1985" s="696"/>
      <c r="U1985" s="696"/>
      <c r="V1985" s="710"/>
    </row>
    <row r="1986" spans="2:22" ht="60.75" customHeight="1" thickBot="1" x14ac:dyDescent="0.3">
      <c r="B1986" s="569">
        <v>1</v>
      </c>
      <c r="C1986" s="649">
        <v>51501</v>
      </c>
      <c r="D1986" s="7" t="s">
        <v>512</v>
      </c>
      <c r="E1986" s="318" t="s">
        <v>489</v>
      </c>
      <c r="F1986" s="319" t="s">
        <v>182</v>
      </c>
      <c r="G1986" s="5">
        <v>9</v>
      </c>
      <c r="H1986" s="170" t="s">
        <v>181</v>
      </c>
      <c r="I1986" s="170">
        <v>105</v>
      </c>
      <c r="J1986" s="790" t="s">
        <v>520</v>
      </c>
      <c r="K1986" s="7">
        <v>1</v>
      </c>
      <c r="L1986" s="649" t="s">
        <v>39</v>
      </c>
      <c r="M1986" s="650">
        <v>45000</v>
      </c>
      <c r="N1986" s="681">
        <v>22500</v>
      </c>
      <c r="O1986" s="731" t="s">
        <v>189</v>
      </c>
      <c r="P1986" s="545">
        <v>1</v>
      </c>
      <c r="Q1986" s="545">
        <v>0</v>
      </c>
      <c r="R1986" s="545">
        <v>0</v>
      </c>
      <c r="S1986" s="545">
        <v>0</v>
      </c>
      <c r="T1986" s="437" t="s">
        <v>29</v>
      </c>
      <c r="U1986" s="546"/>
      <c r="V1986" s="773" t="s">
        <v>558</v>
      </c>
    </row>
    <row r="1987" spans="2:22" ht="16.5" thickTop="1" thickBot="1" x14ac:dyDescent="0.3">
      <c r="B1987" s="570">
        <v>2</v>
      </c>
      <c r="C1987" s="570">
        <v>51501</v>
      </c>
      <c r="D1987" s="571" t="s">
        <v>513</v>
      </c>
      <c r="E1987" s="318" t="s">
        <v>489</v>
      </c>
      <c r="F1987" s="319" t="s">
        <v>182</v>
      </c>
      <c r="G1987" s="5">
        <v>9</v>
      </c>
      <c r="H1987" s="170" t="s">
        <v>181</v>
      </c>
      <c r="I1987" s="170">
        <v>105</v>
      </c>
      <c r="J1987" s="793"/>
      <c r="K1987" s="570">
        <v>1</v>
      </c>
      <c r="L1987" s="571" t="s">
        <v>39</v>
      </c>
      <c r="M1987" s="573">
        <v>15000</v>
      </c>
      <c r="N1987" s="573">
        <v>7500</v>
      </c>
      <c r="O1987" s="733"/>
      <c r="P1987" s="545">
        <v>1</v>
      </c>
      <c r="Q1987" s="545">
        <v>0</v>
      </c>
      <c r="R1987" s="545">
        <v>0</v>
      </c>
      <c r="S1987" s="545">
        <v>0</v>
      </c>
      <c r="T1987" s="437" t="s">
        <v>29</v>
      </c>
      <c r="U1987" s="170"/>
      <c r="V1987" s="786"/>
    </row>
    <row r="1988" spans="2:22" ht="15.75" thickTop="1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51"/>
      <c r="M1988" s="1"/>
      <c r="N1988" s="44"/>
      <c r="O1988" s="1"/>
      <c r="P1988" s="1"/>
      <c r="Q1988" s="1"/>
      <c r="R1988" s="1"/>
      <c r="S1988" s="1"/>
      <c r="T1988" s="1"/>
      <c r="U1988" s="1"/>
      <c r="V1988" s="1"/>
    </row>
    <row r="1992" spans="2:22" x14ac:dyDescent="0.25">
      <c r="N1992" s="70">
        <f>SUM(N1986:N1991)</f>
        <v>30000</v>
      </c>
    </row>
    <row r="2010" spans="2:22" x14ac:dyDescent="0.25">
      <c r="L2010" s="62"/>
    </row>
    <row r="2011" spans="2:22" x14ac:dyDescent="0.25">
      <c r="B2011" s="706" t="s">
        <v>0</v>
      </c>
      <c r="C2011" s="706"/>
      <c r="D2011" s="706"/>
      <c r="E2011" s="706"/>
      <c r="F2011" s="706"/>
      <c r="G2011" s="706"/>
      <c r="H2011" s="706"/>
      <c r="I2011" s="706"/>
      <c r="J2011" s="706"/>
      <c r="K2011" s="706"/>
      <c r="L2011" s="706"/>
      <c r="M2011" s="706"/>
      <c r="N2011" s="706"/>
      <c r="O2011" s="706"/>
      <c r="P2011" s="706"/>
      <c r="Q2011" s="706"/>
      <c r="R2011" s="706"/>
      <c r="S2011" s="706"/>
      <c r="T2011" s="706"/>
      <c r="U2011" s="706"/>
      <c r="V2011" s="706"/>
    </row>
    <row r="2012" spans="2:22" x14ac:dyDescent="0.25">
      <c r="B2012" s="713" t="s">
        <v>1</v>
      </c>
      <c r="C2012" s="713"/>
      <c r="D2012" s="713"/>
      <c r="E2012" s="713"/>
      <c r="F2012" s="713"/>
      <c r="G2012" s="713"/>
      <c r="H2012" s="713"/>
      <c r="I2012" s="713"/>
      <c r="J2012" s="713"/>
      <c r="K2012" s="713"/>
      <c r="L2012" s="713"/>
      <c r="M2012" s="713"/>
      <c r="N2012" s="713"/>
      <c r="O2012" s="713"/>
      <c r="P2012" s="713"/>
      <c r="Q2012" s="713"/>
      <c r="R2012" s="713"/>
      <c r="S2012" s="713"/>
      <c r="T2012" s="713"/>
      <c r="U2012" s="713"/>
      <c r="V2012" s="713"/>
    </row>
    <row r="2013" spans="2:22" x14ac:dyDescent="0.25">
      <c r="B2013" s="713" t="s">
        <v>2</v>
      </c>
      <c r="C2013" s="713"/>
      <c r="D2013" s="713"/>
      <c r="E2013" s="713"/>
      <c r="F2013" s="713"/>
      <c r="G2013" s="713"/>
      <c r="H2013" s="713"/>
      <c r="I2013" s="713"/>
      <c r="J2013" s="713"/>
      <c r="K2013" s="713"/>
      <c r="L2013" s="713"/>
      <c r="M2013" s="713"/>
      <c r="N2013" s="713"/>
      <c r="O2013" s="713"/>
      <c r="P2013" s="713"/>
      <c r="Q2013" s="713"/>
      <c r="R2013" s="713"/>
      <c r="S2013" s="713"/>
      <c r="T2013" s="713"/>
      <c r="U2013" s="713"/>
      <c r="V2013" s="713"/>
    </row>
    <row r="2014" spans="2:22" x14ac:dyDescent="0.25">
      <c r="B2014" s="713" t="s">
        <v>3</v>
      </c>
      <c r="C2014" s="713"/>
      <c r="D2014" s="713"/>
      <c r="E2014" s="713"/>
      <c r="F2014" s="713"/>
      <c r="G2014" s="713"/>
      <c r="H2014" s="713"/>
      <c r="I2014" s="713"/>
      <c r="J2014" s="713"/>
      <c r="K2014" s="713"/>
      <c r="L2014" s="713"/>
      <c r="M2014" s="713"/>
      <c r="N2014" s="713"/>
      <c r="O2014" s="713"/>
      <c r="P2014" s="713"/>
      <c r="Q2014" s="713"/>
      <c r="R2014" s="713"/>
      <c r="S2014" s="713"/>
      <c r="T2014" s="713"/>
      <c r="U2014" s="713"/>
      <c r="V2014" s="713"/>
    </row>
    <row r="2015" spans="2:22" x14ac:dyDescent="0.25">
      <c r="B2015" s="713" t="s">
        <v>494</v>
      </c>
      <c r="C2015" s="713"/>
      <c r="D2015" s="713"/>
      <c r="E2015" s="713"/>
      <c r="F2015" s="713"/>
      <c r="G2015" s="713"/>
      <c r="H2015" s="713"/>
      <c r="I2015" s="713"/>
      <c r="J2015" s="713"/>
      <c r="K2015" s="713"/>
      <c r="L2015" s="713"/>
      <c r="M2015" s="713"/>
      <c r="N2015" s="713"/>
      <c r="O2015" s="713"/>
      <c r="P2015" s="713"/>
      <c r="Q2015" s="713"/>
      <c r="R2015" s="713"/>
      <c r="S2015" s="713"/>
      <c r="T2015" s="713"/>
      <c r="U2015" s="713"/>
      <c r="V2015" s="713"/>
    </row>
    <row r="2016" spans="2:22" x14ac:dyDescent="0.25">
      <c r="B2016" s="714" t="s">
        <v>4</v>
      </c>
      <c r="C2016" s="714"/>
      <c r="D2016" s="714"/>
      <c r="E2016" s="714"/>
      <c r="F2016" s="714"/>
      <c r="G2016" s="714"/>
      <c r="H2016" s="714"/>
      <c r="I2016" s="714"/>
      <c r="J2016" s="714"/>
      <c r="K2016" s="714"/>
      <c r="L2016" s="714"/>
      <c r="M2016" s="714"/>
      <c r="N2016" s="714"/>
      <c r="O2016" s="714"/>
      <c r="P2016" s="714"/>
      <c r="Q2016" s="714"/>
      <c r="R2016" s="714"/>
      <c r="S2016" s="714"/>
      <c r="T2016" s="714"/>
      <c r="U2016" s="714"/>
      <c r="V2016" s="714"/>
    </row>
    <row r="2017" spans="2:22" x14ac:dyDescent="0.25">
      <c r="B2017" s="697" t="s">
        <v>194</v>
      </c>
      <c r="C2017" s="697"/>
      <c r="D2017" s="697"/>
      <c r="E2017" s="697"/>
      <c r="F2017" s="697"/>
      <c r="G2017" s="697"/>
      <c r="H2017" s="697"/>
      <c r="I2017" s="697"/>
      <c r="J2017" s="697"/>
      <c r="K2017" s="697"/>
      <c r="L2017" s="697"/>
      <c r="M2017" s="697"/>
      <c r="N2017" s="697"/>
      <c r="O2017" s="697"/>
      <c r="P2017" s="697"/>
      <c r="Q2017" s="697"/>
      <c r="R2017" s="697"/>
      <c r="S2017" s="697"/>
      <c r="T2017" s="697"/>
      <c r="U2017" s="697"/>
      <c r="V2017" s="697"/>
    </row>
    <row r="2018" spans="2:22" ht="18.75" thickBot="1" x14ac:dyDescent="0.3">
      <c r="B2018" s="2"/>
      <c r="C2018" s="2"/>
      <c r="D2018" s="3"/>
      <c r="E2018" s="3"/>
      <c r="F2018" s="3"/>
      <c r="G2018" s="3"/>
      <c r="H2018" s="3"/>
      <c r="I2018" s="3"/>
      <c r="J2018" s="3"/>
      <c r="K2018" s="3"/>
      <c r="L2018" s="4"/>
      <c r="M2018" s="3"/>
      <c r="N2018" s="3"/>
      <c r="O2018" s="3"/>
      <c r="P2018" s="3"/>
      <c r="Q2018" s="3"/>
      <c r="R2018" s="3"/>
      <c r="S2018" s="3"/>
      <c r="T2018" s="2"/>
      <c r="U2018" s="2"/>
      <c r="V2018" s="2"/>
    </row>
    <row r="2019" spans="2:22" ht="15.75" thickTop="1" x14ac:dyDescent="0.25">
      <c r="B2019" s="698" t="s">
        <v>6</v>
      </c>
      <c r="C2019" s="700" t="s">
        <v>7</v>
      </c>
      <c r="D2019" s="702" t="s">
        <v>8</v>
      </c>
      <c r="E2019" s="702" t="s">
        <v>177</v>
      </c>
      <c r="F2019" s="702" t="s">
        <v>178</v>
      </c>
      <c r="G2019" s="702" t="s">
        <v>9</v>
      </c>
      <c r="H2019" s="702" t="s">
        <v>10</v>
      </c>
      <c r="I2019" s="312"/>
      <c r="J2019" s="702" t="s">
        <v>179</v>
      </c>
      <c r="K2019" s="702" t="s">
        <v>11</v>
      </c>
      <c r="L2019" s="700" t="s">
        <v>12</v>
      </c>
      <c r="M2019" s="704" t="s">
        <v>13</v>
      </c>
      <c r="N2019" s="704" t="s">
        <v>14</v>
      </c>
      <c r="O2019" s="704" t="s">
        <v>15</v>
      </c>
      <c r="P2019" s="715" t="s">
        <v>16</v>
      </c>
      <c r="Q2019" s="716"/>
      <c r="R2019" s="716"/>
      <c r="S2019" s="717"/>
      <c r="T2019" s="721" t="s">
        <v>17</v>
      </c>
      <c r="U2019" s="722"/>
      <c r="V2019" s="708" t="s">
        <v>18</v>
      </c>
    </row>
    <row r="2020" spans="2:22" x14ac:dyDescent="0.25">
      <c r="B2020" s="699"/>
      <c r="C2020" s="701"/>
      <c r="D2020" s="703"/>
      <c r="E2020" s="765"/>
      <c r="F2020" s="765"/>
      <c r="G2020" s="703"/>
      <c r="H2020" s="703"/>
      <c r="I2020" s="313"/>
      <c r="J2020" s="765"/>
      <c r="K2020" s="703"/>
      <c r="L2020" s="701"/>
      <c r="M2020" s="705"/>
      <c r="N2020" s="705"/>
      <c r="O2020" s="705"/>
      <c r="P2020" s="718"/>
      <c r="Q2020" s="719"/>
      <c r="R2020" s="719"/>
      <c r="S2020" s="720"/>
      <c r="T2020" s="723"/>
      <c r="U2020" s="724"/>
      <c r="V2020" s="709"/>
    </row>
    <row r="2021" spans="2:22" ht="48" x14ac:dyDescent="0.25">
      <c r="B2021" s="699"/>
      <c r="C2021" s="701"/>
      <c r="D2021" s="703"/>
      <c r="E2021" s="765"/>
      <c r="F2021" s="765"/>
      <c r="G2021" s="703"/>
      <c r="H2021" s="703"/>
      <c r="I2021" s="313" t="s">
        <v>180</v>
      </c>
      <c r="J2021" s="765"/>
      <c r="K2021" s="703"/>
      <c r="L2021" s="701"/>
      <c r="M2021" s="705"/>
      <c r="N2021" s="705"/>
      <c r="O2021" s="705"/>
      <c r="P2021" s="738" t="s">
        <v>19</v>
      </c>
      <c r="Q2021" s="738" t="s">
        <v>20</v>
      </c>
      <c r="R2021" s="738" t="s">
        <v>21</v>
      </c>
      <c r="S2021" s="738" t="s">
        <v>22</v>
      </c>
      <c r="T2021" s="740" t="s">
        <v>23</v>
      </c>
      <c r="U2021" s="740" t="s">
        <v>24</v>
      </c>
      <c r="V2021" s="709"/>
    </row>
    <row r="2022" spans="2:22" ht="15.75" thickBot="1" x14ac:dyDescent="0.3">
      <c r="B2022" s="727"/>
      <c r="C2022" s="725"/>
      <c r="D2022" s="707"/>
      <c r="E2022" s="766"/>
      <c r="F2022" s="766"/>
      <c r="G2022" s="707"/>
      <c r="H2022" s="707"/>
      <c r="I2022" s="314"/>
      <c r="J2022" s="766"/>
      <c r="K2022" s="707"/>
      <c r="L2022" s="725"/>
      <c r="M2022" s="696"/>
      <c r="N2022" s="696"/>
      <c r="O2022" s="696"/>
      <c r="P2022" s="739"/>
      <c r="Q2022" s="739"/>
      <c r="R2022" s="739"/>
      <c r="S2022" s="739"/>
      <c r="T2022" s="741"/>
      <c r="U2022" s="741"/>
      <c r="V2022" s="710"/>
    </row>
    <row r="2023" spans="2:22" ht="60.75" customHeight="1" x14ac:dyDescent="0.25">
      <c r="B2023" s="152">
        <v>1</v>
      </c>
      <c r="C2023" s="5">
        <v>56401</v>
      </c>
      <c r="D2023" s="5" t="s">
        <v>457</v>
      </c>
      <c r="E2023" s="318" t="s">
        <v>489</v>
      </c>
      <c r="F2023" s="319" t="s">
        <v>182</v>
      </c>
      <c r="G2023" s="5">
        <v>9</v>
      </c>
      <c r="H2023" s="166" t="s">
        <v>181</v>
      </c>
      <c r="I2023" s="166">
        <v>105</v>
      </c>
      <c r="J2023" s="790" t="s">
        <v>520</v>
      </c>
      <c r="K2023" s="53">
        <v>2</v>
      </c>
      <c r="L2023" s="5" t="s">
        <v>75</v>
      </c>
      <c r="M2023" s="159">
        <v>5750</v>
      </c>
      <c r="N2023" s="159">
        <v>5750</v>
      </c>
      <c r="O2023" s="732" t="s">
        <v>189</v>
      </c>
      <c r="P2023" s="420">
        <v>0.1</v>
      </c>
      <c r="Q2023" s="420">
        <v>0.4</v>
      </c>
      <c r="R2023" s="420">
        <v>0.4</v>
      </c>
      <c r="S2023" s="420">
        <v>0.1</v>
      </c>
      <c r="T2023" s="215" t="s">
        <v>29</v>
      </c>
      <c r="U2023" s="5"/>
      <c r="V2023" s="774" t="s">
        <v>558</v>
      </c>
    </row>
    <row r="2024" spans="2:22" ht="15.75" thickBot="1" x14ac:dyDescent="0.3">
      <c r="B2024" s="275">
        <v>2</v>
      </c>
      <c r="C2024" s="174">
        <v>56401</v>
      </c>
      <c r="D2024" s="174" t="s">
        <v>458</v>
      </c>
      <c r="E2024" s="318" t="s">
        <v>489</v>
      </c>
      <c r="F2024" s="319" t="s">
        <v>182</v>
      </c>
      <c r="G2024" s="5">
        <v>9</v>
      </c>
      <c r="H2024" s="164" t="s">
        <v>181</v>
      </c>
      <c r="I2024" s="164">
        <v>105</v>
      </c>
      <c r="J2024" s="793"/>
      <c r="K2024" s="224">
        <v>2</v>
      </c>
      <c r="L2024" s="224" t="s">
        <v>75</v>
      </c>
      <c r="M2024" s="226">
        <v>9650</v>
      </c>
      <c r="N2024" s="226">
        <v>9650</v>
      </c>
      <c r="O2024" s="807"/>
      <c r="P2024" s="421">
        <v>0.1</v>
      </c>
      <c r="Q2024" s="421">
        <v>0.4</v>
      </c>
      <c r="R2024" s="421">
        <v>0.4</v>
      </c>
      <c r="S2024" s="421">
        <v>0.1</v>
      </c>
      <c r="T2024" s="276" t="s">
        <v>29</v>
      </c>
      <c r="U2024" s="174"/>
      <c r="V2024" s="786"/>
    </row>
    <row r="2025" spans="2:22" ht="15.75" thickTop="1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51"/>
      <c r="M2025" s="1"/>
      <c r="N2025" s="44"/>
      <c r="O2025" s="1"/>
      <c r="P2025" s="1"/>
      <c r="Q2025" s="1"/>
      <c r="R2025" s="1"/>
      <c r="S2025" s="1"/>
      <c r="T2025" s="1"/>
      <c r="U2025" s="1"/>
      <c r="V2025" s="1"/>
    </row>
    <row r="2028" spans="2:22" x14ac:dyDescent="0.25">
      <c r="N2028" s="70">
        <f>SUM(N2023:N2027)</f>
        <v>15400</v>
      </c>
    </row>
    <row r="2036" spans="14:14" x14ac:dyDescent="0.25">
      <c r="N2036" s="277">
        <f>SUM(N143+N191+N308+N342+N423+N442+N484+N527+N567+N611+N650+N699+N760+N800+N846+N890+N929+N970+N1015+N1062+N1103+N1143+N1188+N1229+N1268+N1308+N1348+N1390+N1429+N1469+N1509+N1551+N1594+N1631+N1671+N1711+N1750+N1791+N1832+N1871+N1917+N1962+N1992+N2028+N364)</f>
        <v>1777542</v>
      </c>
    </row>
  </sheetData>
  <mergeCells count="1447">
    <mergeCell ref="B7:V7"/>
    <mergeCell ref="B9:B12"/>
    <mergeCell ref="C9:C12"/>
    <mergeCell ref="D9:D12"/>
    <mergeCell ref="E9:E12"/>
    <mergeCell ref="F9:F12"/>
    <mergeCell ref="G9:G12"/>
    <mergeCell ref="H9:H12"/>
    <mergeCell ref="J9:J12"/>
    <mergeCell ref="K9:K12"/>
    <mergeCell ref="B1:V1"/>
    <mergeCell ref="B2:V2"/>
    <mergeCell ref="B3:V3"/>
    <mergeCell ref="B4:V4"/>
    <mergeCell ref="B5:V5"/>
    <mergeCell ref="B6:V6"/>
    <mergeCell ref="O13:O43"/>
    <mergeCell ref="V13:V43"/>
    <mergeCell ref="B48:V48"/>
    <mergeCell ref="B49:V49"/>
    <mergeCell ref="B50:V50"/>
    <mergeCell ref="B51:V51"/>
    <mergeCell ref="V9:V12"/>
    <mergeCell ref="P11:P12"/>
    <mergeCell ref="Q11:Q12"/>
    <mergeCell ref="R11:R12"/>
    <mergeCell ref="S11:S12"/>
    <mergeCell ref="T11:T12"/>
    <mergeCell ref="U11:U12"/>
    <mergeCell ref="L9:L12"/>
    <mergeCell ref="M9:M12"/>
    <mergeCell ref="N9:N12"/>
    <mergeCell ref="O9:O12"/>
    <mergeCell ref="P9:S10"/>
    <mergeCell ref="T9:U10"/>
    <mergeCell ref="P56:S57"/>
    <mergeCell ref="T56:U57"/>
    <mergeCell ref="V56:V59"/>
    <mergeCell ref="P58:P59"/>
    <mergeCell ref="Q58:Q59"/>
    <mergeCell ref="R58:R59"/>
    <mergeCell ref="S58:S59"/>
    <mergeCell ref="T58:T59"/>
    <mergeCell ref="U58:U59"/>
    <mergeCell ref="J56:J59"/>
    <mergeCell ref="K56:K59"/>
    <mergeCell ref="L56:L59"/>
    <mergeCell ref="M56:M59"/>
    <mergeCell ref="N56:N59"/>
    <mergeCell ref="O56:O59"/>
    <mergeCell ref="B52:V52"/>
    <mergeCell ref="B53:V53"/>
    <mergeCell ref="B54:V54"/>
    <mergeCell ref="B56:B59"/>
    <mergeCell ref="C56:C59"/>
    <mergeCell ref="D56:D59"/>
    <mergeCell ref="E56:E59"/>
    <mergeCell ref="F56:F59"/>
    <mergeCell ref="G56:G59"/>
    <mergeCell ref="H56:H59"/>
    <mergeCell ref="B102:V102"/>
    <mergeCell ref="B103:V103"/>
    <mergeCell ref="B104:V104"/>
    <mergeCell ref="B106:B109"/>
    <mergeCell ref="C106:C109"/>
    <mergeCell ref="D106:D109"/>
    <mergeCell ref="E106:E109"/>
    <mergeCell ref="F106:F109"/>
    <mergeCell ref="G106:G109"/>
    <mergeCell ref="H106:H109"/>
    <mergeCell ref="O60:O89"/>
    <mergeCell ref="V60:V89"/>
    <mergeCell ref="B98:V98"/>
    <mergeCell ref="B99:V99"/>
    <mergeCell ref="B100:V100"/>
    <mergeCell ref="B101:V101"/>
    <mergeCell ref="J60:J89"/>
    <mergeCell ref="O110:O138"/>
    <mergeCell ref="V110:V138"/>
    <mergeCell ref="B164:V164"/>
    <mergeCell ref="B165:V165"/>
    <mergeCell ref="B166:V166"/>
    <mergeCell ref="B167:V167"/>
    <mergeCell ref="J110:J134"/>
    <mergeCell ref="P106:S107"/>
    <mergeCell ref="T106:U107"/>
    <mergeCell ref="V106:V109"/>
    <mergeCell ref="P108:P109"/>
    <mergeCell ref="Q108:Q109"/>
    <mergeCell ref="R108:R109"/>
    <mergeCell ref="S108:S109"/>
    <mergeCell ref="T108:T109"/>
    <mergeCell ref="U108:U109"/>
    <mergeCell ref="J106:J109"/>
    <mergeCell ref="K106:K109"/>
    <mergeCell ref="L106:L109"/>
    <mergeCell ref="M106:M109"/>
    <mergeCell ref="N106:N109"/>
    <mergeCell ref="O106:O109"/>
    <mergeCell ref="P172:S173"/>
    <mergeCell ref="T172:U173"/>
    <mergeCell ref="V172:V175"/>
    <mergeCell ref="P174:P175"/>
    <mergeCell ref="Q174:Q175"/>
    <mergeCell ref="R174:R175"/>
    <mergeCell ref="S174:S175"/>
    <mergeCell ref="T174:T175"/>
    <mergeCell ref="U174:U175"/>
    <mergeCell ref="J172:J175"/>
    <mergeCell ref="K172:K175"/>
    <mergeCell ref="L172:L175"/>
    <mergeCell ref="M172:M175"/>
    <mergeCell ref="N172:N175"/>
    <mergeCell ref="O172:O175"/>
    <mergeCell ref="B168:V168"/>
    <mergeCell ref="B169:V169"/>
    <mergeCell ref="B170:V170"/>
    <mergeCell ref="B172:B175"/>
    <mergeCell ref="C172:C175"/>
    <mergeCell ref="D172:D175"/>
    <mergeCell ref="E172:E175"/>
    <mergeCell ref="F172:F175"/>
    <mergeCell ref="G172:G175"/>
    <mergeCell ref="H172:H175"/>
    <mergeCell ref="B222:V222"/>
    <mergeCell ref="B223:V223"/>
    <mergeCell ref="B224:V224"/>
    <mergeCell ref="B226:B229"/>
    <mergeCell ref="C226:C229"/>
    <mergeCell ref="D226:D229"/>
    <mergeCell ref="E226:E229"/>
    <mergeCell ref="F226:F229"/>
    <mergeCell ref="G226:G229"/>
    <mergeCell ref="H226:H229"/>
    <mergeCell ref="O176:O186"/>
    <mergeCell ref="V176:V186"/>
    <mergeCell ref="B218:V218"/>
    <mergeCell ref="B219:V219"/>
    <mergeCell ref="B220:V220"/>
    <mergeCell ref="B221:V221"/>
    <mergeCell ref="J176:J185"/>
    <mergeCell ref="O230:O258"/>
    <mergeCell ref="V230:V258"/>
    <mergeCell ref="B267:V267"/>
    <mergeCell ref="B268:V268"/>
    <mergeCell ref="B269:V269"/>
    <mergeCell ref="B270:V270"/>
    <mergeCell ref="J230:J258"/>
    <mergeCell ref="P226:S227"/>
    <mergeCell ref="T226:U227"/>
    <mergeCell ref="V226:V229"/>
    <mergeCell ref="P228:P229"/>
    <mergeCell ref="Q228:Q229"/>
    <mergeCell ref="R228:R229"/>
    <mergeCell ref="S228:S229"/>
    <mergeCell ref="T228:T229"/>
    <mergeCell ref="U228:U229"/>
    <mergeCell ref="J226:J229"/>
    <mergeCell ref="K226:K229"/>
    <mergeCell ref="L226:L229"/>
    <mergeCell ref="M226:M229"/>
    <mergeCell ref="N226:N229"/>
    <mergeCell ref="O226:O229"/>
    <mergeCell ref="P275:S276"/>
    <mergeCell ref="T275:U276"/>
    <mergeCell ref="V275:V278"/>
    <mergeCell ref="P277:P278"/>
    <mergeCell ref="Q277:Q278"/>
    <mergeCell ref="R277:R278"/>
    <mergeCell ref="S277:S278"/>
    <mergeCell ref="T277:T278"/>
    <mergeCell ref="U277:U278"/>
    <mergeCell ref="J275:J278"/>
    <mergeCell ref="K275:K278"/>
    <mergeCell ref="L275:L278"/>
    <mergeCell ref="M275:M278"/>
    <mergeCell ref="N275:N278"/>
    <mergeCell ref="O275:O278"/>
    <mergeCell ref="B271:V271"/>
    <mergeCell ref="B272:V272"/>
    <mergeCell ref="B273:V273"/>
    <mergeCell ref="B275:B278"/>
    <mergeCell ref="C275:C278"/>
    <mergeCell ref="D275:D278"/>
    <mergeCell ref="E275:E278"/>
    <mergeCell ref="F275:F278"/>
    <mergeCell ref="G275:G278"/>
    <mergeCell ref="H275:H278"/>
    <mergeCell ref="B330:V330"/>
    <mergeCell ref="B331:V331"/>
    <mergeCell ref="B332:V332"/>
    <mergeCell ref="B334:B337"/>
    <mergeCell ref="C334:C337"/>
    <mergeCell ref="D334:D337"/>
    <mergeCell ref="E334:E337"/>
    <mergeCell ref="F334:F337"/>
    <mergeCell ref="G334:G337"/>
    <mergeCell ref="H334:H337"/>
    <mergeCell ref="O279:O302"/>
    <mergeCell ref="V279:V302"/>
    <mergeCell ref="B326:V326"/>
    <mergeCell ref="B327:V327"/>
    <mergeCell ref="B328:V328"/>
    <mergeCell ref="B329:V329"/>
    <mergeCell ref="J279:J302"/>
    <mergeCell ref="B354:V354"/>
    <mergeCell ref="B356:B359"/>
    <mergeCell ref="C356:C359"/>
    <mergeCell ref="D356:D359"/>
    <mergeCell ref="E356:E359"/>
    <mergeCell ref="F356:F359"/>
    <mergeCell ref="G356:G359"/>
    <mergeCell ref="H356:H359"/>
    <mergeCell ref="J356:J359"/>
    <mergeCell ref="K356:K359"/>
    <mergeCell ref="B348:V348"/>
    <mergeCell ref="B349:V349"/>
    <mergeCell ref="B350:V350"/>
    <mergeCell ref="B351:V351"/>
    <mergeCell ref="B352:V352"/>
    <mergeCell ref="B353:V353"/>
    <mergeCell ref="P334:S335"/>
    <mergeCell ref="T334:U335"/>
    <mergeCell ref="V334:V337"/>
    <mergeCell ref="P336:P337"/>
    <mergeCell ref="Q336:Q337"/>
    <mergeCell ref="R336:R337"/>
    <mergeCell ref="S336:S337"/>
    <mergeCell ref="T336:T337"/>
    <mergeCell ref="U336:U337"/>
    <mergeCell ref="J334:J337"/>
    <mergeCell ref="K334:K337"/>
    <mergeCell ref="L334:L337"/>
    <mergeCell ref="M334:M337"/>
    <mergeCell ref="N334:N337"/>
    <mergeCell ref="O334:O337"/>
    <mergeCell ref="B373:V373"/>
    <mergeCell ref="B374:V374"/>
    <mergeCell ref="B375:V375"/>
    <mergeCell ref="B376:V376"/>
    <mergeCell ref="B377:V377"/>
    <mergeCell ref="B378:V378"/>
    <mergeCell ref="V356:V359"/>
    <mergeCell ref="P358:P359"/>
    <mergeCell ref="Q358:Q359"/>
    <mergeCell ref="R358:R359"/>
    <mergeCell ref="S358:S359"/>
    <mergeCell ref="T358:T359"/>
    <mergeCell ref="U358:U359"/>
    <mergeCell ref="L356:L359"/>
    <mergeCell ref="M356:M359"/>
    <mergeCell ref="N356:N359"/>
    <mergeCell ref="O356:O359"/>
    <mergeCell ref="P356:S357"/>
    <mergeCell ref="T356:U357"/>
    <mergeCell ref="V381:V384"/>
    <mergeCell ref="P383:P384"/>
    <mergeCell ref="Q383:Q384"/>
    <mergeCell ref="R383:R384"/>
    <mergeCell ref="S383:S384"/>
    <mergeCell ref="T383:T384"/>
    <mergeCell ref="U383:U384"/>
    <mergeCell ref="L381:L384"/>
    <mergeCell ref="M381:M384"/>
    <mergeCell ref="N381:N384"/>
    <mergeCell ref="O381:O384"/>
    <mergeCell ref="P381:S382"/>
    <mergeCell ref="T381:U382"/>
    <mergeCell ref="B379:V379"/>
    <mergeCell ref="B381:B384"/>
    <mergeCell ref="C381:C384"/>
    <mergeCell ref="D381:D384"/>
    <mergeCell ref="E381:E384"/>
    <mergeCell ref="F381:F384"/>
    <mergeCell ref="G381:G384"/>
    <mergeCell ref="H381:H384"/>
    <mergeCell ref="J381:J384"/>
    <mergeCell ref="K381:K384"/>
    <mergeCell ref="B431:V431"/>
    <mergeCell ref="B432:V432"/>
    <mergeCell ref="B433:V433"/>
    <mergeCell ref="B435:B438"/>
    <mergeCell ref="C435:C438"/>
    <mergeCell ref="D435:D438"/>
    <mergeCell ref="E435:E438"/>
    <mergeCell ref="F435:F438"/>
    <mergeCell ref="G435:G438"/>
    <mergeCell ref="H435:H438"/>
    <mergeCell ref="O385:O421"/>
    <mergeCell ref="V385:V421"/>
    <mergeCell ref="B427:V427"/>
    <mergeCell ref="B428:V428"/>
    <mergeCell ref="B429:V429"/>
    <mergeCell ref="B430:V430"/>
    <mergeCell ref="J385:J421"/>
    <mergeCell ref="B474:V474"/>
    <mergeCell ref="B476:B479"/>
    <mergeCell ref="C476:C479"/>
    <mergeCell ref="D476:D479"/>
    <mergeCell ref="E476:E479"/>
    <mergeCell ref="F476:F479"/>
    <mergeCell ref="G476:G479"/>
    <mergeCell ref="H476:H479"/>
    <mergeCell ref="J476:J479"/>
    <mergeCell ref="K476:K479"/>
    <mergeCell ref="B468:V468"/>
    <mergeCell ref="B469:V469"/>
    <mergeCell ref="B470:V470"/>
    <mergeCell ref="B471:V471"/>
    <mergeCell ref="B472:V472"/>
    <mergeCell ref="B473:V473"/>
    <mergeCell ref="P435:S436"/>
    <mergeCell ref="T435:U436"/>
    <mergeCell ref="V435:V438"/>
    <mergeCell ref="P437:P438"/>
    <mergeCell ref="Q437:Q438"/>
    <mergeCell ref="R437:R438"/>
    <mergeCell ref="S437:S438"/>
    <mergeCell ref="T437:T438"/>
    <mergeCell ref="U437:U438"/>
    <mergeCell ref="J435:J438"/>
    <mergeCell ref="K435:K438"/>
    <mergeCell ref="L435:L438"/>
    <mergeCell ref="M435:M438"/>
    <mergeCell ref="N435:N438"/>
    <mergeCell ref="O435:O438"/>
    <mergeCell ref="B514:V514"/>
    <mergeCell ref="B516:B519"/>
    <mergeCell ref="C516:C519"/>
    <mergeCell ref="D516:D519"/>
    <mergeCell ref="E516:E519"/>
    <mergeCell ref="F516:F519"/>
    <mergeCell ref="G516:G519"/>
    <mergeCell ref="H516:H519"/>
    <mergeCell ref="J516:J519"/>
    <mergeCell ref="K516:K519"/>
    <mergeCell ref="B508:V508"/>
    <mergeCell ref="B509:V509"/>
    <mergeCell ref="B510:V510"/>
    <mergeCell ref="B511:V511"/>
    <mergeCell ref="B512:V512"/>
    <mergeCell ref="B513:V513"/>
    <mergeCell ref="V476:V479"/>
    <mergeCell ref="P478:P479"/>
    <mergeCell ref="Q478:Q479"/>
    <mergeCell ref="R478:R479"/>
    <mergeCell ref="S478:S479"/>
    <mergeCell ref="T478:T479"/>
    <mergeCell ref="U478:U479"/>
    <mergeCell ref="L476:L479"/>
    <mergeCell ref="M476:M479"/>
    <mergeCell ref="N476:N479"/>
    <mergeCell ref="O476:O479"/>
    <mergeCell ref="P476:S477"/>
    <mergeCell ref="T476:U477"/>
    <mergeCell ref="B554:V554"/>
    <mergeCell ref="B556:B559"/>
    <mergeCell ref="C556:C559"/>
    <mergeCell ref="D556:D559"/>
    <mergeCell ref="E556:E559"/>
    <mergeCell ref="F556:F559"/>
    <mergeCell ref="G556:G559"/>
    <mergeCell ref="H556:H559"/>
    <mergeCell ref="J556:J559"/>
    <mergeCell ref="K556:K559"/>
    <mergeCell ref="B548:V548"/>
    <mergeCell ref="B549:V549"/>
    <mergeCell ref="B550:V550"/>
    <mergeCell ref="B551:V551"/>
    <mergeCell ref="B552:V552"/>
    <mergeCell ref="B553:V553"/>
    <mergeCell ref="V516:V519"/>
    <mergeCell ref="P518:P519"/>
    <mergeCell ref="Q518:Q519"/>
    <mergeCell ref="R518:R519"/>
    <mergeCell ref="S518:S519"/>
    <mergeCell ref="T518:T519"/>
    <mergeCell ref="U518:U519"/>
    <mergeCell ref="L516:L519"/>
    <mergeCell ref="M516:M519"/>
    <mergeCell ref="N516:N519"/>
    <mergeCell ref="O516:O519"/>
    <mergeCell ref="P516:S517"/>
    <mergeCell ref="T516:U517"/>
    <mergeCell ref="B593:V593"/>
    <mergeCell ref="B594:V594"/>
    <mergeCell ref="B595:V595"/>
    <mergeCell ref="B596:V596"/>
    <mergeCell ref="B597:V597"/>
    <mergeCell ref="B598:V598"/>
    <mergeCell ref="V556:V559"/>
    <mergeCell ref="P558:P559"/>
    <mergeCell ref="Q558:Q559"/>
    <mergeCell ref="R558:R559"/>
    <mergeCell ref="S558:S559"/>
    <mergeCell ref="T558:T559"/>
    <mergeCell ref="U558:U559"/>
    <mergeCell ref="L556:L559"/>
    <mergeCell ref="M556:M559"/>
    <mergeCell ref="N556:N559"/>
    <mergeCell ref="O556:O559"/>
    <mergeCell ref="P556:S557"/>
    <mergeCell ref="T556:U557"/>
    <mergeCell ref="O600:O603"/>
    <mergeCell ref="P600:S601"/>
    <mergeCell ref="T600:U601"/>
    <mergeCell ref="V600:V603"/>
    <mergeCell ref="P602:P603"/>
    <mergeCell ref="Q602:Q603"/>
    <mergeCell ref="R602:R603"/>
    <mergeCell ref="S602:S603"/>
    <mergeCell ref="T602:T603"/>
    <mergeCell ref="U602:U603"/>
    <mergeCell ref="H600:H603"/>
    <mergeCell ref="J600:J603"/>
    <mergeCell ref="K600:K603"/>
    <mergeCell ref="L600:L603"/>
    <mergeCell ref="M600:M603"/>
    <mergeCell ref="N600:N603"/>
    <mergeCell ref="B600:B603"/>
    <mergeCell ref="C600:C603"/>
    <mergeCell ref="D600:D603"/>
    <mergeCell ref="E600:E603"/>
    <mergeCell ref="F600:F603"/>
    <mergeCell ref="G600:G603"/>
    <mergeCell ref="B637:V637"/>
    <mergeCell ref="B638:V638"/>
    <mergeCell ref="B639:V639"/>
    <mergeCell ref="B641:B644"/>
    <mergeCell ref="C641:C644"/>
    <mergeCell ref="D641:D644"/>
    <mergeCell ref="E641:E644"/>
    <mergeCell ref="F641:F644"/>
    <mergeCell ref="G641:G644"/>
    <mergeCell ref="H641:H644"/>
    <mergeCell ref="O604:O605"/>
    <mergeCell ref="V604:V605"/>
    <mergeCell ref="B633:V633"/>
    <mergeCell ref="B634:V634"/>
    <mergeCell ref="B635:V635"/>
    <mergeCell ref="B636:V636"/>
    <mergeCell ref="J604:J605"/>
    <mergeCell ref="B679:V679"/>
    <mergeCell ref="B681:B684"/>
    <mergeCell ref="C681:C684"/>
    <mergeCell ref="D681:D684"/>
    <mergeCell ref="E681:E684"/>
    <mergeCell ref="F681:F684"/>
    <mergeCell ref="G681:G684"/>
    <mergeCell ref="H681:H684"/>
    <mergeCell ref="J681:J684"/>
    <mergeCell ref="K681:K684"/>
    <mergeCell ref="B673:V673"/>
    <mergeCell ref="B674:V674"/>
    <mergeCell ref="B675:V675"/>
    <mergeCell ref="B676:V676"/>
    <mergeCell ref="B677:V677"/>
    <mergeCell ref="B678:V678"/>
    <mergeCell ref="P641:S642"/>
    <mergeCell ref="T641:U642"/>
    <mergeCell ref="V641:V644"/>
    <mergeCell ref="P643:P644"/>
    <mergeCell ref="Q643:Q644"/>
    <mergeCell ref="R643:R644"/>
    <mergeCell ref="S643:S644"/>
    <mergeCell ref="T643:T644"/>
    <mergeCell ref="U643:U644"/>
    <mergeCell ref="J641:J644"/>
    <mergeCell ref="K641:K644"/>
    <mergeCell ref="L641:L644"/>
    <mergeCell ref="M641:M644"/>
    <mergeCell ref="N641:N644"/>
    <mergeCell ref="O641:O644"/>
    <mergeCell ref="O685:O695"/>
    <mergeCell ref="V685:V695"/>
    <mergeCell ref="B730:V730"/>
    <mergeCell ref="B731:V731"/>
    <mergeCell ref="B732:V732"/>
    <mergeCell ref="B733:V733"/>
    <mergeCell ref="J685:J695"/>
    <mergeCell ref="V681:V684"/>
    <mergeCell ref="P683:P684"/>
    <mergeCell ref="Q683:Q684"/>
    <mergeCell ref="R683:R684"/>
    <mergeCell ref="S683:S684"/>
    <mergeCell ref="T683:T684"/>
    <mergeCell ref="U683:U684"/>
    <mergeCell ref="L681:L684"/>
    <mergeCell ref="M681:M684"/>
    <mergeCell ref="N681:N684"/>
    <mergeCell ref="O681:O684"/>
    <mergeCell ref="P681:S682"/>
    <mergeCell ref="T681:U682"/>
    <mergeCell ref="P738:S739"/>
    <mergeCell ref="T738:U739"/>
    <mergeCell ref="V738:V741"/>
    <mergeCell ref="P740:P741"/>
    <mergeCell ref="Q740:Q741"/>
    <mergeCell ref="R740:R741"/>
    <mergeCell ref="S740:S741"/>
    <mergeCell ref="T740:T741"/>
    <mergeCell ref="U740:U741"/>
    <mergeCell ref="J738:J741"/>
    <mergeCell ref="K738:K741"/>
    <mergeCell ref="L738:L741"/>
    <mergeCell ref="M738:M741"/>
    <mergeCell ref="N738:N741"/>
    <mergeCell ref="O738:O741"/>
    <mergeCell ref="B734:V734"/>
    <mergeCell ref="B735:V735"/>
    <mergeCell ref="B736:V736"/>
    <mergeCell ref="B738:B741"/>
    <mergeCell ref="C738:C741"/>
    <mergeCell ref="D738:D741"/>
    <mergeCell ref="E738:E741"/>
    <mergeCell ref="F738:F741"/>
    <mergeCell ref="G738:G741"/>
    <mergeCell ref="H738:H741"/>
    <mergeCell ref="B788:V788"/>
    <mergeCell ref="B789:V789"/>
    <mergeCell ref="B790:V790"/>
    <mergeCell ref="B792:B795"/>
    <mergeCell ref="C792:C795"/>
    <mergeCell ref="D792:D795"/>
    <mergeCell ref="E792:E795"/>
    <mergeCell ref="F792:F795"/>
    <mergeCell ref="G792:G795"/>
    <mergeCell ref="H792:H795"/>
    <mergeCell ref="O742:O757"/>
    <mergeCell ref="V742:V757"/>
    <mergeCell ref="B784:V784"/>
    <mergeCell ref="B785:V785"/>
    <mergeCell ref="B786:V786"/>
    <mergeCell ref="B787:V787"/>
    <mergeCell ref="J742:J757"/>
    <mergeCell ref="B829:V829"/>
    <mergeCell ref="B830:V830"/>
    <mergeCell ref="B831:V831"/>
    <mergeCell ref="B832:V832"/>
    <mergeCell ref="B833:V833"/>
    <mergeCell ref="B834:V834"/>
    <mergeCell ref="P792:S793"/>
    <mergeCell ref="T792:U793"/>
    <mergeCell ref="V792:V795"/>
    <mergeCell ref="P794:P795"/>
    <mergeCell ref="Q794:Q795"/>
    <mergeCell ref="R794:R795"/>
    <mergeCell ref="S794:S795"/>
    <mergeCell ref="T794:T795"/>
    <mergeCell ref="U794:U795"/>
    <mergeCell ref="J792:J795"/>
    <mergeCell ref="K792:K795"/>
    <mergeCell ref="L792:L795"/>
    <mergeCell ref="M792:M795"/>
    <mergeCell ref="N792:N795"/>
    <mergeCell ref="O792:O795"/>
    <mergeCell ref="V837:V840"/>
    <mergeCell ref="P839:P840"/>
    <mergeCell ref="Q839:Q840"/>
    <mergeCell ref="R839:R840"/>
    <mergeCell ref="S839:S840"/>
    <mergeCell ref="T839:T840"/>
    <mergeCell ref="U839:U840"/>
    <mergeCell ref="L837:L840"/>
    <mergeCell ref="M837:M840"/>
    <mergeCell ref="N837:N840"/>
    <mergeCell ref="O837:O840"/>
    <mergeCell ref="P837:S838"/>
    <mergeCell ref="T837:U838"/>
    <mergeCell ref="B835:V835"/>
    <mergeCell ref="B837:B840"/>
    <mergeCell ref="C837:C840"/>
    <mergeCell ref="D837:D840"/>
    <mergeCell ref="E837:E840"/>
    <mergeCell ref="F837:F840"/>
    <mergeCell ref="G837:G840"/>
    <mergeCell ref="H837:H840"/>
    <mergeCell ref="J837:J840"/>
    <mergeCell ref="K837:K840"/>
    <mergeCell ref="B877:V877"/>
    <mergeCell ref="B878:V878"/>
    <mergeCell ref="B879:V879"/>
    <mergeCell ref="B880:V880"/>
    <mergeCell ref="B882:B885"/>
    <mergeCell ref="C882:C885"/>
    <mergeCell ref="D882:D885"/>
    <mergeCell ref="E882:E885"/>
    <mergeCell ref="F882:F885"/>
    <mergeCell ref="G882:G885"/>
    <mergeCell ref="N841:N842"/>
    <mergeCell ref="O841:O842"/>
    <mergeCell ref="V841:V842"/>
    <mergeCell ref="B874:V874"/>
    <mergeCell ref="B875:V875"/>
    <mergeCell ref="B876:V876"/>
    <mergeCell ref="H841:H842"/>
    <mergeCell ref="I841:I842"/>
    <mergeCell ref="J841:J842"/>
    <mergeCell ref="K841:K842"/>
    <mergeCell ref="L841:L842"/>
    <mergeCell ref="M841:M842"/>
    <mergeCell ref="B841:B842"/>
    <mergeCell ref="C841:C842"/>
    <mergeCell ref="D841:D842"/>
    <mergeCell ref="B920:V920"/>
    <mergeCell ref="B922:B925"/>
    <mergeCell ref="C922:C925"/>
    <mergeCell ref="D922:D925"/>
    <mergeCell ref="E922:E925"/>
    <mergeCell ref="F922:F925"/>
    <mergeCell ref="G922:G925"/>
    <mergeCell ref="H922:H925"/>
    <mergeCell ref="J922:J925"/>
    <mergeCell ref="K922:K925"/>
    <mergeCell ref="B914:V914"/>
    <mergeCell ref="B915:V915"/>
    <mergeCell ref="B916:V916"/>
    <mergeCell ref="B917:V917"/>
    <mergeCell ref="B918:V918"/>
    <mergeCell ref="B919:V919"/>
    <mergeCell ref="O882:O885"/>
    <mergeCell ref="P882:S883"/>
    <mergeCell ref="T882:U883"/>
    <mergeCell ref="V882:V885"/>
    <mergeCell ref="P884:P885"/>
    <mergeCell ref="Q884:Q885"/>
    <mergeCell ref="R884:R885"/>
    <mergeCell ref="S884:S885"/>
    <mergeCell ref="T884:T885"/>
    <mergeCell ref="U884:U885"/>
    <mergeCell ref="H882:H885"/>
    <mergeCell ref="J882:J885"/>
    <mergeCell ref="K882:K885"/>
    <mergeCell ref="L882:L885"/>
    <mergeCell ref="M882:M885"/>
    <mergeCell ref="N882:N885"/>
    <mergeCell ref="B960:V960"/>
    <mergeCell ref="B962:B965"/>
    <mergeCell ref="C962:C965"/>
    <mergeCell ref="D962:D965"/>
    <mergeCell ref="E962:E965"/>
    <mergeCell ref="F962:F965"/>
    <mergeCell ref="G962:G965"/>
    <mergeCell ref="H962:H965"/>
    <mergeCell ref="J962:J965"/>
    <mergeCell ref="K962:K965"/>
    <mergeCell ref="B954:V954"/>
    <mergeCell ref="B955:V955"/>
    <mergeCell ref="B956:V956"/>
    <mergeCell ref="B957:V957"/>
    <mergeCell ref="B958:V958"/>
    <mergeCell ref="B959:V959"/>
    <mergeCell ref="V922:V925"/>
    <mergeCell ref="P924:P925"/>
    <mergeCell ref="Q924:Q925"/>
    <mergeCell ref="R924:R925"/>
    <mergeCell ref="S924:S925"/>
    <mergeCell ref="T924:T925"/>
    <mergeCell ref="U924:U925"/>
    <mergeCell ref="L922:L925"/>
    <mergeCell ref="M922:M925"/>
    <mergeCell ref="N922:N925"/>
    <mergeCell ref="O922:O925"/>
    <mergeCell ref="P922:S923"/>
    <mergeCell ref="T922:U923"/>
    <mergeCell ref="B1006:B1009"/>
    <mergeCell ref="C1006:C1009"/>
    <mergeCell ref="D1006:D1009"/>
    <mergeCell ref="E1006:E1009"/>
    <mergeCell ref="F1006:F1009"/>
    <mergeCell ref="G1006:G1009"/>
    <mergeCell ref="B999:V999"/>
    <mergeCell ref="B1000:V1000"/>
    <mergeCell ref="B1001:V1001"/>
    <mergeCell ref="B1002:V1002"/>
    <mergeCell ref="B1003:V1003"/>
    <mergeCell ref="B1004:V1004"/>
    <mergeCell ref="V962:V965"/>
    <mergeCell ref="P964:P965"/>
    <mergeCell ref="Q964:Q965"/>
    <mergeCell ref="R964:R965"/>
    <mergeCell ref="S964:S965"/>
    <mergeCell ref="T964:T965"/>
    <mergeCell ref="U964:U965"/>
    <mergeCell ref="L962:L965"/>
    <mergeCell ref="M962:M965"/>
    <mergeCell ref="N962:N965"/>
    <mergeCell ref="O962:O965"/>
    <mergeCell ref="P962:S963"/>
    <mergeCell ref="T962:U963"/>
    <mergeCell ref="B1051:V1051"/>
    <mergeCell ref="B1053:B1056"/>
    <mergeCell ref="C1053:C1056"/>
    <mergeCell ref="D1053:D1056"/>
    <mergeCell ref="E1053:E1056"/>
    <mergeCell ref="F1053:F1056"/>
    <mergeCell ref="G1053:G1056"/>
    <mergeCell ref="H1053:H1056"/>
    <mergeCell ref="J1053:J1056"/>
    <mergeCell ref="K1053:K1056"/>
    <mergeCell ref="B1045:V1045"/>
    <mergeCell ref="B1046:V1046"/>
    <mergeCell ref="B1047:V1047"/>
    <mergeCell ref="B1048:V1048"/>
    <mergeCell ref="B1049:V1049"/>
    <mergeCell ref="B1050:V1050"/>
    <mergeCell ref="O1006:O1009"/>
    <mergeCell ref="P1006:S1007"/>
    <mergeCell ref="T1006:U1007"/>
    <mergeCell ref="V1006:V1009"/>
    <mergeCell ref="P1008:P1009"/>
    <mergeCell ref="Q1008:Q1009"/>
    <mergeCell ref="R1008:R1009"/>
    <mergeCell ref="S1008:S1009"/>
    <mergeCell ref="T1008:T1009"/>
    <mergeCell ref="U1008:U1009"/>
    <mergeCell ref="H1006:H1009"/>
    <mergeCell ref="J1006:J1009"/>
    <mergeCell ref="K1006:K1009"/>
    <mergeCell ref="L1006:L1009"/>
    <mergeCell ref="M1006:M1009"/>
    <mergeCell ref="N1006:N1009"/>
    <mergeCell ref="B1092:V1092"/>
    <mergeCell ref="B1094:B1097"/>
    <mergeCell ref="C1094:C1097"/>
    <mergeCell ref="D1094:D1097"/>
    <mergeCell ref="E1094:E1097"/>
    <mergeCell ref="F1094:F1097"/>
    <mergeCell ref="G1094:G1097"/>
    <mergeCell ref="H1094:H1097"/>
    <mergeCell ref="J1094:J1097"/>
    <mergeCell ref="K1094:K1097"/>
    <mergeCell ref="B1086:V1086"/>
    <mergeCell ref="B1087:V1087"/>
    <mergeCell ref="B1088:V1088"/>
    <mergeCell ref="B1089:V1089"/>
    <mergeCell ref="B1090:V1090"/>
    <mergeCell ref="B1091:V1091"/>
    <mergeCell ref="V1053:V1056"/>
    <mergeCell ref="P1055:P1056"/>
    <mergeCell ref="Q1055:Q1056"/>
    <mergeCell ref="R1055:R1056"/>
    <mergeCell ref="S1055:S1056"/>
    <mergeCell ref="T1055:T1056"/>
    <mergeCell ref="U1055:U1056"/>
    <mergeCell ref="L1053:L1056"/>
    <mergeCell ref="M1053:M1056"/>
    <mergeCell ref="N1053:N1056"/>
    <mergeCell ref="O1053:O1056"/>
    <mergeCell ref="P1053:S1054"/>
    <mergeCell ref="T1053:U1054"/>
    <mergeCell ref="B1126:V1126"/>
    <mergeCell ref="B1127:V1127"/>
    <mergeCell ref="B1128:V1128"/>
    <mergeCell ref="B1129:V1129"/>
    <mergeCell ref="B1130:V1130"/>
    <mergeCell ref="B1131:V1131"/>
    <mergeCell ref="V1094:V1097"/>
    <mergeCell ref="P1096:P1097"/>
    <mergeCell ref="Q1096:Q1097"/>
    <mergeCell ref="R1096:R1097"/>
    <mergeCell ref="S1096:S1097"/>
    <mergeCell ref="T1096:T1097"/>
    <mergeCell ref="U1096:U1097"/>
    <mergeCell ref="L1094:L1097"/>
    <mergeCell ref="M1094:M1097"/>
    <mergeCell ref="N1094:N1097"/>
    <mergeCell ref="O1094:O1097"/>
    <mergeCell ref="P1094:S1095"/>
    <mergeCell ref="T1094:U1095"/>
    <mergeCell ref="V1134:V1137"/>
    <mergeCell ref="P1136:P1137"/>
    <mergeCell ref="Q1136:Q1137"/>
    <mergeCell ref="R1136:R1137"/>
    <mergeCell ref="S1136:S1137"/>
    <mergeCell ref="T1136:T1137"/>
    <mergeCell ref="U1136:U1137"/>
    <mergeCell ref="L1134:L1137"/>
    <mergeCell ref="M1134:M1137"/>
    <mergeCell ref="N1134:N1137"/>
    <mergeCell ref="O1134:O1137"/>
    <mergeCell ref="P1134:S1135"/>
    <mergeCell ref="T1134:U1135"/>
    <mergeCell ref="B1132:V1132"/>
    <mergeCell ref="B1134:B1137"/>
    <mergeCell ref="C1134:C1137"/>
    <mergeCell ref="D1134:D1137"/>
    <mergeCell ref="E1134:E1137"/>
    <mergeCell ref="F1134:F1137"/>
    <mergeCell ref="G1134:G1137"/>
    <mergeCell ref="H1134:H1137"/>
    <mergeCell ref="J1134:J1137"/>
    <mergeCell ref="K1134:K1137"/>
    <mergeCell ref="B1175:V1175"/>
    <mergeCell ref="B1176:V1176"/>
    <mergeCell ref="B1177:V1177"/>
    <mergeCell ref="B1179:B1182"/>
    <mergeCell ref="C1179:C1182"/>
    <mergeCell ref="D1179:D1182"/>
    <mergeCell ref="E1179:E1182"/>
    <mergeCell ref="F1179:F1182"/>
    <mergeCell ref="G1179:G1182"/>
    <mergeCell ref="H1179:H1182"/>
    <mergeCell ref="O1138:O1139"/>
    <mergeCell ref="V1138:V1139"/>
    <mergeCell ref="B1171:V1171"/>
    <mergeCell ref="B1172:V1172"/>
    <mergeCell ref="B1173:V1173"/>
    <mergeCell ref="B1174:V1174"/>
    <mergeCell ref="J1138:J1139"/>
    <mergeCell ref="B1218:V1218"/>
    <mergeCell ref="B1220:B1223"/>
    <mergeCell ref="C1220:C1223"/>
    <mergeCell ref="D1220:D1223"/>
    <mergeCell ref="E1220:E1223"/>
    <mergeCell ref="F1220:F1223"/>
    <mergeCell ref="G1220:G1223"/>
    <mergeCell ref="H1220:H1223"/>
    <mergeCell ref="J1220:J1223"/>
    <mergeCell ref="K1220:K1223"/>
    <mergeCell ref="B1212:V1212"/>
    <mergeCell ref="B1213:V1213"/>
    <mergeCell ref="B1214:V1214"/>
    <mergeCell ref="B1215:V1215"/>
    <mergeCell ref="B1216:V1216"/>
    <mergeCell ref="B1217:V1217"/>
    <mergeCell ref="P1179:S1180"/>
    <mergeCell ref="T1179:U1180"/>
    <mergeCell ref="V1179:V1182"/>
    <mergeCell ref="P1181:P1182"/>
    <mergeCell ref="Q1181:Q1182"/>
    <mergeCell ref="R1181:R1182"/>
    <mergeCell ref="S1181:S1182"/>
    <mergeCell ref="T1181:T1182"/>
    <mergeCell ref="U1181:U1182"/>
    <mergeCell ref="J1179:J1182"/>
    <mergeCell ref="K1179:K1182"/>
    <mergeCell ref="L1179:L1182"/>
    <mergeCell ref="M1179:M1182"/>
    <mergeCell ref="N1179:N1182"/>
    <mergeCell ref="O1179:O1182"/>
    <mergeCell ref="B1254:V1254"/>
    <mergeCell ref="B1256:B1259"/>
    <mergeCell ref="C1256:C1259"/>
    <mergeCell ref="D1256:D1259"/>
    <mergeCell ref="E1256:E1259"/>
    <mergeCell ref="F1256:F1259"/>
    <mergeCell ref="G1256:G1259"/>
    <mergeCell ref="H1256:H1259"/>
    <mergeCell ref="J1256:J1259"/>
    <mergeCell ref="K1256:K1259"/>
    <mergeCell ref="B1248:V1248"/>
    <mergeCell ref="B1249:V1249"/>
    <mergeCell ref="B1250:V1250"/>
    <mergeCell ref="B1251:V1251"/>
    <mergeCell ref="B1252:V1252"/>
    <mergeCell ref="B1253:V1253"/>
    <mergeCell ref="V1220:V1223"/>
    <mergeCell ref="P1222:P1223"/>
    <mergeCell ref="Q1222:Q1223"/>
    <mergeCell ref="R1222:R1223"/>
    <mergeCell ref="S1222:S1223"/>
    <mergeCell ref="T1222:T1223"/>
    <mergeCell ref="U1222:U1223"/>
    <mergeCell ref="L1220:L1223"/>
    <mergeCell ref="M1220:M1223"/>
    <mergeCell ref="N1220:N1223"/>
    <mergeCell ref="O1220:O1223"/>
    <mergeCell ref="P1220:S1221"/>
    <mergeCell ref="T1220:U1221"/>
    <mergeCell ref="B1295:V1295"/>
    <mergeCell ref="B1296:V1296"/>
    <mergeCell ref="B1297:V1297"/>
    <mergeCell ref="B1299:B1302"/>
    <mergeCell ref="C1299:C1302"/>
    <mergeCell ref="D1299:D1302"/>
    <mergeCell ref="E1299:E1302"/>
    <mergeCell ref="F1299:F1302"/>
    <mergeCell ref="G1299:G1302"/>
    <mergeCell ref="H1299:H1302"/>
    <mergeCell ref="O1260:O1263"/>
    <mergeCell ref="V1260:V1263"/>
    <mergeCell ref="B1291:V1291"/>
    <mergeCell ref="B1292:V1292"/>
    <mergeCell ref="B1293:V1293"/>
    <mergeCell ref="B1294:V1294"/>
    <mergeCell ref="V1256:V1259"/>
    <mergeCell ref="P1258:P1259"/>
    <mergeCell ref="Q1258:Q1259"/>
    <mergeCell ref="R1258:R1259"/>
    <mergeCell ref="S1258:S1259"/>
    <mergeCell ref="T1258:T1259"/>
    <mergeCell ref="U1258:U1259"/>
    <mergeCell ref="L1256:L1259"/>
    <mergeCell ref="M1256:M1259"/>
    <mergeCell ref="N1256:N1259"/>
    <mergeCell ref="O1256:O1259"/>
    <mergeCell ref="P1256:S1257"/>
    <mergeCell ref="T1256:U1257"/>
    <mergeCell ref="B1339:V1339"/>
    <mergeCell ref="B1341:B1344"/>
    <mergeCell ref="C1341:C1344"/>
    <mergeCell ref="D1341:D1344"/>
    <mergeCell ref="E1341:E1344"/>
    <mergeCell ref="F1341:F1344"/>
    <mergeCell ref="G1341:G1344"/>
    <mergeCell ref="H1341:H1344"/>
    <mergeCell ref="J1341:J1344"/>
    <mergeCell ref="K1341:K1344"/>
    <mergeCell ref="B1333:V1333"/>
    <mergeCell ref="B1334:V1334"/>
    <mergeCell ref="B1335:V1335"/>
    <mergeCell ref="B1336:V1336"/>
    <mergeCell ref="B1337:V1337"/>
    <mergeCell ref="B1338:V1338"/>
    <mergeCell ref="P1299:S1300"/>
    <mergeCell ref="T1299:U1300"/>
    <mergeCell ref="V1299:V1302"/>
    <mergeCell ref="P1301:P1302"/>
    <mergeCell ref="Q1301:Q1302"/>
    <mergeCell ref="R1301:R1302"/>
    <mergeCell ref="S1301:S1302"/>
    <mergeCell ref="T1301:T1302"/>
    <mergeCell ref="U1301:U1302"/>
    <mergeCell ref="J1299:J1302"/>
    <mergeCell ref="K1299:K1302"/>
    <mergeCell ref="L1299:L1302"/>
    <mergeCell ref="M1299:M1302"/>
    <mergeCell ref="N1299:N1302"/>
    <mergeCell ref="O1299:O1302"/>
    <mergeCell ref="B1379:V1379"/>
    <mergeCell ref="B1381:B1384"/>
    <mergeCell ref="C1381:C1384"/>
    <mergeCell ref="D1381:D1384"/>
    <mergeCell ref="E1381:E1384"/>
    <mergeCell ref="F1381:F1384"/>
    <mergeCell ref="G1381:G1384"/>
    <mergeCell ref="H1381:H1384"/>
    <mergeCell ref="J1381:J1384"/>
    <mergeCell ref="K1381:K1384"/>
    <mergeCell ref="B1373:V1373"/>
    <mergeCell ref="B1374:V1374"/>
    <mergeCell ref="B1375:V1375"/>
    <mergeCell ref="B1376:V1376"/>
    <mergeCell ref="B1377:V1377"/>
    <mergeCell ref="B1378:V1378"/>
    <mergeCell ref="V1341:V1344"/>
    <mergeCell ref="P1343:P1344"/>
    <mergeCell ref="Q1343:Q1344"/>
    <mergeCell ref="R1343:R1344"/>
    <mergeCell ref="S1343:S1344"/>
    <mergeCell ref="T1343:T1344"/>
    <mergeCell ref="U1343:U1344"/>
    <mergeCell ref="L1341:L1344"/>
    <mergeCell ref="M1341:M1344"/>
    <mergeCell ref="N1341:N1344"/>
    <mergeCell ref="O1341:O1344"/>
    <mergeCell ref="P1341:S1342"/>
    <mergeCell ref="T1341:U1342"/>
    <mergeCell ref="B1419:V1419"/>
    <mergeCell ref="B1421:B1424"/>
    <mergeCell ref="C1421:C1424"/>
    <mergeCell ref="D1421:D1424"/>
    <mergeCell ref="E1421:E1424"/>
    <mergeCell ref="F1421:F1424"/>
    <mergeCell ref="G1421:G1424"/>
    <mergeCell ref="H1421:H1424"/>
    <mergeCell ref="J1421:J1424"/>
    <mergeCell ref="K1421:K1424"/>
    <mergeCell ref="B1413:V1413"/>
    <mergeCell ref="B1414:V1414"/>
    <mergeCell ref="B1415:V1415"/>
    <mergeCell ref="B1416:V1416"/>
    <mergeCell ref="B1417:V1417"/>
    <mergeCell ref="B1418:V1418"/>
    <mergeCell ref="V1381:V1384"/>
    <mergeCell ref="P1383:P1384"/>
    <mergeCell ref="Q1383:Q1384"/>
    <mergeCell ref="R1383:R1384"/>
    <mergeCell ref="S1383:S1384"/>
    <mergeCell ref="T1383:T1384"/>
    <mergeCell ref="U1383:U1384"/>
    <mergeCell ref="L1381:L1384"/>
    <mergeCell ref="M1381:M1384"/>
    <mergeCell ref="N1381:N1384"/>
    <mergeCell ref="O1381:O1384"/>
    <mergeCell ref="P1381:S1382"/>
    <mergeCell ref="T1381:U1382"/>
    <mergeCell ref="B1459:V1459"/>
    <mergeCell ref="B1461:B1464"/>
    <mergeCell ref="C1461:C1464"/>
    <mergeCell ref="D1461:D1464"/>
    <mergeCell ref="E1461:E1464"/>
    <mergeCell ref="F1461:F1464"/>
    <mergeCell ref="G1461:G1464"/>
    <mergeCell ref="H1461:H1464"/>
    <mergeCell ref="J1461:J1464"/>
    <mergeCell ref="K1461:K1464"/>
    <mergeCell ref="B1453:V1453"/>
    <mergeCell ref="B1454:V1454"/>
    <mergeCell ref="B1455:V1455"/>
    <mergeCell ref="B1456:V1456"/>
    <mergeCell ref="B1457:V1457"/>
    <mergeCell ref="B1458:V1458"/>
    <mergeCell ref="V1421:V1424"/>
    <mergeCell ref="P1423:P1424"/>
    <mergeCell ref="Q1423:Q1424"/>
    <mergeCell ref="R1423:R1424"/>
    <mergeCell ref="S1423:S1424"/>
    <mergeCell ref="T1423:T1424"/>
    <mergeCell ref="U1423:U1424"/>
    <mergeCell ref="L1421:L1424"/>
    <mergeCell ref="M1421:M1424"/>
    <mergeCell ref="N1421:N1424"/>
    <mergeCell ref="O1421:O1424"/>
    <mergeCell ref="P1421:S1422"/>
    <mergeCell ref="T1421:U1422"/>
    <mergeCell ref="B1499:V1499"/>
    <mergeCell ref="B1501:B1504"/>
    <mergeCell ref="C1501:C1504"/>
    <mergeCell ref="D1501:D1504"/>
    <mergeCell ref="E1501:E1504"/>
    <mergeCell ref="F1501:F1504"/>
    <mergeCell ref="G1501:G1504"/>
    <mergeCell ref="H1501:H1504"/>
    <mergeCell ref="J1501:J1504"/>
    <mergeCell ref="K1501:K1504"/>
    <mergeCell ref="B1493:V1493"/>
    <mergeCell ref="B1494:V1494"/>
    <mergeCell ref="B1495:V1495"/>
    <mergeCell ref="B1496:V1496"/>
    <mergeCell ref="B1497:V1497"/>
    <mergeCell ref="B1498:V1498"/>
    <mergeCell ref="V1461:V1464"/>
    <mergeCell ref="P1463:P1464"/>
    <mergeCell ref="Q1463:Q1464"/>
    <mergeCell ref="R1463:R1464"/>
    <mergeCell ref="S1463:S1464"/>
    <mergeCell ref="T1463:T1464"/>
    <mergeCell ref="U1463:U1464"/>
    <mergeCell ref="L1461:L1464"/>
    <mergeCell ref="M1461:M1464"/>
    <mergeCell ref="N1461:N1464"/>
    <mergeCell ref="O1461:O1464"/>
    <mergeCell ref="P1461:S1462"/>
    <mergeCell ref="T1461:U1462"/>
    <mergeCell ref="B1540:V1540"/>
    <mergeCell ref="B1542:B1545"/>
    <mergeCell ref="C1542:C1545"/>
    <mergeCell ref="D1542:D1545"/>
    <mergeCell ref="E1542:E1545"/>
    <mergeCell ref="F1542:F1545"/>
    <mergeCell ref="G1542:G1545"/>
    <mergeCell ref="H1542:H1545"/>
    <mergeCell ref="J1542:J1545"/>
    <mergeCell ref="K1542:K1545"/>
    <mergeCell ref="B1534:V1534"/>
    <mergeCell ref="B1535:V1535"/>
    <mergeCell ref="B1536:V1536"/>
    <mergeCell ref="B1537:V1537"/>
    <mergeCell ref="B1538:V1538"/>
    <mergeCell ref="B1539:V1539"/>
    <mergeCell ref="V1501:V1504"/>
    <mergeCell ref="P1503:P1504"/>
    <mergeCell ref="Q1503:Q1504"/>
    <mergeCell ref="R1503:R1504"/>
    <mergeCell ref="S1503:S1504"/>
    <mergeCell ref="T1503:T1504"/>
    <mergeCell ref="U1503:U1504"/>
    <mergeCell ref="L1501:L1504"/>
    <mergeCell ref="M1501:M1504"/>
    <mergeCell ref="N1501:N1504"/>
    <mergeCell ref="O1501:O1504"/>
    <mergeCell ref="P1501:S1502"/>
    <mergeCell ref="T1501:U1502"/>
    <mergeCell ref="B1580:V1580"/>
    <mergeCell ref="B1582:B1585"/>
    <mergeCell ref="C1582:C1585"/>
    <mergeCell ref="D1582:D1585"/>
    <mergeCell ref="E1582:E1585"/>
    <mergeCell ref="F1582:F1585"/>
    <mergeCell ref="G1582:G1585"/>
    <mergeCell ref="H1582:H1585"/>
    <mergeCell ref="J1582:J1585"/>
    <mergeCell ref="K1582:K1585"/>
    <mergeCell ref="B1574:V1574"/>
    <mergeCell ref="B1575:V1575"/>
    <mergeCell ref="B1576:V1576"/>
    <mergeCell ref="B1577:V1577"/>
    <mergeCell ref="B1578:V1578"/>
    <mergeCell ref="B1579:V1579"/>
    <mergeCell ref="V1542:V1545"/>
    <mergeCell ref="P1544:P1545"/>
    <mergeCell ref="Q1544:Q1545"/>
    <mergeCell ref="R1544:R1545"/>
    <mergeCell ref="S1544:S1545"/>
    <mergeCell ref="T1544:T1545"/>
    <mergeCell ref="U1544:U1545"/>
    <mergeCell ref="L1542:L1545"/>
    <mergeCell ref="M1542:M1545"/>
    <mergeCell ref="N1542:N1545"/>
    <mergeCell ref="O1542:O1545"/>
    <mergeCell ref="P1542:S1543"/>
    <mergeCell ref="T1542:U1543"/>
    <mergeCell ref="B1618:V1618"/>
    <mergeCell ref="B1619:V1619"/>
    <mergeCell ref="B1620:V1620"/>
    <mergeCell ref="B1622:B1625"/>
    <mergeCell ref="C1622:C1625"/>
    <mergeCell ref="D1622:D1625"/>
    <mergeCell ref="E1622:E1625"/>
    <mergeCell ref="F1622:F1625"/>
    <mergeCell ref="G1622:G1625"/>
    <mergeCell ref="H1622:H1625"/>
    <mergeCell ref="O1586:O1588"/>
    <mergeCell ref="V1586:V1588"/>
    <mergeCell ref="B1614:V1614"/>
    <mergeCell ref="B1615:V1615"/>
    <mergeCell ref="B1616:V1616"/>
    <mergeCell ref="B1617:V1617"/>
    <mergeCell ref="V1582:V1585"/>
    <mergeCell ref="P1584:P1585"/>
    <mergeCell ref="Q1584:Q1585"/>
    <mergeCell ref="R1584:R1585"/>
    <mergeCell ref="S1584:S1585"/>
    <mergeCell ref="T1584:T1585"/>
    <mergeCell ref="U1584:U1585"/>
    <mergeCell ref="L1582:L1585"/>
    <mergeCell ref="M1582:M1585"/>
    <mergeCell ref="N1582:N1585"/>
    <mergeCell ref="O1582:O1585"/>
    <mergeCell ref="P1582:S1583"/>
    <mergeCell ref="T1582:U1583"/>
    <mergeCell ref="B1660:V1660"/>
    <mergeCell ref="B1662:B1665"/>
    <mergeCell ref="C1662:C1665"/>
    <mergeCell ref="D1662:D1665"/>
    <mergeCell ref="E1662:E1665"/>
    <mergeCell ref="F1662:F1665"/>
    <mergeCell ref="G1662:G1665"/>
    <mergeCell ref="H1662:H1665"/>
    <mergeCell ref="J1662:J1665"/>
    <mergeCell ref="K1662:K1665"/>
    <mergeCell ref="B1654:V1654"/>
    <mergeCell ref="B1655:V1655"/>
    <mergeCell ref="B1656:V1656"/>
    <mergeCell ref="B1657:V1657"/>
    <mergeCell ref="B1658:V1658"/>
    <mergeCell ref="B1659:V1659"/>
    <mergeCell ref="P1622:S1623"/>
    <mergeCell ref="T1622:U1623"/>
    <mergeCell ref="V1622:V1625"/>
    <mergeCell ref="P1624:P1625"/>
    <mergeCell ref="Q1624:Q1625"/>
    <mergeCell ref="R1624:R1625"/>
    <mergeCell ref="S1624:S1625"/>
    <mergeCell ref="T1624:T1625"/>
    <mergeCell ref="U1624:U1625"/>
    <mergeCell ref="J1622:J1625"/>
    <mergeCell ref="K1622:K1625"/>
    <mergeCell ref="L1622:L1625"/>
    <mergeCell ref="M1622:M1625"/>
    <mergeCell ref="N1622:N1625"/>
    <mergeCell ref="O1622:O1625"/>
    <mergeCell ref="B1701:V1701"/>
    <mergeCell ref="B1703:B1706"/>
    <mergeCell ref="C1703:C1706"/>
    <mergeCell ref="D1703:D1706"/>
    <mergeCell ref="E1703:E1706"/>
    <mergeCell ref="F1703:F1706"/>
    <mergeCell ref="G1703:G1706"/>
    <mergeCell ref="H1703:H1706"/>
    <mergeCell ref="J1703:J1706"/>
    <mergeCell ref="K1703:K1706"/>
    <mergeCell ref="B1695:V1695"/>
    <mergeCell ref="B1696:V1696"/>
    <mergeCell ref="B1697:V1697"/>
    <mergeCell ref="B1698:V1698"/>
    <mergeCell ref="B1699:V1699"/>
    <mergeCell ref="B1700:V1700"/>
    <mergeCell ref="V1662:V1665"/>
    <mergeCell ref="P1664:P1665"/>
    <mergeCell ref="Q1664:Q1665"/>
    <mergeCell ref="R1664:R1665"/>
    <mergeCell ref="S1664:S1665"/>
    <mergeCell ref="T1664:T1665"/>
    <mergeCell ref="U1664:U1665"/>
    <mergeCell ref="L1662:L1665"/>
    <mergeCell ref="M1662:M1665"/>
    <mergeCell ref="N1662:N1665"/>
    <mergeCell ref="O1662:O1665"/>
    <mergeCell ref="P1662:S1663"/>
    <mergeCell ref="T1662:U1663"/>
    <mergeCell ref="B1741:V1741"/>
    <mergeCell ref="B1743:B1746"/>
    <mergeCell ref="C1743:C1746"/>
    <mergeCell ref="D1743:D1746"/>
    <mergeCell ref="E1743:E1746"/>
    <mergeCell ref="F1743:F1746"/>
    <mergeCell ref="G1743:G1746"/>
    <mergeCell ref="H1743:H1746"/>
    <mergeCell ref="J1743:J1746"/>
    <mergeCell ref="K1743:K1746"/>
    <mergeCell ref="B1735:V1735"/>
    <mergeCell ref="B1736:V1736"/>
    <mergeCell ref="B1737:V1737"/>
    <mergeCell ref="B1738:V1738"/>
    <mergeCell ref="B1739:V1739"/>
    <mergeCell ref="B1740:V1740"/>
    <mergeCell ref="V1703:V1706"/>
    <mergeCell ref="P1705:P1706"/>
    <mergeCell ref="Q1705:Q1706"/>
    <mergeCell ref="R1705:R1706"/>
    <mergeCell ref="S1705:S1706"/>
    <mergeCell ref="T1705:T1706"/>
    <mergeCell ref="U1705:U1706"/>
    <mergeCell ref="L1703:L1706"/>
    <mergeCell ref="M1703:M1706"/>
    <mergeCell ref="N1703:N1706"/>
    <mergeCell ref="O1703:O1706"/>
    <mergeCell ref="P1703:S1704"/>
    <mergeCell ref="T1703:U1704"/>
    <mergeCell ref="B1781:V1781"/>
    <mergeCell ref="B1783:B1786"/>
    <mergeCell ref="C1783:C1786"/>
    <mergeCell ref="D1783:D1786"/>
    <mergeCell ref="E1783:E1786"/>
    <mergeCell ref="F1783:F1786"/>
    <mergeCell ref="G1783:G1786"/>
    <mergeCell ref="H1783:H1786"/>
    <mergeCell ref="J1783:J1786"/>
    <mergeCell ref="K1783:K1786"/>
    <mergeCell ref="B1775:V1775"/>
    <mergeCell ref="B1776:V1776"/>
    <mergeCell ref="B1777:V1777"/>
    <mergeCell ref="B1778:V1778"/>
    <mergeCell ref="B1779:V1779"/>
    <mergeCell ref="B1780:V1780"/>
    <mergeCell ref="V1743:V1746"/>
    <mergeCell ref="P1745:P1746"/>
    <mergeCell ref="Q1745:Q1746"/>
    <mergeCell ref="R1745:R1746"/>
    <mergeCell ref="S1745:S1746"/>
    <mergeCell ref="T1745:T1746"/>
    <mergeCell ref="U1745:U1746"/>
    <mergeCell ref="L1743:L1746"/>
    <mergeCell ref="M1743:M1746"/>
    <mergeCell ref="N1743:N1746"/>
    <mergeCell ref="O1743:O1746"/>
    <mergeCell ref="P1743:S1744"/>
    <mergeCell ref="T1743:U1744"/>
    <mergeCell ref="B1821:V1821"/>
    <mergeCell ref="B1823:B1826"/>
    <mergeCell ref="C1823:C1826"/>
    <mergeCell ref="D1823:D1826"/>
    <mergeCell ref="E1823:E1826"/>
    <mergeCell ref="F1823:F1826"/>
    <mergeCell ref="G1823:G1826"/>
    <mergeCell ref="H1823:H1826"/>
    <mergeCell ref="J1823:J1826"/>
    <mergeCell ref="K1823:K1826"/>
    <mergeCell ref="B1815:V1815"/>
    <mergeCell ref="B1816:V1816"/>
    <mergeCell ref="B1817:V1817"/>
    <mergeCell ref="B1818:V1818"/>
    <mergeCell ref="B1819:V1819"/>
    <mergeCell ref="B1820:V1820"/>
    <mergeCell ref="V1783:V1786"/>
    <mergeCell ref="P1785:P1786"/>
    <mergeCell ref="Q1785:Q1786"/>
    <mergeCell ref="R1785:R1786"/>
    <mergeCell ref="S1785:S1786"/>
    <mergeCell ref="T1785:T1786"/>
    <mergeCell ref="U1785:U1786"/>
    <mergeCell ref="L1783:L1786"/>
    <mergeCell ref="M1783:M1786"/>
    <mergeCell ref="N1783:N1786"/>
    <mergeCell ref="O1783:O1786"/>
    <mergeCell ref="P1783:S1784"/>
    <mergeCell ref="T1783:U1784"/>
    <mergeCell ref="B1861:V1861"/>
    <mergeCell ref="B1863:B1866"/>
    <mergeCell ref="C1863:C1866"/>
    <mergeCell ref="D1863:D1866"/>
    <mergeCell ref="E1863:E1866"/>
    <mergeCell ref="F1863:F1866"/>
    <mergeCell ref="G1863:G1866"/>
    <mergeCell ref="H1863:H1866"/>
    <mergeCell ref="J1863:J1866"/>
    <mergeCell ref="K1863:K1866"/>
    <mergeCell ref="B1855:V1855"/>
    <mergeCell ref="B1856:V1856"/>
    <mergeCell ref="B1857:V1857"/>
    <mergeCell ref="B1858:V1858"/>
    <mergeCell ref="B1859:V1859"/>
    <mergeCell ref="B1860:V1860"/>
    <mergeCell ref="V1823:V1826"/>
    <mergeCell ref="P1825:P1826"/>
    <mergeCell ref="Q1825:Q1826"/>
    <mergeCell ref="R1825:R1826"/>
    <mergeCell ref="S1825:S1826"/>
    <mergeCell ref="T1825:T1826"/>
    <mergeCell ref="U1825:U1826"/>
    <mergeCell ref="L1823:L1826"/>
    <mergeCell ref="M1823:M1826"/>
    <mergeCell ref="N1823:N1826"/>
    <mergeCell ref="O1823:O1826"/>
    <mergeCell ref="P1823:S1824"/>
    <mergeCell ref="T1823:U1824"/>
    <mergeCell ref="B1906:V1906"/>
    <mergeCell ref="B1908:B1911"/>
    <mergeCell ref="C1908:C1911"/>
    <mergeCell ref="D1908:D1911"/>
    <mergeCell ref="E1908:E1911"/>
    <mergeCell ref="F1908:F1911"/>
    <mergeCell ref="G1908:G1911"/>
    <mergeCell ref="H1908:H1911"/>
    <mergeCell ref="J1908:J1911"/>
    <mergeCell ref="K1908:K1911"/>
    <mergeCell ref="B1900:V1900"/>
    <mergeCell ref="B1901:V1901"/>
    <mergeCell ref="B1902:V1902"/>
    <mergeCell ref="B1903:V1903"/>
    <mergeCell ref="B1904:V1904"/>
    <mergeCell ref="B1905:V1905"/>
    <mergeCell ref="V1863:V1866"/>
    <mergeCell ref="P1865:P1866"/>
    <mergeCell ref="Q1865:Q1866"/>
    <mergeCell ref="R1865:R1866"/>
    <mergeCell ref="S1865:S1866"/>
    <mergeCell ref="T1865:T1866"/>
    <mergeCell ref="U1865:U1866"/>
    <mergeCell ref="L1863:L1866"/>
    <mergeCell ref="M1863:M1866"/>
    <mergeCell ref="N1863:N1866"/>
    <mergeCell ref="O1863:O1866"/>
    <mergeCell ref="P1863:S1864"/>
    <mergeCell ref="T1863:U1864"/>
    <mergeCell ref="B1951:V1951"/>
    <mergeCell ref="B1953:B1956"/>
    <mergeCell ref="C1953:C1956"/>
    <mergeCell ref="D1953:D1956"/>
    <mergeCell ref="E1953:E1956"/>
    <mergeCell ref="F1953:F1956"/>
    <mergeCell ref="G1953:G1956"/>
    <mergeCell ref="H1953:H1956"/>
    <mergeCell ref="J1953:J1956"/>
    <mergeCell ref="K1953:K1956"/>
    <mergeCell ref="B1945:V1945"/>
    <mergeCell ref="B1946:V1946"/>
    <mergeCell ref="B1947:V1947"/>
    <mergeCell ref="B1948:V1948"/>
    <mergeCell ref="B1949:V1949"/>
    <mergeCell ref="B1950:V1950"/>
    <mergeCell ref="V1908:V1911"/>
    <mergeCell ref="P1910:P1911"/>
    <mergeCell ref="Q1910:Q1911"/>
    <mergeCell ref="R1910:R1911"/>
    <mergeCell ref="S1910:S1911"/>
    <mergeCell ref="T1910:T1911"/>
    <mergeCell ref="U1910:U1911"/>
    <mergeCell ref="L1908:L1911"/>
    <mergeCell ref="M1908:M1911"/>
    <mergeCell ref="N1908:N1911"/>
    <mergeCell ref="O1908:O1911"/>
    <mergeCell ref="P1908:S1909"/>
    <mergeCell ref="T1908:U1909"/>
    <mergeCell ref="B1980:V1980"/>
    <mergeCell ref="B1982:B1985"/>
    <mergeCell ref="C1982:C1985"/>
    <mergeCell ref="D1982:D1985"/>
    <mergeCell ref="E1982:E1985"/>
    <mergeCell ref="F1982:F1985"/>
    <mergeCell ref="G1982:G1985"/>
    <mergeCell ref="H1982:H1985"/>
    <mergeCell ref="J1982:J1985"/>
    <mergeCell ref="K1982:K1985"/>
    <mergeCell ref="B1974:V1974"/>
    <mergeCell ref="B1975:V1975"/>
    <mergeCell ref="B1976:V1976"/>
    <mergeCell ref="B1977:V1977"/>
    <mergeCell ref="B1978:V1978"/>
    <mergeCell ref="B1979:V1979"/>
    <mergeCell ref="V1953:V1956"/>
    <mergeCell ref="P1955:P1956"/>
    <mergeCell ref="Q1955:Q1956"/>
    <mergeCell ref="R1955:R1956"/>
    <mergeCell ref="S1955:S1956"/>
    <mergeCell ref="T1955:T1956"/>
    <mergeCell ref="U1955:U1956"/>
    <mergeCell ref="L1953:L1956"/>
    <mergeCell ref="M1953:M1956"/>
    <mergeCell ref="N1953:N1956"/>
    <mergeCell ref="O1953:O1956"/>
    <mergeCell ref="P1953:S1954"/>
    <mergeCell ref="T1953:U1954"/>
    <mergeCell ref="O1986:O1987"/>
    <mergeCell ref="V1986:V1987"/>
    <mergeCell ref="B2011:V2011"/>
    <mergeCell ref="B2012:V2012"/>
    <mergeCell ref="B2013:V2013"/>
    <mergeCell ref="B2014:V2014"/>
    <mergeCell ref="V1982:V1985"/>
    <mergeCell ref="P1984:P1985"/>
    <mergeCell ref="Q1984:Q1985"/>
    <mergeCell ref="R1984:R1985"/>
    <mergeCell ref="S1984:S1985"/>
    <mergeCell ref="T1984:T1985"/>
    <mergeCell ref="U1984:U1985"/>
    <mergeCell ref="L1982:L1985"/>
    <mergeCell ref="M1982:M1985"/>
    <mergeCell ref="N1982:N1985"/>
    <mergeCell ref="O1982:O1985"/>
    <mergeCell ref="P1982:S1983"/>
    <mergeCell ref="T1982:U1983"/>
    <mergeCell ref="O2023:O2024"/>
    <mergeCell ref="V2023:V2024"/>
    <mergeCell ref="J13:J43"/>
    <mergeCell ref="J2023:J2024"/>
    <mergeCell ref="J1986:J1987"/>
    <mergeCell ref="J1586:J1588"/>
    <mergeCell ref="J1260:J1263"/>
    <mergeCell ref="P2019:S2020"/>
    <mergeCell ref="T2019:U2020"/>
    <mergeCell ref="V2019:V2022"/>
    <mergeCell ref="P2021:P2022"/>
    <mergeCell ref="Q2021:Q2022"/>
    <mergeCell ref="R2021:R2022"/>
    <mergeCell ref="S2021:S2022"/>
    <mergeCell ref="T2021:T2022"/>
    <mergeCell ref="U2021:U2022"/>
    <mergeCell ref="J2019:J2022"/>
    <mergeCell ref="K2019:K2022"/>
    <mergeCell ref="L2019:L2022"/>
    <mergeCell ref="M2019:M2022"/>
    <mergeCell ref="N2019:N2022"/>
    <mergeCell ref="O2019:O2022"/>
    <mergeCell ref="B2015:V2015"/>
    <mergeCell ref="B2016:V2016"/>
    <mergeCell ref="B2017:V2017"/>
    <mergeCell ref="B2019:B2022"/>
    <mergeCell ref="C2019:C2022"/>
    <mergeCell ref="D2019:D2022"/>
    <mergeCell ref="E2019:E2022"/>
    <mergeCell ref="F2019:F2022"/>
    <mergeCell ref="G2019:G2022"/>
    <mergeCell ref="H2019:H20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023"/>
  <sheetViews>
    <sheetView topLeftCell="A416" zoomScale="80" zoomScaleNormal="80" workbookViewId="0">
      <selection activeCell="R1250" sqref="R1:BB1048576"/>
    </sheetView>
  </sheetViews>
  <sheetFormatPr baseColWidth="10" defaultRowHeight="15" x14ac:dyDescent="0.25"/>
  <cols>
    <col min="1" max="1" width="6.5703125" customWidth="1"/>
    <col min="2" max="2" width="9.140625" customWidth="1"/>
    <col min="3" max="3" width="52.28515625" customWidth="1"/>
    <col min="4" max="4" width="10.5703125" customWidth="1"/>
    <col min="5" max="5" width="9.85546875" customWidth="1"/>
    <col min="6" max="6" width="11.140625" customWidth="1"/>
    <col min="7" max="7" width="9.28515625" customWidth="1"/>
    <col min="8" max="8" width="15.140625" bestFit="1" customWidth="1"/>
    <col min="9" max="9" width="15.85546875" customWidth="1"/>
    <col min="10" max="10" width="16.7109375" customWidth="1"/>
    <col min="11" max="11" width="9.42578125" customWidth="1"/>
    <col min="12" max="12" width="9.140625" customWidth="1"/>
    <col min="13" max="13" width="8.28515625" customWidth="1"/>
    <col min="14" max="14" width="8.85546875" customWidth="1"/>
    <col min="15" max="15" width="6.42578125" customWidth="1"/>
    <col min="16" max="16" width="7" customWidth="1"/>
    <col min="17" max="17" width="17.140625" customWidth="1"/>
  </cols>
  <sheetData>
    <row r="2" spans="1:17" x14ac:dyDescent="0.25">
      <c r="A2" s="706" t="s">
        <v>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</row>
    <row r="3" spans="1:17" x14ac:dyDescent="0.25">
      <c r="A3" s="713" t="s">
        <v>1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</row>
    <row r="4" spans="1:17" x14ac:dyDescent="0.25">
      <c r="A4" s="713" t="s">
        <v>2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</row>
    <row r="5" spans="1:17" x14ac:dyDescent="0.25">
      <c r="A5" s="713" t="s">
        <v>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</row>
    <row r="6" spans="1:17" x14ac:dyDescent="0.25">
      <c r="A6" s="713" t="s">
        <v>494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</row>
    <row r="7" spans="1:17" x14ac:dyDescent="0.25">
      <c r="A7" s="726" t="s">
        <v>4</v>
      </c>
      <c r="B7" s="726"/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</row>
    <row r="8" spans="1:17" x14ac:dyDescent="0.25">
      <c r="A8" s="697" t="s">
        <v>5</v>
      </c>
      <c r="B8" s="697"/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  <c r="P8" s="697"/>
      <c r="Q8" s="697"/>
    </row>
    <row r="9" spans="1:17" ht="18.75" thickBot="1" x14ac:dyDescent="0.3">
      <c r="A9" s="2"/>
      <c r="B9" s="2"/>
      <c r="C9" s="3"/>
      <c r="D9" s="3"/>
      <c r="E9" s="3"/>
      <c r="F9" s="3"/>
      <c r="G9" s="4"/>
      <c r="H9" s="3"/>
      <c r="I9" s="3"/>
      <c r="J9" s="3"/>
      <c r="K9" s="3"/>
      <c r="L9" s="3"/>
      <c r="M9" s="3"/>
      <c r="N9" s="3"/>
      <c r="O9" s="2"/>
      <c r="P9" s="2"/>
      <c r="Q9" s="2"/>
    </row>
    <row r="10" spans="1:17" ht="15.75" customHeight="1" thickTop="1" x14ac:dyDescent="0.25">
      <c r="A10" s="698" t="s">
        <v>6</v>
      </c>
      <c r="B10" s="700" t="s">
        <v>7</v>
      </c>
      <c r="C10" s="702" t="s">
        <v>8</v>
      </c>
      <c r="D10" s="702" t="s">
        <v>9</v>
      </c>
      <c r="E10" s="702" t="s">
        <v>10</v>
      </c>
      <c r="F10" s="702" t="s">
        <v>11</v>
      </c>
      <c r="G10" s="700" t="s">
        <v>12</v>
      </c>
      <c r="H10" s="704" t="s">
        <v>13</v>
      </c>
      <c r="I10" s="704" t="s">
        <v>14</v>
      </c>
      <c r="J10" s="704" t="s">
        <v>15</v>
      </c>
      <c r="K10" s="715" t="s">
        <v>16</v>
      </c>
      <c r="L10" s="716"/>
      <c r="M10" s="716"/>
      <c r="N10" s="717"/>
      <c r="O10" s="721" t="s">
        <v>17</v>
      </c>
      <c r="P10" s="722"/>
      <c r="Q10" s="708" t="s">
        <v>18</v>
      </c>
    </row>
    <row r="11" spans="1:17" x14ac:dyDescent="0.25">
      <c r="A11" s="699"/>
      <c r="B11" s="701"/>
      <c r="C11" s="703"/>
      <c r="D11" s="703"/>
      <c r="E11" s="703"/>
      <c r="F11" s="703"/>
      <c r="G11" s="701"/>
      <c r="H11" s="705"/>
      <c r="I11" s="705"/>
      <c r="J11" s="705"/>
      <c r="K11" s="718"/>
      <c r="L11" s="719"/>
      <c r="M11" s="719"/>
      <c r="N11" s="720"/>
      <c r="O11" s="723"/>
      <c r="P11" s="724"/>
      <c r="Q11" s="709"/>
    </row>
    <row r="12" spans="1:17" ht="15" customHeight="1" x14ac:dyDescent="0.25">
      <c r="A12" s="699"/>
      <c r="B12" s="701"/>
      <c r="C12" s="703"/>
      <c r="D12" s="703"/>
      <c r="E12" s="703"/>
      <c r="F12" s="703"/>
      <c r="G12" s="701"/>
      <c r="H12" s="705"/>
      <c r="I12" s="705"/>
      <c r="J12" s="705"/>
      <c r="K12" s="711" t="s">
        <v>19</v>
      </c>
      <c r="L12" s="711" t="s">
        <v>20</v>
      </c>
      <c r="M12" s="711" t="s">
        <v>21</v>
      </c>
      <c r="N12" s="711" t="s">
        <v>22</v>
      </c>
      <c r="O12" s="695" t="s">
        <v>23</v>
      </c>
      <c r="P12" s="695" t="s">
        <v>24</v>
      </c>
      <c r="Q12" s="709"/>
    </row>
    <row r="13" spans="1:17" ht="15.75" thickBot="1" x14ac:dyDescent="0.3">
      <c r="A13" s="727"/>
      <c r="B13" s="725"/>
      <c r="C13" s="707"/>
      <c r="D13" s="707"/>
      <c r="E13" s="707"/>
      <c r="F13" s="707"/>
      <c r="G13" s="725"/>
      <c r="H13" s="696"/>
      <c r="I13" s="696"/>
      <c r="J13" s="696"/>
      <c r="K13" s="712"/>
      <c r="L13" s="712"/>
      <c r="M13" s="712"/>
      <c r="N13" s="712"/>
      <c r="O13" s="696"/>
      <c r="P13" s="696"/>
      <c r="Q13" s="710"/>
    </row>
    <row r="14" spans="1:17" ht="15" customHeight="1" x14ac:dyDescent="0.25">
      <c r="A14" s="152">
        <v>1</v>
      </c>
      <c r="B14" s="5">
        <v>21101</v>
      </c>
      <c r="C14" s="471" t="s">
        <v>217</v>
      </c>
      <c r="D14" s="731" t="s">
        <v>25</v>
      </c>
      <c r="E14" s="731" t="s">
        <v>26</v>
      </c>
      <c r="F14" s="213">
        <v>300</v>
      </c>
      <c r="G14" s="5" t="s">
        <v>27</v>
      </c>
      <c r="H14" s="153">
        <v>4.99</v>
      </c>
      <c r="I14" s="154">
        <f>H14*F14</f>
        <v>1497</v>
      </c>
      <c r="J14" s="155" t="s">
        <v>28</v>
      </c>
      <c r="K14" s="156">
        <v>0.1</v>
      </c>
      <c r="L14" s="156">
        <v>0.4</v>
      </c>
      <c r="M14" s="156">
        <v>0.1</v>
      </c>
      <c r="N14" s="156">
        <v>0.4</v>
      </c>
      <c r="O14" s="138"/>
      <c r="P14" s="157" t="s">
        <v>29</v>
      </c>
      <c r="Q14" s="728" t="s">
        <v>30</v>
      </c>
    </row>
    <row r="15" spans="1:17" x14ac:dyDescent="0.25">
      <c r="A15" s="150">
        <v>2</v>
      </c>
      <c r="B15" s="7">
        <v>21101</v>
      </c>
      <c r="C15" s="472" t="s">
        <v>218</v>
      </c>
      <c r="D15" s="732"/>
      <c r="E15" s="732"/>
      <c r="F15" s="422">
        <v>100</v>
      </c>
      <c r="G15" s="7" t="s">
        <v>27</v>
      </c>
      <c r="H15" s="132">
        <v>16</v>
      </c>
      <c r="I15" s="8">
        <f>H15*F15</f>
        <v>1600</v>
      </c>
      <c r="J15" s="9" t="s">
        <v>28</v>
      </c>
      <c r="K15" s="10">
        <v>0.1</v>
      </c>
      <c r="L15" s="10">
        <v>0.4</v>
      </c>
      <c r="M15" s="10">
        <v>0.1</v>
      </c>
      <c r="N15" s="10">
        <v>0.4</v>
      </c>
      <c r="O15" s="11"/>
      <c r="P15" s="136" t="s">
        <v>29</v>
      </c>
      <c r="Q15" s="729"/>
    </row>
    <row r="16" spans="1:17" x14ac:dyDescent="0.25">
      <c r="A16" s="150">
        <v>3</v>
      </c>
      <c r="B16" s="7">
        <v>21101</v>
      </c>
      <c r="C16" s="473" t="s">
        <v>219</v>
      </c>
      <c r="D16" s="732"/>
      <c r="E16" s="732"/>
      <c r="F16" s="422">
        <v>300</v>
      </c>
      <c r="G16" s="7" t="s">
        <v>27</v>
      </c>
      <c r="H16" s="132">
        <v>72</v>
      </c>
      <c r="I16" s="8">
        <f t="shared" ref="I16:I43" si="0">H16*F16</f>
        <v>21600</v>
      </c>
      <c r="J16" s="9" t="s">
        <v>28</v>
      </c>
      <c r="K16" s="10">
        <v>0.1</v>
      </c>
      <c r="L16" s="10">
        <v>0.4</v>
      </c>
      <c r="M16" s="10">
        <v>0.1</v>
      </c>
      <c r="N16" s="10">
        <v>0.4</v>
      </c>
      <c r="O16" s="11"/>
      <c r="P16" s="136" t="s">
        <v>29</v>
      </c>
      <c r="Q16" s="729"/>
    </row>
    <row r="17" spans="1:17" x14ac:dyDescent="0.25">
      <c r="A17" s="150">
        <v>4</v>
      </c>
      <c r="B17" s="7">
        <v>21101</v>
      </c>
      <c r="C17" s="472" t="s">
        <v>220</v>
      </c>
      <c r="D17" s="732"/>
      <c r="E17" s="732"/>
      <c r="F17" s="422">
        <v>50</v>
      </c>
      <c r="G17" s="7" t="s">
        <v>31</v>
      </c>
      <c r="H17" s="132">
        <v>110</v>
      </c>
      <c r="I17" s="8">
        <f t="shared" si="0"/>
        <v>5500</v>
      </c>
      <c r="J17" s="9" t="s">
        <v>28</v>
      </c>
      <c r="K17" s="10">
        <v>0.1</v>
      </c>
      <c r="L17" s="10">
        <v>0.4</v>
      </c>
      <c r="M17" s="10">
        <v>0.1</v>
      </c>
      <c r="N17" s="10">
        <v>0.4</v>
      </c>
      <c r="O17" s="11"/>
      <c r="P17" s="136" t="s">
        <v>29</v>
      </c>
      <c r="Q17" s="729"/>
    </row>
    <row r="18" spans="1:17" x14ac:dyDescent="0.25">
      <c r="A18" s="150">
        <v>5</v>
      </c>
      <c r="B18" s="7">
        <v>21101</v>
      </c>
      <c r="C18" s="472" t="s">
        <v>221</v>
      </c>
      <c r="D18" s="732"/>
      <c r="E18" s="732"/>
      <c r="F18" s="422">
        <v>97</v>
      </c>
      <c r="G18" s="7" t="s">
        <v>31</v>
      </c>
      <c r="H18" s="132">
        <v>54</v>
      </c>
      <c r="I18" s="8">
        <f t="shared" si="0"/>
        <v>5238</v>
      </c>
      <c r="J18" s="9" t="s">
        <v>28</v>
      </c>
      <c r="K18" s="10">
        <v>0.1</v>
      </c>
      <c r="L18" s="10">
        <v>0.4</v>
      </c>
      <c r="M18" s="10">
        <v>0.1</v>
      </c>
      <c r="N18" s="10">
        <v>0.4</v>
      </c>
      <c r="O18" s="11"/>
      <c r="P18" s="136" t="s">
        <v>29</v>
      </c>
      <c r="Q18" s="729"/>
    </row>
    <row r="19" spans="1:17" x14ac:dyDescent="0.25">
      <c r="A19" s="150">
        <v>6</v>
      </c>
      <c r="B19" s="7">
        <v>21101</v>
      </c>
      <c r="C19" s="472" t="s">
        <v>222</v>
      </c>
      <c r="D19" s="732"/>
      <c r="E19" s="732"/>
      <c r="F19" s="422">
        <v>100</v>
      </c>
      <c r="G19" s="7" t="s">
        <v>31</v>
      </c>
      <c r="H19" s="132">
        <v>54</v>
      </c>
      <c r="I19" s="8">
        <f t="shared" si="0"/>
        <v>5400</v>
      </c>
      <c r="J19" s="9" t="s">
        <v>28</v>
      </c>
      <c r="K19" s="10">
        <v>0.1</v>
      </c>
      <c r="L19" s="10">
        <v>0.4</v>
      </c>
      <c r="M19" s="10">
        <v>0.1</v>
      </c>
      <c r="N19" s="10">
        <v>0.4</v>
      </c>
      <c r="O19" s="11"/>
      <c r="P19" s="136" t="s">
        <v>29</v>
      </c>
      <c r="Q19" s="729"/>
    </row>
    <row r="20" spans="1:17" ht="12.75" customHeight="1" x14ac:dyDescent="0.25">
      <c r="A20" s="150">
        <v>7</v>
      </c>
      <c r="B20" s="7">
        <v>21101</v>
      </c>
      <c r="C20" s="500" t="s">
        <v>223</v>
      </c>
      <c r="D20" s="732"/>
      <c r="E20" s="732"/>
      <c r="F20" s="422">
        <v>100</v>
      </c>
      <c r="G20" s="7" t="s">
        <v>31</v>
      </c>
      <c r="H20" s="132">
        <v>62</v>
      </c>
      <c r="I20" s="8">
        <f t="shared" si="0"/>
        <v>6200</v>
      </c>
      <c r="J20" s="9" t="s">
        <v>28</v>
      </c>
      <c r="K20" s="10">
        <v>0.1</v>
      </c>
      <c r="L20" s="10">
        <v>0.4</v>
      </c>
      <c r="M20" s="10">
        <v>0.1</v>
      </c>
      <c r="N20" s="10">
        <v>0.4</v>
      </c>
      <c r="O20" s="11"/>
      <c r="P20" s="136" t="s">
        <v>29</v>
      </c>
      <c r="Q20" s="729"/>
    </row>
    <row r="21" spans="1:17" x14ac:dyDescent="0.25">
      <c r="A21" s="150">
        <v>8</v>
      </c>
      <c r="B21" s="7">
        <v>21101</v>
      </c>
      <c r="C21" s="472" t="s">
        <v>224</v>
      </c>
      <c r="D21" s="732"/>
      <c r="E21" s="732"/>
      <c r="F21" s="422">
        <v>100</v>
      </c>
      <c r="G21" s="7" t="s">
        <v>31</v>
      </c>
      <c r="H21" s="132">
        <v>72</v>
      </c>
      <c r="I21" s="8">
        <f t="shared" si="0"/>
        <v>7200</v>
      </c>
      <c r="J21" s="9" t="s">
        <v>28</v>
      </c>
      <c r="K21" s="10">
        <v>0.1</v>
      </c>
      <c r="L21" s="10">
        <v>0.4</v>
      </c>
      <c r="M21" s="10">
        <v>0.1</v>
      </c>
      <c r="N21" s="10">
        <v>0.4</v>
      </c>
      <c r="O21" s="11"/>
      <c r="P21" s="136" t="s">
        <v>29</v>
      </c>
      <c r="Q21" s="729"/>
    </row>
    <row r="22" spans="1:17" x14ac:dyDescent="0.25">
      <c r="A22" s="150">
        <v>9</v>
      </c>
      <c r="B22" s="7">
        <v>21101</v>
      </c>
      <c r="C22" s="472" t="s">
        <v>225</v>
      </c>
      <c r="D22" s="732"/>
      <c r="E22" s="732"/>
      <c r="F22" s="422">
        <v>80</v>
      </c>
      <c r="G22" s="7" t="s">
        <v>31</v>
      </c>
      <c r="H22" s="132">
        <v>92</v>
      </c>
      <c r="I22" s="8">
        <f t="shared" si="0"/>
        <v>7360</v>
      </c>
      <c r="J22" s="9" t="s">
        <v>28</v>
      </c>
      <c r="K22" s="10">
        <v>0.1</v>
      </c>
      <c r="L22" s="10">
        <v>0.4</v>
      </c>
      <c r="M22" s="10">
        <v>0.1</v>
      </c>
      <c r="N22" s="10">
        <v>0.4</v>
      </c>
      <c r="O22" s="11"/>
      <c r="P22" s="136" t="s">
        <v>29</v>
      </c>
      <c r="Q22" s="729"/>
    </row>
    <row r="23" spans="1:17" x14ac:dyDescent="0.25">
      <c r="A23" s="150">
        <v>10</v>
      </c>
      <c r="B23" s="7">
        <v>21101</v>
      </c>
      <c r="C23" s="472" t="s">
        <v>226</v>
      </c>
      <c r="D23" s="732"/>
      <c r="E23" s="732"/>
      <c r="F23" s="422">
        <v>50</v>
      </c>
      <c r="G23" s="7" t="s">
        <v>31</v>
      </c>
      <c r="H23" s="132">
        <v>140</v>
      </c>
      <c r="I23" s="8">
        <f t="shared" si="0"/>
        <v>7000</v>
      </c>
      <c r="J23" s="9" t="s">
        <v>28</v>
      </c>
      <c r="K23" s="10">
        <v>0.1</v>
      </c>
      <c r="L23" s="10">
        <v>0.4</v>
      </c>
      <c r="M23" s="10">
        <v>0.1</v>
      </c>
      <c r="N23" s="10">
        <v>0.4</v>
      </c>
      <c r="O23" s="11"/>
      <c r="P23" s="136" t="s">
        <v>29</v>
      </c>
      <c r="Q23" s="729"/>
    </row>
    <row r="24" spans="1:17" x14ac:dyDescent="0.25">
      <c r="A24" s="150">
        <v>11</v>
      </c>
      <c r="B24" s="7">
        <v>21101</v>
      </c>
      <c r="C24" s="472" t="s">
        <v>227</v>
      </c>
      <c r="D24" s="732"/>
      <c r="E24" s="732"/>
      <c r="F24" s="422">
        <v>350</v>
      </c>
      <c r="G24" s="7" t="s">
        <v>31</v>
      </c>
      <c r="H24" s="132">
        <v>39</v>
      </c>
      <c r="I24" s="8">
        <f t="shared" si="0"/>
        <v>13650</v>
      </c>
      <c r="J24" s="9" t="s">
        <v>28</v>
      </c>
      <c r="K24" s="10">
        <v>0.1</v>
      </c>
      <c r="L24" s="10">
        <v>0.4</v>
      </c>
      <c r="M24" s="10">
        <v>0.1</v>
      </c>
      <c r="N24" s="10">
        <v>0.4</v>
      </c>
      <c r="O24" s="11"/>
      <c r="P24" s="136" t="s">
        <v>29</v>
      </c>
      <c r="Q24" s="729"/>
    </row>
    <row r="25" spans="1:17" x14ac:dyDescent="0.25">
      <c r="A25" s="150">
        <v>12</v>
      </c>
      <c r="B25" s="7">
        <v>21101</v>
      </c>
      <c r="C25" s="472" t="s">
        <v>228</v>
      </c>
      <c r="D25" s="732"/>
      <c r="E25" s="732"/>
      <c r="F25" s="422">
        <v>40</v>
      </c>
      <c r="G25" s="7" t="s">
        <v>31</v>
      </c>
      <c r="H25" s="132">
        <v>45</v>
      </c>
      <c r="I25" s="8">
        <f t="shared" si="0"/>
        <v>1800</v>
      </c>
      <c r="J25" s="9" t="s">
        <v>28</v>
      </c>
      <c r="K25" s="10">
        <v>0.1</v>
      </c>
      <c r="L25" s="10">
        <v>0.4</v>
      </c>
      <c r="M25" s="10">
        <v>0.1</v>
      </c>
      <c r="N25" s="10">
        <v>0.4</v>
      </c>
      <c r="O25" s="11"/>
      <c r="P25" s="136" t="s">
        <v>29</v>
      </c>
      <c r="Q25" s="729"/>
    </row>
    <row r="26" spans="1:17" x14ac:dyDescent="0.25">
      <c r="A26" s="150">
        <v>13</v>
      </c>
      <c r="B26" s="7">
        <v>21101</v>
      </c>
      <c r="C26" s="472" t="s">
        <v>229</v>
      </c>
      <c r="D26" s="732"/>
      <c r="E26" s="732"/>
      <c r="F26" s="422">
        <v>350</v>
      </c>
      <c r="G26" s="7" t="s">
        <v>31</v>
      </c>
      <c r="H26" s="132">
        <v>13.5</v>
      </c>
      <c r="I26" s="8">
        <f t="shared" si="0"/>
        <v>4725</v>
      </c>
      <c r="J26" s="9" t="s">
        <v>28</v>
      </c>
      <c r="K26" s="10">
        <v>0.1</v>
      </c>
      <c r="L26" s="10">
        <v>0.4</v>
      </c>
      <c r="M26" s="10">
        <v>0.1</v>
      </c>
      <c r="N26" s="10">
        <v>0.4</v>
      </c>
      <c r="O26" s="11"/>
      <c r="P26" s="136" t="s">
        <v>29</v>
      </c>
      <c r="Q26" s="729"/>
    </row>
    <row r="27" spans="1:17" x14ac:dyDescent="0.25">
      <c r="A27" s="150">
        <v>14</v>
      </c>
      <c r="B27" s="7">
        <v>21101</v>
      </c>
      <c r="C27" s="472" t="s">
        <v>230</v>
      </c>
      <c r="D27" s="732"/>
      <c r="E27" s="732"/>
      <c r="F27" s="422">
        <v>350</v>
      </c>
      <c r="G27" s="7" t="s">
        <v>31</v>
      </c>
      <c r="H27" s="132">
        <v>59.5</v>
      </c>
      <c r="I27" s="8">
        <f t="shared" si="0"/>
        <v>20825</v>
      </c>
      <c r="J27" s="9" t="s">
        <v>28</v>
      </c>
      <c r="K27" s="10">
        <v>0.1</v>
      </c>
      <c r="L27" s="10">
        <v>0.4</v>
      </c>
      <c r="M27" s="10">
        <v>0.1</v>
      </c>
      <c r="N27" s="10">
        <v>0.4</v>
      </c>
      <c r="O27" s="11"/>
      <c r="P27" s="136" t="s">
        <v>29</v>
      </c>
      <c r="Q27" s="729"/>
    </row>
    <row r="28" spans="1:17" x14ac:dyDescent="0.25">
      <c r="A28" s="150">
        <v>15</v>
      </c>
      <c r="B28" s="7">
        <v>21101</v>
      </c>
      <c r="C28" s="472" t="s">
        <v>231</v>
      </c>
      <c r="D28" s="732"/>
      <c r="E28" s="732"/>
      <c r="F28" s="422">
        <v>300</v>
      </c>
      <c r="G28" s="7" t="s">
        <v>31</v>
      </c>
      <c r="H28" s="132">
        <v>59.5</v>
      </c>
      <c r="I28" s="8">
        <f t="shared" si="0"/>
        <v>17850</v>
      </c>
      <c r="J28" s="9" t="s">
        <v>28</v>
      </c>
      <c r="K28" s="10">
        <v>0.1</v>
      </c>
      <c r="L28" s="10">
        <v>0.4</v>
      </c>
      <c r="M28" s="10">
        <v>0.1</v>
      </c>
      <c r="N28" s="10">
        <v>0.4</v>
      </c>
      <c r="O28" s="11"/>
      <c r="P28" s="136" t="s">
        <v>29</v>
      </c>
      <c r="Q28" s="729"/>
    </row>
    <row r="29" spans="1:17" x14ac:dyDescent="0.25">
      <c r="A29" s="150">
        <v>16</v>
      </c>
      <c r="B29" s="7">
        <v>21101</v>
      </c>
      <c r="C29" s="472" t="s">
        <v>232</v>
      </c>
      <c r="D29" s="732"/>
      <c r="E29" s="732"/>
      <c r="F29" s="422">
        <v>600</v>
      </c>
      <c r="G29" s="7" t="s">
        <v>27</v>
      </c>
      <c r="H29" s="132">
        <v>8</v>
      </c>
      <c r="I29" s="8">
        <f t="shared" si="0"/>
        <v>4800</v>
      </c>
      <c r="J29" s="9" t="s">
        <v>28</v>
      </c>
      <c r="K29" s="10">
        <v>0.1</v>
      </c>
      <c r="L29" s="10">
        <v>0.4</v>
      </c>
      <c r="M29" s="10">
        <v>0.1</v>
      </c>
      <c r="N29" s="10">
        <v>0.4</v>
      </c>
      <c r="O29" s="11"/>
      <c r="P29" s="136" t="s">
        <v>29</v>
      </c>
      <c r="Q29" s="729"/>
    </row>
    <row r="30" spans="1:17" x14ac:dyDescent="0.25">
      <c r="A30" s="150">
        <v>17</v>
      </c>
      <c r="B30" s="7">
        <v>21101</v>
      </c>
      <c r="C30" s="472" t="s">
        <v>233</v>
      </c>
      <c r="D30" s="732"/>
      <c r="E30" s="732"/>
      <c r="F30" s="422">
        <v>500</v>
      </c>
      <c r="G30" s="7" t="s">
        <v>27</v>
      </c>
      <c r="H30" s="132">
        <v>18.3</v>
      </c>
      <c r="I30" s="8">
        <f t="shared" si="0"/>
        <v>9150</v>
      </c>
      <c r="J30" s="9" t="s">
        <v>28</v>
      </c>
      <c r="K30" s="10">
        <v>0.1</v>
      </c>
      <c r="L30" s="10">
        <v>0.4</v>
      </c>
      <c r="M30" s="10">
        <v>0.1</v>
      </c>
      <c r="N30" s="10">
        <v>0.4</v>
      </c>
      <c r="O30" s="11"/>
      <c r="P30" s="136" t="s">
        <v>29</v>
      </c>
      <c r="Q30" s="729"/>
    </row>
    <row r="31" spans="1:17" x14ac:dyDescent="0.25">
      <c r="A31" s="150">
        <v>18</v>
      </c>
      <c r="B31" s="7">
        <v>21101</v>
      </c>
      <c r="C31" s="472" t="s">
        <v>234</v>
      </c>
      <c r="D31" s="732"/>
      <c r="E31" s="732"/>
      <c r="F31" s="422">
        <v>80</v>
      </c>
      <c r="G31" s="7" t="s">
        <v>31</v>
      </c>
      <c r="H31" s="132">
        <v>36.5</v>
      </c>
      <c r="I31" s="8">
        <f t="shared" si="0"/>
        <v>2920</v>
      </c>
      <c r="J31" s="9" t="s">
        <v>28</v>
      </c>
      <c r="K31" s="10">
        <v>0.1</v>
      </c>
      <c r="L31" s="10">
        <v>0.4</v>
      </c>
      <c r="M31" s="10">
        <v>0.1</v>
      </c>
      <c r="N31" s="10">
        <v>0.4</v>
      </c>
      <c r="O31" s="11"/>
      <c r="P31" s="136" t="s">
        <v>29</v>
      </c>
      <c r="Q31" s="729"/>
    </row>
    <row r="32" spans="1:17" x14ac:dyDescent="0.25">
      <c r="A32" s="150">
        <v>19</v>
      </c>
      <c r="B32" s="7">
        <v>21101</v>
      </c>
      <c r="C32" s="472" t="s">
        <v>32</v>
      </c>
      <c r="D32" s="732"/>
      <c r="E32" s="732"/>
      <c r="F32" s="422">
        <v>400</v>
      </c>
      <c r="G32" s="7" t="s">
        <v>27</v>
      </c>
      <c r="H32" s="132">
        <v>29.6</v>
      </c>
      <c r="I32" s="8">
        <f t="shared" si="0"/>
        <v>11840</v>
      </c>
      <c r="J32" s="9" t="s">
        <v>28</v>
      </c>
      <c r="K32" s="10">
        <v>0.1</v>
      </c>
      <c r="L32" s="10">
        <v>0.4</v>
      </c>
      <c r="M32" s="10">
        <v>0.1</v>
      </c>
      <c r="N32" s="10">
        <v>0.4</v>
      </c>
      <c r="O32" s="11"/>
      <c r="P32" s="136" t="s">
        <v>29</v>
      </c>
      <c r="Q32" s="729"/>
    </row>
    <row r="33" spans="1:17" x14ac:dyDescent="0.25">
      <c r="A33" s="150">
        <v>20</v>
      </c>
      <c r="B33" s="7">
        <v>21101</v>
      </c>
      <c r="C33" s="472" t="s">
        <v>33</v>
      </c>
      <c r="D33" s="732"/>
      <c r="E33" s="732"/>
      <c r="F33" s="422">
        <v>300</v>
      </c>
      <c r="G33" s="7" t="s">
        <v>27</v>
      </c>
      <c r="H33" s="132">
        <v>32</v>
      </c>
      <c r="I33" s="8">
        <f t="shared" si="0"/>
        <v>9600</v>
      </c>
      <c r="J33" s="9" t="s">
        <v>28</v>
      </c>
      <c r="K33" s="10">
        <v>0.1</v>
      </c>
      <c r="L33" s="10">
        <v>0.4</v>
      </c>
      <c r="M33" s="10">
        <v>0.1</v>
      </c>
      <c r="N33" s="10">
        <v>0.4</v>
      </c>
      <c r="O33" s="11"/>
      <c r="P33" s="136" t="s">
        <v>29</v>
      </c>
      <c r="Q33" s="729"/>
    </row>
    <row r="34" spans="1:17" x14ac:dyDescent="0.25">
      <c r="A34" s="150">
        <v>21</v>
      </c>
      <c r="B34" s="7">
        <v>21101</v>
      </c>
      <c r="C34" s="472" t="s">
        <v>235</v>
      </c>
      <c r="D34" s="732"/>
      <c r="E34" s="732"/>
      <c r="F34" s="422">
        <v>300</v>
      </c>
      <c r="G34" s="7" t="s">
        <v>27</v>
      </c>
      <c r="H34" s="132">
        <v>7</v>
      </c>
      <c r="I34" s="8">
        <f t="shared" si="0"/>
        <v>2100</v>
      </c>
      <c r="J34" s="9" t="s">
        <v>28</v>
      </c>
      <c r="K34" s="10">
        <v>0.1</v>
      </c>
      <c r="L34" s="10">
        <v>0.4</v>
      </c>
      <c r="M34" s="10">
        <v>0.1</v>
      </c>
      <c r="N34" s="10">
        <v>0.4</v>
      </c>
      <c r="O34" s="11"/>
      <c r="P34" s="136" t="s">
        <v>29</v>
      </c>
      <c r="Q34" s="729"/>
    </row>
    <row r="35" spans="1:17" x14ac:dyDescent="0.25">
      <c r="A35" s="150">
        <v>22</v>
      </c>
      <c r="B35" s="7">
        <v>21101</v>
      </c>
      <c r="C35" s="472" t="s">
        <v>236</v>
      </c>
      <c r="D35" s="732"/>
      <c r="E35" s="732"/>
      <c r="F35" s="422">
        <v>250</v>
      </c>
      <c r="G35" s="7" t="s">
        <v>31</v>
      </c>
      <c r="H35" s="132">
        <v>17</v>
      </c>
      <c r="I35" s="8">
        <f t="shared" si="0"/>
        <v>4250</v>
      </c>
      <c r="J35" s="9" t="s">
        <v>28</v>
      </c>
      <c r="K35" s="10">
        <v>0.1</v>
      </c>
      <c r="L35" s="10">
        <v>0.4</v>
      </c>
      <c r="M35" s="10">
        <v>0.1</v>
      </c>
      <c r="N35" s="10">
        <v>0.4</v>
      </c>
      <c r="O35" s="11"/>
      <c r="P35" s="136" t="s">
        <v>29</v>
      </c>
      <c r="Q35" s="729"/>
    </row>
    <row r="36" spans="1:17" x14ac:dyDescent="0.25">
      <c r="A36" s="150">
        <v>23</v>
      </c>
      <c r="B36" s="7">
        <v>21101</v>
      </c>
      <c r="C36" s="472" t="s">
        <v>237</v>
      </c>
      <c r="D36" s="732"/>
      <c r="E36" s="732"/>
      <c r="F36" s="422">
        <v>100</v>
      </c>
      <c r="G36" s="7" t="s">
        <v>31</v>
      </c>
      <c r="H36" s="132">
        <v>19.5</v>
      </c>
      <c r="I36" s="8">
        <f t="shared" si="0"/>
        <v>1950</v>
      </c>
      <c r="J36" s="9" t="s">
        <v>28</v>
      </c>
      <c r="K36" s="10">
        <v>0.1</v>
      </c>
      <c r="L36" s="10">
        <v>0.4</v>
      </c>
      <c r="M36" s="10">
        <v>0.1</v>
      </c>
      <c r="N36" s="10">
        <v>0.4</v>
      </c>
      <c r="O36" s="11"/>
      <c r="P36" s="136" t="s">
        <v>29</v>
      </c>
      <c r="Q36" s="729"/>
    </row>
    <row r="37" spans="1:17" x14ac:dyDescent="0.25">
      <c r="A37" s="150">
        <v>24</v>
      </c>
      <c r="B37" s="7">
        <v>21101</v>
      </c>
      <c r="C37" s="472" t="s">
        <v>238</v>
      </c>
      <c r="D37" s="732"/>
      <c r="E37" s="732"/>
      <c r="F37" s="422">
        <v>200</v>
      </c>
      <c r="G37" s="7" t="s">
        <v>31</v>
      </c>
      <c r="H37" s="132">
        <v>10</v>
      </c>
      <c r="I37" s="8">
        <f t="shared" si="0"/>
        <v>2000</v>
      </c>
      <c r="J37" s="9" t="s">
        <v>28</v>
      </c>
      <c r="K37" s="10">
        <v>0.1</v>
      </c>
      <c r="L37" s="10">
        <v>0.4</v>
      </c>
      <c r="M37" s="10">
        <v>0.1</v>
      </c>
      <c r="N37" s="10">
        <v>0.4</v>
      </c>
      <c r="O37" s="11"/>
      <c r="P37" s="136" t="s">
        <v>29</v>
      </c>
      <c r="Q37" s="729"/>
    </row>
    <row r="38" spans="1:17" x14ac:dyDescent="0.25">
      <c r="A38" s="150">
        <v>25</v>
      </c>
      <c r="B38" s="7">
        <v>21101</v>
      </c>
      <c r="C38" s="472" t="s">
        <v>239</v>
      </c>
      <c r="D38" s="732"/>
      <c r="E38" s="732"/>
      <c r="F38" s="422">
        <v>50</v>
      </c>
      <c r="G38" s="7" t="s">
        <v>31</v>
      </c>
      <c r="H38" s="132">
        <v>113</v>
      </c>
      <c r="I38" s="8">
        <f t="shared" si="0"/>
        <v>5650</v>
      </c>
      <c r="J38" s="9" t="s">
        <v>28</v>
      </c>
      <c r="K38" s="10">
        <v>0.1</v>
      </c>
      <c r="L38" s="10">
        <v>0.4</v>
      </c>
      <c r="M38" s="10">
        <v>0.1</v>
      </c>
      <c r="N38" s="10">
        <v>0.4</v>
      </c>
      <c r="O38" s="11"/>
      <c r="P38" s="136" t="s">
        <v>29</v>
      </c>
      <c r="Q38" s="729"/>
    </row>
    <row r="39" spans="1:17" x14ac:dyDescent="0.25">
      <c r="A39" s="150">
        <v>26</v>
      </c>
      <c r="B39" s="7">
        <v>21101</v>
      </c>
      <c r="C39" s="472" t="s">
        <v>240</v>
      </c>
      <c r="D39" s="732"/>
      <c r="E39" s="732"/>
      <c r="F39" s="422">
        <v>50</v>
      </c>
      <c r="G39" s="7" t="s">
        <v>31</v>
      </c>
      <c r="H39" s="132">
        <v>35</v>
      </c>
      <c r="I39" s="8">
        <f t="shared" si="0"/>
        <v>1750</v>
      </c>
      <c r="J39" s="9" t="s">
        <v>28</v>
      </c>
      <c r="K39" s="10">
        <v>0.1</v>
      </c>
      <c r="L39" s="10">
        <v>0.4</v>
      </c>
      <c r="M39" s="10">
        <v>0.1</v>
      </c>
      <c r="N39" s="10">
        <v>0.4</v>
      </c>
      <c r="O39" s="11"/>
      <c r="P39" s="136" t="s">
        <v>29</v>
      </c>
      <c r="Q39" s="729"/>
    </row>
    <row r="40" spans="1:17" x14ac:dyDescent="0.25">
      <c r="A40" s="150">
        <v>27</v>
      </c>
      <c r="B40" s="7">
        <v>21101</v>
      </c>
      <c r="C40" s="472" t="s">
        <v>241</v>
      </c>
      <c r="D40" s="732"/>
      <c r="E40" s="732"/>
      <c r="F40" s="422">
        <v>50</v>
      </c>
      <c r="G40" s="7" t="s">
        <v>31</v>
      </c>
      <c r="H40" s="132">
        <v>35</v>
      </c>
      <c r="I40" s="8">
        <f t="shared" si="0"/>
        <v>1750</v>
      </c>
      <c r="J40" s="9" t="s">
        <v>28</v>
      </c>
      <c r="K40" s="10">
        <v>0.1</v>
      </c>
      <c r="L40" s="10">
        <v>0.4</v>
      </c>
      <c r="M40" s="10">
        <v>0.1</v>
      </c>
      <c r="N40" s="10">
        <v>0.4</v>
      </c>
      <c r="O40" s="11"/>
      <c r="P40" s="136" t="s">
        <v>29</v>
      </c>
      <c r="Q40" s="729"/>
    </row>
    <row r="41" spans="1:17" x14ac:dyDescent="0.25">
      <c r="A41" s="150">
        <v>28</v>
      </c>
      <c r="B41" s="7">
        <v>21101</v>
      </c>
      <c r="C41" s="472" t="s">
        <v>242</v>
      </c>
      <c r="D41" s="732"/>
      <c r="E41" s="732"/>
      <c r="F41" s="422">
        <v>3500</v>
      </c>
      <c r="G41" s="7" t="s">
        <v>31</v>
      </c>
      <c r="H41" s="132">
        <v>3</v>
      </c>
      <c r="I41" s="8">
        <f t="shared" si="0"/>
        <v>10500</v>
      </c>
      <c r="J41" s="9" t="s">
        <v>28</v>
      </c>
      <c r="K41" s="10">
        <v>0.1</v>
      </c>
      <c r="L41" s="10">
        <v>0.4</v>
      </c>
      <c r="M41" s="10">
        <v>0.1</v>
      </c>
      <c r="N41" s="10">
        <v>0.4</v>
      </c>
      <c r="O41" s="11"/>
      <c r="P41" s="136" t="s">
        <v>29</v>
      </c>
      <c r="Q41" s="729"/>
    </row>
    <row r="42" spans="1:17" x14ac:dyDescent="0.25">
      <c r="A42" s="150">
        <v>29</v>
      </c>
      <c r="B42" s="7">
        <v>21101</v>
      </c>
      <c r="C42" s="472" t="s">
        <v>243</v>
      </c>
      <c r="D42" s="732"/>
      <c r="E42" s="732"/>
      <c r="F42" s="422">
        <v>1000</v>
      </c>
      <c r="G42" s="7" t="s">
        <v>31</v>
      </c>
      <c r="H42" s="132">
        <v>3.5</v>
      </c>
      <c r="I42" s="8">
        <f t="shared" si="0"/>
        <v>3500</v>
      </c>
      <c r="J42" s="9" t="s">
        <v>28</v>
      </c>
      <c r="K42" s="10">
        <v>0.1</v>
      </c>
      <c r="L42" s="10">
        <v>0.4</v>
      </c>
      <c r="M42" s="10">
        <v>0.1</v>
      </c>
      <c r="N42" s="10">
        <v>0.4</v>
      </c>
      <c r="O42" s="11"/>
      <c r="P42" s="136" t="s">
        <v>29</v>
      </c>
      <c r="Q42" s="729"/>
    </row>
    <row r="43" spans="1:17" x14ac:dyDescent="0.25">
      <c r="A43" s="15">
        <v>30</v>
      </c>
      <c r="B43" s="16">
        <v>21101</v>
      </c>
      <c r="C43" s="473" t="s">
        <v>244</v>
      </c>
      <c r="D43" s="732"/>
      <c r="E43" s="732"/>
      <c r="F43" s="16">
        <v>150</v>
      </c>
      <c r="G43" s="7" t="s">
        <v>27</v>
      </c>
      <c r="H43" s="17">
        <v>24.3</v>
      </c>
      <c r="I43" s="8">
        <f t="shared" si="0"/>
        <v>3645</v>
      </c>
      <c r="J43" s="18" t="s">
        <v>28</v>
      </c>
      <c r="K43" s="19">
        <v>0.1</v>
      </c>
      <c r="L43" s="19">
        <v>0.4</v>
      </c>
      <c r="M43" s="19">
        <v>0.1</v>
      </c>
      <c r="N43" s="19">
        <v>0.4</v>
      </c>
      <c r="O43" s="20"/>
      <c r="P43" s="137" t="s">
        <v>29</v>
      </c>
      <c r="Q43" s="729"/>
    </row>
    <row r="44" spans="1:17" ht="24.75" customHeight="1" thickBot="1" x14ac:dyDescent="0.3">
      <c r="A44" s="22">
        <v>31</v>
      </c>
      <c r="B44" s="23">
        <v>21101</v>
      </c>
      <c r="C44" s="474" t="s">
        <v>245</v>
      </c>
      <c r="D44" s="733"/>
      <c r="E44" s="733"/>
      <c r="F44" s="23">
        <v>50</v>
      </c>
      <c r="G44" s="174" t="s">
        <v>36</v>
      </c>
      <c r="H44" s="149">
        <v>37.9</v>
      </c>
      <c r="I44" s="145">
        <f>H44*F44</f>
        <v>1895</v>
      </c>
      <c r="J44" s="24" t="s">
        <v>28</v>
      </c>
      <c r="K44" s="25">
        <v>0.1</v>
      </c>
      <c r="L44" s="25">
        <v>0.4</v>
      </c>
      <c r="M44" s="25">
        <v>0.1</v>
      </c>
      <c r="N44" s="25">
        <v>0.4</v>
      </c>
      <c r="O44" s="146"/>
      <c r="P44" s="147" t="s">
        <v>29</v>
      </c>
      <c r="Q44" s="730"/>
    </row>
    <row r="45" spans="1:17" ht="15.75" thickTop="1" x14ac:dyDescent="0.25">
      <c r="A45" s="27"/>
      <c r="B45" s="27"/>
      <c r="C45" s="28"/>
      <c r="D45" s="13"/>
      <c r="E45" s="13"/>
      <c r="F45" s="47"/>
      <c r="G45" s="12"/>
      <c r="H45" s="69"/>
      <c r="I45" s="139">
        <f>SUM(I14:I44)</f>
        <v>204745</v>
      </c>
      <c r="J45" s="31"/>
      <c r="K45" s="32"/>
      <c r="L45" s="32"/>
      <c r="M45" s="32"/>
      <c r="N45" s="32"/>
      <c r="O45" s="33"/>
      <c r="P45" s="140"/>
      <c r="Q45" s="13"/>
    </row>
    <row r="47" spans="1:17" x14ac:dyDescent="0.25">
      <c r="A47" s="706" t="s">
        <v>0</v>
      </c>
      <c r="B47" s="706"/>
      <c r="C47" s="706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</row>
    <row r="48" spans="1:17" x14ac:dyDescent="0.25">
      <c r="A48" s="713" t="s">
        <v>1</v>
      </c>
      <c r="B48" s="713"/>
      <c r="C48" s="713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</row>
    <row r="49" spans="1:17" x14ac:dyDescent="0.25">
      <c r="A49" s="713" t="s">
        <v>2</v>
      </c>
      <c r="B49" s="713"/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</row>
    <row r="50" spans="1:17" x14ac:dyDescent="0.25">
      <c r="A50" s="713" t="s">
        <v>3</v>
      </c>
      <c r="B50" s="713"/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</row>
    <row r="51" spans="1:17" x14ac:dyDescent="0.25">
      <c r="A51" s="713" t="s">
        <v>494</v>
      </c>
      <c r="B51" s="713"/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</row>
    <row r="52" spans="1:17" x14ac:dyDescent="0.25">
      <c r="A52" s="726" t="s">
        <v>4</v>
      </c>
      <c r="B52" s="726"/>
      <c r="C52" s="726"/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</row>
    <row r="53" spans="1:17" x14ac:dyDescent="0.25">
      <c r="A53" s="697" t="s">
        <v>5</v>
      </c>
      <c r="B53" s="697"/>
      <c r="C53" s="697"/>
      <c r="D53" s="697"/>
      <c r="E53" s="697"/>
      <c r="F53" s="697"/>
      <c r="G53" s="697"/>
      <c r="H53" s="697"/>
      <c r="I53" s="697"/>
      <c r="J53" s="697"/>
      <c r="K53" s="697"/>
      <c r="L53" s="697"/>
      <c r="M53" s="697"/>
      <c r="N53" s="697"/>
      <c r="O53" s="697"/>
      <c r="P53" s="697"/>
      <c r="Q53" s="697"/>
    </row>
    <row r="54" spans="1:17" ht="18.75" thickBot="1" x14ac:dyDescent="0.3">
      <c r="A54" s="2"/>
      <c r="B54" s="2"/>
      <c r="C54" s="3"/>
      <c r="D54" s="3"/>
      <c r="E54" s="3"/>
      <c r="F54" s="3"/>
      <c r="G54" s="4"/>
      <c r="H54" s="3"/>
      <c r="I54" s="3"/>
      <c r="J54" s="3"/>
      <c r="K54" s="3"/>
      <c r="L54" s="3"/>
      <c r="M54" s="3"/>
      <c r="N54" s="3"/>
      <c r="O54" s="2"/>
      <c r="P54" s="2"/>
      <c r="Q54" s="2"/>
    </row>
    <row r="55" spans="1:17" ht="15.75" customHeight="1" thickTop="1" x14ac:dyDescent="0.25">
      <c r="A55" s="698" t="s">
        <v>6</v>
      </c>
      <c r="B55" s="700" t="s">
        <v>7</v>
      </c>
      <c r="C55" s="702" t="s">
        <v>8</v>
      </c>
      <c r="D55" s="702" t="s">
        <v>9</v>
      </c>
      <c r="E55" s="702" t="s">
        <v>10</v>
      </c>
      <c r="F55" s="702" t="s">
        <v>11</v>
      </c>
      <c r="G55" s="700" t="s">
        <v>12</v>
      </c>
      <c r="H55" s="704" t="s">
        <v>13</v>
      </c>
      <c r="I55" s="704" t="s">
        <v>14</v>
      </c>
      <c r="J55" s="704" t="s">
        <v>15</v>
      </c>
      <c r="K55" s="715" t="s">
        <v>16</v>
      </c>
      <c r="L55" s="716"/>
      <c r="M55" s="716"/>
      <c r="N55" s="717"/>
      <c r="O55" s="721" t="s">
        <v>17</v>
      </c>
      <c r="P55" s="722"/>
      <c r="Q55" s="708" t="s">
        <v>18</v>
      </c>
    </row>
    <row r="56" spans="1:17" x14ac:dyDescent="0.25">
      <c r="A56" s="699"/>
      <c r="B56" s="701"/>
      <c r="C56" s="703"/>
      <c r="D56" s="703"/>
      <c r="E56" s="703"/>
      <c r="F56" s="703"/>
      <c r="G56" s="701"/>
      <c r="H56" s="705"/>
      <c r="I56" s="705"/>
      <c r="J56" s="705"/>
      <c r="K56" s="718"/>
      <c r="L56" s="719"/>
      <c r="M56" s="719"/>
      <c r="N56" s="720"/>
      <c r="O56" s="723"/>
      <c r="P56" s="724"/>
      <c r="Q56" s="709"/>
    </row>
    <row r="57" spans="1:17" ht="15" customHeight="1" x14ac:dyDescent="0.25">
      <c r="A57" s="699"/>
      <c r="B57" s="701"/>
      <c r="C57" s="703"/>
      <c r="D57" s="703"/>
      <c r="E57" s="703"/>
      <c r="F57" s="703"/>
      <c r="G57" s="701"/>
      <c r="H57" s="705"/>
      <c r="I57" s="705"/>
      <c r="J57" s="705"/>
      <c r="K57" s="711" t="s">
        <v>19</v>
      </c>
      <c r="L57" s="711" t="s">
        <v>20</v>
      </c>
      <c r="M57" s="711" t="s">
        <v>21</v>
      </c>
      <c r="N57" s="711" t="s">
        <v>22</v>
      </c>
      <c r="O57" s="695" t="s">
        <v>23</v>
      </c>
      <c r="P57" s="695" t="s">
        <v>24</v>
      </c>
      <c r="Q57" s="709"/>
    </row>
    <row r="58" spans="1:17" ht="15.75" thickBot="1" x14ac:dyDescent="0.3">
      <c r="A58" s="727"/>
      <c r="B58" s="725"/>
      <c r="C58" s="707"/>
      <c r="D58" s="707"/>
      <c r="E58" s="707"/>
      <c r="F58" s="707"/>
      <c r="G58" s="725"/>
      <c r="H58" s="696"/>
      <c r="I58" s="696"/>
      <c r="J58" s="696"/>
      <c r="K58" s="712"/>
      <c r="L58" s="712"/>
      <c r="M58" s="712"/>
      <c r="N58" s="712"/>
      <c r="O58" s="696"/>
      <c r="P58" s="696"/>
      <c r="Q58" s="710"/>
    </row>
    <row r="59" spans="1:17" ht="14.25" customHeight="1" x14ac:dyDescent="0.25">
      <c r="A59" s="52">
        <v>32</v>
      </c>
      <c r="B59" s="53">
        <v>21101</v>
      </c>
      <c r="C59" s="158" t="s">
        <v>246</v>
      </c>
      <c r="D59" s="731" t="s">
        <v>25</v>
      </c>
      <c r="E59" s="731" t="s">
        <v>26</v>
      </c>
      <c r="F59" s="53">
        <v>30</v>
      </c>
      <c r="G59" s="5" t="s">
        <v>36</v>
      </c>
      <c r="H59" s="159">
        <v>65.5</v>
      </c>
      <c r="I59" s="154">
        <f>H59*F59</f>
        <v>1965</v>
      </c>
      <c r="J59" s="41" t="s">
        <v>28</v>
      </c>
      <c r="K59" s="42">
        <v>0.1</v>
      </c>
      <c r="L59" s="42">
        <v>0.4</v>
      </c>
      <c r="M59" s="42">
        <v>0.1</v>
      </c>
      <c r="N59" s="42">
        <v>0.4</v>
      </c>
      <c r="O59" s="160"/>
      <c r="P59" s="161" t="s">
        <v>29</v>
      </c>
      <c r="Q59" s="728" t="s">
        <v>30</v>
      </c>
    </row>
    <row r="60" spans="1:17" ht="14.25" customHeight="1" x14ac:dyDescent="0.25">
      <c r="A60" s="15">
        <v>33</v>
      </c>
      <c r="B60" s="16">
        <v>21101</v>
      </c>
      <c r="C60" s="577" t="s">
        <v>247</v>
      </c>
      <c r="D60" s="732"/>
      <c r="E60" s="732"/>
      <c r="F60" s="16">
        <v>2000</v>
      </c>
      <c r="G60" s="7" t="s">
        <v>36</v>
      </c>
      <c r="H60" s="17">
        <v>115</v>
      </c>
      <c r="I60" s="8">
        <f>H60*F60</f>
        <v>230000</v>
      </c>
      <c r="J60" s="18" t="s">
        <v>28</v>
      </c>
      <c r="K60" s="19">
        <v>0.1</v>
      </c>
      <c r="L60" s="19">
        <v>0.4</v>
      </c>
      <c r="M60" s="19">
        <v>0.1</v>
      </c>
      <c r="N60" s="19">
        <v>0.4</v>
      </c>
      <c r="O60" s="20"/>
      <c r="P60" s="137" t="s">
        <v>29</v>
      </c>
      <c r="Q60" s="729"/>
    </row>
    <row r="61" spans="1:17" ht="14.25" customHeight="1" x14ac:dyDescent="0.25">
      <c r="A61" s="15">
        <v>34</v>
      </c>
      <c r="B61" s="16">
        <v>21101</v>
      </c>
      <c r="C61" s="130" t="s">
        <v>248</v>
      </c>
      <c r="D61" s="732"/>
      <c r="E61" s="732"/>
      <c r="F61" s="16">
        <v>50</v>
      </c>
      <c r="G61" s="7" t="s">
        <v>36</v>
      </c>
      <c r="H61" s="17">
        <v>140</v>
      </c>
      <c r="I61" s="8">
        <f t="shared" ref="I61:I87" si="1">H61*F61</f>
        <v>7000</v>
      </c>
      <c r="J61" s="18" t="s">
        <v>28</v>
      </c>
      <c r="K61" s="19">
        <v>0.1</v>
      </c>
      <c r="L61" s="19">
        <v>0.4</v>
      </c>
      <c r="M61" s="19">
        <v>0.1</v>
      </c>
      <c r="N61" s="19">
        <v>0.4</v>
      </c>
      <c r="O61" s="20"/>
      <c r="P61" s="137" t="s">
        <v>29</v>
      </c>
      <c r="Q61" s="729"/>
    </row>
    <row r="62" spans="1:17" ht="14.25" customHeight="1" x14ac:dyDescent="0.25">
      <c r="A62" s="15">
        <v>35</v>
      </c>
      <c r="B62" s="16">
        <v>21101</v>
      </c>
      <c r="C62" s="130" t="s">
        <v>249</v>
      </c>
      <c r="D62" s="732"/>
      <c r="E62" s="732"/>
      <c r="F62" s="16">
        <v>500</v>
      </c>
      <c r="G62" s="7" t="s">
        <v>31</v>
      </c>
      <c r="H62" s="17">
        <v>2.2000000000000002</v>
      </c>
      <c r="I62" s="8">
        <f t="shared" si="1"/>
        <v>1100</v>
      </c>
      <c r="J62" s="18" t="s">
        <v>28</v>
      </c>
      <c r="K62" s="19">
        <v>0.1</v>
      </c>
      <c r="L62" s="19">
        <v>0.4</v>
      </c>
      <c r="M62" s="19">
        <v>0.1</v>
      </c>
      <c r="N62" s="19">
        <v>0.4</v>
      </c>
      <c r="O62" s="20"/>
      <c r="P62" s="137" t="s">
        <v>29</v>
      </c>
      <c r="Q62" s="729"/>
    </row>
    <row r="63" spans="1:17" ht="14.25" customHeight="1" x14ac:dyDescent="0.25">
      <c r="A63" s="15">
        <v>36</v>
      </c>
      <c r="B63" s="16">
        <v>21101</v>
      </c>
      <c r="C63" s="130" t="s">
        <v>250</v>
      </c>
      <c r="D63" s="732"/>
      <c r="E63" s="732"/>
      <c r="F63" s="16">
        <v>300</v>
      </c>
      <c r="G63" s="7" t="s">
        <v>31</v>
      </c>
      <c r="H63" s="17">
        <v>14</v>
      </c>
      <c r="I63" s="8">
        <f t="shared" si="1"/>
        <v>4200</v>
      </c>
      <c r="J63" s="18" t="s">
        <v>28</v>
      </c>
      <c r="K63" s="19">
        <v>0.1</v>
      </c>
      <c r="L63" s="19">
        <v>0.4</v>
      </c>
      <c r="M63" s="19">
        <v>0.1</v>
      </c>
      <c r="N63" s="19">
        <v>0.4</v>
      </c>
      <c r="O63" s="20"/>
      <c r="P63" s="137" t="s">
        <v>29</v>
      </c>
      <c r="Q63" s="729"/>
    </row>
    <row r="64" spans="1:17" ht="14.25" customHeight="1" x14ac:dyDescent="0.25">
      <c r="A64" s="15">
        <v>37</v>
      </c>
      <c r="B64" s="16">
        <v>21101</v>
      </c>
      <c r="C64" s="130" t="s">
        <v>251</v>
      </c>
      <c r="D64" s="732"/>
      <c r="E64" s="732"/>
      <c r="F64" s="16">
        <v>150</v>
      </c>
      <c r="G64" s="7" t="s">
        <v>31</v>
      </c>
      <c r="H64" s="17">
        <v>5.8</v>
      </c>
      <c r="I64" s="8">
        <f t="shared" si="1"/>
        <v>870</v>
      </c>
      <c r="J64" s="18" t="s">
        <v>28</v>
      </c>
      <c r="K64" s="19">
        <v>0.1</v>
      </c>
      <c r="L64" s="19">
        <v>0.4</v>
      </c>
      <c r="M64" s="19">
        <v>0.1</v>
      </c>
      <c r="N64" s="19">
        <v>0.4</v>
      </c>
      <c r="O64" s="20"/>
      <c r="P64" s="137" t="s">
        <v>29</v>
      </c>
      <c r="Q64" s="729"/>
    </row>
    <row r="65" spans="1:17" ht="14.25" customHeight="1" x14ac:dyDescent="0.25">
      <c r="A65" s="15">
        <v>38</v>
      </c>
      <c r="B65" s="16">
        <v>21101</v>
      </c>
      <c r="C65" s="130" t="s">
        <v>252</v>
      </c>
      <c r="D65" s="732"/>
      <c r="E65" s="732"/>
      <c r="F65" s="16">
        <v>3</v>
      </c>
      <c r="G65" s="7" t="s">
        <v>31</v>
      </c>
      <c r="H65" s="17">
        <v>295</v>
      </c>
      <c r="I65" s="8">
        <f t="shared" si="1"/>
        <v>885</v>
      </c>
      <c r="J65" s="18" t="s">
        <v>28</v>
      </c>
      <c r="K65" s="19">
        <v>0.1</v>
      </c>
      <c r="L65" s="19">
        <v>0.4</v>
      </c>
      <c r="M65" s="19">
        <v>0.1</v>
      </c>
      <c r="N65" s="19">
        <v>0.4</v>
      </c>
      <c r="O65" s="20"/>
      <c r="P65" s="137" t="s">
        <v>29</v>
      </c>
      <c r="Q65" s="729"/>
    </row>
    <row r="66" spans="1:17" ht="14.25" customHeight="1" x14ac:dyDescent="0.25">
      <c r="A66" s="15">
        <v>39</v>
      </c>
      <c r="B66" s="16">
        <v>21101</v>
      </c>
      <c r="C66" s="130" t="s">
        <v>253</v>
      </c>
      <c r="D66" s="732"/>
      <c r="E66" s="732"/>
      <c r="F66" s="16">
        <v>150</v>
      </c>
      <c r="G66" s="7" t="s">
        <v>27</v>
      </c>
      <c r="H66" s="17">
        <v>29</v>
      </c>
      <c r="I66" s="8">
        <f t="shared" si="1"/>
        <v>4350</v>
      </c>
      <c r="J66" s="18" t="s">
        <v>28</v>
      </c>
      <c r="K66" s="19">
        <v>0.1</v>
      </c>
      <c r="L66" s="19">
        <v>0.4</v>
      </c>
      <c r="M66" s="19">
        <v>0.1</v>
      </c>
      <c r="N66" s="19">
        <v>0.4</v>
      </c>
      <c r="O66" s="20"/>
      <c r="P66" s="137" t="s">
        <v>29</v>
      </c>
      <c r="Q66" s="729"/>
    </row>
    <row r="67" spans="1:17" ht="14.25" customHeight="1" x14ac:dyDescent="0.25">
      <c r="A67" s="15">
        <v>40</v>
      </c>
      <c r="B67" s="16">
        <v>21101</v>
      </c>
      <c r="C67" s="130" t="s">
        <v>254</v>
      </c>
      <c r="D67" s="732"/>
      <c r="E67" s="732"/>
      <c r="F67" s="16">
        <v>150</v>
      </c>
      <c r="G67" s="7" t="s">
        <v>31</v>
      </c>
      <c r="H67" s="17">
        <v>10</v>
      </c>
      <c r="I67" s="8">
        <f t="shared" si="1"/>
        <v>1500</v>
      </c>
      <c r="J67" s="18" t="s">
        <v>28</v>
      </c>
      <c r="K67" s="19">
        <v>0.1</v>
      </c>
      <c r="L67" s="19">
        <v>0.4</v>
      </c>
      <c r="M67" s="19">
        <v>0.1</v>
      </c>
      <c r="N67" s="19">
        <v>0.4</v>
      </c>
      <c r="O67" s="20"/>
      <c r="P67" s="137" t="s">
        <v>29</v>
      </c>
      <c r="Q67" s="729"/>
    </row>
    <row r="68" spans="1:17" ht="14.25" customHeight="1" x14ac:dyDescent="0.25">
      <c r="A68" s="15">
        <v>41</v>
      </c>
      <c r="B68" s="16">
        <v>21101</v>
      </c>
      <c r="C68" s="130" t="s">
        <v>255</v>
      </c>
      <c r="D68" s="732"/>
      <c r="E68" s="732"/>
      <c r="F68" s="16">
        <v>350</v>
      </c>
      <c r="G68" s="7" t="s">
        <v>31</v>
      </c>
      <c r="H68" s="17">
        <v>9</v>
      </c>
      <c r="I68" s="8">
        <f t="shared" si="1"/>
        <v>3150</v>
      </c>
      <c r="J68" s="18" t="s">
        <v>28</v>
      </c>
      <c r="K68" s="19">
        <v>0.1</v>
      </c>
      <c r="L68" s="19">
        <v>0.4</v>
      </c>
      <c r="M68" s="19">
        <v>0.1</v>
      </c>
      <c r="N68" s="19">
        <v>0.4</v>
      </c>
      <c r="O68" s="20"/>
      <c r="P68" s="137" t="s">
        <v>29</v>
      </c>
      <c r="Q68" s="729"/>
    </row>
    <row r="69" spans="1:17" ht="14.25" customHeight="1" x14ac:dyDescent="0.25">
      <c r="A69" s="15">
        <v>42</v>
      </c>
      <c r="B69" s="16">
        <v>21101</v>
      </c>
      <c r="C69" s="130" t="s">
        <v>256</v>
      </c>
      <c r="D69" s="732"/>
      <c r="E69" s="732"/>
      <c r="F69" s="16">
        <v>250</v>
      </c>
      <c r="G69" s="7" t="s">
        <v>31</v>
      </c>
      <c r="H69" s="17">
        <v>14</v>
      </c>
      <c r="I69" s="8">
        <f t="shared" si="1"/>
        <v>3500</v>
      </c>
      <c r="J69" s="18" t="s">
        <v>28</v>
      </c>
      <c r="K69" s="19">
        <v>0.1</v>
      </c>
      <c r="L69" s="19">
        <v>0.4</v>
      </c>
      <c r="M69" s="19">
        <v>0.1</v>
      </c>
      <c r="N69" s="19">
        <v>0.4</v>
      </c>
      <c r="O69" s="20"/>
      <c r="P69" s="137" t="s">
        <v>29</v>
      </c>
      <c r="Q69" s="729"/>
    </row>
    <row r="70" spans="1:17" ht="14.25" customHeight="1" x14ac:dyDescent="0.25">
      <c r="A70" s="15">
        <v>43</v>
      </c>
      <c r="B70" s="16">
        <v>21101</v>
      </c>
      <c r="C70" s="130" t="s">
        <v>257</v>
      </c>
      <c r="D70" s="732"/>
      <c r="E70" s="732"/>
      <c r="F70" s="16">
        <v>300</v>
      </c>
      <c r="G70" s="7" t="s">
        <v>31</v>
      </c>
      <c r="H70" s="17">
        <v>27</v>
      </c>
      <c r="I70" s="8">
        <f t="shared" si="1"/>
        <v>8100</v>
      </c>
      <c r="J70" s="18" t="s">
        <v>28</v>
      </c>
      <c r="K70" s="19">
        <v>0.1</v>
      </c>
      <c r="L70" s="19">
        <v>0.4</v>
      </c>
      <c r="M70" s="19">
        <v>0.1</v>
      </c>
      <c r="N70" s="19">
        <v>0.4</v>
      </c>
      <c r="O70" s="20"/>
      <c r="P70" s="137" t="s">
        <v>29</v>
      </c>
      <c r="Q70" s="729"/>
    </row>
    <row r="71" spans="1:17" ht="14.25" customHeight="1" x14ac:dyDescent="0.25">
      <c r="A71" s="15">
        <v>44</v>
      </c>
      <c r="B71" s="16">
        <v>21101</v>
      </c>
      <c r="C71" s="130" t="s">
        <v>258</v>
      </c>
      <c r="D71" s="732"/>
      <c r="E71" s="732"/>
      <c r="F71" s="16">
        <v>20</v>
      </c>
      <c r="G71" s="7" t="s">
        <v>36</v>
      </c>
      <c r="H71" s="17">
        <v>215</v>
      </c>
      <c r="I71" s="8">
        <f t="shared" si="1"/>
        <v>4300</v>
      </c>
      <c r="J71" s="18" t="s">
        <v>28</v>
      </c>
      <c r="K71" s="19">
        <v>0.1</v>
      </c>
      <c r="L71" s="19">
        <v>0.4</v>
      </c>
      <c r="M71" s="19">
        <v>0.1</v>
      </c>
      <c r="N71" s="19">
        <v>0.4</v>
      </c>
      <c r="O71" s="20"/>
      <c r="P71" s="137" t="s">
        <v>29</v>
      </c>
      <c r="Q71" s="729"/>
    </row>
    <row r="72" spans="1:17" ht="14.25" customHeight="1" x14ac:dyDescent="0.25">
      <c r="A72" s="15">
        <v>45</v>
      </c>
      <c r="B72" s="16">
        <v>21101</v>
      </c>
      <c r="C72" s="130" t="s">
        <v>259</v>
      </c>
      <c r="D72" s="732"/>
      <c r="E72" s="732"/>
      <c r="F72" s="16">
        <v>20</v>
      </c>
      <c r="G72" s="7" t="s">
        <v>31</v>
      </c>
      <c r="H72" s="17">
        <v>215</v>
      </c>
      <c r="I72" s="8">
        <f t="shared" si="1"/>
        <v>4300</v>
      </c>
      <c r="J72" s="18" t="s">
        <v>28</v>
      </c>
      <c r="K72" s="19">
        <v>0.1</v>
      </c>
      <c r="L72" s="19">
        <v>0.4</v>
      </c>
      <c r="M72" s="19">
        <v>0.1</v>
      </c>
      <c r="N72" s="19">
        <v>0.4</v>
      </c>
      <c r="O72" s="20"/>
      <c r="P72" s="137" t="s">
        <v>29</v>
      </c>
      <c r="Q72" s="729"/>
    </row>
    <row r="73" spans="1:17" ht="14.25" customHeight="1" x14ac:dyDescent="0.25">
      <c r="A73" s="15">
        <v>46</v>
      </c>
      <c r="B73" s="16">
        <v>21101</v>
      </c>
      <c r="C73" s="130" t="s">
        <v>260</v>
      </c>
      <c r="D73" s="732"/>
      <c r="E73" s="732"/>
      <c r="F73" s="16">
        <v>30</v>
      </c>
      <c r="G73" s="7" t="s">
        <v>31</v>
      </c>
      <c r="H73" s="17">
        <v>450</v>
      </c>
      <c r="I73" s="8">
        <f t="shared" si="1"/>
        <v>13500</v>
      </c>
      <c r="J73" s="18" t="s">
        <v>28</v>
      </c>
      <c r="K73" s="19">
        <v>0.1</v>
      </c>
      <c r="L73" s="19">
        <v>0.4</v>
      </c>
      <c r="M73" s="19">
        <v>0.1</v>
      </c>
      <c r="N73" s="19">
        <v>0.4</v>
      </c>
      <c r="O73" s="20"/>
      <c r="P73" s="137" t="s">
        <v>29</v>
      </c>
      <c r="Q73" s="729"/>
    </row>
    <row r="74" spans="1:17" ht="14.25" customHeight="1" x14ac:dyDescent="0.25">
      <c r="A74" s="15">
        <v>47</v>
      </c>
      <c r="B74" s="16">
        <v>21101</v>
      </c>
      <c r="C74" s="130" t="s">
        <v>261</v>
      </c>
      <c r="D74" s="732"/>
      <c r="E74" s="732"/>
      <c r="F74" s="16">
        <v>20</v>
      </c>
      <c r="G74" s="7" t="s">
        <v>31</v>
      </c>
      <c r="H74" s="17">
        <v>210</v>
      </c>
      <c r="I74" s="8">
        <f t="shared" si="1"/>
        <v>4200</v>
      </c>
      <c r="J74" s="18" t="s">
        <v>28</v>
      </c>
      <c r="K74" s="19">
        <v>0.1</v>
      </c>
      <c r="L74" s="19">
        <v>0.4</v>
      </c>
      <c r="M74" s="19">
        <v>0.1</v>
      </c>
      <c r="N74" s="19">
        <v>0.4</v>
      </c>
      <c r="O74" s="20"/>
      <c r="P74" s="137" t="s">
        <v>29</v>
      </c>
      <c r="Q74" s="729"/>
    </row>
    <row r="75" spans="1:17" ht="14.25" customHeight="1" x14ac:dyDescent="0.25">
      <c r="A75" s="15">
        <v>48</v>
      </c>
      <c r="B75" s="16">
        <v>21101</v>
      </c>
      <c r="C75" s="130" t="s">
        <v>262</v>
      </c>
      <c r="D75" s="732"/>
      <c r="E75" s="732"/>
      <c r="F75" s="16" t="s">
        <v>99</v>
      </c>
      <c r="G75" s="7" t="s">
        <v>99</v>
      </c>
      <c r="H75" s="17" t="s">
        <v>99</v>
      </c>
      <c r="I75" s="8" t="s">
        <v>99</v>
      </c>
      <c r="J75" s="18" t="s">
        <v>99</v>
      </c>
      <c r="K75" s="19" t="s">
        <v>99</v>
      </c>
      <c r="L75" s="19" t="s">
        <v>99</v>
      </c>
      <c r="M75" s="19" t="s">
        <v>99</v>
      </c>
      <c r="N75" s="19" t="s">
        <v>99</v>
      </c>
      <c r="O75" s="20" t="s">
        <v>99</v>
      </c>
      <c r="P75" s="137" t="s">
        <v>99</v>
      </c>
      <c r="Q75" s="729"/>
    </row>
    <row r="76" spans="1:17" ht="14.25" customHeight="1" x14ac:dyDescent="0.25">
      <c r="A76" s="15">
        <v>49</v>
      </c>
      <c r="B76" s="16">
        <v>21101</v>
      </c>
      <c r="C76" s="130" t="s">
        <v>263</v>
      </c>
      <c r="D76" s="732"/>
      <c r="E76" s="732"/>
      <c r="F76" s="16">
        <v>600</v>
      </c>
      <c r="G76" s="7" t="s">
        <v>31</v>
      </c>
      <c r="H76" s="17">
        <v>5.5</v>
      </c>
      <c r="I76" s="8">
        <f t="shared" si="1"/>
        <v>3300</v>
      </c>
      <c r="J76" s="18" t="s">
        <v>28</v>
      </c>
      <c r="K76" s="19">
        <v>0.1</v>
      </c>
      <c r="L76" s="19">
        <v>0.4</v>
      </c>
      <c r="M76" s="19">
        <v>0.1</v>
      </c>
      <c r="N76" s="19">
        <v>0.4</v>
      </c>
      <c r="O76" s="20"/>
      <c r="P76" s="137" t="s">
        <v>29</v>
      </c>
      <c r="Q76" s="729"/>
    </row>
    <row r="77" spans="1:17" ht="14.25" customHeight="1" x14ac:dyDescent="0.25">
      <c r="A77" s="15">
        <v>50</v>
      </c>
      <c r="B77" s="16">
        <v>21101</v>
      </c>
      <c r="C77" s="130" t="s">
        <v>264</v>
      </c>
      <c r="D77" s="732"/>
      <c r="E77" s="732"/>
      <c r="F77" s="16">
        <v>600</v>
      </c>
      <c r="G77" s="7" t="s">
        <v>31</v>
      </c>
      <c r="H77" s="17">
        <v>5.5</v>
      </c>
      <c r="I77" s="8">
        <f t="shared" si="1"/>
        <v>3300</v>
      </c>
      <c r="J77" s="18" t="s">
        <v>28</v>
      </c>
      <c r="K77" s="19">
        <v>0.1</v>
      </c>
      <c r="L77" s="19">
        <v>0.4</v>
      </c>
      <c r="M77" s="19">
        <v>0.1</v>
      </c>
      <c r="N77" s="19">
        <v>0.4</v>
      </c>
      <c r="O77" s="20"/>
      <c r="P77" s="137" t="s">
        <v>29</v>
      </c>
      <c r="Q77" s="729"/>
    </row>
    <row r="78" spans="1:17" ht="14.25" customHeight="1" x14ac:dyDescent="0.25">
      <c r="A78" s="15">
        <v>51</v>
      </c>
      <c r="B78" s="16">
        <v>21101</v>
      </c>
      <c r="C78" s="130" t="s">
        <v>265</v>
      </c>
      <c r="D78" s="732"/>
      <c r="E78" s="732"/>
      <c r="F78" s="16">
        <v>300</v>
      </c>
      <c r="G78" s="7" t="s">
        <v>31</v>
      </c>
      <c r="H78" s="17">
        <v>5.5</v>
      </c>
      <c r="I78" s="8">
        <f t="shared" si="1"/>
        <v>1650</v>
      </c>
      <c r="J78" s="18" t="s">
        <v>28</v>
      </c>
      <c r="K78" s="19">
        <v>0.1</v>
      </c>
      <c r="L78" s="19">
        <v>0.4</v>
      </c>
      <c r="M78" s="19">
        <v>0.1</v>
      </c>
      <c r="N78" s="19">
        <v>0.4</v>
      </c>
      <c r="O78" s="20"/>
      <c r="P78" s="137" t="s">
        <v>29</v>
      </c>
      <c r="Q78" s="729"/>
    </row>
    <row r="79" spans="1:17" ht="14.25" customHeight="1" x14ac:dyDescent="0.25">
      <c r="A79" s="15">
        <v>51</v>
      </c>
      <c r="B79" s="16">
        <v>21101</v>
      </c>
      <c r="C79" s="130" t="s">
        <v>266</v>
      </c>
      <c r="D79" s="732"/>
      <c r="E79" s="732"/>
      <c r="F79" s="16">
        <v>700</v>
      </c>
      <c r="G79" s="7" t="s">
        <v>35</v>
      </c>
      <c r="H79" s="17">
        <v>25</v>
      </c>
      <c r="I79" s="8">
        <f t="shared" si="1"/>
        <v>17500</v>
      </c>
      <c r="J79" s="18" t="s">
        <v>28</v>
      </c>
      <c r="K79" s="19">
        <v>0.1</v>
      </c>
      <c r="L79" s="19">
        <v>0.4</v>
      </c>
      <c r="M79" s="19">
        <v>0.1</v>
      </c>
      <c r="N79" s="19">
        <v>0.4</v>
      </c>
      <c r="O79" s="20"/>
      <c r="P79" s="137" t="s">
        <v>29</v>
      </c>
      <c r="Q79" s="729"/>
    </row>
    <row r="80" spans="1:17" ht="14.25" customHeight="1" x14ac:dyDescent="0.25">
      <c r="A80" s="15">
        <v>53</v>
      </c>
      <c r="B80" s="16">
        <v>21101</v>
      </c>
      <c r="C80" s="130" t="s">
        <v>267</v>
      </c>
      <c r="D80" s="732"/>
      <c r="E80" s="732"/>
      <c r="F80" s="16">
        <v>100</v>
      </c>
      <c r="G80" s="7" t="s">
        <v>31</v>
      </c>
      <c r="H80" s="17">
        <v>23</v>
      </c>
      <c r="I80" s="8">
        <f t="shared" si="1"/>
        <v>2300</v>
      </c>
      <c r="J80" s="18" t="s">
        <v>28</v>
      </c>
      <c r="K80" s="19">
        <v>0.1</v>
      </c>
      <c r="L80" s="19">
        <v>0.4</v>
      </c>
      <c r="M80" s="19">
        <v>0.1</v>
      </c>
      <c r="N80" s="19">
        <v>0.4</v>
      </c>
      <c r="O80" s="20"/>
      <c r="P80" s="137" t="s">
        <v>29</v>
      </c>
      <c r="Q80" s="729"/>
    </row>
    <row r="81" spans="1:17" ht="14.25" customHeight="1" x14ac:dyDescent="0.25">
      <c r="A81" s="15">
        <v>54</v>
      </c>
      <c r="B81" s="16">
        <v>21101</v>
      </c>
      <c r="C81" s="130" t="s">
        <v>268</v>
      </c>
      <c r="D81" s="732"/>
      <c r="E81" s="732"/>
      <c r="F81" s="16">
        <v>200</v>
      </c>
      <c r="G81" s="7" t="s">
        <v>31</v>
      </c>
      <c r="H81" s="17">
        <v>68</v>
      </c>
      <c r="I81" s="8">
        <f t="shared" si="1"/>
        <v>13600</v>
      </c>
      <c r="J81" s="18" t="s">
        <v>28</v>
      </c>
      <c r="K81" s="19">
        <v>0.1</v>
      </c>
      <c r="L81" s="19">
        <v>0.4</v>
      </c>
      <c r="M81" s="19">
        <v>0.1</v>
      </c>
      <c r="N81" s="19">
        <v>0.4</v>
      </c>
      <c r="O81" s="20"/>
      <c r="P81" s="137" t="s">
        <v>29</v>
      </c>
      <c r="Q81" s="729"/>
    </row>
    <row r="82" spans="1:17" ht="14.25" customHeight="1" x14ac:dyDescent="0.25">
      <c r="A82" s="15">
        <v>55</v>
      </c>
      <c r="B82" s="16">
        <v>21101</v>
      </c>
      <c r="C82" s="130" t="s">
        <v>269</v>
      </c>
      <c r="D82" s="732"/>
      <c r="E82" s="732"/>
      <c r="F82" s="16">
        <v>20</v>
      </c>
      <c r="G82" s="7" t="s">
        <v>31</v>
      </c>
      <c r="H82" s="17">
        <v>487</v>
      </c>
      <c r="I82" s="8">
        <f t="shared" si="1"/>
        <v>9740</v>
      </c>
      <c r="J82" s="18" t="s">
        <v>28</v>
      </c>
      <c r="K82" s="19">
        <v>0.1</v>
      </c>
      <c r="L82" s="19">
        <v>0.4</v>
      </c>
      <c r="M82" s="19">
        <v>0.1</v>
      </c>
      <c r="N82" s="19">
        <v>0.4</v>
      </c>
      <c r="O82" s="20"/>
      <c r="P82" s="137" t="s">
        <v>29</v>
      </c>
      <c r="Q82" s="729"/>
    </row>
    <row r="83" spans="1:17" ht="14.25" customHeight="1" x14ac:dyDescent="0.25">
      <c r="A83" s="15">
        <v>56</v>
      </c>
      <c r="B83" s="16">
        <v>21101</v>
      </c>
      <c r="C83" s="130" t="s">
        <v>270</v>
      </c>
      <c r="D83" s="732"/>
      <c r="E83" s="732"/>
      <c r="F83" s="16">
        <v>300</v>
      </c>
      <c r="G83" s="7" t="s">
        <v>31</v>
      </c>
      <c r="H83" s="17">
        <v>10</v>
      </c>
      <c r="I83" s="8">
        <f t="shared" si="1"/>
        <v>3000</v>
      </c>
      <c r="J83" s="18" t="s">
        <v>28</v>
      </c>
      <c r="K83" s="19">
        <v>0.1</v>
      </c>
      <c r="L83" s="19">
        <v>0.4</v>
      </c>
      <c r="M83" s="19">
        <v>0.1</v>
      </c>
      <c r="N83" s="19">
        <v>0.4</v>
      </c>
      <c r="O83" s="20"/>
      <c r="P83" s="137" t="s">
        <v>29</v>
      </c>
      <c r="Q83" s="729"/>
    </row>
    <row r="84" spans="1:17" ht="14.25" customHeight="1" x14ac:dyDescent="0.25">
      <c r="A84" s="15">
        <v>57</v>
      </c>
      <c r="B84" s="16">
        <v>21101</v>
      </c>
      <c r="C84" s="130" t="s">
        <v>271</v>
      </c>
      <c r="D84" s="732"/>
      <c r="E84" s="732"/>
      <c r="F84" s="16">
        <v>150</v>
      </c>
      <c r="G84" s="7" t="s">
        <v>31</v>
      </c>
      <c r="H84" s="17">
        <v>10</v>
      </c>
      <c r="I84" s="8">
        <f t="shared" si="1"/>
        <v>1500</v>
      </c>
      <c r="J84" s="18" t="s">
        <v>28</v>
      </c>
      <c r="K84" s="19">
        <v>0.1</v>
      </c>
      <c r="L84" s="19">
        <v>0.4</v>
      </c>
      <c r="M84" s="19">
        <v>0.1</v>
      </c>
      <c r="N84" s="19">
        <v>0.4</v>
      </c>
      <c r="O84" s="20"/>
      <c r="P84" s="137" t="s">
        <v>29</v>
      </c>
      <c r="Q84" s="729"/>
    </row>
    <row r="85" spans="1:17" ht="14.25" customHeight="1" x14ac:dyDescent="0.25">
      <c r="A85" s="15">
        <v>58</v>
      </c>
      <c r="B85" s="16">
        <v>21101</v>
      </c>
      <c r="C85" s="130" t="s">
        <v>272</v>
      </c>
      <c r="D85" s="732"/>
      <c r="E85" s="732"/>
      <c r="F85" s="16">
        <v>1500</v>
      </c>
      <c r="G85" s="7" t="s">
        <v>31</v>
      </c>
      <c r="H85" s="17">
        <v>2.5</v>
      </c>
      <c r="I85" s="8">
        <f t="shared" si="1"/>
        <v>3750</v>
      </c>
      <c r="J85" s="18" t="s">
        <v>28</v>
      </c>
      <c r="K85" s="19">
        <v>0.1</v>
      </c>
      <c r="L85" s="19">
        <v>0.4</v>
      </c>
      <c r="M85" s="19">
        <v>0.1</v>
      </c>
      <c r="N85" s="19">
        <v>0.4</v>
      </c>
      <c r="O85" s="20"/>
      <c r="P85" s="137" t="s">
        <v>29</v>
      </c>
      <c r="Q85" s="729"/>
    </row>
    <row r="86" spans="1:17" ht="14.25" customHeight="1" x14ac:dyDescent="0.25">
      <c r="A86" s="15">
        <v>59</v>
      </c>
      <c r="B86" s="16">
        <v>21101</v>
      </c>
      <c r="C86" s="130" t="s">
        <v>273</v>
      </c>
      <c r="D86" s="732"/>
      <c r="E86" s="732"/>
      <c r="F86" s="16">
        <v>2000</v>
      </c>
      <c r="G86" s="7" t="s">
        <v>31</v>
      </c>
      <c r="H86" s="17">
        <v>3.2</v>
      </c>
      <c r="I86" s="8">
        <f t="shared" si="1"/>
        <v>6400</v>
      </c>
      <c r="J86" s="18" t="s">
        <v>28</v>
      </c>
      <c r="K86" s="19">
        <v>0.1</v>
      </c>
      <c r="L86" s="19">
        <v>0.4</v>
      </c>
      <c r="M86" s="19">
        <v>0.1</v>
      </c>
      <c r="N86" s="19">
        <v>0.4</v>
      </c>
      <c r="O86" s="20"/>
      <c r="P86" s="137" t="s">
        <v>29</v>
      </c>
      <c r="Q86" s="729"/>
    </row>
    <row r="87" spans="1:17" ht="14.25" customHeight="1" x14ac:dyDescent="0.25">
      <c r="A87" s="15">
        <v>60</v>
      </c>
      <c r="B87" s="16">
        <v>21101</v>
      </c>
      <c r="C87" s="130" t="s">
        <v>274</v>
      </c>
      <c r="D87" s="732"/>
      <c r="E87" s="732"/>
      <c r="F87" s="16">
        <v>1500</v>
      </c>
      <c r="G87" s="7" t="s">
        <v>31</v>
      </c>
      <c r="H87" s="17">
        <v>3.5</v>
      </c>
      <c r="I87" s="8">
        <f t="shared" si="1"/>
        <v>5250</v>
      </c>
      <c r="J87" s="18" t="s">
        <v>28</v>
      </c>
      <c r="K87" s="19">
        <v>0.1</v>
      </c>
      <c r="L87" s="19">
        <v>0.4</v>
      </c>
      <c r="M87" s="19">
        <v>0.1</v>
      </c>
      <c r="N87" s="19">
        <v>0.4</v>
      </c>
      <c r="O87" s="20"/>
      <c r="P87" s="137" t="s">
        <v>29</v>
      </c>
      <c r="Q87" s="729"/>
    </row>
    <row r="88" spans="1:17" ht="14.25" customHeight="1" thickBot="1" x14ac:dyDescent="0.3">
      <c r="A88" s="22">
        <v>61</v>
      </c>
      <c r="B88" s="23">
        <v>21101</v>
      </c>
      <c r="C88" s="148" t="s">
        <v>275</v>
      </c>
      <c r="D88" s="733"/>
      <c r="E88" s="733"/>
      <c r="F88" s="23">
        <v>1500</v>
      </c>
      <c r="G88" s="174" t="s">
        <v>31</v>
      </c>
      <c r="H88" s="149">
        <v>6.8</v>
      </c>
      <c r="I88" s="145">
        <f>H88*F88</f>
        <v>10200</v>
      </c>
      <c r="J88" s="24" t="s">
        <v>28</v>
      </c>
      <c r="K88" s="25">
        <v>0.1</v>
      </c>
      <c r="L88" s="25">
        <v>0.4</v>
      </c>
      <c r="M88" s="25">
        <v>0.1</v>
      </c>
      <c r="N88" s="25">
        <v>0.4</v>
      </c>
      <c r="O88" s="146"/>
      <c r="P88" s="147" t="s">
        <v>29</v>
      </c>
      <c r="Q88" s="730"/>
    </row>
    <row r="89" spans="1:17" ht="15.75" thickTop="1" x14ac:dyDescent="0.25">
      <c r="A89" s="27"/>
      <c r="B89" s="27"/>
      <c r="C89" s="28"/>
      <c r="D89" s="13"/>
      <c r="E89" s="13"/>
      <c r="F89" s="47"/>
      <c r="G89" s="12"/>
      <c r="H89" s="69"/>
      <c r="I89" s="139">
        <f>SUM(I59:I88)</f>
        <v>374410</v>
      </c>
      <c r="J89" s="31"/>
      <c r="K89" s="32"/>
      <c r="L89" s="32"/>
      <c r="M89" s="32"/>
      <c r="N89" s="32"/>
      <c r="O89" s="33"/>
      <c r="P89" s="140"/>
      <c r="Q89" s="13"/>
    </row>
    <row r="90" spans="1:17" x14ac:dyDescent="0.25">
      <c r="A90" s="27"/>
      <c r="B90" s="27"/>
      <c r="C90" s="28"/>
      <c r="D90" s="13"/>
      <c r="E90" s="13"/>
      <c r="F90" s="47"/>
      <c r="G90" s="12"/>
      <c r="H90" s="69"/>
      <c r="I90" s="139"/>
      <c r="J90" s="31"/>
      <c r="K90" s="32"/>
      <c r="L90" s="32"/>
      <c r="M90" s="32"/>
      <c r="N90" s="32"/>
      <c r="O90" s="33"/>
      <c r="P90" s="140"/>
      <c r="Q90" s="13"/>
    </row>
    <row r="91" spans="1:17" x14ac:dyDescent="0.25">
      <c r="A91" s="27"/>
      <c r="B91" s="27"/>
      <c r="C91" s="28"/>
      <c r="D91" s="13"/>
      <c r="E91" s="13"/>
      <c r="F91" s="47"/>
      <c r="G91" s="12"/>
      <c r="H91" s="69"/>
      <c r="I91" s="139"/>
      <c r="J91" s="31"/>
      <c r="K91" s="32"/>
      <c r="L91" s="32"/>
      <c r="M91" s="32"/>
      <c r="N91" s="32"/>
      <c r="O91" s="33"/>
      <c r="P91" s="140"/>
      <c r="Q91" s="13"/>
    </row>
    <row r="92" spans="1:17" x14ac:dyDescent="0.25">
      <c r="A92" s="27"/>
      <c r="B92" s="27"/>
      <c r="C92" s="28"/>
      <c r="D92" s="13"/>
      <c r="E92" s="13"/>
      <c r="F92" s="47"/>
      <c r="G92" s="12"/>
      <c r="H92" s="69"/>
      <c r="I92" s="139"/>
      <c r="J92" s="31"/>
      <c r="K92" s="32"/>
      <c r="L92" s="32"/>
      <c r="M92" s="32"/>
      <c r="N92" s="32"/>
      <c r="O92" s="33"/>
      <c r="P92" s="140"/>
      <c r="Q92" s="13"/>
    </row>
    <row r="93" spans="1:17" x14ac:dyDescent="0.25">
      <c r="A93" s="27"/>
      <c r="B93" s="27"/>
      <c r="C93" s="28"/>
      <c r="D93" s="13"/>
      <c r="E93" s="13"/>
      <c r="F93" s="47"/>
      <c r="G93" s="12"/>
      <c r="H93" s="69"/>
      <c r="I93" s="139"/>
      <c r="J93" s="31"/>
      <c r="K93" s="32"/>
      <c r="L93" s="32"/>
      <c r="M93" s="32"/>
      <c r="N93" s="32"/>
      <c r="O93" s="33"/>
      <c r="P93" s="140"/>
      <c r="Q93" s="13"/>
    </row>
    <row r="94" spans="1:17" x14ac:dyDescent="0.25">
      <c r="A94" s="27"/>
      <c r="B94" s="27"/>
      <c r="C94" s="28"/>
      <c r="D94" s="13"/>
      <c r="E94" s="13"/>
      <c r="F94" s="47"/>
      <c r="G94" s="12"/>
      <c r="H94" s="69"/>
      <c r="I94" s="139"/>
      <c r="J94" s="31"/>
      <c r="K94" s="32"/>
      <c r="L94" s="32"/>
      <c r="M94" s="32"/>
      <c r="N94" s="32"/>
      <c r="O94" s="33"/>
      <c r="P94" s="140"/>
      <c r="Q94" s="13"/>
    </row>
    <row r="95" spans="1:17" x14ac:dyDescent="0.25">
      <c r="A95" s="27"/>
      <c r="B95" s="27"/>
      <c r="C95" s="28"/>
      <c r="D95" s="13"/>
      <c r="E95" s="13"/>
      <c r="F95" s="47"/>
      <c r="G95" s="12"/>
      <c r="H95" s="69"/>
      <c r="I95" s="139"/>
      <c r="J95" s="31"/>
      <c r="K95" s="32"/>
      <c r="L95" s="32"/>
      <c r="M95" s="32"/>
      <c r="N95" s="32"/>
      <c r="O95" s="33"/>
      <c r="P95" s="140"/>
      <c r="Q95" s="13"/>
    </row>
    <row r="96" spans="1:17" x14ac:dyDescent="0.25">
      <c r="A96" s="706" t="s">
        <v>0</v>
      </c>
      <c r="B96" s="706"/>
      <c r="C96" s="706"/>
      <c r="D96" s="706"/>
      <c r="E96" s="706"/>
      <c r="F96" s="706"/>
      <c r="G96" s="706"/>
      <c r="H96" s="706"/>
      <c r="I96" s="706"/>
      <c r="J96" s="706"/>
      <c r="K96" s="706"/>
      <c r="L96" s="706"/>
      <c r="M96" s="706"/>
      <c r="N96" s="706"/>
      <c r="O96" s="706"/>
      <c r="P96" s="706"/>
      <c r="Q96" s="706"/>
    </row>
    <row r="97" spans="1:17" x14ac:dyDescent="0.25">
      <c r="A97" s="713" t="s">
        <v>1</v>
      </c>
      <c r="B97" s="713"/>
      <c r="C97" s="713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</row>
    <row r="98" spans="1:17" x14ac:dyDescent="0.25">
      <c r="A98" s="713" t="s">
        <v>2</v>
      </c>
      <c r="B98" s="713"/>
      <c r="C98" s="713"/>
      <c r="D98" s="713"/>
      <c r="E98" s="713"/>
      <c r="F98" s="713"/>
      <c r="G98" s="713"/>
      <c r="H98" s="713"/>
      <c r="I98" s="713"/>
      <c r="J98" s="713"/>
      <c r="K98" s="713"/>
      <c r="L98" s="713"/>
      <c r="M98" s="713"/>
      <c r="N98" s="713"/>
      <c r="O98" s="713"/>
      <c r="P98" s="713"/>
      <c r="Q98" s="713"/>
    </row>
    <row r="99" spans="1:17" x14ac:dyDescent="0.25">
      <c r="A99" s="713" t="s">
        <v>3</v>
      </c>
      <c r="B99" s="713"/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</row>
    <row r="100" spans="1:17" x14ac:dyDescent="0.25">
      <c r="A100" s="713" t="s">
        <v>494</v>
      </c>
      <c r="B100" s="713"/>
      <c r="C100" s="713"/>
      <c r="D100" s="713"/>
      <c r="E100" s="713"/>
      <c r="F100" s="713"/>
      <c r="G100" s="713"/>
      <c r="H100" s="713"/>
      <c r="I100" s="713"/>
      <c r="J100" s="713"/>
      <c r="K100" s="713"/>
      <c r="L100" s="713"/>
      <c r="M100" s="713"/>
      <c r="N100" s="713"/>
      <c r="O100" s="713"/>
      <c r="P100" s="713"/>
      <c r="Q100" s="713"/>
    </row>
    <row r="101" spans="1:17" x14ac:dyDescent="0.25">
      <c r="A101" s="726" t="s">
        <v>4</v>
      </c>
      <c r="B101" s="726"/>
      <c r="C101" s="726"/>
      <c r="D101" s="726"/>
      <c r="E101" s="726"/>
      <c r="F101" s="726"/>
      <c r="G101" s="726"/>
      <c r="H101" s="726"/>
      <c r="I101" s="726"/>
      <c r="J101" s="726"/>
      <c r="K101" s="726"/>
      <c r="L101" s="726"/>
      <c r="M101" s="726"/>
      <c r="N101" s="726"/>
      <c r="O101" s="726"/>
      <c r="P101" s="726"/>
      <c r="Q101" s="726"/>
    </row>
    <row r="102" spans="1:17" x14ac:dyDescent="0.25">
      <c r="A102" s="697" t="s">
        <v>5</v>
      </c>
      <c r="B102" s="697"/>
      <c r="C102" s="697"/>
      <c r="D102" s="697"/>
      <c r="E102" s="697"/>
      <c r="F102" s="697"/>
      <c r="G102" s="697"/>
      <c r="H102" s="697"/>
      <c r="I102" s="697"/>
      <c r="J102" s="697"/>
      <c r="K102" s="697"/>
      <c r="L102" s="697"/>
      <c r="M102" s="697"/>
      <c r="N102" s="697"/>
      <c r="O102" s="697"/>
      <c r="P102" s="697"/>
      <c r="Q102" s="697"/>
    </row>
    <row r="103" spans="1:17" ht="18.75" thickBot="1" x14ac:dyDescent="0.3">
      <c r="A103" s="2"/>
      <c r="B103" s="2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2"/>
      <c r="P103" s="2"/>
      <c r="Q103" s="2"/>
    </row>
    <row r="104" spans="1:17" ht="15.75" customHeight="1" thickTop="1" x14ac:dyDescent="0.25">
      <c r="A104" s="698" t="s">
        <v>6</v>
      </c>
      <c r="B104" s="700" t="s">
        <v>7</v>
      </c>
      <c r="C104" s="702" t="s">
        <v>8</v>
      </c>
      <c r="D104" s="702" t="s">
        <v>9</v>
      </c>
      <c r="E104" s="702" t="s">
        <v>10</v>
      </c>
      <c r="F104" s="702" t="s">
        <v>11</v>
      </c>
      <c r="G104" s="700" t="s">
        <v>12</v>
      </c>
      <c r="H104" s="704" t="s">
        <v>13</v>
      </c>
      <c r="I104" s="704" t="s">
        <v>14</v>
      </c>
      <c r="J104" s="704" t="s">
        <v>15</v>
      </c>
      <c r="K104" s="715" t="s">
        <v>16</v>
      </c>
      <c r="L104" s="716"/>
      <c r="M104" s="716"/>
      <c r="N104" s="717"/>
      <c r="O104" s="721" t="s">
        <v>17</v>
      </c>
      <c r="P104" s="722"/>
      <c r="Q104" s="708" t="s">
        <v>18</v>
      </c>
    </row>
    <row r="105" spans="1:17" x14ac:dyDescent="0.25">
      <c r="A105" s="699"/>
      <c r="B105" s="701"/>
      <c r="C105" s="703"/>
      <c r="D105" s="703"/>
      <c r="E105" s="703"/>
      <c r="F105" s="703"/>
      <c r="G105" s="701"/>
      <c r="H105" s="705"/>
      <c r="I105" s="705"/>
      <c r="J105" s="705"/>
      <c r="K105" s="718"/>
      <c r="L105" s="719"/>
      <c r="M105" s="719"/>
      <c r="N105" s="720"/>
      <c r="O105" s="723"/>
      <c r="P105" s="724"/>
      <c r="Q105" s="709"/>
    </row>
    <row r="106" spans="1:17" ht="15" customHeight="1" x14ac:dyDescent="0.25">
      <c r="A106" s="699"/>
      <c r="B106" s="701"/>
      <c r="C106" s="703"/>
      <c r="D106" s="703"/>
      <c r="E106" s="703"/>
      <c r="F106" s="703"/>
      <c r="G106" s="701"/>
      <c r="H106" s="705"/>
      <c r="I106" s="705"/>
      <c r="J106" s="705"/>
      <c r="K106" s="711" t="s">
        <v>19</v>
      </c>
      <c r="L106" s="711" t="s">
        <v>20</v>
      </c>
      <c r="M106" s="711" t="s">
        <v>21</v>
      </c>
      <c r="N106" s="711" t="s">
        <v>22</v>
      </c>
      <c r="O106" s="695" t="s">
        <v>23</v>
      </c>
      <c r="P106" s="695" t="s">
        <v>24</v>
      </c>
      <c r="Q106" s="709"/>
    </row>
    <row r="107" spans="1:17" ht="15.75" thickBot="1" x14ac:dyDescent="0.3">
      <c r="A107" s="727"/>
      <c r="B107" s="725"/>
      <c r="C107" s="707"/>
      <c r="D107" s="707"/>
      <c r="E107" s="707"/>
      <c r="F107" s="707"/>
      <c r="G107" s="725"/>
      <c r="H107" s="696"/>
      <c r="I107" s="696"/>
      <c r="J107" s="696"/>
      <c r="K107" s="712"/>
      <c r="L107" s="712"/>
      <c r="M107" s="712"/>
      <c r="N107" s="712"/>
      <c r="O107" s="696"/>
      <c r="P107" s="696"/>
      <c r="Q107" s="710"/>
    </row>
    <row r="108" spans="1:17" ht="15" customHeight="1" x14ac:dyDescent="0.25">
      <c r="A108" s="52">
        <v>62</v>
      </c>
      <c r="B108" s="53">
        <v>21101</v>
      </c>
      <c r="C108" s="158" t="s">
        <v>276</v>
      </c>
      <c r="D108" s="731" t="s">
        <v>25</v>
      </c>
      <c r="E108" s="731" t="s">
        <v>26</v>
      </c>
      <c r="F108" s="53">
        <v>200</v>
      </c>
      <c r="G108" s="5" t="s">
        <v>31</v>
      </c>
      <c r="H108" s="159">
        <v>39.5</v>
      </c>
      <c r="I108" s="154">
        <f>H108*F108</f>
        <v>7900</v>
      </c>
      <c r="J108" s="41" t="s">
        <v>28</v>
      </c>
      <c r="K108" s="42">
        <v>0.1</v>
      </c>
      <c r="L108" s="42">
        <v>0.4</v>
      </c>
      <c r="M108" s="42">
        <v>0.1</v>
      </c>
      <c r="N108" s="42">
        <v>0.4</v>
      </c>
      <c r="O108" s="160"/>
      <c r="P108" s="161" t="s">
        <v>29</v>
      </c>
      <c r="Q108" s="728" t="s">
        <v>30</v>
      </c>
    </row>
    <row r="109" spans="1:17" x14ac:dyDescent="0.25">
      <c r="A109" s="15">
        <v>63</v>
      </c>
      <c r="B109" s="16">
        <v>21101</v>
      </c>
      <c r="C109" s="130" t="s">
        <v>277</v>
      </c>
      <c r="D109" s="732"/>
      <c r="E109" s="732"/>
      <c r="F109" s="16">
        <v>50</v>
      </c>
      <c r="G109" s="7" t="s">
        <v>31</v>
      </c>
      <c r="H109" s="17">
        <v>30</v>
      </c>
      <c r="I109" s="8">
        <f>H109*F109</f>
        <v>1500</v>
      </c>
      <c r="J109" s="18" t="s">
        <v>28</v>
      </c>
      <c r="K109" s="19">
        <v>0.1</v>
      </c>
      <c r="L109" s="19">
        <v>0.4</v>
      </c>
      <c r="M109" s="19">
        <v>0.1</v>
      </c>
      <c r="N109" s="19">
        <v>0.4</v>
      </c>
      <c r="O109" s="20"/>
      <c r="P109" s="137" t="s">
        <v>29</v>
      </c>
      <c r="Q109" s="729"/>
    </row>
    <row r="110" spans="1:17" x14ac:dyDescent="0.25">
      <c r="A110" s="15">
        <v>64</v>
      </c>
      <c r="B110" s="16">
        <v>21101</v>
      </c>
      <c r="C110" s="130" t="s">
        <v>278</v>
      </c>
      <c r="D110" s="732"/>
      <c r="E110" s="732"/>
      <c r="F110" s="16">
        <v>50</v>
      </c>
      <c r="G110" s="7" t="s">
        <v>31</v>
      </c>
      <c r="H110" s="17">
        <v>30</v>
      </c>
      <c r="I110" s="8">
        <f t="shared" ref="I110:I131" si="2">H110*F110</f>
        <v>1500</v>
      </c>
      <c r="J110" s="18" t="s">
        <v>28</v>
      </c>
      <c r="K110" s="19">
        <v>0.1</v>
      </c>
      <c r="L110" s="19">
        <v>0.4</v>
      </c>
      <c r="M110" s="19">
        <v>0.1</v>
      </c>
      <c r="N110" s="19">
        <v>0.4</v>
      </c>
      <c r="O110" s="20"/>
      <c r="P110" s="137" t="s">
        <v>29</v>
      </c>
      <c r="Q110" s="729"/>
    </row>
    <row r="111" spans="1:17" x14ac:dyDescent="0.25">
      <c r="A111" s="15">
        <v>65</v>
      </c>
      <c r="B111" s="16">
        <v>21101</v>
      </c>
      <c r="C111" s="130" t="s">
        <v>279</v>
      </c>
      <c r="D111" s="732"/>
      <c r="E111" s="732"/>
      <c r="F111" s="16">
        <v>50</v>
      </c>
      <c r="G111" s="7" t="s">
        <v>31</v>
      </c>
      <c r="H111" s="17">
        <v>30</v>
      </c>
      <c r="I111" s="8">
        <f t="shared" si="2"/>
        <v>1500</v>
      </c>
      <c r="J111" s="18" t="s">
        <v>28</v>
      </c>
      <c r="K111" s="19">
        <v>0.1</v>
      </c>
      <c r="L111" s="19">
        <v>0.4</v>
      </c>
      <c r="M111" s="19">
        <v>0.1</v>
      </c>
      <c r="N111" s="19">
        <v>0.4</v>
      </c>
      <c r="O111" s="20"/>
      <c r="P111" s="137" t="s">
        <v>29</v>
      </c>
      <c r="Q111" s="729"/>
    </row>
    <row r="112" spans="1:17" x14ac:dyDescent="0.25">
      <c r="A112" s="15">
        <v>66</v>
      </c>
      <c r="B112" s="16">
        <v>21101</v>
      </c>
      <c r="C112" s="130" t="s">
        <v>280</v>
      </c>
      <c r="D112" s="732"/>
      <c r="E112" s="732"/>
      <c r="F112" s="16">
        <v>100</v>
      </c>
      <c r="G112" s="7" t="s">
        <v>35</v>
      </c>
      <c r="H112" s="17">
        <v>32</v>
      </c>
      <c r="I112" s="8">
        <f t="shared" si="2"/>
        <v>3200</v>
      </c>
      <c r="J112" s="18" t="s">
        <v>28</v>
      </c>
      <c r="K112" s="19">
        <v>0.1</v>
      </c>
      <c r="L112" s="19">
        <v>0.4</v>
      </c>
      <c r="M112" s="19">
        <v>0.1</v>
      </c>
      <c r="N112" s="19">
        <v>0.4</v>
      </c>
      <c r="O112" s="20"/>
      <c r="P112" s="137" t="s">
        <v>29</v>
      </c>
      <c r="Q112" s="729"/>
    </row>
    <row r="113" spans="1:17" x14ac:dyDescent="0.25">
      <c r="A113" s="15">
        <v>67</v>
      </c>
      <c r="B113" s="16">
        <v>21101</v>
      </c>
      <c r="C113" s="130" t="s">
        <v>281</v>
      </c>
      <c r="D113" s="732"/>
      <c r="E113" s="732"/>
      <c r="F113" s="16">
        <v>20</v>
      </c>
      <c r="G113" s="7" t="s">
        <v>36</v>
      </c>
      <c r="H113" s="17">
        <v>82</v>
      </c>
      <c r="I113" s="8">
        <f t="shared" si="2"/>
        <v>1640</v>
      </c>
      <c r="J113" s="18" t="s">
        <v>28</v>
      </c>
      <c r="K113" s="19">
        <v>0.1</v>
      </c>
      <c r="L113" s="19">
        <v>0.4</v>
      </c>
      <c r="M113" s="19">
        <v>0.1</v>
      </c>
      <c r="N113" s="19">
        <v>0.4</v>
      </c>
      <c r="O113" s="20"/>
      <c r="P113" s="137" t="s">
        <v>29</v>
      </c>
      <c r="Q113" s="729"/>
    </row>
    <row r="114" spans="1:17" x14ac:dyDescent="0.25">
      <c r="A114" s="15">
        <v>68</v>
      </c>
      <c r="B114" s="16">
        <v>21101</v>
      </c>
      <c r="C114" s="130" t="s">
        <v>282</v>
      </c>
      <c r="D114" s="732"/>
      <c r="E114" s="732"/>
      <c r="F114" s="16">
        <v>100</v>
      </c>
      <c r="G114" s="7" t="s">
        <v>31</v>
      </c>
      <c r="H114" s="17">
        <v>18</v>
      </c>
      <c r="I114" s="8">
        <f t="shared" si="2"/>
        <v>1800</v>
      </c>
      <c r="J114" s="18" t="s">
        <v>28</v>
      </c>
      <c r="K114" s="19">
        <v>0.1</v>
      </c>
      <c r="L114" s="19">
        <v>0.4</v>
      </c>
      <c r="M114" s="19">
        <v>0.1</v>
      </c>
      <c r="N114" s="19">
        <v>0.4</v>
      </c>
      <c r="O114" s="20"/>
      <c r="P114" s="137" t="s">
        <v>29</v>
      </c>
      <c r="Q114" s="729"/>
    </row>
    <row r="115" spans="1:17" x14ac:dyDescent="0.25">
      <c r="A115" s="15">
        <v>69</v>
      </c>
      <c r="B115" s="16">
        <v>21101</v>
      </c>
      <c r="C115" s="130" t="s">
        <v>283</v>
      </c>
      <c r="D115" s="732"/>
      <c r="E115" s="732"/>
      <c r="F115" s="16">
        <v>100</v>
      </c>
      <c r="G115" s="7" t="s">
        <v>31</v>
      </c>
      <c r="H115" s="17">
        <v>11.2</v>
      </c>
      <c r="I115" s="8">
        <f t="shared" si="2"/>
        <v>1120</v>
      </c>
      <c r="J115" s="18" t="s">
        <v>28</v>
      </c>
      <c r="K115" s="19">
        <v>0.1</v>
      </c>
      <c r="L115" s="19">
        <v>0.4</v>
      </c>
      <c r="M115" s="19">
        <v>0.1</v>
      </c>
      <c r="N115" s="19">
        <v>0.4</v>
      </c>
      <c r="O115" s="20"/>
      <c r="P115" s="137" t="s">
        <v>29</v>
      </c>
      <c r="Q115" s="729"/>
    </row>
    <row r="116" spans="1:17" x14ac:dyDescent="0.25">
      <c r="A116" s="15">
        <v>70</v>
      </c>
      <c r="B116" s="16">
        <v>21101</v>
      </c>
      <c r="C116" s="130" t="s">
        <v>284</v>
      </c>
      <c r="D116" s="732"/>
      <c r="E116" s="732"/>
      <c r="F116" s="16">
        <v>120</v>
      </c>
      <c r="G116" s="7" t="s">
        <v>31</v>
      </c>
      <c r="H116" s="17">
        <v>46</v>
      </c>
      <c r="I116" s="8">
        <f t="shared" si="2"/>
        <v>5520</v>
      </c>
      <c r="J116" s="18" t="s">
        <v>28</v>
      </c>
      <c r="K116" s="19">
        <v>0.1</v>
      </c>
      <c r="L116" s="19">
        <v>0.4</v>
      </c>
      <c r="M116" s="19">
        <v>0.1</v>
      </c>
      <c r="N116" s="19">
        <v>0.4</v>
      </c>
      <c r="O116" s="20"/>
      <c r="P116" s="137" t="s">
        <v>29</v>
      </c>
      <c r="Q116" s="729"/>
    </row>
    <row r="117" spans="1:17" x14ac:dyDescent="0.25">
      <c r="A117" s="15">
        <v>71</v>
      </c>
      <c r="B117" s="16">
        <v>21101</v>
      </c>
      <c r="C117" s="130" t="s">
        <v>285</v>
      </c>
      <c r="D117" s="732"/>
      <c r="E117" s="732"/>
      <c r="F117" s="16">
        <v>50</v>
      </c>
      <c r="G117" s="7" t="s">
        <v>31</v>
      </c>
      <c r="H117" s="17">
        <v>16</v>
      </c>
      <c r="I117" s="8">
        <f t="shared" si="2"/>
        <v>800</v>
      </c>
      <c r="J117" s="18" t="s">
        <v>28</v>
      </c>
      <c r="K117" s="19">
        <v>0.1</v>
      </c>
      <c r="L117" s="19">
        <v>0.4</v>
      </c>
      <c r="M117" s="19">
        <v>0.1</v>
      </c>
      <c r="N117" s="19">
        <v>0.4</v>
      </c>
      <c r="O117" s="20"/>
      <c r="P117" s="137" t="s">
        <v>29</v>
      </c>
      <c r="Q117" s="729"/>
    </row>
    <row r="118" spans="1:17" x14ac:dyDescent="0.25">
      <c r="A118" s="15">
        <v>72</v>
      </c>
      <c r="B118" s="16">
        <v>21101</v>
      </c>
      <c r="C118" s="130" t="s">
        <v>286</v>
      </c>
      <c r="D118" s="732"/>
      <c r="E118" s="732"/>
      <c r="F118" s="16">
        <v>550</v>
      </c>
      <c r="G118" s="7" t="s">
        <v>31</v>
      </c>
      <c r="H118" s="17">
        <v>5</v>
      </c>
      <c r="I118" s="8">
        <f t="shared" si="2"/>
        <v>2750</v>
      </c>
      <c r="J118" s="18" t="s">
        <v>28</v>
      </c>
      <c r="K118" s="19">
        <v>0.1</v>
      </c>
      <c r="L118" s="19">
        <v>0.4</v>
      </c>
      <c r="M118" s="19">
        <v>0.1</v>
      </c>
      <c r="N118" s="19">
        <v>0.4</v>
      </c>
      <c r="O118" s="20"/>
      <c r="P118" s="137" t="s">
        <v>29</v>
      </c>
      <c r="Q118" s="729"/>
    </row>
    <row r="119" spans="1:17" x14ac:dyDescent="0.25">
      <c r="A119" s="15">
        <v>73</v>
      </c>
      <c r="B119" s="16">
        <v>21101</v>
      </c>
      <c r="C119" s="130" t="s">
        <v>287</v>
      </c>
      <c r="D119" s="732"/>
      <c r="E119" s="732"/>
      <c r="F119" s="16">
        <v>200</v>
      </c>
      <c r="G119" s="7" t="s">
        <v>31</v>
      </c>
      <c r="H119" s="17">
        <v>15</v>
      </c>
      <c r="I119" s="8">
        <f t="shared" si="2"/>
        <v>3000</v>
      </c>
      <c r="J119" s="18" t="s">
        <v>28</v>
      </c>
      <c r="K119" s="19">
        <v>0.1</v>
      </c>
      <c r="L119" s="19">
        <v>0.4</v>
      </c>
      <c r="M119" s="19">
        <v>0.1</v>
      </c>
      <c r="N119" s="19">
        <v>0.4</v>
      </c>
      <c r="O119" s="20"/>
      <c r="P119" s="137" t="s">
        <v>29</v>
      </c>
      <c r="Q119" s="729"/>
    </row>
    <row r="120" spans="1:17" x14ac:dyDescent="0.25">
      <c r="A120" s="15">
        <v>74</v>
      </c>
      <c r="B120" s="16">
        <v>21101</v>
      </c>
      <c r="C120" s="130" t="s">
        <v>288</v>
      </c>
      <c r="D120" s="732"/>
      <c r="E120" s="732"/>
      <c r="F120" s="16">
        <v>50</v>
      </c>
      <c r="G120" s="7" t="s">
        <v>31</v>
      </c>
      <c r="H120" s="17">
        <v>36</v>
      </c>
      <c r="I120" s="8">
        <f t="shared" si="2"/>
        <v>1800</v>
      </c>
      <c r="J120" s="18" t="s">
        <v>28</v>
      </c>
      <c r="K120" s="19">
        <v>0.1</v>
      </c>
      <c r="L120" s="19">
        <v>0.4</v>
      </c>
      <c r="M120" s="19">
        <v>0.1</v>
      </c>
      <c r="N120" s="19">
        <v>0.4</v>
      </c>
      <c r="O120" s="20"/>
      <c r="P120" s="137" t="s">
        <v>29</v>
      </c>
      <c r="Q120" s="729"/>
    </row>
    <row r="121" spans="1:17" x14ac:dyDescent="0.25">
      <c r="A121" s="15">
        <v>75</v>
      </c>
      <c r="B121" s="16">
        <v>21101</v>
      </c>
      <c r="C121" s="130" t="s">
        <v>289</v>
      </c>
      <c r="D121" s="732"/>
      <c r="E121" s="732"/>
      <c r="F121" s="16">
        <v>273</v>
      </c>
      <c r="G121" s="7" t="s">
        <v>31</v>
      </c>
      <c r="H121" s="17">
        <v>115</v>
      </c>
      <c r="I121" s="8">
        <f t="shared" si="2"/>
        <v>31395</v>
      </c>
      <c r="J121" s="18" t="s">
        <v>28</v>
      </c>
      <c r="K121" s="19">
        <v>0.1</v>
      </c>
      <c r="L121" s="19">
        <v>0.4</v>
      </c>
      <c r="M121" s="19">
        <v>0.1</v>
      </c>
      <c r="N121" s="19">
        <v>0.4</v>
      </c>
      <c r="O121" s="20"/>
      <c r="P121" s="137" t="s">
        <v>29</v>
      </c>
      <c r="Q121" s="729"/>
    </row>
    <row r="122" spans="1:17" x14ac:dyDescent="0.25">
      <c r="A122" s="15">
        <v>76</v>
      </c>
      <c r="B122" s="16">
        <v>21101</v>
      </c>
      <c r="C122" s="130" t="s">
        <v>290</v>
      </c>
      <c r="D122" s="732"/>
      <c r="E122" s="732"/>
      <c r="F122" s="16">
        <v>100</v>
      </c>
      <c r="G122" s="7" t="s">
        <v>27</v>
      </c>
      <c r="H122" s="17">
        <v>42</v>
      </c>
      <c r="I122" s="8">
        <f t="shared" si="2"/>
        <v>4200</v>
      </c>
      <c r="J122" s="18" t="s">
        <v>28</v>
      </c>
      <c r="K122" s="19">
        <v>0.1</v>
      </c>
      <c r="L122" s="19">
        <v>0.4</v>
      </c>
      <c r="M122" s="19">
        <v>0.1</v>
      </c>
      <c r="N122" s="19">
        <v>0.4</v>
      </c>
      <c r="O122" s="20"/>
      <c r="P122" s="137" t="s">
        <v>29</v>
      </c>
      <c r="Q122" s="729"/>
    </row>
    <row r="123" spans="1:17" x14ac:dyDescent="0.25">
      <c r="A123" s="15">
        <v>77</v>
      </c>
      <c r="B123" s="16">
        <v>21101</v>
      </c>
      <c r="C123" s="130" t="s">
        <v>291</v>
      </c>
      <c r="D123" s="732"/>
      <c r="E123" s="732"/>
      <c r="F123" s="16">
        <v>100</v>
      </c>
      <c r="G123" s="7" t="s">
        <v>27</v>
      </c>
      <c r="H123" s="17">
        <v>85</v>
      </c>
      <c r="I123" s="8">
        <f t="shared" si="2"/>
        <v>8500</v>
      </c>
      <c r="J123" s="18" t="s">
        <v>28</v>
      </c>
      <c r="K123" s="19">
        <v>0.1</v>
      </c>
      <c r="L123" s="19">
        <v>0.4</v>
      </c>
      <c r="M123" s="19">
        <v>0.1</v>
      </c>
      <c r="N123" s="19">
        <v>0.4</v>
      </c>
      <c r="O123" s="20"/>
      <c r="P123" s="137" t="s">
        <v>29</v>
      </c>
      <c r="Q123" s="729"/>
    </row>
    <row r="124" spans="1:17" x14ac:dyDescent="0.25">
      <c r="A124" s="15">
        <v>78</v>
      </c>
      <c r="B124" s="16">
        <v>21101</v>
      </c>
      <c r="C124" s="130" t="s">
        <v>292</v>
      </c>
      <c r="D124" s="732"/>
      <c r="E124" s="732"/>
      <c r="F124" s="16">
        <v>10</v>
      </c>
      <c r="G124" s="7" t="s">
        <v>31</v>
      </c>
      <c r="H124" s="17">
        <v>28</v>
      </c>
      <c r="I124" s="8">
        <f t="shared" si="2"/>
        <v>280</v>
      </c>
      <c r="J124" s="18" t="s">
        <v>28</v>
      </c>
      <c r="K124" s="19">
        <v>0.1</v>
      </c>
      <c r="L124" s="19">
        <v>0.4</v>
      </c>
      <c r="M124" s="19">
        <v>0.1</v>
      </c>
      <c r="N124" s="19">
        <v>0.4</v>
      </c>
      <c r="O124" s="20"/>
      <c r="P124" s="137" t="s">
        <v>29</v>
      </c>
      <c r="Q124" s="729"/>
    </row>
    <row r="125" spans="1:17" x14ac:dyDescent="0.25">
      <c r="A125" s="15">
        <v>79</v>
      </c>
      <c r="B125" s="16">
        <v>21101</v>
      </c>
      <c r="C125" s="130" t="s">
        <v>293</v>
      </c>
      <c r="D125" s="732"/>
      <c r="E125" s="732"/>
      <c r="F125" s="16">
        <v>200</v>
      </c>
      <c r="G125" s="7" t="s">
        <v>31</v>
      </c>
      <c r="H125" s="17">
        <v>68</v>
      </c>
      <c r="I125" s="8">
        <f t="shared" si="2"/>
        <v>13600</v>
      </c>
      <c r="J125" s="18" t="s">
        <v>28</v>
      </c>
      <c r="K125" s="19">
        <v>0.1</v>
      </c>
      <c r="L125" s="19">
        <v>0.4</v>
      </c>
      <c r="M125" s="19">
        <v>0.1</v>
      </c>
      <c r="N125" s="19">
        <v>0.4</v>
      </c>
      <c r="O125" s="20"/>
      <c r="P125" s="137" t="s">
        <v>29</v>
      </c>
      <c r="Q125" s="729"/>
    </row>
    <row r="126" spans="1:17" x14ac:dyDescent="0.25">
      <c r="A126" s="15">
        <v>80</v>
      </c>
      <c r="B126" s="16">
        <v>21101</v>
      </c>
      <c r="C126" s="130" t="s">
        <v>294</v>
      </c>
      <c r="D126" s="732"/>
      <c r="E126" s="732"/>
      <c r="F126" s="16">
        <v>10</v>
      </c>
      <c r="G126" s="7" t="s">
        <v>36</v>
      </c>
      <c r="H126" s="17">
        <v>255</v>
      </c>
      <c r="I126" s="8">
        <f t="shared" si="2"/>
        <v>2550</v>
      </c>
      <c r="J126" s="18" t="s">
        <v>28</v>
      </c>
      <c r="K126" s="19">
        <v>0.1</v>
      </c>
      <c r="L126" s="19">
        <v>0.4</v>
      </c>
      <c r="M126" s="19">
        <v>0.1</v>
      </c>
      <c r="N126" s="19">
        <v>0.4</v>
      </c>
      <c r="O126" s="20"/>
      <c r="P126" s="137" t="s">
        <v>29</v>
      </c>
      <c r="Q126" s="729"/>
    </row>
    <row r="127" spans="1:17" x14ac:dyDescent="0.25">
      <c r="A127" s="15">
        <v>81</v>
      </c>
      <c r="B127" s="16">
        <v>21101</v>
      </c>
      <c r="C127" s="130" t="s">
        <v>295</v>
      </c>
      <c r="D127" s="732"/>
      <c r="E127" s="732"/>
      <c r="F127" s="16">
        <v>1500</v>
      </c>
      <c r="G127" s="7" t="s">
        <v>31</v>
      </c>
      <c r="H127" s="17">
        <v>12</v>
      </c>
      <c r="I127" s="8">
        <f t="shared" si="2"/>
        <v>18000</v>
      </c>
      <c r="J127" s="18" t="s">
        <v>28</v>
      </c>
      <c r="K127" s="19">
        <v>0.1</v>
      </c>
      <c r="L127" s="19">
        <v>0.4</v>
      </c>
      <c r="M127" s="19">
        <v>0.1</v>
      </c>
      <c r="N127" s="19">
        <v>0.4</v>
      </c>
      <c r="O127" s="20"/>
      <c r="P127" s="137" t="s">
        <v>29</v>
      </c>
      <c r="Q127" s="729"/>
    </row>
    <row r="128" spans="1:17" x14ac:dyDescent="0.25">
      <c r="A128" s="15">
        <v>82</v>
      </c>
      <c r="B128" s="16">
        <v>21101</v>
      </c>
      <c r="C128" s="131" t="s">
        <v>296</v>
      </c>
      <c r="D128" s="732"/>
      <c r="E128" s="732"/>
      <c r="F128" s="16">
        <v>50</v>
      </c>
      <c r="G128" s="189" t="s">
        <v>36</v>
      </c>
      <c r="H128" s="133">
        <v>233</v>
      </c>
      <c r="I128" s="8">
        <f t="shared" si="2"/>
        <v>11650</v>
      </c>
      <c r="J128" s="18" t="s">
        <v>28</v>
      </c>
      <c r="K128" s="19">
        <v>0.1</v>
      </c>
      <c r="L128" s="19">
        <v>0.4</v>
      </c>
      <c r="M128" s="19">
        <v>0.1</v>
      </c>
      <c r="N128" s="19">
        <v>0.4</v>
      </c>
      <c r="O128" s="20"/>
      <c r="P128" s="137" t="s">
        <v>29</v>
      </c>
      <c r="Q128" s="729"/>
    </row>
    <row r="129" spans="1:17" x14ac:dyDescent="0.25">
      <c r="A129" s="15">
        <v>83</v>
      </c>
      <c r="B129" s="16">
        <v>21101</v>
      </c>
      <c r="C129" s="131" t="s">
        <v>297</v>
      </c>
      <c r="D129" s="732"/>
      <c r="E129" s="732"/>
      <c r="F129" s="16">
        <v>100</v>
      </c>
      <c r="G129" s="189" t="s">
        <v>36</v>
      </c>
      <c r="H129" s="133">
        <v>108</v>
      </c>
      <c r="I129" s="8">
        <f t="shared" si="2"/>
        <v>10800</v>
      </c>
      <c r="J129" s="18" t="s">
        <v>28</v>
      </c>
      <c r="K129" s="19">
        <v>0.1</v>
      </c>
      <c r="L129" s="19">
        <v>0.4</v>
      </c>
      <c r="M129" s="19">
        <v>0.1</v>
      </c>
      <c r="N129" s="19">
        <v>0.4</v>
      </c>
      <c r="O129" s="20"/>
      <c r="P129" s="137" t="s">
        <v>29</v>
      </c>
      <c r="Q129" s="729"/>
    </row>
    <row r="130" spans="1:17" x14ac:dyDescent="0.25">
      <c r="A130" s="15">
        <v>84</v>
      </c>
      <c r="B130" s="16">
        <v>21101</v>
      </c>
      <c r="C130" s="134" t="s">
        <v>298</v>
      </c>
      <c r="D130" s="732"/>
      <c r="E130" s="732"/>
      <c r="F130" s="35">
        <v>1501</v>
      </c>
      <c r="G130" s="189" t="s">
        <v>31</v>
      </c>
      <c r="H130" s="133">
        <v>2.5</v>
      </c>
      <c r="I130" s="8">
        <f t="shared" si="2"/>
        <v>3752.5</v>
      </c>
      <c r="J130" s="18" t="s">
        <v>28</v>
      </c>
      <c r="K130" s="19">
        <v>0.1</v>
      </c>
      <c r="L130" s="19">
        <v>0.4</v>
      </c>
      <c r="M130" s="19">
        <v>0.1</v>
      </c>
      <c r="N130" s="19">
        <v>0.4</v>
      </c>
      <c r="O130" s="20"/>
      <c r="P130" s="137" t="s">
        <v>29</v>
      </c>
      <c r="Q130" s="729"/>
    </row>
    <row r="131" spans="1:17" ht="24" x14ac:dyDescent="0.25">
      <c r="A131" s="15">
        <v>85</v>
      </c>
      <c r="B131" s="16">
        <v>21101</v>
      </c>
      <c r="C131" s="135" t="s">
        <v>299</v>
      </c>
      <c r="D131" s="732"/>
      <c r="E131" s="732"/>
      <c r="F131" s="35">
        <v>3</v>
      </c>
      <c r="G131" s="189" t="s">
        <v>36</v>
      </c>
      <c r="H131" s="133">
        <v>111.5</v>
      </c>
      <c r="I131" s="8">
        <f t="shared" si="2"/>
        <v>334.5</v>
      </c>
      <c r="J131" s="18" t="s">
        <v>28</v>
      </c>
      <c r="K131" s="19">
        <v>0.1</v>
      </c>
      <c r="L131" s="19">
        <v>0.4</v>
      </c>
      <c r="M131" s="19">
        <v>0.1</v>
      </c>
      <c r="N131" s="19">
        <v>0.4</v>
      </c>
      <c r="O131" s="20"/>
      <c r="P131" s="137" t="s">
        <v>29</v>
      </c>
      <c r="Q131" s="729"/>
    </row>
    <row r="132" spans="1:17" ht="15.75" thickBot="1" x14ac:dyDescent="0.3">
      <c r="A132" s="22">
        <v>86</v>
      </c>
      <c r="B132" s="23">
        <v>21101</v>
      </c>
      <c r="C132" s="141" t="s">
        <v>300</v>
      </c>
      <c r="D132" s="733"/>
      <c r="E132" s="733"/>
      <c r="F132" s="142">
        <v>3</v>
      </c>
      <c r="G132" s="143" t="s">
        <v>31</v>
      </c>
      <c r="H132" s="144">
        <v>390</v>
      </c>
      <c r="I132" s="145">
        <f>H132*F132</f>
        <v>1170</v>
      </c>
      <c r="J132" s="24" t="s">
        <v>28</v>
      </c>
      <c r="K132" s="25">
        <v>0.1</v>
      </c>
      <c r="L132" s="25">
        <v>0.4</v>
      </c>
      <c r="M132" s="25">
        <v>0.1</v>
      </c>
      <c r="N132" s="25">
        <v>0.4</v>
      </c>
      <c r="O132" s="146"/>
      <c r="P132" s="147" t="s">
        <v>29</v>
      </c>
      <c r="Q132" s="730"/>
    </row>
    <row r="133" spans="1:17" ht="15.75" thickTop="1" x14ac:dyDescent="0.25">
      <c r="A133" s="27"/>
      <c r="B133" s="27"/>
      <c r="C133" s="36"/>
      <c r="D133" s="12"/>
      <c r="E133" s="12"/>
      <c r="F133" s="37"/>
      <c r="G133" s="38"/>
      <c r="H133" s="39"/>
      <c r="I133" s="30">
        <f>SUM(I108:I132)</f>
        <v>140262</v>
      </c>
      <c r="J133" s="31"/>
      <c r="K133" s="32"/>
      <c r="L133" s="32"/>
      <c r="M133" s="32"/>
      <c r="N133" s="32"/>
      <c r="O133" s="33"/>
      <c r="P133" s="34"/>
      <c r="Q133" s="14"/>
    </row>
    <row r="134" spans="1:17" x14ac:dyDescent="0.25">
      <c r="A134" s="27"/>
      <c r="B134" s="27"/>
      <c r="C134" s="36"/>
      <c r="D134" s="12"/>
      <c r="E134" s="12"/>
      <c r="F134" s="37"/>
      <c r="G134" s="38"/>
      <c r="H134" s="39"/>
      <c r="I134" s="30"/>
      <c r="J134" s="31"/>
      <c r="K134" s="32"/>
      <c r="L134" s="32"/>
      <c r="M134" s="32"/>
      <c r="N134" s="32"/>
      <c r="O134" s="33"/>
      <c r="P134" s="34"/>
      <c r="Q134" s="14"/>
    </row>
    <row r="135" spans="1:17" x14ac:dyDescent="0.25">
      <c r="A135" s="27"/>
      <c r="B135" s="27"/>
      <c r="C135" s="36"/>
      <c r="D135" s="12"/>
      <c r="E135" s="12"/>
      <c r="F135" s="37"/>
      <c r="G135" s="38"/>
      <c r="H135" s="39"/>
      <c r="I135" s="30">
        <f>SUM(I45+I89+I133)</f>
        <v>719417</v>
      </c>
      <c r="J135" s="31"/>
      <c r="K135" s="32"/>
      <c r="L135" s="32"/>
      <c r="M135" s="32"/>
      <c r="N135" s="32"/>
      <c r="O135" s="33"/>
      <c r="P135" s="34"/>
      <c r="Q135" s="14"/>
    </row>
    <row r="136" spans="1:17" x14ac:dyDescent="0.25">
      <c r="A136" s="27"/>
      <c r="B136" s="27"/>
      <c r="C136" s="36"/>
      <c r="D136" s="12"/>
      <c r="E136" s="12"/>
      <c r="F136" s="37"/>
      <c r="G136" s="38"/>
      <c r="H136" s="39"/>
      <c r="I136" s="30"/>
      <c r="J136" s="31"/>
      <c r="K136" s="32"/>
      <c r="L136" s="32"/>
      <c r="M136" s="32"/>
      <c r="N136" s="32"/>
      <c r="O136" s="33"/>
      <c r="P136" s="34"/>
      <c r="Q136" s="14"/>
    </row>
    <row r="137" spans="1:17" x14ac:dyDescent="0.25">
      <c r="A137" s="27"/>
      <c r="B137" s="27"/>
      <c r="C137" s="36"/>
      <c r="D137" s="12"/>
      <c r="E137" s="12"/>
      <c r="F137" s="37"/>
      <c r="G137" s="38"/>
      <c r="H137" s="39"/>
      <c r="I137" s="30"/>
      <c r="J137" s="31"/>
      <c r="K137" s="32"/>
      <c r="L137" s="32"/>
      <c r="M137" s="32"/>
      <c r="N137" s="32"/>
      <c r="O137" s="33"/>
      <c r="P137" s="34"/>
      <c r="Q137" s="14"/>
    </row>
    <row r="138" spans="1:17" x14ac:dyDescent="0.25">
      <c r="A138" s="27"/>
      <c r="B138" s="27"/>
      <c r="C138" s="36"/>
      <c r="D138" s="12"/>
      <c r="E138" s="12"/>
      <c r="F138" s="37"/>
      <c r="G138" s="38"/>
      <c r="H138" s="39"/>
      <c r="I138" s="30"/>
      <c r="J138" s="31"/>
      <c r="K138" s="32"/>
      <c r="L138" s="32"/>
      <c r="M138" s="32"/>
      <c r="N138" s="32"/>
      <c r="O138" s="33"/>
      <c r="P138" s="34"/>
      <c r="Q138" s="14"/>
    </row>
    <row r="139" spans="1:17" x14ac:dyDescent="0.25">
      <c r="A139" s="27"/>
      <c r="B139" s="27"/>
      <c r="C139" s="36"/>
      <c r="D139" s="12"/>
      <c r="E139" s="12"/>
      <c r="F139" s="37"/>
      <c r="G139" s="38"/>
      <c r="H139" s="39"/>
      <c r="I139" s="30"/>
      <c r="J139" s="31"/>
      <c r="K139" s="32"/>
      <c r="L139" s="32"/>
      <c r="M139" s="32"/>
      <c r="N139" s="32"/>
      <c r="O139" s="33"/>
      <c r="P139" s="34"/>
      <c r="Q139" s="14"/>
    </row>
    <row r="140" spans="1:17" x14ac:dyDescent="0.25">
      <c r="A140" s="27"/>
      <c r="B140" s="27"/>
      <c r="C140" s="36"/>
      <c r="D140" s="12"/>
      <c r="E140" s="12"/>
      <c r="F140" s="37"/>
      <c r="G140" s="38"/>
      <c r="H140" s="40"/>
      <c r="I140" s="30"/>
      <c r="J140" s="31"/>
      <c r="K140" s="32"/>
      <c r="L140" s="32"/>
      <c r="M140" s="32"/>
      <c r="N140" s="32"/>
      <c r="O140" s="33"/>
      <c r="P140" s="34"/>
      <c r="Q140" s="14"/>
    </row>
    <row r="141" spans="1:17" x14ac:dyDescent="0.25">
      <c r="A141" s="27"/>
      <c r="B141" s="27"/>
      <c r="C141" s="36"/>
      <c r="D141" s="12"/>
      <c r="E141" s="12"/>
      <c r="F141" s="37"/>
      <c r="G141" s="38"/>
      <c r="H141" s="40"/>
      <c r="I141" s="30"/>
      <c r="J141" s="31"/>
      <c r="K141" s="32"/>
      <c r="L141" s="32"/>
      <c r="M141" s="32"/>
      <c r="N141" s="32"/>
      <c r="O141" s="33"/>
      <c r="P141" s="34"/>
      <c r="Q141" s="14"/>
    </row>
    <row r="142" spans="1:17" x14ac:dyDescent="0.25">
      <c r="A142" s="27"/>
      <c r="B142" s="27"/>
      <c r="C142" s="36"/>
      <c r="D142" s="12"/>
      <c r="E142" s="12"/>
      <c r="F142" s="37"/>
      <c r="G142" s="38"/>
      <c r="H142" s="40"/>
      <c r="I142" s="30"/>
      <c r="J142" s="31"/>
      <c r="K142" s="32"/>
      <c r="L142" s="32"/>
      <c r="M142" s="32"/>
      <c r="N142" s="32"/>
      <c r="O142" s="33"/>
      <c r="P142" s="34"/>
      <c r="Q142" s="14"/>
    </row>
    <row r="143" spans="1:17" x14ac:dyDescent="0.25">
      <c r="A143" s="706" t="s">
        <v>0</v>
      </c>
      <c r="B143" s="706"/>
      <c r="C143" s="706"/>
      <c r="D143" s="706"/>
      <c r="E143" s="706"/>
      <c r="F143" s="706"/>
      <c r="G143" s="706"/>
      <c r="H143" s="706"/>
      <c r="I143" s="706"/>
      <c r="J143" s="706"/>
      <c r="K143" s="706"/>
      <c r="L143" s="706"/>
      <c r="M143" s="706"/>
      <c r="N143" s="706"/>
      <c r="O143" s="706"/>
      <c r="P143" s="706"/>
      <c r="Q143" s="706"/>
    </row>
    <row r="144" spans="1:17" x14ac:dyDescent="0.25">
      <c r="A144" s="713" t="s">
        <v>1</v>
      </c>
      <c r="B144" s="713"/>
      <c r="C144" s="713"/>
      <c r="D144" s="713"/>
      <c r="E144" s="713"/>
      <c r="F144" s="713"/>
      <c r="G144" s="713"/>
      <c r="H144" s="713"/>
      <c r="I144" s="713"/>
      <c r="J144" s="713"/>
      <c r="K144" s="713"/>
      <c r="L144" s="713"/>
      <c r="M144" s="713"/>
      <c r="N144" s="713"/>
      <c r="O144" s="713"/>
      <c r="P144" s="713"/>
      <c r="Q144" s="713"/>
    </row>
    <row r="145" spans="1:17" x14ac:dyDescent="0.25">
      <c r="A145" s="713" t="s">
        <v>2</v>
      </c>
      <c r="B145" s="713"/>
      <c r="C145" s="713"/>
      <c r="D145" s="713"/>
      <c r="E145" s="713"/>
      <c r="F145" s="713"/>
      <c r="G145" s="713"/>
      <c r="H145" s="713"/>
      <c r="I145" s="713"/>
      <c r="J145" s="713"/>
      <c r="K145" s="713"/>
      <c r="L145" s="713"/>
      <c r="M145" s="713"/>
      <c r="N145" s="713"/>
      <c r="O145" s="713"/>
      <c r="P145" s="713"/>
      <c r="Q145" s="713"/>
    </row>
    <row r="146" spans="1:17" x14ac:dyDescent="0.25">
      <c r="A146" s="713" t="s">
        <v>3</v>
      </c>
      <c r="B146" s="713"/>
      <c r="C146" s="713"/>
      <c r="D146" s="713"/>
      <c r="E146" s="713"/>
      <c r="F146" s="713"/>
      <c r="G146" s="713"/>
      <c r="H146" s="713"/>
      <c r="I146" s="713"/>
      <c r="J146" s="713"/>
      <c r="K146" s="713"/>
      <c r="L146" s="713"/>
      <c r="M146" s="713"/>
      <c r="N146" s="713"/>
      <c r="O146" s="713"/>
      <c r="P146" s="713"/>
      <c r="Q146" s="713"/>
    </row>
    <row r="147" spans="1:17" x14ac:dyDescent="0.25">
      <c r="A147" s="713" t="s">
        <v>494</v>
      </c>
      <c r="B147" s="713"/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3"/>
      <c r="P147" s="713"/>
      <c r="Q147" s="713"/>
    </row>
    <row r="148" spans="1:17" x14ac:dyDescent="0.25">
      <c r="A148" s="714" t="s">
        <v>4</v>
      </c>
      <c r="B148" s="714"/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  <c r="M148" s="714"/>
      <c r="N148" s="714"/>
      <c r="O148" s="714"/>
      <c r="P148" s="714"/>
      <c r="Q148" s="714"/>
    </row>
    <row r="149" spans="1:17" x14ac:dyDescent="0.25">
      <c r="A149" s="697" t="s">
        <v>37</v>
      </c>
      <c r="B149" s="697"/>
      <c r="C149" s="697"/>
      <c r="D149" s="697"/>
      <c r="E149" s="697"/>
      <c r="F149" s="697"/>
      <c r="G149" s="697"/>
      <c r="H149" s="697"/>
      <c r="I149" s="697"/>
      <c r="J149" s="697"/>
      <c r="K149" s="697"/>
      <c r="L149" s="697"/>
      <c r="M149" s="697"/>
      <c r="N149" s="697"/>
      <c r="O149" s="697"/>
      <c r="P149" s="697"/>
      <c r="Q149" s="697"/>
    </row>
    <row r="150" spans="1:17" ht="18.75" thickBot="1" x14ac:dyDescent="0.3">
      <c r="A150" s="2"/>
      <c r="B150" s="2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2"/>
      <c r="P150" s="2"/>
      <c r="Q150" s="2"/>
    </row>
    <row r="151" spans="1:17" ht="15.75" customHeight="1" thickTop="1" x14ac:dyDescent="0.25">
      <c r="A151" s="698" t="s">
        <v>6</v>
      </c>
      <c r="B151" s="700" t="s">
        <v>7</v>
      </c>
      <c r="C151" s="702" t="s">
        <v>8</v>
      </c>
      <c r="D151" s="702" t="s">
        <v>9</v>
      </c>
      <c r="E151" s="702" t="s">
        <v>10</v>
      </c>
      <c r="F151" s="702" t="s">
        <v>11</v>
      </c>
      <c r="G151" s="700" t="s">
        <v>12</v>
      </c>
      <c r="H151" s="704" t="s">
        <v>13</v>
      </c>
      <c r="I151" s="704" t="s">
        <v>14</v>
      </c>
      <c r="J151" s="704" t="s">
        <v>15</v>
      </c>
      <c r="K151" s="715" t="s">
        <v>16</v>
      </c>
      <c r="L151" s="716"/>
      <c r="M151" s="716"/>
      <c r="N151" s="717"/>
      <c r="O151" s="721" t="s">
        <v>17</v>
      </c>
      <c r="P151" s="722"/>
      <c r="Q151" s="708" t="s">
        <v>18</v>
      </c>
    </row>
    <row r="152" spans="1:17" x14ac:dyDescent="0.25">
      <c r="A152" s="699"/>
      <c r="B152" s="701"/>
      <c r="C152" s="703"/>
      <c r="D152" s="703"/>
      <c r="E152" s="703"/>
      <c r="F152" s="703"/>
      <c r="G152" s="701"/>
      <c r="H152" s="705"/>
      <c r="I152" s="705"/>
      <c r="J152" s="705"/>
      <c r="K152" s="718"/>
      <c r="L152" s="719"/>
      <c r="M152" s="719"/>
      <c r="N152" s="720"/>
      <c r="O152" s="723"/>
      <c r="P152" s="724"/>
      <c r="Q152" s="709"/>
    </row>
    <row r="153" spans="1:17" ht="15" customHeight="1" x14ac:dyDescent="0.25">
      <c r="A153" s="699"/>
      <c r="B153" s="701"/>
      <c r="C153" s="703"/>
      <c r="D153" s="703"/>
      <c r="E153" s="703"/>
      <c r="F153" s="703"/>
      <c r="G153" s="701"/>
      <c r="H153" s="705"/>
      <c r="I153" s="705"/>
      <c r="J153" s="705"/>
      <c r="K153" s="711" t="s">
        <v>19</v>
      </c>
      <c r="L153" s="711" t="s">
        <v>20</v>
      </c>
      <c r="M153" s="711" t="s">
        <v>21</v>
      </c>
      <c r="N153" s="711" t="s">
        <v>22</v>
      </c>
      <c r="O153" s="695" t="s">
        <v>23</v>
      </c>
      <c r="P153" s="695" t="s">
        <v>24</v>
      </c>
      <c r="Q153" s="709"/>
    </row>
    <row r="154" spans="1:17" ht="15.75" thickBot="1" x14ac:dyDescent="0.3">
      <c r="A154" s="727"/>
      <c r="B154" s="725"/>
      <c r="C154" s="707"/>
      <c r="D154" s="707"/>
      <c r="E154" s="707"/>
      <c r="F154" s="707"/>
      <c r="G154" s="725"/>
      <c r="H154" s="696"/>
      <c r="I154" s="696"/>
      <c r="J154" s="696"/>
      <c r="K154" s="712"/>
      <c r="L154" s="712"/>
      <c r="M154" s="712"/>
      <c r="N154" s="712"/>
      <c r="O154" s="696"/>
      <c r="P154" s="696"/>
      <c r="Q154" s="710"/>
    </row>
    <row r="155" spans="1:17" ht="15" customHeight="1" x14ac:dyDescent="0.25">
      <c r="A155" s="52">
        <v>1</v>
      </c>
      <c r="B155" s="205">
        <v>21201</v>
      </c>
      <c r="C155" s="206" t="s">
        <v>38</v>
      </c>
      <c r="D155" s="742" t="s">
        <v>25</v>
      </c>
      <c r="E155" s="742" t="s">
        <v>26</v>
      </c>
      <c r="F155" s="53">
        <v>51</v>
      </c>
      <c r="G155" s="207" t="s">
        <v>31</v>
      </c>
      <c r="H155" s="208">
        <v>178</v>
      </c>
      <c r="I155" s="159">
        <f>H155*F155</f>
        <v>9078</v>
      </c>
      <c r="J155" s="41" t="s">
        <v>28</v>
      </c>
      <c r="K155" s="42">
        <v>0.1</v>
      </c>
      <c r="L155" s="42">
        <v>0.4</v>
      </c>
      <c r="M155" s="42">
        <v>0.1</v>
      </c>
      <c r="N155" s="42">
        <v>0.4</v>
      </c>
      <c r="O155" s="54" t="s">
        <v>29</v>
      </c>
      <c r="P155" s="256"/>
      <c r="Q155" s="728" t="s">
        <v>30</v>
      </c>
    </row>
    <row r="156" spans="1:17" x14ac:dyDescent="0.25">
      <c r="A156" s="15">
        <v>2</v>
      </c>
      <c r="B156" s="35">
        <v>21201</v>
      </c>
      <c r="C156" s="131" t="s">
        <v>40</v>
      </c>
      <c r="D156" s="743"/>
      <c r="E156" s="743"/>
      <c r="F156" s="16">
        <v>53</v>
      </c>
      <c r="G156" s="189" t="s">
        <v>31</v>
      </c>
      <c r="H156" s="190">
        <v>257</v>
      </c>
      <c r="I156" s="17">
        <f>H156*F156</f>
        <v>13621</v>
      </c>
      <c r="J156" s="18" t="s">
        <v>28</v>
      </c>
      <c r="K156" s="19">
        <v>0.1</v>
      </c>
      <c r="L156" s="19">
        <v>0.4</v>
      </c>
      <c r="M156" s="19">
        <v>0.1</v>
      </c>
      <c r="N156" s="19">
        <v>0.4</v>
      </c>
      <c r="O156" s="21" t="s">
        <v>29</v>
      </c>
      <c r="P156" s="234"/>
      <c r="Q156" s="729"/>
    </row>
    <row r="157" spans="1:17" x14ac:dyDescent="0.25">
      <c r="A157" s="15">
        <v>3</v>
      </c>
      <c r="B157" s="35">
        <v>21201</v>
      </c>
      <c r="C157" s="131" t="s">
        <v>41</v>
      </c>
      <c r="D157" s="743"/>
      <c r="E157" s="743"/>
      <c r="F157" s="16">
        <v>58</v>
      </c>
      <c r="G157" s="189" t="s">
        <v>31</v>
      </c>
      <c r="H157" s="190">
        <v>569</v>
      </c>
      <c r="I157" s="17">
        <f t="shared" ref="I157:I163" si="3">H157*F157</f>
        <v>33002</v>
      </c>
      <c r="J157" s="18" t="s">
        <v>28</v>
      </c>
      <c r="K157" s="19">
        <v>0.1</v>
      </c>
      <c r="L157" s="19">
        <v>0.4</v>
      </c>
      <c r="M157" s="19">
        <v>0.1</v>
      </c>
      <c r="N157" s="19">
        <v>0.4</v>
      </c>
      <c r="O157" s="21" t="s">
        <v>29</v>
      </c>
      <c r="P157" s="234"/>
      <c r="Q157" s="729"/>
    </row>
    <row r="158" spans="1:17" x14ac:dyDescent="0.25">
      <c r="A158" s="15">
        <v>4</v>
      </c>
      <c r="B158" s="35">
        <v>21201</v>
      </c>
      <c r="C158" s="131" t="s">
        <v>42</v>
      </c>
      <c r="D158" s="743"/>
      <c r="E158" s="743"/>
      <c r="F158" s="16">
        <v>50</v>
      </c>
      <c r="G158" s="189" t="s">
        <v>31</v>
      </c>
      <c r="H158" s="190">
        <v>569.16999999999996</v>
      </c>
      <c r="I158" s="17">
        <f t="shared" si="3"/>
        <v>28458.499999999996</v>
      </c>
      <c r="J158" s="18" t="s">
        <v>28</v>
      </c>
      <c r="K158" s="19">
        <v>0.1</v>
      </c>
      <c r="L158" s="19">
        <v>0.4</v>
      </c>
      <c r="M158" s="19">
        <v>0.1</v>
      </c>
      <c r="N158" s="19">
        <v>0.4</v>
      </c>
      <c r="O158" s="21" t="s">
        <v>29</v>
      </c>
      <c r="P158" s="234"/>
      <c r="Q158" s="729"/>
    </row>
    <row r="159" spans="1:17" x14ac:dyDescent="0.25">
      <c r="A159" s="15">
        <v>5</v>
      </c>
      <c r="B159" s="35">
        <v>21201</v>
      </c>
      <c r="C159" s="131" t="s">
        <v>43</v>
      </c>
      <c r="D159" s="743"/>
      <c r="E159" s="743"/>
      <c r="F159" s="16">
        <v>70</v>
      </c>
      <c r="G159" s="189" t="s">
        <v>31</v>
      </c>
      <c r="H159" s="190">
        <v>350</v>
      </c>
      <c r="I159" s="17">
        <f t="shared" si="3"/>
        <v>24500</v>
      </c>
      <c r="J159" s="18" t="s">
        <v>28</v>
      </c>
      <c r="K159" s="19">
        <v>0.1</v>
      </c>
      <c r="L159" s="19">
        <v>0.4</v>
      </c>
      <c r="M159" s="19">
        <v>0.1</v>
      </c>
      <c r="N159" s="19">
        <v>0.4</v>
      </c>
      <c r="O159" s="21" t="s">
        <v>29</v>
      </c>
      <c r="P159" s="234"/>
      <c r="Q159" s="729"/>
    </row>
    <row r="160" spans="1:17" x14ac:dyDescent="0.25">
      <c r="A160" s="15">
        <v>6</v>
      </c>
      <c r="B160" s="35">
        <v>21201</v>
      </c>
      <c r="C160" s="131" t="s">
        <v>44</v>
      </c>
      <c r="D160" s="743"/>
      <c r="E160" s="743"/>
      <c r="F160" s="16">
        <v>100</v>
      </c>
      <c r="G160" s="189" t="s">
        <v>31</v>
      </c>
      <c r="H160" s="190">
        <v>380</v>
      </c>
      <c r="I160" s="17">
        <f t="shared" si="3"/>
        <v>38000</v>
      </c>
      <c r="J160" s="18" t="s">
        <v>28</v>
      </c>
      <c r="K160" s="19">
        <v>0.1</v>
      </c>
      <c r="L160" s="19">
        <v>0.4</v>
      </c>
      <c r="M160" s="19">
        <v>0.1</v>
      </c>
      <c r="N160" s="19">
        <v>0.4</v>
      </c>
      <c r="O160" s="21" t="s">
        <v>29</v>
      </c>
      <c r="P160" s="234"/>
      <c r="Q160" s="729"/>
    </row>
    <row r="161" spans="1:17" x14ac:dyDescent="0.25">
      <c r="A161" s="15">
        <v>7</v>
      </c>
      <c r="B161" s="35">
        <v>21201</v>
      </c>
      <c r="C161" s="131" t="s">
        <v>45</v>
      </c>
      <c r="D161" s="743"/>
      <c r="E161" s="743"/>
      <c r="F161" s="16">
        <v>99</v>
      </c>
      <c r="G161" s="189" t="s">
        <v>31</v>
      </c>
      <c r="H161" s="190">
        <v>171</v>
      </c>
      <c r="I161" s="17">
        <f t="shared" si="3"/>
        <v>16929</v>
      </c>
      <c r="J161" s="18" t="s">
        <v>28</v>
      </c>
      <c r="K161" s="19">
        <v>0.1</v>
      </c>
      <c r="L161" s="19">
        <v>0.4</v>
      </c>
      <c r="M161" s="19">
        <v>0.1</v>
      </c>
      <c r="N161" s="19">
        <v>0.4</v>
      </c>
      <c r="O161" s="21" t="s">
        <v>29</v>
      </c>
      <c r="P161" s="234"/>
      <c r="Q161" s="729"/>
    </row>
    <row r="162" spans="1:17" x14ac:dyDescent="0.25">
      <c r="A162" s="15">
        <v>8</v>
      </c>
      <c r="B162" s="35">
        <v>21201</v>
      </c>
      <c r="C162" s="131" t="s">
        <v>46</v>
      </c>
      <c r="D162" s="743"/>
      <c r="E162" s="743"/>
      <c r="F162" s="16">
        <v>55</v>
      </c>
      <c r="G162" s="189" t="s">
        <v>31</v>
      </c>
      <c r="H162" s="190">
        <v>199</v>
      </c>
      <c r="I162" s="17">
        <f t="shared" si="3"/>
        <v>10945</v>
      </c>
      <c r="J162" s="18" t="s">
        <v>28</v>
      </c>
      <c r="K162" s="19">
        <v>0.1</v>
      </c>
      <c r="L162" s="19">
        <v>0.4</v>
      </c>
      <c r="M162" s="19">
        <v>0.1</v>
      </c>
      <c r="N162" s="19">
        <v>0.4</v>
      </c>
      <c r="O162" s="21" t="s">
        <v>29</v>
      </c>
      <c r="P162" s="234"/>
      <c r="Q162" s="729"/>
    </row>
    <row r="163" spans="1:17" x14ac:dyDescent="0.25">
      <c r="A163" s="15">
        <v>9</v>
      </c>
      <c r="B163" s="35">
        <v>21201</v>
      </c>
      <c r="C163" s="131" t="s">
        <v>47</v>
      </c>
      <c r="D163" s="743"/>
      <c r="E163" s="743"/>
      <c r="F163" s="16">
        <v>50</v>
      </c>
      <c r="G163" s="189" t="s">
        <v>31</v>
      </c>
      <c r="H163" s="190">
        <v>199</v>
      </c>
      <c r="I163" s="17">
        <f t="shared" si="3"/>
        <v>9950</v>
      </c>
      <c r="J163" s="18" t="s">
        <v>28</v>
      </c>
      <c r="K163" s="19">
        <v>0.1</v>
      </c>
      <c r="L163" s="19">
        <v>0.4</v>
      </c>
      <c r="M163" s="19">
        <v>0.1</v>
      </c>
      <c r="N163" s="19">
        <v>0.4</v>
      </c>
      <c r="O163" s="21" t="s">
        <v>29</v>
      </c>
      <c r="P163" s="234"/>
      <c r="Q163" s="729"/>
    </row>
    <row r="164" spans="1:17" x14ac:dyDescent="0.25">
      <c r="A164" s="15">
        <v>10</v>
      </c>
      <c r="B164" s="35">
        <v>21201</v>
      </c>
      <c r="C164" s="131" t="s">
        <v>48</v>
      </c>
      <c r="D164" s="744"/>
      <c r="E164" s="744"/>
      <c r="F164" s="16">
        <v>50</v>
      </c>
      <c r="G164" s="189" t="s">
        <v>31</v>
      </c>
      <c r="H164" s="190">
        <v>198</v>
      </c>
      <c r="I164" s="17">
        <v>9900.5</v>
      </c>
      <c r="J164" s="18" t="s">
        <v>28</v>
      </c>
      <c r="K164" s="19">
        <v>0.1</v>
      </c>
      <c r="L164" s="19">
        <v>0.4</v>
      </c>
      <c r="M164" s="19">
        <v>0.1</v>
      </c>
      <c r="N164" s="19">
        <v>0.4</v>
      </c>
      <c r="O164" s="21" t="s">
        <v>29</v>
      </c>
      <c r="P164" s="234"/>
      <c r="Q164" s="745"/>
    </row>
    <row r="165" spans="1:17" ht="15.75" customHeight="1" x14ac:dyDescent="0.25">
      <c r="A165" s="27"/>
      <c r="B165" s="27"/>
      <c r="D165" s="13"/>
      <c r="E165" s="13"/>
      <c r="F165" s="27"/>
      <c r="G165" s="12"/>
      <c r="H165" s="48"/>
      <c r="I165" s="49"/>
      <c r="J165" s="31"/>
      <c r="K165" s="32"/>
      <c r="L165" s="32"/>
      <c r="M165" s="32"/>
      <c r="N165" s="32"/>
      <c r="O165" s="47"/>
      <c r="P165" s="34"/>
      <c r="Q165" s="50"/>
    </row>
    <row r="166" spans="1:17" ht="15.75" customHeight="1" x14ac:dyDescent="0.25">
      <c r="A166" s="27"/>
      <c r="B166" s="27"/>
      <c r="D166" s="13"/>
      <c r="E166" s="13"/>
      <c r="F166" s="27"/>
      <c r="G166" s="12"/>
      <c r="H166" s="48"/>
      <c r="I166" s="49">
        <f>SUM(I155:I165)</f>
        <v>194384</v>
      </c>
      <c r="J166" s="31"/>
      <c r="K166" s="32"/>
      <c r="L166" s="32"/>
      <c r="M166" s="32"/>
      <c r="N166" s="32"/>
      <c r="O166" s="47"/>
      <c r="P166" s="34"/>
      <c r="Q166" s="50"/>
    </row>
    <row r="167" spans="1:17" ht="15.75" customHeight="1" x14ac:dyDescent="0.25">
      <c r="A167" s="27"/>
      <c r="B167" s="27"/>
      <c r="D167" s="13"/>
      <c r="E167" s="13"/>
      <c r="F167" s="27"/>
      <c r="G167" s="12"/>
      <c r="H167" s="48"/>
      <c r="I167" s="49"/>
      <c r="J167" s="31"/>
      <c r="K167" s="32"/>
      <c r="L167" s="32"/>
      <c r="M167" s="32"/>
      <c r="N167" s="32"/>
      <c r="O167" s="47"/>
      <c r="P167" s="34"/>
      <c r="Q167" s="50"/>
    </row>
    <row r="168" spans="1:17" ht="15.75" customHeight="1" x14ac:dyDescent="0.25">
      <c r="A168" s="27"/>
      <c r="B168" s="27"/>
      <c r="D168" s="13"/>
      <c r="E168" s="13"/>
      <c r="F168" s="27"/>
      <c r="G168" s="12"/>
      <c r="H168" s="48"/>
      <c r="I168" s="49"/>
      <c r="J168" s="31"/>
      <c r="K168" s="32"/>
      <c r="L168" s="32"/>
      <c r="M168" s="32"/>
      <c r="N168" s="32"/>
      <c r="O168" s="47"/>
      <c r="P168" s="34"/>
      <c r="Q168" s="50"/>
    </row>
    <row r="169" spans="1:17" ht="15.75" customHeight="1" x14ac:dyDescent="0.25">
      <c r="A169" s="27"/>
      <c r="B169" s="27"/>
      <c r="D169" s="13"/>
      <c r="E169" s="13"/>
      <c r="F169" s="27"/>
      <c r="G169" s="12"/>
      <c r="H169" s="48"/>
      <c r="I169" s="49"/>
      <c r="J169" s="31"/>
      <c r="K169" s="32"/>
      <c r="L169" s="32"/>
      <c r="M169" s="32"/>
      <c r="N169" s="32"/>
      <c r="O169" s="47"/>
      <c r="P169" s="34"/>
      <c r="Q169" s="50"/>
    </row>
    <row r="170" spans="1:17" ht="15.75" customHeight="1" x14ac:dyDescent="0.25">
      <c r="A170" s="27"/>
      <c r="B170" s="27"/>
      <c r="D170" s="13"/>
      <c r="E170" s="13"/>
      <c r="F170" s="27"/>
      <c r="G170" s="12"/>
      <c r="H170" s="48"/>
      <c r="I170" s="49"/>
      <c r="J170" s="31"/>
      <c r="K170" s="32"/>
      <c r="L170" s="32"/>
      <c r="M170" s="32"/>
      <c r="N170" s="32"/>
      <c r="O170" s="47"/>
      <c r="P170" s="34"/>
      <c r="Q170" s="50"/>
    </row>
    <row r="171" spans="1:17" ht="15.75" customHeight="1" x14ac:dyDescent="0.25">
      <c r="A171" s="27"/>
      <c r="B171" s="27"/>
      <c r="D171" s="13"/>
      <c r="E171" s="13"/>
      <c r="F171" s="27"/>
      <c r="G171" s="12"/>
      <c r="H171" s="48"/>
      <c r="I171" s="49"/>
      <c r="J171" s="31"/>
      <c r="K171" s="32"/>
      <c r="L171" s="32"/>
      <c r="M171" s="32"/>
      <c r="N171" s="32"/>
      <c r="O171" s="47"/>
      <c r="P171" s="34"/>
      <c r="Q171" s="50"/>
    </row>
    <row r="172" spans="1:17" ht="15.75" customHeight="1" x14ac:dyDescent="0.25">
      <c r="A172" s="27"/>
      <c r="B172" s="27"/>
      <c r="D172" s="13"/>
      <c r="E172" s="13"/>
      <c r="F172" s="27"/>
      <c r="G172" s="12"/>
      <c r="H172" s="48"/>
      <c r="I172" s="49"/>
      <c r="J172" s="31"/>
      <c r="K172" s="32"/>
      <c r="L172" s="32"/>
      <c r="M172" s="32"/>
      <c r="N172" s="32"/>
      <c r="O172" s="47"/>
      <c r="P172" s="34"/>
      <c r="Q172" s="50"/>
    </row>
    <row r="173" spans="1:17" ht="15.75" customHeight="1" x14ac:dyDescent="0.25">
      <c r="A173" s="27"/>
      <c r="B173" s="27"/>
      <c r="D173" s="13"/>
      <c r="E173" s="13"/>
      <c r="F173" s="27"/>
      <c r="G173" s="12"/>
      <c r="H173" s="48"/>
      <c r="I173" s="49"/>
      <c r="J173" s="31"/>
      <c r="K173" s="32"/>
      <c r="L173" s="32"/>
      <c r="M173" s="32"/>
      <c r="N173" s="32"/>
      <c r="O173" s="47"/>
      <c r="P173" s="34"/>
      <c r="Q173" s="50"/>
    </row>
    <row r="174" spans="1:17" ht="15.75" customHeight="1" x14ac:dyDescent="0.25">
      <c r="A174" s="27"/>
      <c r="B174" s="27"/>
      <c r="D174" s="13"/>
      <c r="E174" s="13"/>
      <c r="F174" s="27"/>
      <c r="G174" s="12"/>
      <c r="H174" s="48"/>
      <c r="I174" s="49"/>
      <c r="J174" s="31"/>
      <c r="K174" s="32"/>
      <c r="L174" s="32"/>
      <c r="M174" s="32"/>
      <c r="N174" s="32"/>
      <c r="O174" s="47"/>
      <c r="P174" s="34"/>
      <c r="Q174" s="50"/>
    </row>
    <row r="175" spans="1:17" x14ac:dyDescent="0.25">
      <c r="A175" s="27"/>
      <c r="B175" s="27"/>
      <c r="D175" s="13"/>
      <c r="E175" s="13"/>
      <c r="F175" s="27"/>
      <c r="G175" s="12"/>
      <c r="H175" s="48"/>
      <c r="I175" s="49"/>
      <c r="J175" s="31"/>
      <c r="K175" s="32"/>
      <c r="L175" s="32"/>
      <c r="M175" s="32"/>
      <c r="N175" s="32"/>
      <c r="O175" s="47"/>
      <c r="P175" s="34"/>
      <c r="Q175" s="50"/>
    </row>
    <row r="176" spans="1:17" x14ac:dyDescent="0.25">
      <c r="A176" s="27"/>
      <c r="B176" s="27"/>
      <c r="D176" s="13"/>
      <c r="E176" s="13"/>
      <c r="F176" s="27"/>
      <c r="G176" s="12"/>
      <c r="H176" s="48"/>
      <c r="I176" s="49"/>
      <c r="J176" s="31"/>
      <c r="K176" s="32"/>
      <c r="L176" s="32"/>
      <c r="M176" s="32"/>
      <c r="N176" s="32"/>
      <c r="O176" s="47"/>
      <c r="P176" s="34"/>
      <c r="Q176" s="50"/>
    </row>
    <row r="177" spans="1:17" x14ac:dyDescent="0.25">
      <c r="A177" s="27"/>
      <c r="B177" s="27"/>
      <c r="D177" s="13"/>
      <c r="E177" s="13"/>
      <c r="F177" s="27"/>
      <c r="G177" s="12"/>
      <c r="H177" s="48"/>
      <c r="I177" s="49"/>
      <c r="J177" s="31"/>
      <c r="K177" s="32"/>
      <c r="L177" s="32"/>
      <c r="M177" s="32"/>
      <c r="N177" s="32"/>
      <c r="O177" s="47"/>
      <c r="P177" s="34"/>
      <c r="Q177" s="50"/>
    </row>
    <row r="178" spans="1:17" x14ac:dyDescent="0.25">
      <c r="A178" s="27"/>
      <c r="B178" s="27"/>
      <c r="D178" s="13"/>
      <c r="E178" s="13"/>
      <c r="F178" s="27"/>
      <c r="G178" s="12"/>
      <c r="H178" s="48"/>
      <c r="I178" s="49"/>
      <c r="J178" s="31"/>
      <c r="K178" s="32"/>
      <c r="L178" s="32"/>
      <c r="M178" s="32"/>
      <c r="N178" s="32"/>
      <c r="O178" s="47"/>
      <c r="P178" s="34"/>
      <c r="Q178" s="50"/>
    </row>
    <row r="179" spans="1:17" x14ac:dyDescent="0.25">
      <c r="A179" s="27"/>
      <c r="B179" s="27"/>
      <c r="D179" s="13"/>
      <c r="E179" s="13"/>
      <c r="F179" s="27"/>
      <c r="G179" s="12"/>
      <c r="H179" s="48"/>
      <c r="I179" s="49"/>
      <c r="J179" s="31"/>
      <c r="K179" s="32"/>
      <c r="L179" s="32"/>
      <c r="M179" s="32"/>
      <c r="N179" s="32"/>
      <c r="O179" s="47"/>
      <c r="P179" s="34"/>
      <c r="Q179" s="50"/>
    </row>
    <row r="180" spans="1:17" x14ac:dyDescent="0.25">
      <c r="A180" s="27"/>
      <c r="B180" s="27"/>
      <c r="D180" s="13"/>
      <c r="E180" s="13"/>
      <c r="F180" s="27"/>
      <c r="G180" s="12"/>
      <c r="H180" s="48"/>
      <c r="I180" s="49"/>
      <c r="J180" s="31"/>
      <c r="K180" s="32"/>
      <c r="L180" s="32"/>
      <c r="M180" s="32"/>
      <c r="N180" s="32"/>
      <c r="O180" s="47"/>
      <c r="P180" s="34"/>
      <c r="Q180" s="50"/>
    </row>
    <row r="181" spans="1:17" x14ac:dyDescent="0.25">
      <c r="A181" s="27"/>
      <c r="B181" s="27"/>
      <c r="D181" s="13"/>
      <c r="E181" s="13"/>
      <c r="F181" s="27"/>
      <c r="G181" s="12"/>
      <c r="H181" s="48"/>
      <c r="I181" s="49"/>
      <c r="J181" s="31"/>
      <c r="K181" s="32"/>
      <c r="L181" s="32"/>
      <c r="M181" s="32"/>
      <c r="N181" s="32"/>
      <c r="O181" s="47"/>
      <c r="P181" s="34"/>
      <c r="Q181" s="50"/>
    </row>
    <row r="182" spans="1:17" x14ac:dyDescent="0.25">
      <c r="A182" s="27"/>
      <c r="B182" s="27"/>
      <c r="D182" s="13"/>
      <c r="E182" s="13"/>
      <c r="F182" s="27"/>
      <c r="G182" s="12"/>
      <c r="H182" s="48"/>
      <c r="I182" s="49"/>
      <c r="J182" s="31"/>
      <c r="K182" s="32"/>
      <c r="L182" s="32"/>
      <c r="M182" s="32"/>
      <c r="N182" s="32"/>
      <c r="O182" s="47"/>
      <c r="P182" s="34"/>
      <c r="Q182" s="50"/>
    </row>
    <row r="183" spans="1:17" x14ac:dyDescent="0.25">
      <c r="A183" s="27"/>
      <c r="B183" s="27"/>
      <c r="D183" s="13"/>
      <c r="E183" s="13"/>
      <c r="F183" s="27"/>
      <c r="G183" s="12"/>
      <c r="H183" s="48"/>
      <c r="I183" s="49"/>
      <c r="J183" s="31"/>
      <c r="K183" s="32"/>
      <c r="L183" s="32"/>
      <c r="M183" s="32"/>
      <c r="N183" s="32"/>
      <c r="O183" s="47"/>
      <c r="P183" s="34"/>
      <c r="Q183" s="50"/>
    </row>
    <row r="184" spans="1:17" x14ac:dyDescent="0.25">
      <c r="A184" s="27"/>
      <c r="B184" s="27"/>
      <c r="C184" s="33"/>
      <c r="D184" s="13"/>
      <c r="E184" s="13"/>
      <c r="F184" s="27"/>
      <c r="G184" s="12"/>
      <c r="H184" s="48"/>
      <c r="I184" s="49"/>
      <c r="J184" s="31"/>
      <c r="K184" s="32"/>
      <c r="L184" s="32"/>
      <c r="M184" s="32"/>
      <c r="N184" s="32"/>
      <c r="O184" s="47"/>
      <c r="P184" s="34"/>
      <c r="Q184" s="50"/>
    </row>
    <row r="185" spans="1:17" x14ac:dyDescent="0.25">
      <c r="A185" s="1"/>
      <c r="B185" s="1"/>
      <c r="C185" s="1"/>
      <c r="D185" s="1"/>
      <c r="E185" s="1"/>
      <c r="F185" s="1"/>
      <c r="G185" s="5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B186" s="1"/>
      <c r="C186" s="1"/>
      <c r="D186" s="1"/>
      <c r="E186" s="1"/>
      <c r="F186" s="1"/>
      <c r="G186" s="5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B187" s="1"/>
      <c r="C187" s="1"/>
      <c r="D187" s="1"/>
      <c r="E187" s="1"/>
      <c r="F187" s="1"/>
      <c r="G187" s="5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B188" s="1"/>
      <c r="C188" s="1"/>
      <c r="D188" s="1"/>
      <c r="E188" s="1"/>
      <c r="F188" s="1"/>
      <c r="G188" s="5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706" t="s">
        <v>0</v>
      </c>
      <c r="B189" s="706"/>
      <c r="C189" s="706"/>
      <c r="D189" s="706"/>
      <c r="E189" s="706"/>
      <c r="F189" s="706"/>
      <c r="G189" s="706"/>
      <c r="H189" s="706"/>
      <c r="I189" s="706"/>
      <c r="J189" s="706"/>
      <c r="K189" s="706"/>
      <c r="L189" s="706"/>
      <c r="M189" s="706"/>
      <c r="N189" s="706"/>
      <c r="O189" s="706"/>
      <c r="P189" s="706"/>
      <c r="Q189" s="706"/>
    </row>
    <row r="190" spans="1:17" x14ac:dyDescent="0.25">
      <c r="A190" s="713" t="s">
        <v>1</v>
      </c>
      <c r="B190" s="713"/>
      <c r="C190" s="713"/>
      <c r="D190" s="713"/>
      <c r="E190" s="713"/>
      <c r="F190" s="713"/>
      <c r="G190" s="713"/>
      <c r="H190" s="713"/>
      <c r="I190" s="713"/>
      <c r="J190" s="713"/>
      <c r="K190" s="713"/>
      <c r="L190" s="713"/>
      <c r="M190" s="713"/>
      <c r="N190" s="713"/>
      <c r="O190" s="713"/>
      <c r="P190" s="713"/>
      <c r="Q190" s="713"/>
    </row>
    <row r="191" spans="1:17" x14ac:dyDescent="0.25">
      <c r="A191" s="713" t="s">
        <v>2</v>
      </c>
      <c r="B191" s="713"/>
      <c r="C191" s="713"/>
      <c r="D191" s="713"/>
      <c r="E191" s="713"/>
      <c r="F191" s="713"/>
      <c r="G191" s="713"/>
      <c r="H191" s="713"/>
      <c r="I191" s="713"/>
      <c r="J191" s="713"/>
      <c r="K191" s="713"/>
      <c r="L191" s="713"/>
      <c r="M191" s="713"/>
      <c r="N191" s="713"/>
      <c r="O191" s="713"/>
      <c r="P191" s="713"/>
      <c r="Q191" s="713"/>
    </row>
    <row r="192" spans="1:17" x14ac:dyDescent="0.25">
      <c r="A192" s="713" t="s">
        <v>3</v>
      </c>
      <c r="B192" s="713"/>
      <c r="C192" s="713"/>
      <c r="D192" s="713"/>
      <c r="E192" s="713"/>
      <c r="F192" s="713"/>
      <c r="G192" s="713"/>
      <c r="H192" s="713"/>
      <c r="I192" s="713"/>
      <c r="J192" s="713"/>
      <c r="K192" s="713"/>
      <c r="L192" s="713"/>
      <c r="M192" s="713"/>
      <c r="N192" s="713"/>
      <c r="O192" s="713"/>
      <c r="P192" s="713"/>
      <c r="Q192" s="713"/>
    </row>
    <row r="193" spans="1:17" x14ac:dyDescent="0.25">
      <c r="A193" s="713" t="s">
        <v>494</v>
      </c>
      <c r="B193" s="713"/>
      <c r="C193" s="713"/>
      <c r="D193" s="713"/>
      <c r="E193" s="713"/>
      <c r="F193" s="713"/>
      <c r="G193" s="713"/>
      <c r="H193" s="713"/>
      <c r="I193" s="713"/>
      <c r="J193" s="713"/>
      <c r="K193" s="713"/>
      <c r="L193" s="713"/>
      <c r="M193" s="713"/>
      <c r="N193" s="713"/>
      <c r="O193" s="713"/>
      <c r="P193" s="713"/>
      <c r="Q193" s="713"/>
    </row>
    <row r="194" spans="1:17" x14ac:dyDescent="0.25">
      <c r="A194" s="726" t="s">
        <v>4</v>
      </c>
      <c r="B194" s="726"/>
      <c r="C194" s="726"/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</row>
    <row r="195" spans="1:17" x14ac:dyDescent="0.25">
      <c r="A195" s="697" t="s">
        <v>49</v>
      </c>
      <c r="B195" s="697"/>
      <c r="C195" s="697"/>
      <c r="D195" s="697"/>
      <c r="E195" s="697"/>
      <c r="F195" s="697"/>
      <c r="G195" s="697"/>
      <c r="H195" s="697"/>
      <c r="I195" s="697"/>
      <c r="J195" s="697"/>
      <c r="K195" s="697"/>
      <c r="L195" s="697"/>
      <c r="M195" s="697"/>
      <c r="N195" s="697"/>
      <c r="O195" s="697"/>
      <c r="P195" s="697"/>
      <c r="Q195" s="697"/>
    </row>
    <row r="196" spans="1:17" ht="18.75" thickBot="1" x14ac:dyDescent="0.3">
      <c r="A196" s="2"/>
      <c r="B196" s="2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2"/>
      <c r="P196" s="2"/>
      <c r="Q196" s="2"/>
    </row>
    <row r="197" spans="1:17" ht="15.75" customHeight="1" thickTop="1" x14ac:dyDescent="0.25">
      <c r="A197" s="698" t="s">
        <v>6</v>
      </c>
      <c r="B197" s="700" t="s">
        <v>7</v>
      </c>
      <c r="C197" s="702" t="s">
        <v>8</v>
      </c>
      <c r="D197" s="702" t="s">
        <v>9</v>
      </c>
      <c r="E197" s="702" t="s">
        <v>10</v>
      </c>
      <c r="F197" s="702" t="s">
        <v>11</v>
      </c>
      <c r="G197" s="700" t="s">
        <v>12</v>
      </c>
      <c r="H197" s="704" t="s">
        <v>13</v>
      </c>
      <c r="I197" s="704" t="s">
        <v>14</v>
      </c>
      <c r="J197" s="704" t="s">
        <v>15</v>
      </c>
      <c r="K197" s="715" t="s">
        <v>16</v>
      </c>
      <c r="L197" s="716"/>
      <c r="M197" s="716"/>
      <c r="N197" s="717"/>
      <c r="O197" s="721" t="s">
        <v>17</v>
      </c>
      <c r="P197" s="722"/>
      <c r="Q197" s="708" t="s">
        <v>18</v>
      </c>
    </row>
    <row r="198" spans="1:17" x14ac:dyDescent="0.25">
      <c r="A198" s="699"/>
      <c r="B198" s="701"/>
      <c r="C198" s="703"/>
      <c r="D198" s="703"/>
      <c r="E198" s="703"/>
      <c r="F198" s="703"/>
      <c r="G198" s="701"/>
      <c r="H198" s="705"/>
      <c r="I198" s="705"/>
      <c r="J198" s="705"/>
      <c r="K198" s="718"/>
      <c r="L198" s="719"/>
      <c r="M198" s="719"/>
      <c r="N198" s="720"/>
      <c r="O198" s="723"/>
      <c r="P198" s="724"/>
      <c r="Q198" s="709"/>
    </row>
    <row r="199" spans="1:17" ht="15" customHeight="1" x14ac:dyDescent="0.25">
      <c r="A199" s="699"/>
      <c r="B199" s="701"/>
      <c r="C199" s="703"/>
      <c r="D199" s="703"/>
      <c r="E199" s="703"/>
      <c r="F199" s="703"/>
      <c r="G199" s="701"/>
      <c r="H199" s="705"/>
      <c r="I199" s="705"/>
      <c r="J199" s="705"/>
      <c r="K199" s="711" t="s">
        <v>19</v>
      </c>
      <c r="L199" s="711" t="s">
        <v>20</v>
      </c>
      <c r="M199" s="711" t="s">
        <v>21</v>
      </c>
      <c r="N199" s="711" t="s">
        <v>22</v>
      </c>
      <c r="O199" s="695" t="s">
        <v>23</v>
      </c>
      <c r="P199" s="695" t="s">
        <v>24</v>
      </c>
      <c r="Q199" s="709"/>
    </row>
    <row r="200" spans="1:17" ht="15.75" thickBot="1" x14ac:dyDescent="0.3">
      <c r="A200" s="727"/>
      <c r="B200" s="725"/>
      <c r="C200" s="707"/>
      <c r="D200" s="707"/>
      <c r="E200" s="707"/>
      <c r="F200" s="707"/>
      <c r="G200" s="725"/>
      <c r="H200" s="696"/>
      <c r="I200" s="696"/>
      <c r="J200" s="696"/>
      <c r="K200" s="712"/>
      <c r="L200" s="712"/>
      <c r="M200" s="712"/>
      <c r="N200" s="712"/>
      <c r="O200" s="696"/>
      <c r="P200" s="696"/>
      <c r="Q200" s="710"/>
    </row>
    <row r="201" spans="1:17" ht="15" customHeight="1" x14ac:dyDescent="0.25">
      <c r="A201" s="52">
        <v>1</v>
      </c>
      <c r="B201" s="53">
        <v>21401</v>
      </c>
      <c r="C201" s="160" t="s">
        <v>301</v>
      </c>
      <c r="D201" s="731" t="s">
        <v>25</v>
      </c>
      <c r="E201" s="731" t="s">
        <v>26</v>
      </c>
      <c r="F201" s="43">
        <v>5</v>
      </c>
      <c r="G201" s="5" t="s">
        <v>31</v>
      </c>
      <c r="H201" s="209">
        <v>1334</v>
      </c>
      <c r="I201" s="209">
        <f>H201*F201</f>
        <v>6670</v>
      </c>
      <c r="J201" s="41" t="s">
        <v>28</v>
      </c>
      <c r="K201" s="42">
        <v>0.1</v>
      </c>
      <c r="L201" s="42">
        <v>0.4</v>
      </c>
      <c r="M201" s="42">
        <v>0.1</v>
      </c>
      <c r="N201" s="42">
        <v>0.4</v>
      </c>
      <c r="O201" s="227"/>
      <c r="P201" s="210" t="s">
        <v>29</v>
      </c>
      <c r="Q201" s="728" t="s">
        <v>30</v>
      </c>
    </row>
    <row r="202" spans="1:17" x14ac:dyDescent="0.25">
      <c r="A202" s="15">
        <v>2</v>
      </c>
      <c r="B202" s="16">
        <v>21401</v>
      </c>
      <c r="C202" s="20" t="s">
        <v>41</v>
      </c>
      <c r="D202" s="732"/>
      <c r="E202" s="732"/>
      <c r="F202" s="578">
        <v>10</v>
      </c>
      <c r="G202" s="7" t="s">
        <v>31</v>
      </c>
      <c r="H202" s="187">
        <v>569</v>
      </c>
      <c r="I202" s="187">
        <f>H202*F202</f>
        <v>5690</v>
      </c>
      <c r="J202" s="18" t="s">
        <v>28</v>
      </c>
      <c r="K202" s="19">
        <v>0.1</v>
      </c>
      <c r="L202" s="19">
        <v>0.4</v>
      </c>
      <c r="M202" s="19">
        <v>0.1</v>
      </c>
      <c r="N202" s="19">
        <v>0.4</v>
      </c>
      <c r="O202" s="227"/>
      <c r="P202" s="115" t="s">
        <v>29</v>
      </c>
      <c r="Q202" s="729"/>
    </row>
    <row r="203" spans="1:17" x14ac:dyDescent="0.25">
      <c r="A203" s="15">
        <v>3</v>
      </c>
      <c r="B203" s="16">
        <v>21401</v>
      </c>
      <c r="C203" s="20" t="s">
        <v>42</v>
      </c>
      <c r="D203" s="732"/>
      <c r="E203" s="732"/>
      <c r="F203" s="45">
        <v>10</v>
      </c>
      <c r="G203" s="7" t="s">
        <v>31</v>
      </c>
      <c r="H203" s="187">
        <v>569.16999999999996</v>
      </c>
      <c r="I203" s="187">
        <f t="shared" ref="I203:I229" si="4">H203*F203</f>
        <v>5691.7</v>
      </c>
      <c r="J203" s="18" t="s">
        <v>28</v>
      </c>
      <c r="K203" s="19">
        <v>0.1</v>
      </c>
      <c r="L203" s="19">
        <v>0.4</v>
      </c>
      <c r="M203" s="19">
        <v>0.1</v>
      </c>
      <c r="N203" s="19">
        <v>0.4</v>
      </c>
      <c r="O203" s="227"/>
      <c r="P203" s="115" t="s">
        <v>29</v>
      </c>
      <c r="Q203" s="729"/>
    </row>
    <row r="204" spans="1:17" x14ac:dyDescent="0.25">
      <c r="A204" s="15">
        <v>4</v>
      </c>
      <c r="B204" s="16">
        <v>21401</v>
      </c>
      <c r="C204" s="20" t="s">
        <v>302</v>
      </c>
      <c r="D204" s="732"/>
      <c r="E204" s="732"/>
      <c r="F204" s="45">
        <v>10</v>
      </c>
      <c r="G204" s="7" t="s">
        <v>31</v>
      </c>
      <c r="H204" s="187">
        <v>2019.03</v>
      </c>
      <c r="I204" s="187">
        <f t="shared" si="4"/>
        <v>20190.3</v>
      </c>
      <c r="J204" s="18" t="s">
        <v>28</v>
      </c>
      <c r="K204" s="19">
        <v>0.1</v>
      </c>
      <c r="L204" s="19">
        <v>0.4</v>
      </c>
      <c r="M204" s="19">
        <v>0.1</v>
      </c>
      <c r="N204" s="19">
        <v>0.4</v>
      </c>
      <c r="O204" s="227"/>
      <c r="P204" s="115" t="s">
        <v>29</v>
      </c>
      <c r="Q204" s="729"/>
    </row>
    <row r="205" spans="1:17" x14ac:dyDescent="0.25">
      <c r="A205" s="15">
        <v>5</v>
      </c>
      <c r="B205" s="16">
        <v>21401</v>
      </c>
      <c r="C205" s="20" t="s">
        <v>303</v>
      </c>
      <c r="D205" s="732"/>
      <c r="E205" s="732"/>
      <c r="F205" s="45">
        <v>10</v>
      </c>
      <c r="G205" s="7" t="s">
        <v>31</v>
      </c>
      <c r="H205" s="187">
        <v>1845.78</v>
      </c>
      <c r="I205" s="187">
        <f t="shared" si="4"/>
        <v>18457.8</v>
      </c>
      <c r="J205" s="18" t="s">
        <v>28</v>
      </c>
      <c r="K205" s="19">
        <v>0.1</v>
      </c>
      <c r="L205" s="19">
        <v>0.4</v>
      </c>
      <c r="M205" s="19">
        <v>0.1</v>
      </c>
      <c r="N205" s="19">
        <v>0.4</v>
      </c>
      <c r="O205" s="227"/>
      <c r="P205" s="115" t="s">
        <v>29</v>
      </c>
      <c r="Q205" s="729"/>
    </row>
    <row r="206" spans="1:17" x14ac:dyDescent="0.25">
      <c r="A206" s="15">
        <v>6</v>
      </c>
      <c r="B206" s="16">
        <v>21401</v>
      </c>
      <c r="C206" s="11" t="s">
        <v>304</v>
      </c>
      <c r="D206" s="732"/>
      <c r="E206" s="732"/>
      <c r="F206" s="45">
        <v>10</v>
      </c>
      <c r="G206" s="7" t="s">
        <v>31</v>
      </c>
      <c r="H206" s="187">
        <v>1845.78</v>
      </c>
      <c r="I206" s="187">
        <f t="shared" si="4"/>
        <v>18457.8</v>
      </c>
      <c r="J206" s="18" t="s">
        <v>28</v>
      </c>
      <c r="K206" s="19">
        <v>0.1</v>
      </c>
      <c r="L206" s="19">
        <v>0.4</v>
      </c>
      <c r="M206" s="19">
        <v>0.1</v>
      </c>
      <c r="N206" s="19">
        <v>0.4</v>
      </c>
      <c r="O206" s="227"/>
      <c r="P206" s="115" t="s">
        <v>29</v>
      </c>
      <c r="Q206" s="729"/>
    </row>
    <row r="207" spans="1:17" ht="24" x14ac:dyDescent="0.25">
      <c r="A207" s="15">
        <v>7</v>
      </c>
      <c r="B207" s="16">
        <v>21401</v>
      </c>
      <c r="C207" s="11" t="s">
        <v>305</v>
      </c>
      <c r="D207" s="732"/>
      <c r="E207" s="732"/>
      <c r="F207" s="45">
        <v>10</v>
      </c>
      <c r="G207" s="7" t="s">
        <v>31</v>
      </c>
      <c r="H207" s="187">
        <v>1845.78</v>
      </c>
      <c r="I207" s="187">
        <f t="shared" si="4"/>
        <v>18457.8</v>
      </c>
      <c r="J207" s="18" t="s">
        <v>28</v>
      </c>
      <c r="K207" s="19">
        <v>0.1</v>
      </c>
      <c r="L207" s="19">
        <v>0.4</v>
      </c>
      <c r="M207" s="19">
        <v>0.1</v>
      </c>
      <c r="N207" s="19">
        <v>0.4</v>
      </c>
      <c r="O207" s="227"/>
      <c r="P207" s="115" t="s">
        <v>29</v>
      </c>
      <c r="Q207" s="729"/>
    </row>
    <row r="208" spans="1:17" x14ac:dyDescent="0.25">
      <c r="A208" s="15">
        <v>8</v>
      </c>
      <c r="B208" s="16">
        <v>21401</v>
      </c>
      <c r="C208" s="11" t="s">
        <v>50</v>
      </c>
      <c r="D208" s="732"/>
      <c r="E208" s="732"/>
      <c r="F208" s="45">
        <v>10</v>
      </c>
      <c r="G208" s="7" t="s">
        <v>31</v>
      </c>
      <c r="H208" s="187">
        <v>2233</v>
      </c>
      <c r="I208" s="187">
        <f t="shared" si="4"/>
        <v>22330</v>
      </c>
      <c r="J208" s="18" t="s">
        <v>28</v>
      </c>
      <c r="K208" s="19">
        <v>0.1</v>
      </c>
      <c r="L208" s="19">
        <v>0.4</v>
      </c>
      <c r="M208" s="19">
        <v>0.1</v>
      </c>
      <c r="N208" s="19">
        <v>0.4</v>
      </c>
      <c r="O208" s="227"/>
      <c r="P208" s="115" t="s">
        <v>29</v>
      </c>
      <c r="Q208" s="729"/>
    </row>
    <row r="209" spans="1:17" x14ac:dyDescent="0.25">
      <c r="A209" s="15">
        <v>9</v>
      </c>
      <c r="B209" s="16">
        <v>21401</v>
      </c>
      <c r="C209" s="11" t="s">
        <v>51</v>
      </c>
      <c r="D209" s="732"/>
      <c r="E209" s="732"/>
      <c r="F209" s="45">
        <v>10</v>
      </c>
      <c r="G209" s="7" t="s">
        <v>31</v>
      </c>
      <c r="H209" s="187">
        <v>1450</v>
      </c>
      <c r="I209" s="187">
        <f t="shared" si="4"/>
        <v>14500</v>
      </c>
      <c r="J209" s="18" t="s">
        <v>28</v>
      </c>
      <c r="K209" s="19">
        <v>0.1</v>
      </c>
      <c r="L209" s="19">
        <v>0.4</v>
      </c>
      <c r="M209" s="19">
        <v>0.1</v>
      </c>
      <c r="N209" s="19">
        <v>0.4</v>
      </c>
      <c r="O209" s="227"/>
      <c r="P209" s="115" t="s">
        <v>29</v>
      </c>
      <c r="Q209" s="729"/>
    </row>
    <row r="210" spans="1:17" ht="12.75" customHeight="1" x14ac:dyDescent="0.25">
      <c r="A210" s="15">
        <v>10</v>
      </c>
      <c r="B210" s="16">
        <v>21401</v>
      </c>
      <c r="C210" s="11" t="s">
        <v>43</v>
      </c>
      <c r="D210" s="732"/>
      <c r="E210" s="732"/>
      <c r="F210" s="578">
        <v>10</v>
      </c>
      <c r="G210" s="7" t="s">
        <v>31</v>
      </c>
      <c r="H210" s="187">
        <v>749</v>
      </c>
      <c r="I210" s="187">
        <f t="shared" si="4"/>
        <v>7490</v>
      </c>
      <c r="J210" s="18" t="s">
        <v>28</v>
      </c>
      <c r="K210" s="19">
        <v>0.1</v>
      </c>
      <c r="L210" s="19">
        <v>0.4</v>
      </c>
      <c r="M210" s="19">
        <v>0.1</v>
      </c>
      <c r="N210" s="19">
        <v>0.4</v>
      </c>
      <c r="O210" s="227"/>
      <c r="P210" s="115" t="s">
        <v>29</v>
      </c>
      <c r="Q210" s="729"/>
    </row>
    <row r="211" spans="1:17" x14ac:dyDescent="0.25">
      <c r="A211" s="15">
        <v>11</v>
      </c>
      <c r="B211" s="16">
        <v>21401</v>
      </c>
      <c r="C211" s="11" t="s">
        <v>44</v>
      </c>
      <c r="D211" s="732"/>
      <c r="E211" s="732"/>
      <c r="F211" s="578">
        <v>10</v>
      </c>
      <c r="G211" s="7" t="s">
        <v>31</v>
      </c>
      <c r="H211" s="187">
        <v>889</v>
      </c>
      <c r="I211" s="187">
        <f t="shared" si="4"/>
        <v>8890</v>
      </c>
      <c r="J211" s="18" t="s">
        <v>28</v>
      </c>
      <c r="K211" s="19">
        <v>0.1</v>
      </c>
      <c r="L211" s="19">
        <v>0.4</v>
      </c>
      <c r="M211" s="19">
        <v>0.1</v>
      </c>
      <c r="N211" s="19">
        <v>0.4</v>
      </c>
      <c r="O211" s="227"/>
      <c r="P211" s="115" t="s">
        <v>29</v>
      </c>
      <c r="Q211" s="729"/>
    </row>
    <row r="212" spans="1:17" x14ac:dyDescent="0.25">
      <c r="A212" s="15">
        <v>12</v>
      </c>
      <c r="B212" s="16">
        <v>21401</v>
      </c>
      <c r="C212" s="11" t="s">
        <v>306</v>
      </c>
      <c r="D212" s="732"/>
      <c r="E212" s="732"/>
      <c r="F212" s="578">
        <v>10</v>
      </c>
      <c r="G212" s="7" t="s">
        <v>31</v>
      </c>
      <c r="H212" s="187">
        <v>5119</v>
      </c>
      <c r="I212" s="187">
        <f t="shared" si="4"/>
        <v>51190</v>
      </c>
      <c r="J212" s="18" t="s">
        <v>28</v>
      </c>
      <c r="K212" s="19">
        <v>0.1</v>
      </c>
      <c r="L212" s="19">
        <v>0.4</v>
      </c>
      <c r="M212" s="19">
        <v>0.1</v>
      </c>
      <c r="N212" s="19">
        <v>0.4</v>
      </c>
      <c r="O212" s="227"/>
      <c r="P212" s="115" t="s">
        <v>29</v>
      </c>
      <c r="Q212" s="729"/>
    </row>
    <row r="213" spans="1:17" x14ac:dyDescent="0.25">
      <c r="A213" s="15">
        <v>13</v>
      </c>
      <c r="B213" s="16">
        <v>21401</v>
      </c>
      <c r="C213" s="11" t="s">
        <v>307</v>
      </c>
      <c r="D213" s="732"/>
      <c r="E213" s="732"/>
      <c r="F213" s="578">
        <v>10</v>
      </c>
      <c r="G213" s="7" t="s">
        <v>31</v>
      </c>
      <c r="H213" s="187">
        <v>2800</v>
      </c>
      <c r="I213" s="187">
        <f t="shared" si="4"/>
        <v>28000</v>
      </c>
      <c r="J213" s="18" t="s">
        <v>28</v>
      </c>
      <c r="K213" s="19">
        <v>0.1</v>
      </c>
      <c r="L213" s="19">
        <v>0.4</v>
      </c>
      <c r="M213" s="19">
        <v>0.1</v>
      </c>
      <c r="N213" s="19">
        <v>0.4</v>
      </c>
      <c r="O213" s="227"/>
      <c r="P213" s="115" t="s">
        <v>29</v>
      </c>
      <c r="Q213" s="729"/>
    </row>
    <row r="214" spans="1:17" x14ac:dyDescent="0.25">
      <c r="A214" s="15">
        <v>14</v>
      </c>
      <c r="B214" s="16">
        <v>21401</v>
      </c>
      <c r="C214" s="11" t="s">
        <v>52</v>
      </c>
      <c r="D214" s="732"/>
      <c r="E214" s="732"/>
      <c r="F214" s="578">
        <v>10</v>
      </c>
      <c r="G214" s="7" t="s">
        <v>31</v>
      </c>
      <c r="H214" s="187">
        <v>3700</v>
      </c>
      <c r="I214" s="187">
        <f t="shared" si="4"/>
        <v>37000</v>
      </c>
      <c r="J214" s="18" t="s">
        <v>28</v>
      </c>
      <c r="K214" s="19">
        <v>0.1</v>
      </c>
      <c r="L214" s="19">
        <v>0.4</v>
      </c>
      <c r="M214" s="19">
        <v>0.1</v>
      </c>
      <c r="N214" s="19">
        <v>0.4</v>
      </c>
      <c r="O214" s="227"/>
      <c r="P214" s="115" t="s">
        <v>29</v>
      </c>
      <c r="Q214" s="729"/>
    </row>
    <row r="215" spans="1:17" x14ac:dyDescent="0.25">
      <c r="A215" s="15">
        <v>15</v>
      </c>
      <c r="B215" s="16">
        <v>21401</v>
      </c>
      <c r="C215" s="11" t="s">
        <v>308</v>
      </c>
      <c r="D215" s="732"/>
      <c r="E215" s="732"/>
      <c r="F215" s="45">
        <v>8</v>
      </c>
      <c r="G215" s="7" t="s">
        <v>31</v>
      </c>
      <c r="H215" s="187">
        <v>1225</v>
      </c>
      <c r="I215" s="187">
        <f t="shared" si="4"/>
        <v>9800</v>
      </c>
      <c r="J215" s="18" t="s">
        <v>28</v>
      </c>
      <c r="K215" s="19">
        <v>0.1</v>
      </c>
      <c r="L215" s="19">
        <v>0.4</v>
      </c>
      <c r="M215" s="19">
        <v>0.1</v>
      </c>
      <c r="N215" s="19">
        <v>0.4</v>
      </c>
      <c r="O215" s="227"/>
      <c r="P215" s="115" t="s">
        <v>29</v>
      </c>
      <c r="Q215" s="729"/>
    </row>
    <row r="216" spans="1:17" x14ac:dyDescent="0.25">
      <c r="A216" s="15">
        <v>16</v>
      </c>
      <c r="B216" s="16">
        <v>21401</v>
      </c>
      <c r="C216" s="11" t="s">
        <v>54</v>
      </c>
      <c r="D216" s="732"/>
      <c r="E216" s="732"/>
      <c r="F216" s="45">
        <v>8</v>
      </c>
      <c r="G216" s="7" t="s">
        <v>31</v>
      </c>
      <c r="H216" s="187">
        <v>1349</v>
      </c>
      <c r="I216" s="187">
        <f t="shared" si="4"/>
        <v>10792</v>
      </c>
      <c r="J216" s="18" t="s">
        <v>28</v>
      </c>
      <c r="K216" s="19">
        <v>0.1</v>
      </c>
      <c r="L216" s="19">
        <v>0.4</v>
      </c>
      <c r="M216" s="19">
        <v>0.1</v>
      </c>
      <c r="N216" s="19">
        <v>0.4</v>
      </c>
      <c r="O216" s="227"/>
      <c r="P216" s="115" t="s">
        <v>29</v>
      </c>
      <c r="Q216" s="729"/>
    </row>
    <row r="217" spans="1:17" x14ac:dyDescent="0.25">
      <c r="A217" s="15">
        <v>17</v>
      </c>
      <c r="B217" s="16">
        <v>21401</v>
      </c>
      <c r="C217" s="11" t="s">
        <v>55</v>
      </c>
      <c r="D217" s="732"/>
      <c r="E217" s="732"/>
      <c r="F217" s="45">
        <v>8</v>
      </c>
      <c r="G217" s="7" t="s">
        <v>31</v>
      </c>
      <c r="H217" s="187">
        <v>1368.5</v>
      </c>
      <c r="I217" s="187">
        <f t="shared" si="4"/>
        <v>10948</v>
      </c>
      <c r="J217" s="18" t="s">
        <v>28</v>
      </c>
      <c r="K217" s="19">
        <v>0.1</v>
      </c>
      <c r="L217" s="19">
        <v>0.4</v>
      </c>
      <c r="M217" s="19">
        <v>0.1</v>
      </c>
      <c r="N217" s="19">
        <v>0.4</v>
      </c>
      <c r="O217" s="227"/>
      <c r="P217" s="115" t="s">
        <v>29</v>
      </c>
      <c r="Q217" s="729"/>
    </row>
    <row r="218" spans="1:17" x14ac:dyDescent="0.25">
      <c r="A218" s="15">
        <v>18</v>
      </c>
      <c r="B218" s="16">
        <v>21401</v>
      </c>
      <c r="C218" s="11" t="s">
        <v>56</v>
      </c>
      <c r="D218" s="732"/>
      <c r="E218" s="732"/>
      <c r="F218" s="45">
        <v>8</v>
      </c>
      <c r="G218" s="7" t="s">
        <v>31</v>
      </c>
      <c r="H218" s="187">
        <v>1353</v>
      </c>
      <c r="I218" s="187">
        <f t="shared" si="4"/>
        <v>10824</v>
      </c>
      <c r="J218" s="18" t="s">
        <v>28</v>
      </c>
      <c r="K218" s="19">
        <v>0.1</v>
      </c>
      <c r="L218" s="19">
        <v>0.4</v>
      </c>
      <c r="M218" s="19">
        <v>0.1</v>
      </c>
      <c r="N218" s="19">
        <v>0.4</v>
      </c>
      <c r="O218" s="227"/>
      <c r="P218" s="115" t="s">
        <v>29</v>
      </c>
      <c r="Q218" s="729"/>
    </row>
    <row r="219" spans="1:17" x14ac:dyDescent="0.25">
      <c r="A219" s="15">
        <v>19</v>
      </c>
      <c r="B219" s="16">
        <v>21401</v>
      </c>
      <c r="C219" s="11" t="s">
        <v>309</v>
      </c>
      <c r="D219" s="732"/>
      <c r="E219" s="732"/>
      <c r="F219" s="45">
        <v>8</v>
      </c>
      <c r="G219" s="7" t="s">
        <v>31</v>
      </c>
      <c r="H219" s="187">
        <v>269</v>
      </c>
      <c r="I219" s="187">
        <f t="shared" si="4"/>
        <v>2152</v>
      </c>
      <c r="J219" s="18" t="s">
        <v>28</v>
      </c>
      <c r="K219" s="19">
        <v>0.1</v>
      </c>
      <c r="L219" s="19">
        <v>0.4</v>
      </c>
      <c r="M219" s="19">
        <v>0.1</v>
      </c>
      <c r="N219" s="19">
        <v>0.4</v>
      </c>
      <c r="O219" s="227"/>
      <c r="P219" s="115" t="s">
        <v>29</v>
      </c>
      <c r="Q219" s="729"/>
    </row>
    <row r="220" spans="1:17" x14ac:dyDescent="0.25">
      <c r="A220" s="15">
        <v>20</v>
      </c>
      <c r="B220" s="16">
        <v>21401</v>
      </c>
      <c r="C220" s="11" t="s">
        <v>310</v>
      </c>
      <c r="D220" s="732"/>
      <c r="E220" s="732"/>
      <c r="F220" s="45">
        <v>5</v>
      </c>
      <c r="G220" s="7" t="s">
        <v>31</v>
      </c>
      <c r="H220" s="187">
        <v>269</v>
      </c>
      <c r="I220" s="187">
        <f>H220*F220</f>
        <v>1345</v>
      </c>
      <c r="J220" s="18" t="s">
        <v>28</v>
      </c>
      <c r="K220" s="19">
        <v>0.1</v>
      </c>
      <c r="L220" s="19">
        <v>0.4</v>
      </c>
      <c r="M220" s="19">
        <v>0.1</v>
      </c>
      <c r="N220" s="19">
        <v>0.4</v>
      </c>
      <c r="O220" s="227"/>
      <c r="P220" s="115" t="s">
        <v>29</v>
      </c>
      <c r="Q220" s="729"/>
    </row>
    <row r="221" spans="1:17" x14ac:dyDescent="0.25">
      <c r="A221" s="15">
        <v>21</v>
      </c>
      <c r="B221" s="16">
        <v>21401</v>
      </c>
      <c r="C221" s="11" t="s">
        <v>311</v>
      </c>
      <c r="D221" s="732"/>
      <c r="E221" s="732"/>
      <c r="F221" s="45">
        <v>5</v>
      </c>
      <c r="G221" s="7" t="s">
        <v>31</v>
      </c>
      <c r="H221" s="187">
        <v>269</v>
      </c>
      <c r="I221" s="187">
        <f t="shared" si="4"/>
        <v>1345</v>
      </c>
      <c r="J221" s="18" t="s">
        <v>28</v>
      </c>
      <c r="K221" s="19">
        <v>0.1</v>
      </c>
      <c r="L221" s="19">
        <v>0.4</v>
      </c>
      <c r="M221" s="19">
        <v>0.1</v>
      </c>
      <c r="N221" s="19">
        <v>0.4</v>
      </c>
      <c r="O221" s="227"/>
      <c r="P221" s="115" t="s">
        <v>29</v>
      </c>
      <c r="Q221" s="729"/>
    </row>
    <row r="222" spans="1:17" x14ac:dyDescent="0.25">
      <c r="A222" s="15">
        <v>22</v>
      </c>
      <c r="B222" s="16">
        <v>21401</v>
      </c>
      <c r="C222" s="11" t="s">
        <v>312</v>
      </c>
      <c r="D222" s="732"/>
      <c r="E222" s="732"/>
      <c r="F222" s="45">
        <v>5</v>
      </c>
      <c r="G222" s="7" t="s">
        <v>31</v>
      </c>
      <c r="H222" s="187">
        <v>269</v>
      </c>
      <c r="I222" s="187">
        <f t="shared" si="4"/>
        <v>1345</v>
      </c>
      <c r="J222" s="18" t="s">
        <v>28</v>
      </c>
      <c r="K222" s="19">
        <v>0.1</v>
      </c>
      <c r="L222" s="19">
        <v>0.4</v>
      </c>
      <c r="M222" s="19">
        <v>0.1</v>
      </c>
      <c r="N222" s="19">
        <v>0.4</v>
      </c>
      <c r="O222" s="227"/>
      <c r="P222" s="115" t="s">
        <v>29</v>
      </c>
      <c r="Q222" s="729"/>
    </row>
    <row r="223" spans="1:17" ht="26.25" customHeight="1" x14ac:dyDescent="0.25">
      <c r="A223" s="15">
        <v>23</v>
      </c>
      <c r="B223" s="16">
        <v>21401</v>
      </c>
      <c r="C223" s="11" t="s">
        <v>496</v>
      </c>
      <c r="D223" s="732"/>
      <c r="E223" s="732"/>
      <c r="F223" s="45">
        <v>10</v>
      </c>
      <c r="G223" s="7" t="s">
        <v>31</v>
      </c>
      <c r="H223" s="187">
        <v>866</v>
      </c>
      <c r="I223" s="187">
        <f t="shared" si="4"/>
        <v>8660</v>
      </c>
      <c r="J223" s="18" t="s">
        <v>28</v>
      </c>
      <c r="K223" s="19">
        <v>0.1</v>
      </c>
      <c r="L223" s="19">
        <v>0.4</v>
      </c>
      <c r="M223" s="19">
        <v>0.1</v>
      </c>
      <c r="N223" s="19">
        <v>0.4</v>
      </c>
      <c r="O223" s="227"/>
      <c r="P223" s="115" t="s">
        <v>29</v>
      </c>
      <c r="Q223" s="729"/>
    </row>
    <row r="224" spans="1:17" x14ac:dyDescent="0.25">
      <c r="A224" s="15">
        <v>24</v>
      </c>
      <c r="B224" s="16">
        <v>21401</v>
      </c>
      <c r="C224" s="11" t="s">
        <v>57</v>
      </c>
      <c r="D224" s="732"/>
      <c r="E224" s="732"/>
      <c r="F224" s="578">
        <v>10</v>
      </c>
      <c r="G224" s="7" t="s">
        <v>31</v>
      </c>
      <c r="H224" s="187">
        <v>219</v>
      </c>
      <c r="I224" s="187">
        <f t="shared" si="4"/>
        <v>2190</v>
      </c>
      <c r="J224" s="18" t="s">
        <v>28</v>
      </c>
      <c r="K224" s="19">
        <v>0.1</v>
      </c>
      <c r="L224" s="19">
        <v>0.4</v>
      </c>
      <c r="M224" s="19">
        <v>0.1</v>
      </c>
      <c r="N224" s="19">
        <v>0.4</v>
      </c>
      <c r="O224" s="227"/>
      <c r="P224" s="115" t="s">
        <v>29</v>
      </c>
      <c r="Q224" s="729"/>
    </row>
    <row r="225" spans="1:17" x14ac:dyDescent="0.25">
      <c r="A225" s="15">
        <v>25</v>
      </c>
      <c r="B225" s="16">
        <v>21401</v>
      </c>
      <c r="C225" s="11" t="s">
        <v>58</v>
      </c>
      <c r="D225" s="732"/>
      <c r="E225" s="732"/>
      <c r="F225" s="578">
        <v>10</v>
      </c>
      <c r="G225" s="7" t="s">
        <v>31</v>
      </c>
      <c r="H225" s="187">
        <v>300</v>
      </c>
      <c r="I225" s="187">
        <f t="shared" si="4"/>
        <v>3000</v>
      </c>
      <c r="J225" s="18" t="s">
        <v>28</v>
      </c>
      <c r="K225" s="19">
        <v>0.1</v>
      </c>
      <c r="L225" s="19">
        <v>0.4</v>
      </c>
      <c r="M225" s="19">
        <v>0.1</v>
      </c>
      <c r="N225" s="19">
        <v>0.4</v>
      </c>
      <c r="O225" s="227"/>
      <c r="P225" s="115" t="s">
        <v>29</v>
      </c>
      <c r="Q225" s="729"/>
    </row>
    <row r="226" spans="1:17" x14ac:dyDescent="0.25">
      <c r="A226" s="15">
        <v>26</v>
      </c>
      <c r="B226" s="16">
        <v>21401</v>
      </c>
      <c r="C226" s="11" t="s">
        <v>59</v>
      </c>
      <c r="D226" s="732"/>
      <c r="E226" s="732"/>
      <c r="F226" s="578">
        <v>10</v>
      </c>
      <c r="G226" s="7" t="s">
        <v>31</v>
      </c>
      <c r="H226" s="187">
        <v>129</v>
      </c>
      <c r="I226" s="187">
        <f t="shared" si="4"/>
        <v>1290</v>
      </c>
      <c r="J226" s="18" t="s">
        <v>28</v>
      </c>
      <c r="K226" s="19">
        <v>0.1</v>
      </c>
      <c r="L226" s="19">
        <v>0.4</v>
      </c>
      <c r="M226" s="19">
        <v>0.1</v>
      </c>
      <c r="N226" s="19">
        <v>0.4</v>
      </c>
      <c r="O226" s="227"/>
      <c r="P226" s="115" t="s">
        <v>29</v>
      </c>
      <c r="Q226" s="729"/>
    </row>
    <row r="227" spans="1:17" x14ac:dyDescent="0.25">
      <c r="A227" s="15">
        <v>27</v>
      </c>
      <c r="B227" s="16">
        <v>21401</v>
      </c>
      <c r="C227" s="11" t="s">
        <v>60</v>
      </c>
      <c r="D227" s="732"/>
      <c r="E227" s="732"/>
      <c r="F227" s="578">
        <v>5</v>
      </c>
      <c r="G227" s="7" t="s">
        <v>31</v>
      </c>
      <c r="H227" s="187">
        <v>1699</v>
      </c>
      <c r="I227" s="187">
        <f t="shared" si="4"/>
        <v>8495</v>
      </c>
      <c r="J227" s="18" t="s">
        <v>28</v>
      </c>
      <c r="K227" s="19">
        <v>0.1</v>
      </c>
      <c r="L227" s="19">
        <v>0.4</v>
      </c>
      <c r="M227" s="19">
        <v>0.1</v>
      </c>
      <c r="N227" s="19">
        <v>0.4</v>
      </c>
      <c r="O227" s="227"/>
      <c r="P227" s="115" t="s">
        <v>29</v>
      </c>
      <c r="Q227" s="729"/>
    </row>
    <row r="228" spans="1:17" x14ac:dyDescent="0.25">
      <c r="A228" s="15">
        <v>28</v>
      </c>
      <c r="B228" s="16">
        <v>21401</v>
      </c>
      <c r="C228" s="11" t="s">
        <v>495</v>
      </c>
      <c r="D228" s="732"/>
      <c r="E228" s="732"/>
      <c r="F228" s="578">
        <v>5</v>
      </c>
      <c r="G228" s="7" t="s">
        <v>31</v>
      </c>
      <c r="H228" s="187">
        <v>1573.47</v>
      </c>
      <c r="I228" s="187">
        <f t="shared" si="4"/>
        <v>7867.35</v>
      </c>
      <c r="J228" s="18" t="s">
        <v>28</v>
      </c>
      <c r="K228" s="19">
        <v>0.1</v>
      </c>
      <c r="L228" s="19">
        <v>0.4</v>
      </c>
      <c r="M228" s="19">
        <v>0.1</v>
      </c>
      <c r="N228" s="19">
        <v>0.4</v>
      </c>
      <c r="O228" s="227"/>
      <c r="P228" s="115" t="s">
        <v>29</v>
      </c>
      <c r="Q228" s="729"/>
    </row>
    <row r="229" spans="1:17" ht="15.75" thickBot="1" x14ac:dyDescent="0.3">
      <c r="A229" s="22">
        <v>29</v>
      </c>
      <c r="B229" s="23">
        <v>21401</v>
      </c>
      <c r="C229" s="178" t="s">
        <v>61</v>
      </c>
      <c r="D229" s="733"/>
      <c r="E229" s="733"/>
      <c r="F229" s="579">
        <v>20</v>
      </c>
      <c r="G229" s="174" t="s">
        <v>31</v>
      </c>
      <c r="H229" s="192">
        <v>63</v>
      </c>
      <c r="I229" s="192">
        <f t="shared" si="4"/>
        <v>1260</v>
      </c>
      <c r="J229" s="24" t="s">
        <v>28</v>
      </c>
      <c r="K229" s="25">
        <v>0.1</v>
      </c>
      <c r="L229" s="25">
        <v>0.4</v>
      </c>
      <c r="M229" s="25">
        <v>0.1</v>
      </c>
      <c r="N229" s="25">
        <v>0.4</v>
      </c>
      <c r="O229" s="254"/>
      <c r="P229" s="193" t="s">
        <v>29</v>
      </c>
      <c r="Q229" s="730"/>
    </row>
    <row r="230" spans="1:17" ht="15.75" thickTop="1" x14ac:dyDescent="0.25">
      <c r="A230" s="27"/>
      <c r="B230" s="27"/>
      <c r="C230" s="13"/>
      <c r="D230" s="13"/>
      <c r="E230" s="13"/>
      <c r="F230" s="1"/>
      <c r="G230" s="12"/>
      <c r="H230" s="188"/>
      <c r="I230" s="188">
        <f>SUM(I201:I229)</f>
        <v>344328.75</v>
      </c>
      <c r="J230" s="31"/>
      <c r="K230" s="32"/>
      <c r="L230" s="32"/>
      <c r="M230" s="32"/>
      <c r="N230" s="32"/>
      <c r="P230" s="162"/>
      <c r="Q230" s="50"/>
    </row>
    <row r="231" spans="1:17" x14ac:dyDescent="0.25">
      <c r="A231" s="706" t="s">
        <v>0</v>
      </c>
      <c r="B231" s="706"/>
      <c r="C231" s="706"/>
      <c r="D231" s="706"/>
      <c r="E231" s="706"/>
      <c r="F231" s="706"/>
      <c r="G231" s="706"/>
      <c r="H231" s="706"/>
      <c r="I231" s="706"/>
      <c r="J231" s="706"/>
      <c r="K231" s="706"/>
      <c r="L231" s="706"/>
      <c r="M231" s="706"/>
      <c r="N231" s="706"/>
      <c r="O231" s="706"/>
      <c r="P231" s="706"/>
      <c r="Q231" s="706"/>
    </row>
    <row r="232" spans="1:17" x14ac:dyDescent="0.25">
      <c r="A232" s="713" t="s">
        <v>1</v>
      </c>
      <c r="B232" s="713"/>
      <c r="C232" s="713"/>
      <c r="D232" s="713"/>
      <c r="E232" s="713"/>
      <c r="F232" s="713"/>
      <c r="G232" s="713"/>
      <c r="H232" s="713"/>
      <c r="I232" s="713"/>
      <c r="J232" s="713"/>
      <c r="K232" s="713"/>
      <c r="L232" s="713"/>
      <c r="M232" s="713"/>
      <c r="N232" s="713"/>
      <c r="O232" s="713"/>
      <c r="P232" s="713"/>
      <c r="Q232" s="713"/>
    </row>
    <row r="233" spans="1:17" x14ac:dyDescent="0.25">
      <c r="A233" s="713" t="s">
        <v>2</v>
      </c>
      <c r="B233" s="713"/>
      <c r="C233" s="713"/>
      <c r="D233" s="713"/>
      <c r="E233" s="713"/>
      <c r="F233" s="713"/>
      <c r="G233" s="713"/>
      <c r="H233" s="713"/>
      <c r="I233" s="713"/>
      <c r="J233" s="713"/>
      <c r="K233" s="713"/>
      <c r="L233" s="713"/>
      <c r="M233" s="713"/>
      <c r="N233" s="713"/>
      <c r="O233" s="713"/>
      <c r="P233" s="713"/>
      <c r="Q233" s="713"/>
    </row>
    <row r="234" spans="1:17" x14ac:dyDescent="0.25">
      <c r="A234" s="713" t="s">
        <v>3</v>
      </c>
      <c r="B234" s="713"/>
      <c r="C234" s="713"/>
      <c r="D234" s="713"/>
      <c r="E234" s="713"/>
      <c r="F234" s="713"/>
      <c r="G234" s="713"/>
      <c r="H234" s="713"/>
      <c r="I234" s="713"/>
      <c r="J234" s="713"/>
      <c r="K234" s="713"/>
      <c r="L234" s="713"/>
      <c r="M234" s="713"/>
      <c r="N234" s="713"/>
      <c r="O234" s="713"/>
      <c r="P234" s="713"/>
      <c r="Q234" s="713"/>
    </row>
    <row r="235" spans="1:17" x14ac:dyDescent="0.25">
      <c r="A235" s="713" t="s">
        <v>494</v>
      </c>
      <c r="B235" s="713"/>
      <c r="C235" s="713"/>
      <c r="D235" s="713"/>
      <c r="E235" s="713"/>
      <c r="F235" s="713"/>
      <c r="G235" s="713"/>
      <c r="H235" s="713"/>
      <c r="I235" s="713"/>
      <c r="J235" s="713"/>
      <c r="K235" s="713"/>
      <c r="L235" s="713"/>
      <c r="M235" s="713"/>
      <c r="N235" s="713"/>
      <c r="O235" s="713"/>
      <c r="P235" s="713"/>
      <c r="Q235" s="713"/>
    </row>
    <row r="236" spans="1:17" x14ac:dyDescent="0.25">
      <c r="A236" s="726" t="s">
        <v>4</v>
      </c>
      <c r="B236" s="726"/>
      <c r="C236" s="726"/>
      <c r="D236" s="726"/>
      <c r="E236" s="726"/>
      <c r="F236" s="726"/>
      <c r="G236" s="726"/>
      <c r="H236" s="726"/>
      <c r="I236" s="726"/>
      <c r="J236" s="726"/>
      <c r="K236" s="726"/>
      <c r="L236" s="726"/>
      <c r="M236" s="726"/>
      <c r="N236" s="726"/>
      <c r="O236" s="726"/>
      <c r="P236" s="726"/>
      <c r="Q236" s="726"/>
    </row>
    <row r="237" spans="1:17" x14ac:dyDescent="0.25">
      <c r="A237" s="697" t="s">
        <v>49</v>
      </c>
      <c r="B237" s="697"/>
      <c r="C237" s="697"/>
      <c r="D237" s="697"/>
      <c r="E237" s="697"/>
      <c r="F237" s="697"/>
      <c r="G237" s="697"/>
      <c r="H237" s="697"/>
      <c r="I237" s="697"/>
      <c r="J237" s="697"/>
      <c r="K237" s="697"/>
      <c r="L237" s="697"/>
      <c r="M237" s="697"/>
      <c r="N237" s="697"/>
      <c r="O237" s="697"/>
      <c r="P237" s="697"/>
      <c r="Q237" s="697"/>
    </row>
    <row r="238" spans="1:17" ht="18.75" thickBot="1" x14ac:dyDescent="0.3">
      <c r="A238" s="2"/>
      <c r="B238" s="2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2"/>
      <c r="P238" s="2"/>
      <c r="Q238" s="2"/>
    </row>
    <row r="239" spans="1:17" ht="15.75" customHeight="1" thickTop="1" x14ac:dyDescent="0.25">
      <c r="A239" s="698" t="s">
        <v>6</v>
      </c>
      <c r="B239" s="700" t="s">
        <v>7</v>
      </c>
      <c r="C239" s="702" t="s">
        <v>8</v>
      </c>
      <c r="D239" s="702" t="s">
        <v>9</v>
      </c>
      <c r="E239" s="702" t="s">
        <v>10</v>
      </c>
      <c r="F239" s="702" t="s">
        <v>11</v>
      </c>
      <c r="G239" s="700" t="s">
        <v>12</v>
      </c>
      <c r="H239" s="704" t="s">
        <v>13</v>
      </c>
      <c r="I239" s="704" t="s">
        <v>14</v>
      </c>
      <c r="J239" s="704" t="s">
        <v>15</v>
      </c>
      <c r="K239" s="715" t="s">
        <v>16</v>
      </c>
      <c r="L239" s="716"/>
      <c r="M239" s="716"/>
      <c r="N239" s="717"/>
      <c r="O239" s="721" t="s">
        <v>17</v>
      </c>
      <c r="P239" s="722"/>
      <c r="Q239" s="708" t="s">
        <v>18</v>
      </c>
    </row>
    <row r="240" spans="1:17" x14ac:dyDescent="0.25">
      <c r="A240" s="699"/>
      <c r="B240" s="701"/>
      <c r="C240" s="703"/>
      <c r="D240" s="703"/>
      <c r="E240" s="703"/>
      <c r="F240" s="703"/>
      <c r="G240" s="701"/>
      <c r="H240" s="705"/>
      <c r="I240" s="705"/>
      <c r="J240" s="705"/>
      <c r="K240" s="718"/>
      <c r="L240" s="719"/>
      <c r="M240" s="719"/>
      <c r="N240" s="720"/>
      <c r="O240" s="723"/>
      <c r="P240" s="724"/>
      <c r="Q240" s="709"/>
    </row>
    <row r="241" spans="1:17" ht="15" customHeight="1" x14ac:dyDescent="0.25">
      <c r="A241" s="699"/>
      <c r="B241" s="701"/>
      <c r="C241" s="703"/>
      <c r="D241" s="703"/>
      <c r="E241" s="703"/>
      <c r="F241" s="703"/>
      <c r="G241" s="701"/>
      <c r="H241" s="705"/>
      <c r="I241" s="705"/>
      <c r="J241" s="705"/>
      <c r="K241" s="711" t="s">
        <v>19</v>
      </c>
      <c r="L241" s="711" t="s">
        <v>20</v>
      </c>
      <c r="M241" s="711" t="s">
        <v>21</v>
      </c>
      <c r="N241" s="711" t="s">
        <v>22</v>
      </c>
      <c r="O241" s="695" t="s">
        <v>23</v>
      </c>
      <c r="P241" s="695" t="s">
        <v>24</v>
      </c>
      <c r="Q241" s="709"/>
    </row>
    <row r="242" spans="1:17" ht="15.75" thickBot="1" x14ac:dyDescent="0.3">
      <c r="A242" s="727"/>
      <c r="B242" s="725"/>
      <c r="C242" s="707"/>
      <c r="D242" s="707"/>
      <c r="E242" s="707"/>
      <c r="F242" s="707"/>
      <c r="G242" s="725"/>
      <c r="H242" s="696"/>
      <c r="I242" s="696"/>
      <c r="J242" s="696"/>
      <c r="K242" s="712"/>
      <c r="L242" s="712"/>
      <c r="M242" s="712"/>
      <c r="N242" s="712"/>
      <c r="O242" s="696"/>
      <c r="P242" s="696"/>
      <c r="Q242" s="710"/>
    </row>
    <row r="243" spans="1:17" ht="24" customHeight="1" x14ac:dyDescent="0.25">
      <c r="A243" s="52">
        <v>30</v>
      </c>
      <c r="B243" s="53">
        <v>21401</v>
      </c>
      <c r="C243" s="138" t="s">
        <v>62</v>
      </c>
      <c r="D243" s="731" t="s">
        <v>25</v>
      </c>
      <c r="E243" s="731" t="s">
        <v>26</v>
      </c>
      <c r="F243" s="538">
        <v>50</v>
      </c>
      <c r="G243" s="5" t="s">
        <v>31</v>
      </c>
      <c r="H243" s="209">
        <v>63</v>
      </c>
      <c r="I243" s="209">
        <f>H243*F243</f>
        <v>3150</v>
      </c>
      <c r="J243" s="41" t="s">
        <v>28</v>
      </c>
      <c r="K243" s="42">
        <v>0.1</v>
      </c>
      <c r="L243" s="42">
        <v>0.4</v>
      </c>
      <c r="M243" s="42">
        <v>0.1</v>
      </c>
      <c r="N243" s="42">
        <v>0.4</v>
      </c>
      <c r="O243" s="227"/>
      <c r="P243" s="210" t="s">
        <v>29</v>
      </c>
      <c r="Q243" s="728" t="s">
        <v>30</v>
      </c>
    </row>
    <row r="244" spans="1:17" x14ac:dyDescent="0.25">
      <c r="A244" s="15">
        <v>31</v>
      </c>
      <c r="B244" s="16">
        <v>21401</v>
      </c>
      <c r="C244" s="11" t="s">
        <v>63</v>
      </c>
      <c r="D244" s="732"/>
      <c r="E244" s="732"/>
      <c r="F244" s="580">
        <v>10</v>
      </c>
      <c r="G244" s="7" t="s">
        <v>31</v>
      </c>
      <c r="H244" s="187">
        <v>445</v>
      </c>
      <c r="I244" s="187">
        <f>H244*F244</f>
        <v>4450</v>
      </c>
      <c r="J244" s="18" t="s">
        <v>28</v>
      </c>
      <c r="K244" s="19">
        <v>0.1</v>
      </c>
      <c r="L244" s="19">
        <v>0.4</v>
      </c>
      <c r="M244" s="19">
        <v>0.1</v>
      </c>
      <c r="N244" s="19">
        <v>0.4</v>
      </c>
      <c r="O244" s="227"/>
      <c r="P244" s="115" t="s">
        <v>29</v>
      </c>
      <c r="Q244" s="729"/>
    </row>
    <row r="245" spans="1:17" x14ac:dyDescent="0.25">
      <c r="A245" s="15">
        <v>32</v>
      </c>
      <c r="B245" s="16">
        <v>21401</v>
      </c>
      <c r="C245" s="11" t="s">
        <v>64</v>
      </c>
      <c r="D245" s="732"/>
      <c r="E245" s="732"/>
      <c r="F245" s="580">
        <v>11</v>
      </c>
      <c r="G245" s="7" t="s">
        <v>31</v>
      </c>
      <c r="H245" s="187">
        <v>445</v>
      </c>
      <c r="I245" s="187">
        <f t="shared" ref="I245:I265" si="5">H245*F245</f>
        <v>4895</v>
      </c>
      <c r="J245" s="18" t="s">
        <v>28</v>
      </c>
      <c r="K245" s="19">
        <v>0.1</v>
      </c>
      <c r="L245" s="19">
        <v>0.4</v>
      </c>
      <c r="M245" s="19">
        <v>0.1</v>
      </c>
      <c r="N245" s="19">
        <v>0.4</v>
      </c>
      <c r="O245" s="227"/>
      <c r="P245" s="115" t="s">
        <v>29</v>
      </c>
      <c r="Q245" s="729"/>
    </row>
    <row r="246" spans="1:17" ht="24" x14ac:dyDescent="0.25">
      <c r="A246" s="15">
        <v>33</v>
      </c>
      <c r="B246" s="16">
        <v>21401</v>
      </c>
      <c r="C246" s="11" t="s">
        <v>313</v>
      </c>
      <c r="D246" s="732"/>
      <c r="E246" s="732"/>
      <c r="F246" s="580">
        <v>10</v>
      </c>
      <c r="G246" s="7" t="s">
        <v>31</v>
      </c>
      <c r="H246" s="187">
        <v>489</v>
      </c>
      <c r="I246" s="187">
        <f t="shared" si="5"/>
        <v>4890</v>
      </c>
      <c r="J246" s="18" t="s">
        <v>28</v>
      </c>
      <c r="K246" s="19">
        <v>0.1</v>
      </c>
      <c r="L246" s="19">
        <v>0.4</v>
      </c>
      <c r="M246" s="19">
        <v>0.1</v>
      </c>
      <c r="N246" s="19">
        <v>0.4</v>
      </c>
      <c r="O246" s="227"/>
      <c r="P246" s="115" t="s">
        <v>29</v>
      </c>
      <c r="Q246" s="729"/>
    </row>
    <row r="247" spans="1:17" x14ac:dyDescent="0.25">
      <c r="A247" s="15">
        <v>34</v>
      </c>
      <c r="B247" s="16">
        <v>21401</v>
      </c>
      <c r="C247" s="11" t="s">
        <v>314</v>
      </c>
      <c r="D247" s="732"/>
      <c r="E247" s="732"/>
      <c r="F247" s="580">
        <v>21</v>
      </c>
      <c r="G247" s="7" t="s">
        <v>31</v>
      </c>
      <c r="H247" s="187">
        <v>13.5</v>
      </c>
      <c r="I247" s="187">
        <f t="shared" si="5"/>
        <v>283.5</v>
      </c>
      <c r="J247" s="18" t="s">
        <v>28</v>
      </c>
      <c r="K247" s="19">
        <v>0.1</v>
      </c>
      <c r="L247" s="19">
        <v>0.4</v>
      </c>
      <c r="M247" s="19">
        <v>0.1</v>
      </c>
      <c r="N247" s="19">
        <v>0.4</v>
      </c>
      <c r="O247" s="227"/>
      <c r="P247" s="115" t="s">
        <v>29</v>
      </c>
      <c r="Q247" s="729"/>
    </row>
    <row r="248" spans="1:17" x14ac:dyDescent="0.25">
      <c r="A248" s="15">
        <v>35</v>
      </c>
      <c r="B248" s="16">
        <v>21401</v>
      </c>
      <c r="C248" s="11" t="s">
        <v>315</v>
      </c>
      <c r="D248" s="732"/>
      <c r="E248" s="732"/>
      <c r="F248" s="580">
        <v>21</v>
      </c>
      <c r="G248" s="7" t="s">
        <v>31</v>
      </c>
      <c r="H248" s="187">
        <v>11.9</v>
      </c>
      <c r="I248" s="187">
        <f t="shared" si="5"/>
        <v>249.9</v>
      </c>
      <c r="J248" s="18" t="s">
        <v>28</v>
      </c>
      <c r="K248" s="19">
        <v>0.1</v>
      </c>
      <c r="L248" s="19">
        <v>0.4</v>
      </c>
      <c r="M248" s="19">
        <v>0.1</v>
      </c>
      <c r="N248" s="19">
        <v>0.4</v>
      </c>
      <c r="O248" s="227"/>
      <c r="P248" s="115" t="s">
        <v>29</v>
      </c>
      <c r="Q248" s="729"/>
    </row>
    <row r="249" spans="1:17" x14ac:dyDescent="0.25">
      <c r="A249" s="15">
        <v>36</v>
      </c>
      <c r="B249" s="16">
        <v>21401</v>
      </c>
      <c r="C249" s="11" t="s">
        <v>65</v>
      </c>
      <c r="D249" s="732"/>
      <c r="E249" s="732"/>
      <c r="F249" s="580">
        <v>2</v>
      </c>
      <c r="G249" s="7" t="s">
        <v>31</v>
      </c>
      <c r="H249" s="187">
        <v>1240.8</v>
      </c>
      <c r="I249" s="187">
        <f t="shared" si="5"/>
        <v>2481.6</v>
      </c>
      <c r="J249" s="18" t="s">
        <v>28</v>
      </c>
      <c r="K249" s="19">
        <v>0.1</v>
      </c>
      <c r="L249" s="19">
        <v>0.4</v>
      </c>
      <c r="M249" s="19">
        <v>0.1</v>
      </c>
      <c r="N249" s="19">
        <v>0.4</v>
      </c>
      <c r="O249" s="227"/>
      <c r="P249" s="115" t="s">
        <v>29</v>
      </c>
      <c r="Q249" s="729"/>
    </row>
    <row r="250" spans="1:17" x14ac:dyDescent="0.25">
      <c r="A250" s="15">
        <v>37</v>
      </c>
      <c r="B250" s="16">
        <v>21401</v>
      </c>
      <c r="C250" s="11" t="s">
        <v>66</v>
      </c>
      <c r="D250" s="732"/>
      <c r="E250" s="732"/>
      <c r="F250" s="580">
        <v>2</v>
      </c>
      <c r="G250" s="7" t="s">
        <v>31</v>
      </c>
      <c r="H250" s="187">
        <v>1400</v>
      </c>
      <c r="I250" s="187">
        <f t="shared" si="5"/>
        <v>2800</v>
      </c>
      <c r="J250" s="18" t="s">
        <v>28</v>
      </c>
      <c r="K250" s="19">
        <v>0.1</v>
      </c>
      <c r="L250" s="19">
        <v>0.4</v>
      </c>
      <c r="M250" s="19">
        <v>0.1</v>
      </c>
      <c r="N250" s="19">
        <v>0.4</v>
      </c>
      <c r="O250" s="227"/>
      <c r="P250" s="115" t="s">
        <v>29</v>
      </c>
      <c r="Q250" s="729"/>
    </row>
    <row r="251" spans="1:17" x14ac:dyDescent="0.25">
      <c r="A251" s="15">
        <v>38</v>
      </c>
      <c r="B251" s="16">
        <v>21401</v>
      </c>
      <c r="C251" s="11" t="s">
        <v>316</v>
      </c>
      <c r="D251" s="732"/>
      <c r="E251" s="732"/>
      <c r="F251" s="580">
        <v>20</v>
      </c>
      <c r="G251" s="7" t="s">
        <v>31</v>
      </c>
      <c r="H251" s="187">
        <v>19</v>
      </c>
      <c r="I251" s="187">
        <f t="shared" si="5"/>
        <v>380</v>
      </c>
      <c r="J251" s="18" t="s">
        <v>28</v>
      </c>
      <c r="K251" s="19">
        <v>0.1</v>
      </c>
      <c r="L251" s="19">
        <v>0.4</v>
      </c>
      <c r="M251" s="19">
        <v>0.1</v>
      </c>
      <c r="N251" s="19">
        <v>0.4</v>
      </c>
      <c r="O251" s="227"/>
      <c r="P251" s="115" t="s">
        <v>29</v>
      </c>
      <c r="Q251" s="729"/>
    </row>
    <row r="252" spans="1:17" x14ac:dyDescent="0.25">
      <c r="A252" s="15">
        <v>39</v>
      </c>
      <c r="B252" s="16">
        <v>21401</v>
      </c>
      <c r="C252" s="11" t="s">
        <v>317</v>
      </c>
      <c r="D252" s="732"/>
      <c r="E252" s="732"/>
      <c r="F252" s="580">
        <v>10</v>
      </c>
      <c r="G252" s="7" t="s">
        <v>31</v>
      </c>
      <c r="H252" s="187">
        <v>116</v>
      </c>
      <c r="I252" s="187">
        <f t="shared" si="5"/>
        <v>1160</v>
      </c>
      <c r="J252" s="18" t="s">
        <v>28</v>
      </c>
      <c r="K252" s="19">
        <v>0.1</v>
      </c>
      <c r="L252" s="19">
        <v>0.4</v>
      </c>
      <c r="M252" s="19">
        <v>0.1</v>
      </c>
      <c r="N252" s="19">
        <v>0.4</v>
      </c>
      <c r="O252" s="227"/>
      <c r="P252" s="115" t="s">
        <v>29</v>
      </c>
      <c r="Q252" s="729"/>
    </row>
    <row r="253" spans="1:17" x14ac:dyDescent="0.25">
      <c r="A253" s="15">
        <v>40</v>
      </c>
      <c r="B253" s="16">
        <v>21401</v>
      </c>
      <c r="C253" s="11" t="s">
        <v>318</v>
      </c>
      <c r="D253" s="732"/>
      <c r="E253" s="732"/>
      <c r="F253" s="16">
        <v>10</v>
      </c>
      <c r="G253" s="7" t="s">
        <v>31</v>
      </c>
      <c r="H253" s="187">
        <v>250</v>
      </c>
      <c r="I253" s="187">
        <f t="shared" si="5"/>
        <v>2500</v>
      </c>
      <c r="J253" s="18" t="s">
        <v>28</v>
      </c>
      <c r="K253" s="19">
        <v>0.1</v>
      </c>
      <c r="L253" s="19">
        <v>0.4</v>
      </c>
      <c r="M253" s="19">
        <v>0.1</v>
      </c>
      <c r="N253" s="19">
        <v>0.4</v>
      </c>
      <c r="O253" s="227"/>
      <c r="P253" s="115" t="s">
        <v>29</v>
      </c>
      <c r="Q253" s="729"/>
    </row>
    <row r="254" spans="1:17" ht="14.25" customHeight="1" x14ac:dyDescent="0.25">
      <c r="A254" s="15">
        <v>41</v>
      </c>
      <c r="B254" s="16">
        <v>21401</v>
      </c>
      <c r="C254" s="11" t="s">
        <v>319</v>
      </c>
      <c r="D254" s="732"/>
      <c r="E254" s="732"/>
      <c r="F254" s="16">
        <v>10</v>
      </c>
      <c r="G254" s="7" t="s">
        <v>31</v>
      </c>
      <c r="H254" s="187">
        <v>109</v>
      </c>
      <c r="I254" s="187">
        <f t="shared" si="5"/>
        <v>1090</v>
      </c>
      <c r="J254" s="18" t="s">
        <v>28</v>
      </c>
      <c r="K254" s="19">
        <v>0.1</v>
      </c>
      <c r="L254" s="19">
        <v>0.4</v>
      </c>
      <c r="M254" s="19">
        <v>0.1</v>
      </c>
      <c r="N254" s="19">
        <v>0.4</v>
      </c>
      <c r="O254" s="227"/>
      <c r="P254" s="115" t="s">
        <v>29</v>
      </c>
      <c r="Q254" s="729"/>
    </row>
    <row r="255" spans="1:17" x14ac:dyDescent="0.25">
      <c r="A255" s="15">
        <v>42</v>
      </c>
      <c r="B255" s="16">
        <v>21401</v>
      </c>
      <c r="C255" s="11" t="s">
        <v>320</v>
      </c>
      <c r="D255" s="732"/>
      <c r="E255" s="732"/>
      <c r="F255" s="16">
        <v>10</v>
      </c>
      <c r="G255" s="7" t="s">
        <v>31</v>
      </c>
      <c r="H255" s="187">
        <v>249</v>
      </c>
      <c r="I255" s="187">
        <f t="shared" si="5"/>
        <v>2490</v>
      </c>
      <c r="J255" s="18" t="s">
        <v>28</v>
      </c>
      <c r="K255" s="19">
        <v>0.1</v>
      </c>
      <c r="L255" s="19">
        <v>0.4</v>
      </c>
      <c r="M255" s="19">
        <v>0.1</v>
      </c>
      <c r="N255" s="19">
        <v>0.4</v>
      </c>
      <c r="O255" s="227"/>
      <c r="P255" s="115" t="s">
        <v>29</v>
      </c>
      <c r="Q255" s="729"/>
    </row>
    <row r="256" spans="1:17" x14ac:dyDescent="0.25">
      <c r="A256" s="15">
        <v>43</v>
      </c>
      <c r="B256" s="16">
        <v>21401</v>
      </c>
      <c r="C256" s="20" t="s">
        <v>321</v>
      </c>
      <c r="D256" s="732"/>
      <c r="E256" s="732"/>
      <c r="F256" s="16">
        <v>3</v>
      </c>
      <c r="G256" s="7" t="s">
        <v>31</v>
      </c>
      <c r="H256" s="167">
        <v>3495</v>
      </c>
      <c r="I256" s="187">
        <f t="shared" si="5"/>
        <v>10485</v>
      </c>
      <c r="J256" s="18" t="s">
        <v>28</v>
      </c>
      <c r="K256" s="19">
        <v>0.1</v>
      </c>
      <c r="L256" s="19">
        <v>0.4</v>
      </c>
      <c r="M256" s="19">
        <v>0.1</v>
      </c>
      <c r="N256" s="19">
        <v>0.4</v>
      </c>
      <c r="O256" s="227"/>
      <c r="P256" s="115" t="s">
        <v>29</v>
      </c>
      <c r="Q256" s="729"/>
    </row>
    <row r="257" spans="1:17" x14ac:dyDescent="0.25">
      <c r="A257" s="15">
        <v>44</v>
      </c>
      <c r="B257" s="16">
        <v>21401</v>
      </c>
      <c r="C257" s="233" t="s">
        <v>322</v>
      </c>
      <c r="D257" s="732"/>
      <c r="E257" s="732"/>
      <c r="F257" s="16">
        <v>5</v>
      </c>
      <c r="G257" s="7" t="s">
        <v>31</v>
      </c>
      <c r="H257" s="167">
        <v>1685</v>
      </c>
      <c r="I257" s="187">
        <f t="shared" si="5"/>
        <v>8425</v>
      </c>
      <c r="J257" s="18" t="s">
        <v>28</v>
      </c>
      <c r="K257" s="19">
        <v>0.1</v>
      </c>
      <c r="L257" s="19">
        <v>0.4</v>
      </c>
      <c r="M257" s="19">
        <v>0.1</v>
      </c>
      <c r="N257" s="19">
        <v>0.4</v>
      </c>
      <c r="O257" s="227"/>
      <c r="P257" s="115" t="s">
        <v>29</v>
      </c>
      <c r="Q257" s="729"/>
    </row>
    <row r="258" spans="1:17" x14ac:dyDescent="0.25">
      <c r="A258" s="15">
        <v>45</v>
      </c>
      <c r="B258" s="16">
        <v>21401</v>
      </c>
      <c r="C258" s="20" t="s">
        <v>323</v>
      </c>
      <c r="D258" s="732"/>
      <c r="E258" s="732"/>
      <c r="F258" s="16">
        <v>6</v>
      </c>
      <c r="G258" s="7" t="s">
        <v>31</v>
      </c>
      <c r="H258" s="167">
        <v>2429</v>
      </c>
      <c r="I258" s="187">
        <f t="shared" si="5"/>
        <v>14574</v>
      </c>
      <c r="J258" s="18" t="s">
        <v>28</v>
      </c>
      <c r="K258" s="19">
        <v>0.1</v>
      </c>
      <c r="L258" s="19">
        <v>0.4</v>
      </c>
      <c r="M258" s="19">
        <v>0.1</v>
      </c>
      <c r="N258" s="19">
        <v>0.4</v>
      </c>
      <c r="O258" s="227"/>
      <c r="P258" s="115" t="s">
        <v>29</v>
      </c>
      <c r="Q258" s="729"/>
    </row>
    <row r="259" spans="1:17" x14ac:dyDescent="0.25">
      <c r="A259" s="15">
        <v>46</v>
      </c>
      <c r="B259" s="16">
        <v>21401</v>
      </c>
      <c r="C259" s="20" t="s">
        <v>53</v>
      </c>
      <c r="D259" s="732"/>
      <c r="E259" s="732"/>
      <c r="F259" s="16">
        <v>5</v>
      </c>
      <c r="G259" s="7" t="s">
        <v>31</v>
      </c>
      <c r="H259" s="167">
        <v>1049</v>
      </c>
      <c r="I259" s="187">
        <f t="shared" si="5"/>
        <v>5245</v>
      </c>
      <c r="J259" s="18" t="s">
        <v>28</v>
      </c>
      <c r="K259" s="19">
        <v>0.1</v>
      </c>
      <c r="L259" s="19">
        <v>0.4</v>
      </c>
      <c r="M259" s="19">
        <v>0.1</v>
      </c>
      <c r="N259" s="19">
        <v>0.4</v>
      </c>
      <c r="O259" s="227"/>
      <c r="P259" s="115" t="s">
        <v>29</v>
      </c>
      <c r="Q259" s="729"/>
    </row>
    <row r="260" spans="1:17" x14ac:dyDescent="0.25">
      <c r="A260" s="15">
        <v>47</v>
      </c>
      <c r="B260" s="16">
        <v>21401</v>
      </c>
      <c r="C260" s="20" t="s">
        <v>324</v>
      </c>
      <c r="D260" s="732"/>
      <c r="E260" s="732"/>
      <c r="F260" s="16">
        <v>5</v>
      </c>
      <c r="G260" s="7" t="s">
        <v>31</v>
      </c>
      <c r="H260" s="167">
        <v>1350</v>
      </c>
      <c r="I260" s="187">
        <f t="shared" si="5"/>
        <v>6750</v>
      </c>
      <c r="J260" s="18" t="s">
        <v>28</v>
      </c>
      <c r="K260" s="19">
        <v>0.1</v>
      </c>
      <c r="L260" s="19">
        <v>0.4</v>
      </c>
      <c r="M260" s="19">
        <v>0.1</v>
      </c>
      <c r="N260" s="19">
        <v>0.4</v>
      </c>
      <c r="O260" s="227"/>
      <c r="P260" s="115" t="s">
        <v>29</v>
      </c>
      <c r="Q260" s="729"/>
    </row>
    <row r="261" spans="1:17" x14ac:dyDescent="0.25">
      <c r="A261" s="15">
        <v>48</v>
      </c>
      <c r="B261" s="16">
        <v>21401</v>
      </c>
      <c r="C261" s="20" t="s">
        <v>325</v>
      </c>
      <c r="D261" s="732"/>
      <c r="E261" s="732"/>
      <c r="F261" s="16">
        <v>5</v>
      </c>
      <c r="G261" s="7" t="s">
        <v>31</v>
      </c>
      <c r="H261" s="167">
        <v>3259</v>
      </c>
      <c r="I261" s="187">
        <f t="shared" si="5"/>
        <v>16295</v>
      </c>
      <c r="J261" s="18" t="s">
        <v>28</v>
      </c>
      <c r="K261" s="19">
        <v>0.1</v>
      </c>
      <c r="L261" s="19">
        <v>0.4</v>
      </c>
      <c r="M261" s="19">
        <v>0.1</v>
      </c>
      <c r="N261" s="19">
        <v>0.4</v>
      </c>
      <c r="O261" s="227"/>
      <c r="P261" s="115" t="s">
        <v>29</v>
      </c>
      <c r="Q261" s="729"/>
    </row>
    <row r="262" spans="1:17" x14ac:dyDescent="0.25">
      <c r="A262" s="15">
        <v>49</v>
      </c>
      <c r="B262" s="16">
        <v>21401</v>
      </c>
      <c r="C262" s="20" t="s">
        <v>326</v>
      </c>
      <c r="D262" s="732"/>
      <c r="E262" s="732"/>
      <c r="F262" s="16">
        <v>4</v>
      </c>
      <c r="G262" s="7" t="s">
        <v>31</v>
      </c>
      <c r="H262" s="167">
        <v>2079</v>
      </c>
      <c r="I262" s="187">
        <f t="shared" si="5"/>
        <v>8316</v>
      </c>
      <c r="J262" s="18" t="s">
        <v>28</v>
      </c>
      <c r="K262" s="19">
        <v>0.1</v>
      </c>
      <c r="L262" s="19">
        <v>0.4</v>
      </c>
      <c r="M262" s="19">
        <v>0.1</v>
      </c>
      <c r="N262" s="19">
        <v>0.4</v>
      </c>
      <c r="O262" s="227"/>
      <c r="P262" s="115" t="s">
        <v>29</v>
      </c>
      <c r="Q262" s="729"/>
    </row>
    <row r="263" spans="1:17" x14ac:dyDescent="0.25">
      <c r="A263" s="15">
        <v>50</v>
      </c>
      <c r="B263" s="16">
        <v>21401</v>
      </c>
      <c r="C263" s="20" t="s">
        <v>327</v>
      </c>
      <c r="D263" s="732"/>
      <c r="E263" s="732"/>
      <c r="F263" s="16">
        <v>3</v>
      </c>
      <c r="G263" s="7" t="s">
        <v>31</v>
      </c>
      <c r="H263" s="167">
        <v>2079</v>
      </c>
      <c r="I263" s="187">
        <f t="shared" si="5"/>
        <v>6237</v>
      </c>
      <c r="J263" s="18" t="s">
        <v>28</v>
      </c>
      <c r="K263" s="19">
        <v>0.1</v>
      </c>
      <c r="L263" s="19">
        <v>0.4</v>
      </c>
      <c r="M263" s="19">
        <v>0.1</v>
      </c>
      <c r="N263" s="19">
        <v>0.4</v>
      </c>
      <c r="O263" s="227"/>
      <c r="P263" s="115" t="s">
        <v>29</v>
      </c>
      <c r="Q263" s="729"/>
    </row>
    <row r="264" spans="1:17" x14ac:dyDescent="0.25">
      <c r="A264" s="15">
        <v>51</v>
      </c>
      <c r="B264" s="16">
        <v>21401</v>
      </c>
      <c r="C264" s="20" t="s">
        <v>328</v>
      </c>
      <c r="D264" s="732"/>
      <c r="E264" s="732"/>
      <c r="F264" s="16">
        <v>3</v>
      </c>
      <c r="G264" s="7" t="s">
        <v>31</v>
      </c>
      <c r="H264" s="167">
        <v>2079</v>
      </c>
      <c r="I264" s="187">
        <f t="shared" si="5"/>
        <v>6237</v>
      </c>
      <c r="J264" s="18" t="s">
        <v>28</v>
      </c>
      <c r="K264" s="19">
        <v>0.1</v>
      </c>
      <c r="L264" s="19">
        <v>0.4</v>
      </c>
      <c r="M264" s="19">
        <v>0.1</v>
      </c>
      <c r="N264" s="19">
        <v>0.4</v>
      </c>
      <c r="O264" s="227"/>
      <c r="P264" s="115" t="s">
        <v>29</v>
      </c>
      <c r="Q264" s="729"/>
    </row>
    <row r="265" spans="1:17" x14ac:dyDescent="0.25">
      <c r="A265" s="15">
        <v>52</v>
      </c>
      <c r="B265" s="16">
        <v>21401</v>
      </c>
      <c r="C265" s="20" t="s">
        <v>329</v>
      </c>
      <c r="D265" s="732"/>
      <c r="E265" s="732"/>
      <c r="F265" s="16">
        <v>6</v>
      </c>
      <c r="G265" s="7" t="s">
        <v>31</v>
      </c>
      <c r="H265" s="167">
        <v>2079</v>
      </c>
      <c r="I265" s="187">
        <f t="shared" si="5"/>
        <v>12474</v>
      </c>
      <c r="J265" s="18" t="s">
        <v>28</v>
      </c>
      <c r="K265" s="19">
        <v>0.1</v>
      </c>
      <c r="L265" s="19">
        <v>0.4</v>
      </c>
      <c r="M265" s="19">
        <v>0.1</v>
      </c>
      <c r="N265" s="19">
        <v>0.4</v>
      </c>
      <c r="O265" s="227"/>
      <c r="P265" s="115" t="s">
        <v>29</v>
      </c>
      <c r="Q265" s="729"/>
    </row>
    <row r="266" spans="1:17" ht="15.75" thickBot="1" x14ac:dyDescent="0.3">
      <c r="A266" s="22">
        <v>53</v>
      </c>
      <c r="B266" s="23">
        <v>21401</v>
      </c>
      <c r="C266" s="146" t="s">
        <v>330</v>
      </c>
      <c r="D266" s="733"/>
      <c r="E266" s="733"/>
      <c r="F266" s="23">
        <v>3</v>
      </c>
      <c r="G266" s="174" t="s">
        <v>31</v>
      </c>
      <c r="H266" s="168">
        <v>1368.5</v>
      </c>
      <c r="I266" s="192">
        <v>12317.25</v>
      </c>
      <c r="J266" s="24" t="s">
        <v>28</v>
      </c>
      <c r="K266" s="25">
        <v>0.1</v>
      </c>
      <c r="L266" s="25">
        <v>0.4</v>
      </c>
      <c r="M266" s="25">
        <v>0.1</v>
      </c>
      <c r="N266" s="25">
        <v>0.4</v>
      </c>
      <c r="O266" s="254"/>
      <c r="P266" s="193" t="s">
        <v>29</v>
      </c>
      <c r="Q266" s="730"/>
    </row>
    <row r="267" spans="1:17" ht="15.75" thickTop="1" x14ac:dyDescent="0.25">
      <c r="A267" s="27"/>
      <c r="B267" s="27"/>
      <c r="C267" s="33"/>
      <c r="D267" s="12"/>
      <c r="E267" s="12"/>
      <c r="F267" s="27"/>
      <c r="G267" s="12"/>
      <c r="H267" s="49"/>
      <c r="I267" s="188">
        <f>SUM(I243:I266)</f>
        <v>138175.25</v>
      </c>
      <c r="J267" s="31"/>
      <c r="K267" s="32"/>
      <c r="L267" s="32"/>
      <c r="M267" s="32"/>
      <c r="N267" s="32"/>
      <c r="O267" s="227"/>
      <c r="P267" s="162"/>
      <c r="Q267" s="12"/>
    </row>
    <row r="268" spans="1:17" x14ac:dyDescent="0.25">
      <c r="A268" s="27"/>
      <c r="B268" s="27"/>
      <c r="C268" s="33"/>
      <c r="D268" s="12"/>
      <c r="E268" s="12"/>
      <c r="F268" s="27"/>
      <c r="G268" s="12"/>
      <c r="H268" s="49"/>
      <c r="I268" s="188">
        <f>SUM(I230+I267)</f>
        <v>482504</v>
      </c>
      <c r="J268" s="31"/>
      <c r="K268" s="32"/>
      <c r="L268" s="32"/>
      <c r="M268" s="32"/>
      <c r="N268" s="32"/>
      <c r="O268" s="227"/>
      <c r="P268" s="162"/>
      <c r="Q268" s="12"/>
    </row>
    <row r="269" spans="1:17" x14ac:dyDescent="0.25">
      <c r="A269" s="27"/>
      <c r="B269" s="27"/>
      <c r="C269" s="33"/>
      <c r="D269" s="12"/>
      <c r="E269" s="12"/>
      <c r="F269" s="27"/>
      <c r="G269" s="12"/>
      <c r="H269" s="49"/>
      <c r="I269" s="188"/>
      <c r="J269" s="31"/>
      <c r="K269" s="32"/>
      <c r="L269" s="32"/>
      <c r="M269" s="32"/>
      <c r="N269" s="32"/>
      <c r="O269" s="227"/>
      <c r="P269" s="162"/>
      <c r="Q269" s="12"/>
    </row>
    <row r="270" spans="1:17" x14ac:dyDescent="0.25">
      <c r="A270" s="27"/>
      <c r="B270" s="27"/>
      <c r="C270" s="33"/>
      <c r="D270" s="12"/>
      <c r="E270" s="12"/>
      <c r="F270" s="27"/>
      <c r="G270" s="12"/>
      <c r="H270" s="49"/>
      <c r="I270" s="188"/>
      <c r="J270" s="31"/>
      <c r="K270" s="32"/>
      <c r="L270" s="32"/>
      <c r="M270" s="32"/>
      <c r="N270" s="32"/>
      <c r="O270" s="227"/>
      <c r="P270" s="162"/>
      <c r="Q270" s="12"/>
    </row>
    <row r="271" spans="1:17" x14ac:dyDescent="0.25">
      <c r="A271" s="27"/>
      <c r="B271" s="27"/>
      <c r="C271" s="33"/>
      <c r="D271" s="12"/>
      <c r="E271" s="12"/>
      <c r="F271" s="27"/>
      <c r="G271" s="12"/>
      <c r="H271" s="49"/>
      <c r="I271" s="188"/>
      <c r="J271" s="31"/>
      <c r="K271" s="32"/>
      <c r="L271" s="32"/>
      <c r="M271" s="32"/>
      <c r="N271" s="32"/>
      <c r="O271" s="227"/>
      <c r="P271" s="162"/>
      <c r="Q271" s="12"/>
    </row>
    <row r="272" spans="1:17" x14ac:dyDescent="0.25">
      <c r="A272" s="27"/>
      <c r="B272" s="27"/>
      <c r="C272" s="33"/>
      <c r="D272" s="12"/>
      <c r="E272" s="12"/>
      <c r="F272" s="27"/>
      <c r="G272" s="12"/>
      <c r="H272" s="49"/>
      <c r="I272" s="188"/>
      <c r="J272" s="31"/>
      <c r="K272" s="32"/>
      <c r="L272" s="32"/>
      <c r="M272" s="32"/>
      <c r="N272" s="32"/>
      <c r="O272" s="227"/>
      <c r="P272" s="162"/>
      <c r="Q272" s="12"/>
    </row>
    <row r="273" spans="1:17" x14ac:dyDescent="0.25">
      <c r="A273" s="27"/>
      <c r="B273" s="27"/>
      <c r="C273" s="33"/>
      <c r="D273" s="12"/>
      <c r="E273" s="12"/>
      <c r="F273" s="27"/>
      <c r="G273" s="12"/>
      <c r="H273" s="49"/>
      <c r="I273" s="188"/>
      <c r="J273" s="31"/>
      <c r="K273" s="32"/>
      <c r="L273" s="32"/>
      <c r="M273" s="32"/>
      <c r="N273" s="32"/>
      <c r="O273" s="227"/>
      <c r="P273" s="162"/>
      <c r="Q273" s="12"/>
    </row>
    <row r="274" spans="1:17" x14ac:dyDescent="0.25">
      <c r="A274" s="27"/>
      <c r="B274" s="27"/>
      <c r="C274" s="33"/>
      <c r="D274" s="12"/>
      <c r="E274" s="12"/>
      <c r="F274" s="27"/>
      <c r="G274" s="12"/>
      <c r="H274" s="49"/>
      <c r="I274" s="188"/>
      <c r="J274" s="31"/>
      <c r="K274" s="32"/>
      <c r="L274" s="32"/>
      <c r="M274" s="32"/>
      <c r="N274" s="32"/>
      <c r="O274" s="227"/>
      <c r="P274" s="162"/>
      <c r="Q274" s="12"/>
    </row>
    <row r="275" spans="1:17" x14ac:dyDescent="0.25">
      <c r="G275" s="62"/>
    </row>
    <row r="276" spans="1:17" x14ac:dyDescent="0.25">
      <c r="A276" s="713" t="s">
        <v>2</v>
      </c>
      <c r="B276" s="713"/>
      <c r="C276" s="713"/>
      <c r="D276" s="713"/>
      <c r="E276" s="713"/>
      <c r="F276" s="713"/>
      <c r="G276" s="713"/>
      <c r="H276" s="713"/>
      <c r="I276" s="713"/>
      <c r="J276" s="713"/>
      <c r="K276" s="713"/>
      <c r="L276" s="713"/>
      <c r="M276" s="713"/>
      <c r="N276" s="713"/>
      <c r="O276" s="713"/>
      <c r="P276" s="713"/>
      <c r="Q276" s="713"/>
    </row>
    <row r="277" spans="1:17" x14ac:dyDescent="0.25">
      <c r="A277" s="713" t="s">
        <v>3</v>
      </c>
      <c r="B277" s="713"/>
      <c r="C277" s="713"/>
      <c r="D277" s="713"/>
      <c r="E277" s="713"/>
      <c r="F277" s="713"/>
      <c r="G277" s="713"/>
      <c r="H277" s="713"/>
      <c r="I277" s="713"/>
      <c r="J277" s="713"/>
      <c r="K277" s="713"/>
      <c r="L277" s="713"/>
      <c r="M277" s="713"/>
      <c r="N277" s="713"/>
      <c r="O277" s="713"/>
      <c r="P277" s="713"/>
      <c r="Q277" s="713"/>
    </row>
    <row r="278" spans="1:17" x14ac:dyDescent="0.25">
      <c r="A278" s="713" t="s">
        <v>494</v>
      </c>
      <c r="B278" s="713"/>
      <c r="C278" s="713"/>
      <c r="D278" s="713"/>
      <c r="E278" s="713"/>
      <c r="F278" s="713"/>
      <c r="G278" s="713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</row>
    <row r="279" spans="1:17" x14ac:dyDescent="0.25">
      <c r="A279" s="714" t="s">
        <v>4</v>
      </c>
      <c r="B279" s="714"/>
      <c r="C279" s="714"/>
      <c r="D279" s="714"/>
      <c r="E279" s="714"/>
      <c r="F279" s="714"/>
      <c r="G279" s="714"/>
      <c r="H279" s="714"/>
      <c r="I279" s="714"/>
      <c r="J279" s="714"/>
      <c r="K279" s="714"/>
      <c r="L279" s="714"/>
      <c r="M279" s="714"/>
      <c r="N279" s="714"/>
      <c r="O279" s="714"/>
      <c r="P279" s="714"/>
      <c r="Q279" s="714"/>
    </row>
    <row r="280" spans="1:17" x14ac:dyDescent="0.25">
      <c r="A280" s="706" t="s">
        <v>331</v>
      </c>
      <c r="B280" s="706"/>
      <c r="C280" s="706"/>
      <c r="D280" s="706"/>
      <c r="E280" s="706"/>
      <c r="F280" s="706"/>
      <c r="G280" s="706"/>
      <c r="H280" s="706"/>
      <c r="I280" s="706"/>
      <c r="J280" s="706"/>
      <c r="K280" s="706"/>
      <c r="L280" s="706"/>
      <c r="M280" s="706"/>
      <c r="N280" s="706"/>
      <c r="O280" s="706"/>
      <c r="P280" s="706"/>
      <c r="Q280" s="706"/>
    </row>
    <row r="281" spans="1:17" ht="18.75" thickBot="1" x14ac:dyDescent="0.3">
      <c r="A281" s="2"/>
      <c r="B281" s="2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2"/>
      <c r="P281" s="2"/>
      <c r="Q281" s="2"/>
    </row>
    <row r="282" spans="1:17" ht="15.75" customHeight="1" thickTop="1" x14ac:dyDescent="0.25">
      <c r="A282" s="698" t="s">
        <v>6</v>
      </c>
      <c r="B282" s="700" t="s">
        <v>7</v>
      </c>
      <c r="C282" s="702" t="s">
        <v>8</v>
      </c>
      <c r="D282" s="702" t="s">
        <v>9</v>
      </c>
      <c r="E282" s="702" t="s">
        <v>10</v>
      </c>
      <c r="F282" s="702" t="s">
        <v>11</v>
      </c>
      <c r="G282" s="700" t="s">
        <v>12</v>
      </c>
      <c r="H282" s="704" t="s">
        <v>13</v>
      </c>
      <c r="I282" s="704" t="s">
        <v>14</v>
      </c>
      <c r="J282" s="704" t="s">
        <v>15</v>
      </c>
      <c r="K282" s="715" t="s">
        <v>16</v>
      </c>
      <c r="L282" s="716"/>
      <c r="M282" s="716"/>
      <c r="N282" s="717"/>
      <c r="O282" s="721" t="s">
        <v>17</v>
      </c>
      <c r="P282" s="722"/>
      <c r="Q282" s="708" t="s">
        <v>18</v>
      </c>
    </row>
    <row r="283" spans="1:17" x14ac:dyDescent="0.25">
      <c r="A283" s="699"/>
      <c r="B283" s="701"/>
      <c r="C283" s="703"/>
      <c r="D283" s="703"/>
      <c r="E283" s="703"/>
      <c r="F283" s="703"/>
      <c r="G283" s="701"/>
      <c r="H283" s="705"/>
      <c r="I283" s="705"/>
      <c r="J283" s="705"/>
      <c r="K283" s="718"/>
      <c r="L283" s="719"/>
      <c r="M283" s="719"/>
      <c r="N283" s="720"/>
      <c r="O283" s="723"/>
      <c r="P283" s="724"/>
      <c r="Q283" s="709"/>
    </row>
    <row r="284" spans="1:17" ht="15" customHeight="1" x14ac:dyDescent="0.25">
      <c r="A284" s="699"/>
      <c r="B284" s="701"/>
      <c r="C284" s="703"/>
      <c r="D284" s="703"/>
      <c r="E284" s="703"/>
      <c r="F284" s="703"/>
      <c r="G284" s="701"/>
      <c r="H284" s="705"/>
      <c r="I284" s="705"/>
      <c r="J284" s="705"/>
      <c r="K284" s="711" t="s">
        <v>19</v>
      </c>
      <c r="L284" s="711" t="s">
        <v>20</v>
      </c>
      <c r="M284" s="711" t="s">
        <v>21</v>
      </c>
      <c r="N284" s="711" t="s">
        <v>22</v>
      </c>
      <c r="O284" s="695" t="s">
        <v>23</v>
      </c>
      <c r="P284" s="695" t="s">
        <v>24</v>
      </c>
      <c r="Q284" s="709"/>
    </row>
    <row r="285" spans="1:17" ht="15.75" thickBot="1" x14ac:dyDescent="0.3">
      <c r="A285" s="727"/>
      <c r="B285" s="725"/>
      <c r="C285" s="707"/>
      <c r="D285" s="707"/>
      <c r="E285" s="707"/>
      <c r="F285" s="707"/>
      <c r="G285" s="725"/>
      <c r="H285" s="696"/>
      <c r="I285" s="696"/>
      <c r="J285" s="696"/>
      <c r="K285" s="712"/>
      <c r="L285" s="712"/>
      <c r="M285" s="712"/>
      <c r="N285" s="712"/>
      <c r="O285" s="696"/>
      <c r="P285" s="696"/>
      <c r="Q285" s="710"/>
    </row>
    <row r="286" spans="1:17" ht="72.75" thickBot="1" x14ac:dyDescent="0.3">
      <c r="A286" s="22">
        <v>1</v>
      </c>
      <c r="B286" s="23">
        <v>21501</v>
      </c>
      <c r="C286" s="484" t="s">
        <v>332</v>
      </c>
      <c r="D286" s="174" t="s">
        <v>71</v>
      </c>
      <c r="E286" s="174" t="s">
        <v>72</v>
      </c>
      <c r="F286" s="185">
        <v>1</v>
      </c>
      <c r="G286" s="174" t="s">
        <v>75</v>
      </c>
      <c r="H286" s="149">
        <v>10000</v>
      </c>
      <c r="I286" s="149">
        <v>10000</v>
      </c>
      <c r="J286" s="57" t="s">
        <v>28</v>
      </c>
      <c r="K286" s="58">
        <v>0</v>
      </c>
      <c r="L286" s="58">
        <v>1</v>
      </c>
      <c r="M286" s="58">
        <v>0</v>
      </c>
      <c r="N286" s="58">
        <v>0</v>
      </c>
      <c r="O286" s="26" t="s">
        <v>29</v>
      </c>
      <c r="P286" s="246"/>
      <c r="Q286" s="235" t="s">
        <v>30</v>
      </c>
    </row>
    <row r="287" spans="1:17" ht="15.75" thickTop="1" x14ac:dyDescent="0.25">
      <c r="A287" s="27"/>
      <c r="B287" s="27"/>
      <c r="C287" s="33"/>
      <c r="D287" s="12"/>
      <c r="E287" s="12"/>
      <c r="F287" s="27"/>
      <c r="G287" s="12"/>
      <c r="H287" s="49"/>
      <c r="I287" s="188"/>
      <c r="J287" s="31"/>
      <c r="K287" s="32"/>
      <c r="L287" s="32"/>
      <c r="M287" s="32"/>
      <c r="N287" s="32"/>
      <c r="O287" s="227"/>
      <c r="P287" s="162"/>
      <c r="Q287" s="12"/>
    </row>
    <row r="288" spans="1:17" x14ac:dyDescent="0.25">
      <c r="A288" s="27"/>
      <c r="B288" s="27"/>
      <c r="C288" s="33"/>
      <c r="D288" s="12"/>
      <c r="E288" s="12"/>
      <c r="F288" s="27"/>
      <c r="G288" s="12"/>
      <c r="H288" s="49"/>
      <c r="I288" s="188"/>
      <c r="J288" s="31"/>
      <c r="K288" s="32"/>
      <c r="L288" s="32"/>
      <c r="M288" s="32"/>
      <c r="N288" s="32"/>
      <c r="O288" s="227"/>
      <c r="P288" s="162"/>
      <c r="Q288" s="12"/>
    </row>
    <row r="289" spans="1:17" x14ac:dyDescent="0.25">
      <c r="A289" s="27"/>
      <c r="B289" s="27"/>
      <c r="C289" s="33"/>
      <c r="D289" s="12"/>
      <c r="E289" s="12"/>
      <c r="F289" s="27"/>
      <c r="G289" s="12"/>
      <c r="H289" s="49"/>
      <c r="I289" s="188">
        <f>SUM(I286:I288)</f>
        <v>10000</v>
      </c>
      <c r="J289" s="31"/>
      <c r="K289" s="32"/>
      <c r="L289" s="32"/>
      <c r="M289" s="32"/>
      <c r="N289" s="32"/>
      <c r="O289" s="227"/>
      <c r="P289" s="162"/>
      <c r="Q289" s="12"/>
    </row>
    <row r="290" spans="1:17" x14ac:dyDescent="0.25">
      <c r="A290" s="27"/>
      <c r="B290" s="27"/>
      <c r="C290" s="33"/>
      <c r="D290" s="12"/>
      <c r="E290" s="12"/>
      <c r="F290" s="27"/>
      <c r="G290" s="12"/>
      <c r="H290" s="49"/>
      <c r="I290" s="188"/>
      <c r="J290" s="31"/>
      <c r="K290" s="32"/>
      <c r="L290" s="32"/>
      <c r="M290" s="32"/>
      <c r="N290" s="32"/>
      <c r="O290" s="227"/>
      <c r="P290" s="162"/>
      <c r="Q290" s="12"/>
    </row>
    <row r="291" spans="1:17" x14ac:dyDescent="0.25">
      <c r="A291" s="27"/>
      <c r="B291" s="27"/>
      <c r="C291" s="33"/>
      <c r="D291" s="12"/>
      <c r="E291" s="12"/>
      <c r="F291" s="27"/>
      <c r="G291" s="12"/>
      <c r="H291" s="49"/>
      <c r="I291" s="188"/>
      <c r="J291" s="31"/>
      <c r="K291" s="32"/>
      <c r="L291" s="32"/>
      <c r="M291" s="32"/>
      <c r="N291" s="32"/>
      <c r="O291" s="227"/>
      <c r="P291" s="162"/>
      <c r="Q291" s="12"/>
    </row>
    <row r="292" spans="1:17" x14ac:dyDescent="0.25">
      <c r="A292" s="27"/>
      <c r="B292" s="27"/>
      <c r="C292" s="33"/>
      <c r="D292" s="12"/>
      <c r="E292" s="12"/>
      <c r="F292" s="27"/>
      <c r="G292" s="12"/>
      <c r="H292" s="49"/>
      <c r="I292" s="188"/>
      <c r="J292" s="31"/>
      <c r="K292" s="32"/>
      <c r="L292" s="32"/>
      <c r="M292" s="32"/>
      <c r="N292" s="32"/>
      <c r="O292" s="227"/>
      <c r="P292" s="162"/>
      <c r="Q292" s="12"/>
    </row>
    <row r="293" spans="1:17" x14ac:dyDescent="0.25">
      <c r="A293" s="27"/>
      <c r="B293" s="27"/>
      <c r="C293" s="33"/>
      <c r="D293" s="12"/>
      <c r="E293" s="12"/>
      <c r="F293" s="27"/>
      <c r="G293" s="12"/>
      <c r="H293" s="49"/>
      <c r="I293" s="188"/>
      <c r="J293" s="31"/>
      <c r="K293" s="32"/>
      <c r="L293" s="32"/>
      <c r="M293" s="32"/>
      <c r="N293" s="32"/>
      <c r="O293" s="227"/>
      <c r="P293" s="162"/>
      <c r="Q293" s="12"/>
    </row>
    <row r="294" spans="1:17" x14ac:dyDescent="0.25">
      <c r="A294" s="27"/>
      <c r="B294" s="27"/>
      <c r="C294" s="33"/>
      <c r="D294" s="12"/>
      <c r="E294" s="12"/>
      <c r="F294" s="27"/>
      <c r="G294" s="12"/>
      <c r="H294" s="49"/>
      <c r="I294" s="188"/>
      <c r="J294" s="31"/>
      <c r="K294" s="32"/>
      <c r="L294" s="32"/>
      <c r="M294" s="32"/>
      <c r="N294" s="32"/>
      <c r="O294" s="227"/>
      <c r="P294" s="162"/>
      <c r="Q294" s="12"/>
    </row>
    <row r="295" spans="1:17" x14ac:dyDescent="0.25">
      <c r="A295" s="27"/>
      <c r="B295" s="27"/>
      <c r="C295" s="27"/>
      <c r="D295" s="33"/>
      <c r="E295" s="12"/>
      <c r="F295" s="12"/>
      <c r="G295" s="27"/>
      <c r="H295" s="12"/>
      <c r="I295" s="49"/>
      <c r="J295" s="188"/>
      <c r="K295" s="31"/>
      <c r="L295" s="32"/>
      <c r="M295" s="32"/>
      <c r="N295" s="32"/>
      <c r="O295" s="32"/>
      <c r="P295" s="227"/>
      <c r="Q295" s="162"/>
    </row>
    <row r="296" spans="1:17" x14ac:dyDescent="0.25">
      <c r="A296" s="27"/>
      <c r="B296" s="27"/>
      <c r="C296" s="27"/>
      <c r="D296" s="33"/>
      <c r="E296" s="12"/>
      <c r="F296" s="12"/>
      <c r="G296" s="27"/>
      <c r="H296" s="12"/>
      <c r="I296" s="49"/>
      <c r="J296" s="188"/>
      <c r="K296" s="31"/>
      <c r="L296" s="32"/>
      <c r="M296" s="32"/>
      <c r="N296" s="32"/>
      <c r="O296" s="32"/>
      <c r="P296" s="227"/>
      <c r="Q296" s="162"/>
    </row>
    <row r="297" spans="1:17" x14ac:dyDescent="0.25">
      <c r="A297" s="27"/>
      <c r="H297" s="62"/>
    </row>
    <row r="298" spans="1:17" x14ac:dyDescent="0.25">
      <c r="A298" s="27"/>
      <c r="B298" s="713" t="s">
        <v>2</v>
      </c>
      <c r="C298" s="713"/>
      <c r="D298" s="713"/>
      <c r="E298" s="713"/>
      <c r="F298" s="713"/>
      <c r="G298" s="713"/>
      <c r="H298" s="713"/>
      <c r="I298" s="713"/>
      <c r="J298" s="713"/>
      <c r="K298" s="713"/>
      <c r="L298" s="713"/>
      <c r="M298" s="713"/>
      <c r="N298" s="713"/>
      <c r="O298" s="713"/>
      <c r="P298" s="713"/>
      <c r="Q298" s="713"/>
    </row>
    <row r="299" spans="1:17" x14ac:dyDescent="0.25">
      <c r="A299" s="27"/>
      <c r="B299" s="713" t="s">
        <v>3</v>
      </c>
      <c r="C299" s="713"/>
      <c r="D299" s="713"/>
      <c r="E299" s="713"/>
      <c r="F299" s="713"/>
      <c r="G299" s="713"/>
      <c r="H299" s="713"/>
      <c r="I299" s="713"/>
      <c r="J299" s="713"/>
      <c r="K299" s="713"/>
      <c r="L299" s="713"/>
      <c r="M299" s="713"/>
      <c r="N299" s="713"/>
      <c r="O299" s="713"/>
      <c r="P299" s="713"/>
      <c r="Q299" s="713"/>
    </row>
    <row r="300" spans="1:17" x14ac:dyDescent="0.25">
      <c r="A300" s="27"/>
      <c r="B300" s="713" t="s">
        <v>494</v>
      </c>
      <c r="C300" s="713"/>
      <c r="D300" s="713"/>
      <c r="E300" s="713"/>
      <c r="F300" s="713"/>
      <c r="G300" s="713"/>
      <c r="H300" s="713"/>
      <c r="I300" s="713"/>
      <c r="J300" s="713"/>
      <c r="K300" s="713"/>
      <c r="L300" s="713"/>
      <c r="M300" s="713"/>
      <c r="N300" s="713"/>
      <c r="O300" s="713"/>
      <c r="P300" s="713"/>
      <c r="Q300" s="713"/>
    </row>
    <row r="301" spans="1:17" x14ac:dyDescent="0.25">
      <c r="A301" s="27"/>
      <c r="B301" s="714" t="s">
        <v>4</v>
      </c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  <c r="M301" s="714"/>
      <c r="N301" s="714"/>
      <c r="O301" s="714"/>
      <c r="P301" s="714"/>
      <c r="Q301" s="714"/>
    </row>
    <row r="302" spans="1:17" x14ac:dyDescent="0.25">
      <c r="A302" s="27"/>
      <c r="B302" s="706" t="s">
        <v>331</v>
      </c>
      <c r="C302" s="706"/>
      <c r="D302" s="706"/>
      <c r="E302" s="706"/>
      <c r="F302" s="706"/>
      <c r="G302" s="706"/>
      <c r="H302" s="706"/>
      <c r="I302" s="706"/>
      <c r="J302" s="706"/>
      <c r="K302" s="706"/>
      <c r="L302" s="706"/>
      <c r="M302" s="706"/>
      <c r="N302" s="706"/>
      <c r="O302" s="706"/>
      <c r="P302" s="706"/>
      <c r="Q302" s="706"/>
    </row>
    <row r="303" spans="1:17" ht="18.75" thickBot="1" x14ac:dyDescent="0.3">
      <c r="A303" s="27"/>
      <c r="B303" s="2"/>
      <c r="C303" s="2"/>
      <c r="D303" s="3"/>
      <c r="E303" s="3"/>
      <c r="F303" s="3"/>
      <c r="G303" s="3"/>
      <c r="H303" s="4"/>
      <c r="I303" s="3"/>
      <c r="J303" s="3"/>
      <c r="K303" s="3"/>
      <c r="L303" s="3"/>
      <c r="M303" s="3"/>
      <c r="N303" s="3"/>
      <c r="O303" s="3"/>
      <c r="P303" s="2"/>
      <c r="Q303" s="2"/>
    </row>
    <row r="304" spans="1:17" ht="15.75" thickTop="1" x14ac:dyDescent="0.25">
      <c r="A304" s="27"/>
      <c r="B304" s="698" t="s">
        <v>6</v>
      </c>
      <c r="C304" s="700" t="s">
        <v>7</v>
      </c>
      <c r="D304" s="702" t="s">
        <v>8</v>
      </c>
      <c r="E304" s="702" t="s">
        <v>9</v>
      </c>
      <c r="F304" s="702" t="s">
        <v>10</v>
      </c>
      <c r="G304" s="702" t="s">
        <v>11</v>
      </c>
      <c r="H304" s="700" t="s">
        <v>12</v>
      </c>
      <c r="I304" s="704" t="s">
        <v>13</v>
      </c>
      <c r="J304" s="704" t="s">
        <v>14</v>
      </c>
      <c r="K304" s="704" t="s">
        <v>15</v>
      </c>
      <c r="L304" s="715" t="s">
        <v>16</v>
      </c>
      <c r="M304" s="716"/>
      <c r="N304" s="716"/>
      <c r="O304" s="717"/>
      <c r="P304" s="721" t="s">
        <v>17</v>
      </c>
      <c r="Q304" s="722"/>
    </row>
    <row r="305" spans="1:17" x14ac:dyDescent="0.25">
      <c r="A305" s="27"/>
      <c r="B305" s="699"/>
      <c r="C305" s="701"/>
      <c r="D305" s="703"/>
      <c r="E305" s="703"/>
      <c r="F305" s="703"/>
      <c r="G305" s="703"/>
      <c r="H305" s="701"/>
      <c r="I305" s="705"/>
      <c r="J305" s="705"/>
      <c r="K305" s="705"/>
      <c r="L305" s="718"/>
      <c r="M305" s="719"/>
      <c r="N305" s="719"/>
      <c r="O305" s="720"/>
      <c r="P305" s="723"/>
      <c r="Q305" s="724"/>
    </row>
    <row r="306" spans="1:17" x14ac:dyDescent="0.25">
      <c r="A306" s="27"/>
      <c r="B306" s="699"/>
      <c r="C306" s="701"/>
      <c r="D306" s="703"/>
      <c r="E306" s="703"/>
      <c r="F306" s="703"/>
      <c r="G306" s="703"/>
      <c r="H306" s="701"/>
      <c r="I306" s="705"/>
      <c r="J306" s="705"/>
      <c r="K306" s="705"/>
      <c r="L306" s="711" t="s">
        <v>19</v>
      </c>
      <c r="M306" s="711" t="s">
        <v>20</v>
      </c>
      <c r="N306" s="711" t="s">
        <v>21</v>
      </c>
      <c r="O306" s="711" t="s">
        <v>22</v>
      </c>
      <c r="P306" s="695" t="s">
        <v>23</v>
      </c>
      <c r="Q306" s="695" t="s">
        <v>24</v>
      </c>
    </row>
    <row r="307" spans="1:17" ht="15.75" thickBot="1" x14ac:dyDescent="0.3">
      <c r="A307" s="27"/>
      <c r="B307" s="727"/>
      <c r="C307" s="725"/>
      <c r="D307" s="707"/>
      <c r="E307" s="707"/>
      <c r="F307" s="707"/>
      <c r="G307" s="707"/>
      <c r="H307" s="725"/>
      <c r="I307" s="696"/>
      <c r="J307" s="696"/>
      <c r="K307" s="696"/>
      <c r="L307" s="712"/>
      <c r="M307" s="712"/>
      <c r="N307" s="712"/>
      <c r="O307" s="712"/>
      <c r="P307" s="696"/>
      <c r="Q307" s="696"/>
    </row>
    <row r="308" spans="1:17" ht="36.75" thickBot="1" x14ac:dyDescent="0.3">
      <c r="A308" s="27"/>
      <c r="B308" s="22">
        <v>1</v>
      </c>
      <c r="C308" s="23">
        <v>21502</v>
      </c>
      <c r="D308" s="484" t="s">
        <v>491</v>
      </c>
      <c r="E308" s="174" t="s">
        <v>71</v>
      </c>
      <c r="F308" s="174" t="s">
        <v>72</v>
      </c>
      <c r="G308" s="185">
        <v>1</v>
      </c>
      <c r="H308" s="174" t="s">
        <v>75</v>
      </c>
      <c r="I308" s="149">
        <v>15000</v>
      </c>
      <c r="J308" s="149">
        <v>15000</v>
      </c>
      <c r="K308" s="57" t="s">
        <v>28</v>
      </c>
      <c r="L308" s="58">
        <v>0</v>
      </c>
      <c r="M308" s="58">
        <v>1</v>
      </c>
      <c r="N308" s="58">
        <v>0</v>
      </c>
      <c r="O308" s="58">
        <v>0</v>
      </c>
      <c r="P308" s="26" t="s">
        <v>29</v>
      </c>
      <c r="Q308" s="246"/>
    </row>
    <row r="309" spans="1:17" ht="15.75" thickTop="1" x14ac:dyDescent="0.25">
      <c r="A309" s="27"/>
      <c r="B309" s="27"/>
      <c r="C309" s="27"/>
      <c r="D309" s="33"/>
      <c r="E309" s="12"/>
      <c r="F309" s="12"/>
      <c r="G309" s="27"/>
      <c r="H309" s="12"/>
      <c r="I309" s="49"/>
      <c r="J309" s="188"/>
      <c r="K309" s="31"/>
      <c r="L309" s="32"/>
      <c r="M309" s="32"/>
      <c r="N309" s="32"/>
      <c r="O309" s="32"/>
      <c r="P309" s="227"/>
      <c r="Q309" s="162"/>
    </row>
    <row r="310" spans="1:17" x14ac:dyDescent="0.25">
      <c r="A310" s="27"/>
      <c r="B310" s="27"/>
      <c r="C310" s="27"/>
      <c r="D310" s="33"/>
      <c r="E310" s="12"/>
      <c r="F310" s="12"/>
      <c r="G310" s="27"/>
      <c r="H310" s="12"/>
      <c r="I310" s="49"/>
      <c r="J310" s="188"/>
      <c r="K310" s="31"/>
      <c r="L310" s="32"/>
      <c r="M310" s="32"/>
      <c r="N310" s="32"/>
      <c r="O310" s="32"/>
      <c r="P310" s="227"/>
      <c r="Q310" s="162"/>
    </row>
    <row r="311" spans="1:17" x14ac:dyDescent="0.25">
      <c r="A311" s="27"/>
      <c r="B311" s="27"/>
      <c r="C311" s="27"/>
      <c r="D311" s="33"/>
      <c r="E311" s="12"/>
      <c r="F311" s="12"/>
      <c r="G311" s="27"/>
      <c r="H311" s="12"/>
      <c r="I311" s="49"/>
      <c r="J311" s="188">
        <f>SUM(J308:J310)</f>
        <v>15000</v>
      </c>
      <c r="K311" s="31"/>
      <c r="L311" s="32"/>
      <c r="M311" s="32"/>
      <c r="N311" s="32"/>
      <c r="O311" s="32"/>
      <c r="P311" s="227"/>
      <c r="Q311" s="162"/>
    </row>
    <row r="312" spans="1:17" x14ac:dyDescent="0.25">
      <c r="A312" s="27"/>
      <c r="B312" s="27"/>
      <c r="C312" s="27"/>
      <c r="D312" s="33"/>
      <c r="E312" s="12"/>
      <c r="F312" s="12"/>
      <c r="G312" s="27"/>
      <c r="H312" s="12"/>
      <c r="I312" s="49"/>
      <c r="J312" s="188"/>
      <c r="K312" s="31"/>
      <c r="L312" s="32"/>
      <c r="M312" s="32"/>
      <c r="N312" s="32"/>
      <c r="O312" s="32"/>
      <c r="P312" s="227"/>
      <c r="Q312" s="162"/>
    </row>
    <row r="313" spans="1:17" x14ac:dyDescent="0.25">
      <c r="A313" s="27"/>
      <c r="B313" s="27"/>
      <c r="C313" s="33"/>
      <c r="D313" s="13"/>
      <c r="E313" s="13"/>
      <c r="F313" s="27"/>
      <c r="G313" s="12"/>
      <c r="H313" s="49"/>
      <c r="I313" s="49"/>
      <c r="J313" s="31"/>
      <c r="K313" s="32"/>
      <c r="L313" s="32"/>
      <c r="M313" s="32"/>
      <c r="N313" s="32"/>
      <c r="O313" s="47"/>
      <c r="P313" s="34"/>
      <c r="Q313" s="50"/>
    </row>
    <row r="314" spans="1:17" x14ac:dyDescent="0.25">
      <c r="G314" s="62"/>
    </row>
    <row r="315" spans="1:17" x14ac:dyDescent="0.25">
      <c r="A315" s="706" t="s">
        <v>0</v>
      </c>
      <c r="B315" s="706"/>
      <c r="C315" s="706"/>
      <c r="D315" s="706"/>
      <c r="E315" s="706"/>
      <c r="F315" s="706"/>
      <c r="G315" s="706"/>
      <c r="H315" s="706"/>
      <c r="I315" s="706"/>
      <c r="J315" s="706"/>
      <c r="K315" s="706"/>
      <c r="L315" s="706"/>
      <c r="M315" s="706"/>
      <c r="N315" s="706"/>
      <c r="O315" s="706"/>
      <c r="P315" s="706"/>
      <c r="Q315" s="706"/>
    </row>
    <row r="316" spans="1:17" x14ac:dyDescent="0.25">
      <c r="A316" s="713" t="s">
        <v>1</v>
      </c>
      <c r="B316" s="713"/>
      <c r="C316" s="713"/>
      <c r="D316" s="713"/>
      <c r="E316" s="713"/>
      <c r="F316" s="713"/>
      <c r="G316" s="713"/>
      <c r="H316" s="713"/>
      <c r="I316" s="713"/>
      <c r="J316" s="713"/>
      <c r="K316" s="713"/>
      <c r="L316" s="713"/>
      <c r="M316" s="713"/>
      <c r="N316" s="713"/>
      <c r="O316" s="713"/>
      <c r="P316" s="713"/>
      <c r="Q316" s="713"/>
    </row>
    <row r="317" spans="1:17" x14ac:dyDescent="0.25">
      <c r="A317" s="713" t="s">
        <v>2</v>
      </c>
      <c r="B317" s="713"/>
      <c r="C317" s="713"/>
      <c r="D317" s="713"/>
      <c r="E317" s="713"/>
      <c r="F317" s="713"/>
      <c r="G317" s="713"/>
      <c r="H317" s="713"/>
      <c r="I317" s="713"/>
      <c r="J317" s="713"/>
      <c r="K317" s="713"/>
      <c r="L317" s="713"/>
      <c r="M317" s="713"/>
      <c r="N317" s="713"/>
      <c r="O317" s="713"/>
      <c r="P317" s="713"/>
      <c r="Q317" s="713"/>
    </row>
    <row r="318" spans="1:17" x14ac:dyDescent="0.25">
      <c r="A318" s="713" t="s">
        <v>3</v>
      </c>
      <c r="B318" s="713"/>
      <c r="C318" s="713"/>
      <c r="D318" s="713"/>
      <c r="E318" s="713"/>
      <c r="F318" s="713"/>
      <c r="G318" s="713"/>
      <c r="H318" s="713"/>
      <c r="I318" s="713"/>
      <c r="J318" s="713"/>
      <c r="K318" s="713"/>
      <c r="L318" s="713"/>
      <c r="M318" s="713"/>
      <c r="N318" s="713"/>
      <c r="O318" s="713"/>
      <c r="P318" s="713"/>
      <c r="Q318" s="713"/>
    </row>
    <row r="319" spans="1:17" x14ac:dyDescent="0.25">
      <c r="A319" s="713" t="s">
        <v>494</v>
      </c>
      <c r="B319" s="713"/>
      <c r="C319" s="713"/>
      <c r="D319" s="713"/>
      <c r="E319" s="713"/>
      <c r="F319" s="713"/>
      <c r="G319" s="713"/>
      <c r="H319" s="713"/>
      <c r="I319" s="713"/>
      <c r="J319" s="713"/>
      <c r="K319" s="713"/>
      <c r="L319" s="713"/>
      <c r="M319" s="713"/>
      <c r="N319" s="713"/>
      <c r="O319" s="713"/>
      <c r="P319" s="713"/>
      <c r="Q319" s="713"/>
    </row>
    <row r="320" spans="1:17" x14ac:dyDescent="0.25">
      <c r="A320" s="726" t="s">
        <v>4</v>
      </c>
      <c r="B320" s="726"/>
      <c r="C320" s="726"/>
      <c r="D320" s="726"/>
      <c r="E320" s="726"/>
      <c r="F320" s="726"/>
      <c r="G320" s="726"/>
      <c r="H320" s="726"/>
      <c r="I320" s="726"/>
      <c r="J320" s="726"/>
      <c r="K320" s="726"/>
      <c r="L320" s="726"/>
      <c r="M320" s="726"/>
      <c r="N320" s="726"/>
      <c r="O320" s="726"/>
      <c r="P320" s="726"/>
      <c r="Q320" s="726"/>
    </row>
    <row r="321" spans="1:17" x14ac:dyDescent="0.25">
      <c r="A321" s="697" t="s">
        <v>67</v>
      </c>
      <c r="B321" s="697"/>
      <c r="C321" s="697"/>
      <c r="D321" s="697"/>
      <c r="E321" s="697"/>
      <c r="F321" s="697"/>
      <c r="G321" s="697"/>
      <c r="H321" s="697"/>
      <c r="I321" s="697"/>
      <c r="J321" s="697"/>
      <c r="K321" s="697"/>
      <c r="L321" s="697"/>
      <c r="M321" s="697"/>
      <c r="N321" s="697"/>
      <c r="O321" s="697"/>
      <c r="P321" s="697"/>
      <c r="Q321" s="697"/>
    </row>
    <row r="322" spans="1:17" ht="15.75" thickBot="1" x14ac:dyDescent="0.3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</row>
    <row r="323" spans="1:17" ht="15.75" customHeight="1" thickTop="1" x14ac:dyDescent="0.25">
      <c r="A323" s="698" t="s">
        <v>6</v>
      </c>
      <c r="B323" s="700" t="s">
        <v>7</v>
      </c>
      <c r="C323" s="702" t="s">
        <v>8</v>
      </c>
      <c r="D323" s="702" t="s">
        <v>9</v>
      </c>
      <c r="E323" s="702" t="s">
        <v>10</v>
      </c>
      <c r="F323" s="702" t="s">
        <v>11</v>
      </c>
      <c r="G323" s="700" t="s">
        <v>12</v>
      </c>
      <c r="H323" s="704" t="s">
        <v>13</v>
      </c>
      <c r="I323" s="704" t="s">
        <v>14</v>
      </c>
      <c r="J323" s="704" t="s">
        <v>15</v>
      </c>
      <c r="K323" s="715" t="s">
        <v>16</v>
      </c>
      <c r="L323" s="716"/>
      <c r="M323" s="716"/>
      <c r="N323" s="717"/>
      <c r="O323" s="721" t="s">
        <v>17</v>
      </c>
      <c r="P323" s="722"/>
      <c r="Q323" s="708" t="s">
        <v>18</v>
      </c>
    </row>
    <row r="324" spans="1:17" x14ac:dyDescent="0.25">
      <c r="A324" s="699"/>
      <c r="B324" s="701"/>
      <c r="C324" s="703"/>
      <c r="D324" s="703"/>
      <c r="E324" s="703"/>
      <c r="F324" s="703"/>
      <c r="G324" s="701"/>
      <c r="H324" s="705"/>
      <c r="I324" s="705"/>
      <c r="J324" s="705"/>
      <c r="K324" s="718"/>
      <c r="L324" s="719"/>
      <c r="M324" s="719"/>
      <c r="N324" s="720"/>
      <c r="O324" s="723"/>
      <c r="P324" s="724"/>
      <c r="Q324" s="709"/>
    </row>
    <row r="325" spans="1:17" ht="15" customHeight="1" x14ac:dyDescent="0.25">
      <c r="A325" s="699"/>
      <c r="B325" s="701"/>
      <c r="C325" s="703"/>
      <c r="D325" s="703"/>
      <c r="E325" s="703"/>
      <c r="F325" s="703"/>
      <c r="G325" s="701"/>
      <c r="H325" s="705"/>
      <c r="I325" s="705"/>
      <c r="J325" s="705"/>
      <c r="K325" s="711" t="s">
        <v>19</v>
      </c>
      <c r="L325" s="711" t="s">
        <v>20</v>
      </c>
      <c r="M325" s="711" t="s">
        <v>21</v>
      </c>
      <c r="N325" s="711" t="s">
        <v>22</v>
      </c>
      <c r="O325" s="695" t="s">
        <v>23</v>
      </c>
      <c r="P325" s="695" t="s">
        <v>24</v>
      </c>
      <c r="Q325" s="709"/>
    </row>
    <row r="326" spans="1:17" x14ac:dyDescent="0.25">
      <c r="A326" s="699"/>
      <c r="B326" s="701"/>
      <c r="C326" s="703"/>
      <c r="D326" s="703"/>
      <c r="E326" s="703"/>
      <c r="F326" s="703"/>
      <c r="G326" s="701"/>
      <c r="H326" s="705"/>
      <c r="I326" s="705"/>
      <c r="J326" s="705"/>
      <c r="K326" s="746"/>
      <c r="L326" s="746"/>
      <c r="M326" s="746"/>
      <c r="N326" s="746"/>
      <c r="O326" s="705"/>
      <c r="P326" s="705"/>
      <c r="Q326" s="709"/>
    </row>
    <row r="327" spans="1:17" ht="15" customHeight="1" x14ac:dyDescent="0.25">
      <c r="A327" s="15">
        <v>1</v>
      </c>
      <c r="B327" s="16">
        <v>21601</v>
      </c>
      <c r="C327" s="130" t="s">
        <v>333</v>
      </c>
      <c r="D327" s="754" t="s">
        <v>25</v>
      </c>
      <c r="E327" s="754" t="s">
        <v>26</v>
      </c>
      <c r="F327" s="16">
        <v>500</v>
      </c>
      <c r="G327" s="65" t="s">
        <v>81</v>
      </c>
      <c r="H327" s="66">
        <v>42.5</v>
      </c>
      <c r="I327" s="17">
        <f>H327*F327</f>
        <v>21250</v>
      </c>
      <c r="J327" s="18" t="s">
        <v>28</v>
      </c>
      <c r="K327" s="19">
        <v>0.1</v>
      </c>
      <c r="L327" s="19">
        <v>0.4</v>
      </c>
      <c r="M327" s="19">
        <v>0.1</v>
      </c>
      <c r="N327" s="19">
        <v>0.4</v>
      </c>
      <c r="O327" s="45"/>
      <c r="P327" s="21" t="s">
        <v>29</v>
      </c>
      <c r="Q327" s="755" t="s">
        <v>30</v>
      </c>
    </row>
    <row r="328" spans="1:17" x14ac:dyDescent="0.25">
      <c r="A328" s="15">
        <v>2</v>
      </c>
      <c r="B328" s="16">
        <v>21601</v>
      </c>
      <c r="C328" s="130" t="s">
        <v>334</v>
      </c>
      <c r="D328" s="732"/>
      <c r="E328" s="732"/>
      <c r="F328" s="16">
        <v>800</v>
      </c>
      <c r="G328" s="65" t="s">
        <v>81</v>
      </c>
      <c r="H328" s="66">
        <v>28.5</v>
      </c>
      <c r="I328" s="17">
        <f t="shared" ref="I328:I362" si="6">H328*F328</f>
        <v>22800</v>
      </c>
      <c r="J328" s="18" t="s">
        <v>28</v>
      </c>
      <c r="K328" s="19">
        <v>0.1</v>
      </c>
      <c r="L328" s="19">
        <v>0.4</v>
      </c>
      <c r="M328" s="19">
        <v>0.1</v>
      </c>
      <c r="N328" s="19">
        <v>0.4</v>
      </c>
      <c r="O328" s="45"/>
      <c r="P328" s="21" t="s">
        <v>29</v>
      </c>
      <c r="Q328" s="729"/>
    </row>
    <row r="329" spans="1:17" x14ac:dyDescent="0.25">
      <c r="A329" s="15">
        <v>3</v>
      </c>
      <c r="B329" s="16">
        <v>21601</v>
      </c>
      <c r="C329" s="130" t="s">
        <v>335</v>
      </c>
      <c r="D329" s="732"/>
      <c r="E329" s="732"/>
      <c r="F329" s="16">
        <v>585</v>
      </c>
      <c r="G329" s="65" t="s">
        <v>34</v>
      </c>
      <c r="H329" s="66">
        <v>130</v>
      </c>
      <c r="I329" s="17">
        <f t="shared" si="6"/>
        <v>76050</v>
      </c>
      <c r="J329" s="18" t="s">
        <v>28</v>
      </c>
      <c r="K329" s="19">
        <v>0.1</v>
      </c>
      <c r="L329" s="19">
        <v>0.4</v>
      </c>
      <c r="M329" s="19">
        <v>0.1</v>
      </c>
      <c r="N329" s="19">
        <v>0.4</v>
      </c>
      <c r="O329" s="45"/>
      <c r="P329" s="21" t="s">
        <v>29</v>
      </c>
      <c r="Q329" s="729"/>
    </row>
    <row r="330" spans="1:17" x14ac:dyDescent="0.25">
      <c r="A330" s="15">
        <v>4</v>
      </c>
      <c r="B330" s="16">
        <v>21601</v>
      </c>
      <c r="C330" s="130" t="s">
        <v>336</v>
      </c>
      <c r="D330" s="732"/>
      <c r="E330" s="732"/>
      <c r="F330" s="16">
        <v>585</v>
      </c>
      <c r="G330" s="65" t="s">
        <v>34</v>
      </c>
      <c r="H330" s="66">
        <v>45</v>
      </c>
      <c r="I330" s="17">
        <f t="shared" si="6"/>
        <v>26325</v>
      </c>
      <c r="J330" s="18" t="s">
        <v>28</v>
      </c>
      <c r="K330" s="19">
        <v>0.1</v>
      </c>
      <c r="L330" s="19">
        <v>0.4</v>
      </c>
      <c r="M330" s="19">
        <v>0.1</v>
      </c>
      <c r="N330" s="19">
        <v>0.4</v>
      </c>
      <c r="O330" s="45"/>
      <c r="P330" s="21" t="s">
        <v>29</v>
      </c>
      <c r="Q330" s="729"/>
    </row>
    <row r="331" spans="1:17" x14ac:dyDescent="0.25">
      <c r="A331" s="15">
        <v>5</v>
      </c>
      <c r="B331" s="16">
        <v>21601</v>
      </c>
      <c r="C331" s="130" t="s">
        <v>337</v>
      </c>
      <c r="D331" s="732"/>
      <c r="E331" s="732"/>
      <c r="F331" s="16">
        <v>200</v>
      </c>
      <c r="G331" s="65" t="s">
        <v>31</v>
      </c>
      <c r="H331" s="66">
        <v>120</v>
      </c>
      <c r="I331" s="17">
        <f t="shared" si="6"/>
        <v>24000</v>
      </c>
      <c r="J331" s="18" t="s">
        <v>28</v>
      </c>
      <c r="K331" s="19">
        <v>0.1</v>
      </c>
      <c r="L331" s="19">
        <v>0.4</v>
      </c>
      <c r="M331" s="19">
        <v>0.1</v>
      </c>
      <c r="N331" s="19">
        <v>0.4</v>
      </c>
      <c r="O331" s="45"/>
      <c r="P331" s="21" t="s">
        <v>29</v>
      </c>
      <c r="Q331" s="729"/>
    </row>
    <row r="332" spans="1:17" x14ac:dyDescent="0.25">
      <c r="A332" s="15">
        <v>6</v>
      </c>
      <c r="B332" s="16">
        <v>21601</v>
      </c>
      <c r="C332" s="130" t="s">
        <v>338</v>
      </c>
      <c r="D332" s="732"/>
      <c r="E332" s="732"/>
      <c r="F332" s="16">
        <v>300</v>
      </c>
      <c r="G332" s="65" t="s">
        <v>36</v>
      </c>
      <c r="H332" s="66">
        <v>45</v>
      </c>
      <c r="I332" s="17">
        <f t="shared" si="6"/>
        <v>13500</v>
      </c>
      <c r="J332" s="18" t="s">
        <v>28</v>
      </c>
      <c r="K332" s="19">
        <v>0.1</v>
      </c>
      <c r="L332" s="19">
        <v>0.4</v>
      </c>
      <c r="M332" s="19">
        <v>0.1</v>
      </c>
      <c r="N332" s="19">
        <v>0.4</v>
      </c>
      <c r="O332" s="45"/>
      <c r="P332" s="21" t="s">
        <v>29</v>
      </c>
      <c r="Q332" s="729"/>
    </row>
    <row r="333" spans="1:17" x14ac:dyDescent="0.25">
      <c r="A333" s="15">
        <v>7</v>
      </c>
      <c r="B333" s="16">
        <v>21601</v>
      </c>
      <c r="C333" s="130" t="s">
        <v>497</v>
      </c>
      <c r="D333" s="732"/>
      <c r="E333" s="732"/>
      <c r="F333" s="16">
        <v>50</v>
      </c>
      <c r="G333" s="65" t="s">
        <v>31</v>
      </c>
      <c r="H333" s="66">
        <v>850</v>
      </c>
      <c r="I333" s="17">
        <f t="shared" si="6"/>
        <v>42500</v>
      </c>
      <c r="J333" s="18" t="s">
        <v>28</v>
      </c>
      <c r="K333" s="19">
        <v>0.1</v>
      </c>
      <c r="L333" s="19">
        <v>0.4</v>
      </c>
      <c r="M333" s="19">
        <v>0.1</v>
      </c>
      <c r="N333" s="19">
        <v>0.4</v>
      </c>
      <c r="O333" s="45"/>
      <c r="P333" s="21" t="s">
        <v>29</v>
      </c>
      <c r="Q333" s="729"/>
    </row>
    <row r="334" spans="1:17" x14ac:dyDescent="0.25">
      <c r="A334" s="15">
        <v>8</v>
      </c>
      <c r="B334" s="16">
        <v>21601</v>
      </c>
      <c r="C334" s="130" t="s">
        <v>339</v>
      </c>
      <c r="D334" s="732"/>
      <c r="E334" s="732"/>
      <c r="F334" s="16">
        <v>200</v>
      </c>
      <c r="G334" s="65" t="s">
        <v>31</v>
      </c>
      <c r="H334" s="66">
        <v>65</v>
      </c>
      <c r="I334" s="17">
        <f t="shared" si="6"/>
        <v>13000</v>
      </c>
      <c r="J334" s="18" t="s">
        <v>28</v>
      </c>
      <c r="K334" s="19">
        <v>0.1</v>
      </c>
      <c r="L334" s="19">
        <v>0.4</v>
      </c>
      <c r="M334" s="19">
        <v>0.1</v>
      </c>
      <c r="N334" s="19">
        <v>0.4</v>
      </c>
      <c r="O334" s="45"/>
      <c r="P334" s="21" t="s">
        <v>29</v>
      </c>
      <c r="Q334" s="729"/>
    </row>
    <row r="335" spans="1:17" x14ac:dyDescent="0.25">
      <c r="A335" s="15">
        <v>9</v>
      </c>
      <c r="B335" s="16">
        <v>21601</v>
      </c>
      <c r="C335" s="130" t="s">
        <v>340</v>
      </c>
      <c r="D335" s="732"/>
      <c r="E335" s="732"/>
      <c r="F335" s="16">
        <v>590</v>
      </c>
      <c r="G335" s="65" t="s">
        <v>81</v>
      </c>
      <c r="H335" s="66">
        <v>32</v>
      </c>
      <c r="I335" s="17">
        <f t="shared" si="6"/>
        <v>18880</v>
      </c>
      <c r="J335" s="18" t="s">
        <v>28</v>
      </c>
      <c r="K335" s="19">
        <v>0.1</v>
      </c>
      <c r="L335" s="19">
        <v>0.4</v>
      </c>
      <c r="M335" s="19">
        <v>0.1</v>
      </c>
      <c r="N335" s="19">
        <v>0.4</v>
      </c>
      <c r="O335" s="45"/>
      <c r="P335" s="21" t="s">
        <v>29</v>
      </c>
      <c r="Q335" s="729"/>
    </row>
    <row r="336" spans="1:17" x14ac:dyDescent="0.25">
      <c r="A336" s="15">
        <v>10</v>
      </c>
      <c r="B336" s="16">
        <v>21601</v>
      </c>
      <c r="C336" s="130" t="s">
        <v>341</v>
      </c>
      <c r="D336" s="732"/>
      <c r="E336" s="732"/>
      <c r="F336" s="16">
        <v>403</v>
      </c>
      <c r="G336" s="65" t="s">
        <v>453</v>
      </c>
      <c r="H336" s="66">
        <v>35</v>
      </c>
      <c r="I336" s="17">
        <f t="shared" si="6"/>
        <v>14105</v>
      </c>
      <c r="J336" s="18" t="s">
        <v>28</v>
      </c>
      <c r="K336" s="19">
        <v>0.1</v>
      </c>
      <c r="L336" s="19">
        <v>0.4</v>
      </c>
      <c r="M336" s="19">
        <v>0.1</v>
      </c>
      <c r="N336" s="19">
        <v>0.4</v>
      </c>
      <c r="O336" s="45"/>
      <c r="P336" s="21" t="s">
        <v>29</v>
      </c>
      <c r="Q336" s="729"/>
    </row>
    <row r="337" spans="1:17" x14ac:dyDescent="0.25">
      <c r="A337" s="15">
        <v>11</v>
      </c>
      <c r="B337" s="16">
        <v>21601</v>
      </c>
      <c r="C337" s="130" t="s">
        <v>342</v>
      </c>
      <c r="D337" s="732"/>
      <c r="E337" s="732"/>
      <c r="F337" s="16">
        <v>300</v>
      </c>
      <c r="G337" s="65" t="s">
        <v>31</v>
      </c>
      <c r="H337" s="66">
        <v>68.900000000000006</v>
      </c>
      <c r="I337" s="17">
        <f t="shared" si="6"/>
        <v>20670</v>
      </c>
      <c r="J337" s="18" t="s">
        <v>28</v>
      </c>
      <c r="K337" s="19">
        <v>0.1</v>
      </c>
      <c r="L337" s="19">
        <v>0.4</v>
      </c>
      <c r="M337" s="19">
        <v>0.1</v>
      </c>
      <c r="N337" s="19">
        <v>0.4</v>
      </c>
      <c r="O337" s="45"/>
      <c r="P337" s="21" t="s">
        <v>29</v>
      </c>
      <c r="Q337" s="729"/>
    </row>
    <row r="338" spans="1:17" x14ac:dyDescent="0.25">
      <c r="A338" s="15">
        <v>12</v>
      </c>
      <c r="B338" s="16">
        <v>21601</v>
      </c>
      <c r="C338" s="130" t="s">
        <v>343</v>
      </c>
      <c r="D338" s="732"/>
      <c r="E338" s="732"/>
      <c r="F338" s="16">
        <v>505</v>
      </c>
      <c r="G338" s="65" t="s">
        <v>31</v>
      </c>
      <c r="H338" s="66">
        <v>42.3</v>
      </c>
      <c r="I338" s="17">
        <f t="shared" si="6"/>
        <v>21361.5</v>
      </c>
      <c r="J338" s="18" t="s">
        <v>28</v>
      </c>
      <c r="K338" s="19">
        <v>0.1</v>
      </c>
      <c r="L338" s="19">
        <v>0.4</v>
      </c>
      <c r="M338" s="19">
        <v>0.1</v>
      </c>
      <c r="N338" s="19">
        <v>0.4</v>
      </c>
      <c r="O338" s="45"/>
      <c r="P338" s="21" t="s">
        <v>29</v>
      </c>
      <c r="Q338" s="729"/>
    </row>
    <row r="339" spans="1:17" x14ac:dyDescent="0.25">
      <c r="A339" s="15">
        <v>13</v>
      </c>
      <c r="B339" s="16">
        <v>21601</v>
      </c>
      <c r="C339" s="130" t="s">
        <v>344</v>
      </c>
      <c r="D339" s="732"/>
      <c r="E339" s="732"/>
      <c r="F339" s="16">
        <v>600</v>
      </c>
      <c r="G339" s="65" t="s">
        <v>31</v>
      </c>
      <c r="H339" s="66">
        <v>22.3</v>
      </c>
      <c r="I339" s="17">
        <f t="shared" si="6"/>
        <v>13380</v>
      </c>
      <c r="J339" s="18" t="s">
        <v>28</v>
      </c>
      <c r="K339" s="19">
        <v>0.1</v>
      </c>
      <c r="L339" s="19">
        <v>0.4</v>
      </c>
      <c r="M339" s="19">
        <v>0.1</v>
      </c>
      <c r="N339" s="19">
        <v>0.4</v>
      </c>
      <c r="O339" s="45"/>
      <c r="P339" s="21" t="s">
        <v>29</v>
      </c>
      <c r="Q339" s="729"/>
    </row>
    <row r="340" spans="1:17" x14ac:dyDescent="0.25">
      <c r="A340" s="15">
        <v>14</v>
      </c>
      <c r="B340" s="16">
        <v>21601</v>
      </c>
      <c r="C340" s="130" t="s">
        <v>345</v>
      </c>
      <c r="D340" s="732"/>
      <c r="E340" s="732"/>
      <c r="F340" s="16">
        <v>600</v>
      </c>
      <c r="G340" s="65" t="s">
        <v>31</v>
      </c>
      <c r="H340" s="66">
        <v>48</v>
      </c>
      <c r="I340" s="17">
        <f t="shared" si="6"/>
        <v>28800</v>
      </c>
      <c r="J340" s="18" t="s">
        <v>28</v>
      </c>
      <c r="K340" s="19">
        <v>0.1</v>
      </c>
      <c r="L340" s="19">
        <v>0.4</v>
      </c>
      <c r="M340" s="19">
        <v>0.1</v>
      </c>
      <c r="N340" s="19">
        <v>0.4</v>
      </c>
      <c r="O340" s="45"/>
      <c r="P340" s="21" t="s">
        <v>29</v>
      </c>
      <c r="Q340" s="729"/>
    </row>
    <row r="341" spans="1:17" x14ac:dyDescent="0.25">
      <c r="A341" s="15">
        <v>15</v>
      </c>
      <c r="B341" s="16">
        <v>21601</v>
      </c>
      <c r="C341" s="130" t="s">
        <v>346</v>
      </c>
      <c r="D341" s="732"/>
      <c r="E341" s="732"/>
      <c r="F341" s="16">
        <v>318</v>
      </c>
      <c r="G341" s="65" t="s">
        <v>31</v>
      </c>
      <c r="H341" s="66">
        <v>82.5</v>
      </c>
      <c r="I341" s="17">
        <f t="shared" si="6"/>
        <v>26235</v>
      </c>
      <c r="J341" s="18" t="s">
        <v>28</v>
      </c>
      <c r="K341" s="19">
        <v>0.1</v>
      </c>
      <c r="L341" s="19">
        <v>0.4</v>
      </c>
      <c r="M341" s="19">
        <v>0.1</v>
      </c>
      <c r="N341" s="19">
        <v>0.4</v>
      </c>
      <c r="O341" s="45"/>
      <c r="P341" s="21" t="s">
        <v>29</v>
      </c>
      <c r="Q341" s="729"/>
    </row>
    <row r="342" spans="1:17" x14ac:dyDescent="0.25">
      <c r="A342" s="15">
        <v>16</v>
      </c>
      <c r="B342" s="16">
        <v>21601</v>
      </c>
      <c r="C342" s="130" t="s">
        <v>347</v>
      </c>
      <c r="D342" s="732"/>
      <c r="E342" s="732"/>
      <c r="F342" s="16">
        <v>850</v>
      </c>
      <c r="G342" s="65" t="s">
        <v>81</v>
      </c>
      <c r="H342" s="66">
        <v>42</v>
      </c>
      <c r="I342" s="17">
        <f t="shared" si="6"/>
        <v>35700</v>
      </c>
      <c r="J342" s="18" t="s">
        <v>28</v>
      </c>
      <c r="K342" s="19">
        <v>0.1</v>
      </c>
      <c r="L342" s="19">
        <v>0.4</v>
      </c>
      <c r="M342" s="19">
        <v>0.1</v>
      </c>
      <c r="N342" s="19">
        <v>0.4</v>
      </c>
      <c r="O342" s="45"/>
      <c r="P342" s="21" t="s">
        <v>29</v>
      </c>
      <c r="Q342" s="729"/>
    </row>
    <row r="343" spans="1:17" x14ac:dyDescent="0.25">
      <c r="A343" s="15">
        <v>17</v>
      </c>
      <c r="B343" s="16">
        <v>21601</v>
      </c>
      <c r="C343" s="130" t="s">
        <v>348</v>
      </c>
      <c r="D343" s="732"/>
      <c r="E343" s="732"/>
      <c r="F343" s="16">
        <v>1501</v>
      </c>
      <c r="G343" s="65" t="s">
        <v>39</v>
      </c>
      <c r="H343" s="66">
        <v>7.5</v>
      </c>
      <c r="I343" s="17">
        <f t="shared" si="6"/>
        <v>11257.5</v>
      </c>
      <c r="J343" s="18" t="s">
        <v>28</v>
      </c>
      <c r="K343" s="19">
        <v>0.1</v>
      </c>
      <c r="L343" s="19">
        <v>0.4</v>
      </c>
      <c r="M343" s="19">
        <v>0.1</v>
      </c>
      <c r="N343" s="19">
        <v>0.4</v>
      </c>
      <c r="O343" s="45"/>
      <c r="P343" s="21" t="s">
        <v>29</v>
      </c>
      <c r="Q343" s="729"/>
    </row>
    <row r="344" spans="1:17" x14ac:dyDescent="0.25">
      <c r="A344" s="15">
        <v>18</v>
      </c>
      <c r="B344" s="16">
        <v>21601</v>
      </c>
      <c r="C344" s="130" t="s">
        <v>349</v>
      </c>
      <c r="D344" s="732"/>
      <c r="E344" s="732"/>
      <c r="F344" s="16">
        <v>1000</v>
      </c>
      <c r="G344" s="65" t="s">
        <v>31</v>
      </c>
      <c r="H344" s="66">
        <v>92</v>
      </c>
      <c r="I344" s="17">
        <f t="shared" si="6"/>
        <v>92000</v>
      </c>
      <c r="J344" s="18" t="s">
        <v>28</v>
      </c>
      <c r="K344" s="19">
        <v>0.1</v>
      </c>
      <c r="L344" s="19">
        <v>0.4</v>
      </c>
      <c r="M344" s="19">
        <v>0.1</v>
      </c>
      <c r="N344" s="19">
        <v>0.4</v>
      </c>
      <c r="O344" s="45"/>
      <c r="P344" s="21" t="s">
        <v>29</v>
      </c>
      <c r="Q344" s="729"/>
    </row>
    <row r="345" spans="1:17" x14ac:dyDescent="0.25">
      <c r="A345" s="15">
        <v>19</v>
      </c>
      <c r="B345" s="16">
        <v>21601</v>
      </c>
      <c r="C345" s="130" t="s">
        <v>350</v>
      </c>
      <c r="D345" s="732"/>
      <c r="E345" s="732"/>
      <c r="F345" s="16">
        <v>1000</v>
      </c>
      <c r="G345" s="65" t="s">
        <v>31</v>
      </c>
      <c r="H345" s="66">
        <v>16.5</v>
      </c>
      <c r="I345" s="17">
        <f t="shared" si="6"/>
        <v>16500</v>
      </c>
      <c r="J345" s="18" t="s">
        <v>28</v>
      </c>
      <c r="K345" s="19">
        <v>0.1</v>
      </c>
      <c r="L345" s="19">
        <v>0.4</v>
      </c>
      <c r="M345" s="19">
        <v>0.1</v>
      </c>
      <c r="N345" s="19">
        <v>0.4</v>
      </c>
      <c r="O345" s="45"/>
      <c r="P345" s="21" t="s">
        <v>29</v>
      </c>
      <c r="Q345" s="729"/>
    </row>
    <row r="346" spans="1:17" x14ac:dyDescent="0.25">
      <c r="A346" s="15">
        <v>20</v>
      </c>
      <c r="B346" s="16">
        <v>21601</v>
      </c>
      <c r="C346" s="130" t="s">
        <v>498</v>
      </c>
      <c r="D346" s="732"/>
      <c r="E346" s="732"/>
      <c r="F346" s="16">
        <v>75</v>
      </c>
      <c r="G346" s="65" t="s">
        <v>31</v>
      </c>
      <c r="H346" s="66">
        <v>780</v>
      </c>
      <c r="I346" s="17">
        <f t="shared" si="6"/>
        <v>58500</v>
      </c>
      <c r="J346" s="18" t="s">
        <v>28</v>
      </c>
      <c r="K346" s="19">
        <v>0.1</v>
      </c>
      <c r="L346" s="19">
        <v>0.4</v>
      </c>
      <c r="M346" s="19">
        <v>0.1</v>
      </c>
      <c r="N346" s="19">
        <v>0.4</v>
      </c>
      <c r="O346" s="45"/>
      <c r="P346" s="21" t="s">
        <v>29</v>
      </c>
      <c r="Q346" s="729"/>
    </row>
    <row r="347" spans="1:17" x14ac:dyDescent="0.25">
      <c r="A347" s="15">
        <v>21</v>
      </c>
      <c r="B347" s="16">
        <v>21601</v>
      </c>
      <c r="C347" s="130" t="s">
        <v>351</v>
      </c>
      <c r="D347" s="732"/>
      <c r="E347" s="732"/>
      <c r="F347" s="16">
        <v>199</v>
      </c>
      <c r="G347" s="65" t="s">
        <v>31</v>
      </c>
      <c r="H347" s="66">
        <v>65.3</v>
      </c>
      <c r="I347" s="17">
        <f t="shared" si="6"/>
        <v>12994.699999999999</v>
      </c>
      <c r="J347" s="18" t="s">
        <v>28</v>
      </c>
      <c r="K347" s="19">
        <v>0.1</v>
      </c>
      <c r="L347" s="19">
        <v>0.4</v>
      </c>
      <c r="M347" s="19">
        <v>0.1</v>
      </c>
      <c r="N347" s="19">
        <v>0.4</v>
      </c>
      <c r="O347" s="45"/>
      <c r="P347" s="21" t="s">
        <v>29</v>
      </c>
      <c r="Q347" s="729"/>
    </row>
    <row r="348" spans="1:17" x14ac:dyDescent="0.25">
      <c r="A348" s="15">
        <v>22</v>
      </c>
      <c r="B348" s="16">
        <v>21601</v>
      </c>
      <c r="C348" s="130" t="s">
        <v>352</v>
      </c>
      <c r="D348" s="732"/>
      <c r="E348" s="732"/>
      <c r="F348" s="16">
        <v>219</v>
      </c>
      <c r="G348" s="65" t="s">
        <v>31</v>
      </c>
      <c r="H348" s="66">
        <v>75.5</v>
      </c>
      <c r="I348" s="17">
        <f t="shared" si="6"/>
        <v>16534.5</v>
      </c>
      <c r="J348" s="18" t="s">
        <v>28</v>
      </c>
      <c r="K348" s="19">
        <v>0.1</v>
      </c>
      <c r="L348" s="19">
        <v>0.4</v>
      </c>
      <c r="M348" s="19">
        <v>0.1</v>
      </c>
      <c r="N348" s="19">
        <v>0.4</v>
      </c>
      <c r="O348" s="45"/>
      <c r="P348" s="21" t="s">
        <v>29</v>
      </c>
      <c r="Q348" s="729"/>
    </row>
    <row r="349" spans="1:17" x14ac:dyDescent="0.25">
      <c r="A349" s="15">
        <v>23</v>
      </c>
      <c r="B349" s="16">
        <v>21601</v>
      </c>
      <c r="C349" s="130" t="s">
        <v>353</v>
      </c>
      <c r="D349" s="732"/>
      <c r="E349" s="732"/>
      <c r="F349" s="16">
        <v>202</v>
      </c>
      <c r="G349" s="65" t="s">
        <v>31</v>
      </c>
      <c r="H349" s="66">
        <v>62.5</v>
      </c>
      <c r="I349" s="17">
        <f t="shared" si="6"/>
        <v>12625</v>
      </c>
      <c r="J349" s="18" t="s">
        <v>28</v>
      </c>
      <c r="K349" s="19">
        <v>0.1</v>
      </c>
      <c r="L349" s="19">
        <v>0.4</v>
      </c>
      <c r="M349" s="19">
        <v>0.1</v>
      </c>
      <c r="N349" s="19">
        <v>0.4</v>
      </c>
      <c r="O349" s="45"/>
      <c r="P349" s="21" t="s">
        <v>29</v>
      </c>
      <c r="Q349" s="729"/>
    </row>
    <row r="350" spans="1:17" x14ac:dyDescent="0.25">
      <c r="A350" s="15">
        <v>24</v>
      </c>
      <c r="B350" s="16">
        <v>21601</v>
      </c>
      <c r="C350" s="130" t="s">
        <v>354</v>
      </c>
      <c r="D350" s="732"/>
      <c r="E350" s="732"/>
      <c r="F350" s="16">
        <v>200</v>
      </c>
      <c r="G350" s="65" t="s">
        <v>31</v>
      </c>
      <c r="H350" s="66">
        <v>42.5</v>
      </c>
      <c r="I350" s="17">
        <f t="shared" si="6"/>
        <v>8500</v>
      </c>
      <c r="J350" s="18" t="s">
        <v>28</v>
      </c>
      <c r="K350" s="19">
        <v>0.1</v>
      </c>
      <c r="L350" s="19">
        <v>0.4</v>
      </c>
      <c r="M350" s="19">
        <v>0.1</v>
      </c>
      <c r="N350" s="19">
        <v>0.4</v>
      </c>
      <c r="O350" s="45"/>
      <c r="P350" s="21" t="s">
        <v>29</v>
      </c>
      <c r="Q350" s="729"/>
    </row>
    <row r="351" spans="1:17" x14ac:dyDescent="0.25">
      <c r="A351" s="15">
        <v>25</v>
      </c>
      <c r="B351" s="16">
        <v>21601</v>
      </c>
      <c r="C351" s="130" t="s">
        <v>355</v>
      </c>
      <c r="D351" s="732"/>
      <c r="E351" s="732"/>
      <c r="F351" s="16">
        <v>150</v>
      </c>
      <c r="G351" s="65" t="s">
        <v>31</v>
      </c>
      <c r="H351" s="66">
        <v>45.5</v>
      </c>
      <c r="I351" s="17">
        <f t="shared" si="6"/>
        <v>6825</v>
      </c>
      <c r="J351" s="18" t="s">
        <v>28</v>
      </c>
      <c r="K351" s="19">
        <v>0.1</v>
      </c>
      <c r="L351" s="19">
        <v>0.4</v>
      </c>
      <c r="M351" s="19">
        <v>0.1</v>
      </c>
      <c r="N351" s="19">
        <v>0.4</v>
      </c>
      <c r="O351" s="45"/>
      <c r="P351" s="21" t="s">
        <v>29</v>
      </c>
      <c r="Q351" s="729"/>
    </row>
    <row r="352" spans="1:17" x14ac:dyDescent="0.25">
      <c r="A352" s="15">
        <v>26</v>
      </c>
      <c r="B352" s="16">
        <v>21601</v>
      </c>
      <c r="C352" s="130" t="s">
        <v>356</v>
      </c>
      <c r="D352" s="732"/>
      <c r="E352" s="732"/>
      <c r="F352" s="16">
        <v>3000</v>
      </c>
      <c r="G352" s="65" t="s">
        <v>36</v>
      </c>
      <c r="H352" s="66">
        <v>35</v>
      </c>
      <c r="I352" s="17">
        <f t="shared" si="6"/>
        <v>105000</v>
      </c>
      <c r="J352" s="18" t="s">
        <v>28</v>
      </c>
      <c r="K352" s="19">
        <v>0.1</v>
      </c>
      <c r="L352" s="19">
        <v>0.4</v>
      </c>
      <c r="M352" s="19">
        <v>0.1</v>
      </c>
      <c r="N352" s="19">
        <v>0.4</v>
      </c>
      <c r="O352" s="45"/>
      <c r="P352" s="21" t="s">
        <v>29</v>
      </c>
      <c r="Q352" s="729"/>
    </row>
    <row r="353" spans="1:17" x14ac:dyDescent="0.25">
      <c r="A353" s="15">
        <v>27</v>
      </c>
      <c r="B353" s="16">
        <v>21601</v>
      </c>
      <c r="C353" s="130" t="s">
        <v>357</v>
      </c>
      <c r="D353" s="732"/>
      <c r="E353" s="732"/>
      <c r="F353" s="16">
        <v>150</v>
      </c>
      <c r="G353" s="65" t="s">
        <v>31</v>
      </c>
      <c r="H353" s="66">
        <v>58.7</v>
      </c>
      <c r="I353" s="17">
        <f t="shared" si="6"/>
        <v>8805</v>
      </c>
      <c r="J353" s="18" t="s">
        <v>28</v>
      </c>
      <c r="K353" s="19">
        <v>0.1</v>
      </c>
      <c r="L353" s="19">
        <v>0.4</v>
      </c>
      <c r="M353" s="19">
        <v>0.1</v>
      </c>
      <c r="N353" s="19">
        <v>0.4</v>
      </c>
      <c r="O353" s="45"/>
      <c r="P353" s="21" t="s">
        <v>29</v>
      </c>
      <c r="Q353" s="729"/>
    </row>
    <row r="354" spans="1:17" x14ac:dyDescent="0.25">
      <c r="A354" s="15">
        <v>28</v>
      </c>
      <c r="B354" s="16">
        <v>21601</v>
      </c>
      <c r="C354" s="130" t="s">
        <v>358</v>
      </c>
      <c r="D354" s="732"/>
      <c r="E354" s="732"/>
      <c r="F354" s="16">
        <v>149</v>
      </c>
      <c r="G354" s="65" t="s">
        <v>68</v>
      </c>
      <c r="H354" s="66">
        <v>32</v>
      </c>
      <c r="I354" s="17">
        <f t="shared" si="6"/>
        <v>4768</v>
      </c>
      <c r="J354" s="18" t="s">
        <v>28</v>
      </c>
      <c r="K354" s="19">
        <v>0.1</v>
      </c>
      <c r="L354" s="19">
        <v>0.4</v>
      </c>
      <c r="M354" s="19">
        <v>0.1</v>
      </c>
      <c r="N354" s="19">
        <v>0.4</v>
      </c>
      <c r="O354" s="45"/>
      <c r="P354" s="21" t="s">
        <v>29</v>
      </c>
      <c r="Q354" s="729"/>
    </row>
    <row r="355" spans="1:17" x14ac:dyDescent="0.25">
      <c r="A355" s="15">
        <v>29</v>
      </c>
      <c r="B355" s="16">
        <v>21601</v>
      </c>
      <c r="C355" s="130" t="s">
        <v>359</v>
      </c>
      <c r="D355" s="732"/>
      <c r="E355" s="732"/>
      <c r="F355" s="16">
        <v>202</v>
      </c>
      <c r="G355" s="65" t="s">
        <v>69</v>
      </c>
      <c r="H355" s="66">
        <v>520</v>
      </c>
      <c r="I355" s="17">
        <f t="shared" si="6"/>
        <v>105040</v>
      </c>
      <c r="J355" s="18" t="s">
        <v>28</v>
      </c>
      <c r="K355" s="19">
        <v>0.1</v>
      </c>
      <c r="L355" s="19">
        <v>0.4</v>
      </c>
      <c r="M355" s="19">
        <v>0.1</v>
      </c>
      <c r="N355" s="19">
        <v>0.4</v>
      </c>
      <c r="O355" s="45"/>
      <c r="P355" s="21" t="s">
        <v>29</v>
      </c>
      <c r="Q355" s="729"/>
    </row>
    <row r="356" spans="1:17" x14ac:dyDescent="0.25">
      <c r="A356" s="15">
        <v>30</v>
      </c>
      <c r="B356" s="16">
        <v>21601</v>
      </c>
      <c r="C356" s="130" t="s">
        <v>360</v>
      </c>
      <c r="D356" s="732"/>
      <c r="E356" s="732"/>
      <c r="F356" s="16">
        <v>200</v>
      </c>
      <c r="G356" s="65" t="s">
        <v>31</v>
      </c>
      <c r="H356" s="66">
        <v>65</v>
      </c>
      <c r="I356" s="17">
        <f t="shared" si="6"/>
        <v>13000</v>
      </c>
      <c r="J356" s="18" t="s">
        <v>28</v>
      </c>
      <c r="K356" s="19">
        <v>0.1</v>
      </c>
      <c r="L356" s="19">
        <v>0.4</v>
      </c>
      <c r="M356" s="19">
        <v>0.1</v>
      </c>
      <c r="N356" s="19">
        <v>0.4</v>
      </c>
      <c r="O356" s="45"/>
      <c r="P356" s="21" t="s">
        <v>29</v>
      </c>
      <c r="Q356" s="729"/>
    </row>
    <row r="357" spans="1:17" x14ac:dyDescent="0.25">
      <c r="A357" s="15">
        <v>31</v>
      </c>
      <c r="B357" s="16">
        <v>21601</v>
      </c>
      <c r="C357" s="130" t="s">
        <v>361</v>
      </c>
      <c r="D357" s="732"/>
      <c r="E357" s="732"/>
      <c r="F357" s="16">
        <v>100</v>
      </c>
      <c r="G357" s="65" t="s">
        <v>31</v>
      </c>
      <c r="H357" s="66">
        <v>180</v>
      </c>
      <c r="I357" s="17">
        <f t="shared" si="6"/>
        <v>18000</v>
      </c>
      <c r="J357" s="18" t="s">
        <v>28</v>
      </c>
      <c r="K357" s="19">
        <v>0.1</v>
      </c>
      <c r="L357" s="19">
        <v>0.4</v>
      </c>
      <c r="M357" s="19">
        <v>0.1</v>
      </c>
      <c r="N357" s="19">
        <v>0.4</v>
      </c>
      <c r="O357" s="45"/>
      <c r="P357" s="21" t="s">
        <v>29</v>
      </c>
      <c r="Q357" s="729"/>
    </row>
    <row r="358" spans="1:17" x14ac:dyDescent="0.25">
      <c r="A358" s="15">
        <v>32</v>
      </c>
      <c r="B358" s="16">
        <v>21601</v>
      </c>
      <c r="C358" s="130" t="s">
        <v>362</v>
      </c>
      <c r="D358" s="732"/>
      <c r="E358" s="732"/>
      <c r="F358" s="16">
        <v>100</v>
      </c>
      <c r="G358" s="65" t="s">
        <v>31</v>
      </c>
      <c r="H358" s="66">
        <v>450</v>
      </c>
      <c r="I358" s="17">
        <f t="shared" si="6"/>
        <v>45000</v>
      </c>
      <c r="J358" s="18" t="s">
        <v>28</v>
      </c>
      <c r="K358" s="19">
        <v>0.1</v>
      </c>
      <c r="L358" s="19">
        <v>0.4</v>
      </c>
      <c r="M358" s="19">
        <v>0.1</v>
      </c>
      <c r="N358" s="19">
        <v>0.4</v>
      </c>
      <c r="O358" s="45"/>
      <c r="P358" s="21" t="s">
        <v>29</v>
      </c>
      <c r="Q358" s="729"/>
    </row>
    <row r="359" spans="1:17" x14ac:dyDescent="0.25">
      <c r="A359" s="15">
        <v>33</v>
      </c>
      <c r="B359" s="16">
        <v>21601</v>
      </c>
      <c r="C359" s="130" t="s">
        <v>363</v>
      </c>
      <c r="D359" s="732"/>
      <c r="E359" s="732"/>
      <c r="F359" s="16">
        <v>99</v>
      </c>
      <c r="G359" s="65" t="s">
        <v>69</v>
      </c>
      <c r="H359" s="66">
        <v>520</v>
      </c>
      <c r="I359" s="17">
        <f t="shared" si="6"/>
        <v>51480</v>
      </c>
      <c r="J359" s="18" t="s">
        <v>28</v>
      </c>
      <c r="K359" s="19">
        <v>0.1</v>
      </c>
      <c r="L359" s="19">
        <v>0.4</v>
      </c>
      <c r="M359" s="19">
        <v>0.1</v>
      </c>
      <c r="N359" s="19">
        <v>0.4</v>
      </c>
      <c r="O359" s="45"/>
      <c r="P359" s="21" t="s">
        <v>29</v>
      </c>
      <c r="Q359" s="729"/>
    </row>
    <row r="360" spans="1:17" x14ac:dyDescent="0.25">
      <c r="A360" s="15">
        <v>34</v>
      </c>
      <c r="B360" s="16">
        <v>21601</v>
      </c>
      <c r="C360" s="130" t="s">
        <v>499</v>
      </c>
      <c r="D360" s="732"/>
      <c r="E360" s="732"/>
      <c r="F360" s="16">
        <v>100</v>
      </c>
      <c r="G360" s="65" t="s">
        <v>31</v>
      </c>
      <c r="H360" s="66">
        <v>95</v>
      </c>
      <c r="I360" s="17">
        <f t="shared" si="6"/>
        <v>9500</v>
      </c>
      <c r="J360" s="18" t="s">
        <v>28</v>
      </c>
      <c r="K360" s="19">
        <v>0.1</v>
      </c>
      <c r="L360" s="19">
        <v>0.4</v>
      </c>
      <c r="M360" s="19">
        <v>0.1</v>
      </c>
      <c r="N360" s="19">
        <v>0.4</v>
      </c>
      <c r="O360" s="45"/>
      <c r="P360" s="21" t="s">
        <v>29</v>
      </c>
      <c r="Q360" s="729"/>
    </row>
    <row r="361" spans="1:17" x14ac:dyDescent="0.25">
      <c r="A361" s="15">
        <v>35</v>
      </c>
      <c r="B361" s="16">
        <v>21601</v>
      </c>
      <c r="C361" s="130" t="s">
        <v>364</v>
      </c>
      <c r="D361" s="732"/>
      <c r="E361" s="732"/>
      <c r="F361" s="16">
        <v>138</v>
      </c>
      <c r="G361" s="65" t="s">
        <v>69</v>
      </c>
      <c r="H361" s="66">
        <v>450</v>
      </c>
      <c r="I361" s="17">
        <f t="shared" si="6"/>
        <v>62100</v>
      </c>
      <c r="J361" s="18" t="s">
        <v>28</v>
      </c>
      <c r="K361" s="19">
        <v>0.1</v>
      </c>
      <c r="L361" s="19">
        <v>0.4</v>
      </c>
      <c r="M361" s="19">
        <v>0.1</v>
      </c>
      <c r="N361" s="19">
        <v>0.4</v>
      </c>
      <c r="O361" s="45"/>
      <c r="P361" s="21" t="s">
        <v>29</v>
      </c>
      <c r="Q361" s="729"/>
    </row>
    <row r="362" spans="1:17" x14ac:dyDescent="0.25">
      <c r="A362" s="15">
        <v>36</v>
      </c>
      <c r="B362" s="16">
        <v>21601</v>
      </c>
      <c r="C362" s="130" t="s">
        <v>365</v>
      </c>
      <c r="D362" s="732"/>
      <c r="E362" s="732"/>
      <c r="F362" s="16">
        <v>200</v>
      </c>
      <c r="G362" s="65" t="s">
        <v>31</v>
      </c>
      <c r="H362" s="66">
        <v>25</v>
      </c>
      <c r="I362" s="17">
        <f t="shared" si="6"/>
        <v>5000</v>
      </c>
      <c r="J362" s="18" t="s">
        <v>28</v>
      </c>
      <c r="K362" s="19">
        <v>0.1</v>
      </c>
      <c r="L362" s="19">
        <v>0.4</v>
      </c>
      <c r="M362" s="19">
        <v>0.1</v>
      </c>
      <c r="N362" s="19">
        <v>0.4</v>
      </c>
      <c r="O362" s="45"/>
      <c r="P362" s="21" t="s">
        <v>29</v>
      </c>
      <c r="Q362" s="729"/>
    </row>
    <row r="363" spans="1:17" ht="15.75" thickBot="1" x14ac:dyDescent="0.3">
      <c r="A363" s="22">
        <v>37</v>
      </c>
      <c r="B363" s="23">
        <v>21601</v>
      </c>
      <c r="C363" s="148" t="s">
        <v>366</v>
      </c>
      <c r="D363" s="733"/>
      <c r="E363" s="733"/>
      <c r="F363" s="23">
        <v>100</v>
      </c>
      <c r="G363" s="194" t="s">
        <v>31</v>
      </c>
      <c r="H363" s="175">
        <v>380</v>
      </c>
      <c r="I363" s="149">
        <f>SUM(F363*H363)</f>
        <v>38000</v>
      </c>
      <c r="J363" s="24" t="s">
        <v>28</v>
      </c>
      <c r="K363" s="25">
        <v>0.1</v>
      </c>
      <c r="L363" s="25">
        <v>0.4</v>
      </c>
      <c r="M363" s="25">
        <v>0.1</v>
      </c>
      <c r="N363" s="25">
        <v>0.4</v>
      </c>
      <c r="O363" s="46"/>
      <c r="P363" s="26" t="s">
        <v>29</v>
      </c>
      <c r="Q363" s="730"/>
    </row>
    <row r="364" spans="1:17" ht="15.75" thickTop="1" x14ac:dyDescent="0.25">
      <c r="A364" s="27"/>
      <c r="B364" s="27"/>
      <c r="C364" s="28"/>
      <c r="D364" s="12"/>
      <c r="E364" s="12"/>
      <c r="F364" s="27"/>
      <c r="G364" s="67"/>
      <c r="H364" s="68"/>
      <c r="I364" s="69">
        <f>SUM(I327:I363)</f>
        <v>1119986.2</v>
      </c>
      <c r="J364" s="31"/>
      <c r="K364" s="32"/>
      <c r="L364" s="32"/>
      <c r="M364" s="32"/>
      <c r="N364" s="32"/>
      <c r="O364" s="47"/>
      <c r="P364" s="34"/>
      <c r="Q364" s="12"/>
    </row>
    <row r="365" spans="1:17" x14ac:dyDescent="0.25">
      <c r="A365" s="706" t="s">
        <v>0</v>
      </c>
      <c r="B365" s="706"/>
      <c r="C365" s="706"/>
      <c r="D365" s="706"/>
      <c r="E365" s="706"/>
      <c r="F365" s="706"/>
      <c r="G365" s="706"/>
      <c r="H365" s="706"/>
      <c r="I365" s="706"/>
      <c r="J365" s="706"/>
      <c r="K365" s="706"/>
      <c r="L365" s="706"/>
      <c r="M365" s="706"/>
      <c r="N365" s="706"/>
      <c r="O365" s="706"/>
      <c r="P365" s="706"/>
      <c r="Q365" s="706"/>
    </row>
    <row r="366" spans="1:17" x14ac:dyDescent="0.25">
      <c r="A366" s="713" t="s">
        <v>1</v>
      </c>
      <c r="B366" s="713"/>
      <c r="C366" s="713"/>
      <c r="D366" s="713"/>
      <c r="E366" s="713"/>
      <c r="F366" s="713"/>
      <c r="G366" s="713"/>
      <c r="H366" s="713"/>
      <c r="I366" s="713"/>
      <c r="J366" s="713"/>
      <c r="K366" s="713"/>
      <c r="L366" s="713"/>
      <c r="M366" s="713"/>
      <c r="N366" s="713"/>
      <c r="O366" s="713"/>
      <c r="P366" s="713"/>
      <c r="Q366" s="713"/>
    </row>
    <row r="367" spans="1:17" x14ac:dyDescent="0.25">
      <c r="A367" s="713" t="s">
        <v>2</v>
      </c>
      <c r="B367" s="713"/>
      <c r="C367" s="713"/>
      <c r="D367" s="713"/>
      <c r="E367" s="713"/>
      <c r="F367" s="713"/>
      <c r="G367" s="713"/>
      <c r="H367" s="713"/>
      <c r="I367" s="713"/>
      <c r="J367" s="713"/>
      <c r="K367" s="713"/>
      <c r="L367" s="713"/>
      <c r="M367" s="713"/>
      <c r="N367" s="713"/>
      <c r="O367" s="713"/>
      <c r="P367" s="713"/>
      <c r="Q367" s="713"/>
    </row>
    <row r="368" spans="1:17" x14ac:dyDescent="0.25">
      <c r="A368" s="713" t="s">
        <v>3</v>
      </c>
      <c r="B368" s="713"/>
      <c r="C368" s="713"/>
      <c r="D368" s="713"/>
      <c r="E368" s="713"/>
      <c r="F368" s="713"/>
      <c r="G368" s="713"/>
      <c r="H368" s="713"/>
      <c r="I368" s="713"/>
      <c r="J368" s="713"/>
      <c r="K368" s="713"/>
      <c r="L368" s="713"/>
      <c r="M368" s="713"/>
      <c r="N368" s="713"/>
      <c r="O368" s="713"/>
      <c r="P368" s="713"/>
      <c r="Q368" s="713"/>
    </row>
    <row r="369" spans="1:17" x14ac:dyDescent="0.25">
      <c r="A369" s="713" t="s">
        <v>494</v>
      </c>
      <c r="B369" s="713"/>
      <c r="C369" s="713"/>
      <c r="D369" s="713"/>
      <c r="E369" s="713"/>
      <c r="F369" s="713"/>
      <c r="G369" s="713"/>
      <c r="H369" s="713"/>
      <c r="I369" s="713"/>
      <c r="J369" s="713"/>
      <c r="K369" s="713"/>
      <c r="L369" s="713"/>
      <c r="M369" s="713"/>
      <c r="N369" s="713"/>
      <c r="O369" s="713"/>
      <c r="P369" s="713"/>
      <c r="Q369" s="713"/>
    </row>
    <row r="370" spans="1:17" x14ac:dyDescent="0.25">
      <c r="A370" s="726" t="s">
        <v>4</v>
      </c>
      <c r="B370" s="726"/>
      <c r="C370" s="726"/>
      <c r="D370" s="726"/>
      <c r="E370" s="726"/>
      <c r="F370" s="726"/>
      <c r="G370" s="726"/>
      <c r="H370" s="726"/>
      <c r="I370" s="726"/>
      <c r="J370" s="726"/>
      <c r="K370" s="726"/>
      <c r="L370" s="726"/>
      <c r="M370" s="726"/>
      <c r="N370" s="726"/>
      <c r="O370" s="726"/>
      <c r="P370" s="726"/>
      <c r="Q370" s="726"/>
    </row>
    <row r="371" spans="1:17" x14ac:dyDescent="0.25">
      <c r="A371" s="697" t="s">
        <v>70</v>
      </c>
      <c r="B371" s="697"/>
      <c r="C371" s="697"/>
      <c r="D371" s="697"/>
      <c r="E371" s="697"/>
      <c r="F371" s="697"/>
      <c r="G371" s="697"/>
      <c r="H371" s="697"/>
      <c r="I371" s="697"/>
      <c r="J371" s="697"/>
      <c r="K371" s="697"/>
      <c r="L371" s="697"/>
      <c r="M371" s="697"/>
      <c r="N371" s="697"/>
      <c r="O371" s="697"/>
      <c r="P371" s="697"/>
      <c r="Q371" s="697"/>
    </row>
    <row r="372" spans="1:17" ht="18.75" thickBot="1" x14ac:dyDescent="0.3">
      <c r="A372" s="2"/>
      <c r="B372" s="2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2"/>
      <c r="P372" s="2"/>
      <c r="Q372" s="2"/>
    </row>
    <row r="373" spans="1:17" ht="15.75" customHeight="1" thickTop="1" x14ac:dyDescent="0.25">
      <c r="A373" s="698" t="s">
        <v>6</v>
      </c>
      <c r="B373" s="700" t="s">
        <v>7</v>
      </c>
      <c r="C373" s="702" t="s">
        <v>8</v>
      </c>
      <c r="D373" s="702" t="s">
        <v>9</v>
      </c>
      <c r="E373" s="702" t="s">
        <v>10</v>
      </c>
      <c r="F373" s="702" t="s">
        <v>11</v>
      </c>
      <c r="G373" s="700" t="s">
        <v>12</v>
      </c>
      <c r="H373" s="704" t="s">
        <v>13</v>
      </c>
      <c r="I373" s="704" t="s">
        <v>14</v>
      </c>
      <c r="J373" s="704" t="s">
        <v>15</v>
      </c>
      <c r="K373" s="715" t="s">
        <v>16</v>
      </c>
      <c r="L373" s="716"/>
      <c r="M373" s="716"/>
      <c r="N373" s="717"/>
      <c r="O373" s="721" t="s">
        <v>17</v>
      </c>
      <c r="P373" s="722"/>
      <c r="Q373" s="708" t="s">
        <v>18</v>
      </c>
    </row>
    <row r="374" spans="1:17" x14ac:dyDescent="0.25">
      <c r="A374" s="699"/>
      <c r="B374" s="701"/>
      <c r="C374" s="703"/>
      <c r="D374" s="703"/>
      <c r="E374" s="703"/>
      <c r="F374" s="703"/>
      <c r="G374" s="701"/>
      <c r="H374" s="705"/>
      <c r="I374" s="705"/>
      <c r="J374" s="705"/>
      <c r="K374" s="718"/>
      <c r="L374" s="719"/>
      <c r="M374" s="719"/>
      <c r="N374" s="720"/>
      <c r="O374" s="723"/>
      <c r="P374" s="724"/>
      <c r="Q374" s="709"/>
    </row>
    <row r="375" spans="1:17" ht="15" customHeight="1" x14ac:dyDescent="0.25">
      <c r="A375" s="699"/>
      <c r="B375" s="701"/>
      <c r="C375" s="703"/>
      <c r="D375" s="703"/>
      <c r="E375" s="703"/>
      <c r="F375" s="703"/>
      <c r="G375" s="701"/>
      <c r="H375" s="705"/>
      <c r="I375" s="705"/>
      <c r="J375" s="705"/>
      <c r="K375" s="711" t="s">
        <v>19</v>
      </c>
      <c r="L375" s="711" t="s">
        <v>20</v>
      </c>
      <c r="M375" s="711" t="s">
        <v>21</v>
      </c>
      <c r="N375" s="711" t="s">
        <v>22</v>
      </c>
      <c r="O375" s="695" t="s">
        <v>23</v>
      </c>
      <c r="P375" s="695" t="s">
        <v>24</v>
      </c>
      <c r="Q375" s="709"/>
    </row>
    <row r="376" spans="1:17" ht="15.75" thickBot="1" x14ac:dyDescent="0.3">
      <c r="A376" s="699"/>
      <c r="B376" s="701"/>
      <c r="C376" s="703"/>
      <c r="D376" s="703"/>
      <c r="E376" s="703"/>
      <c r="F376" s="703"/>
      <c r="G376" s="701"/>
      <c r="H376" s="705"/>
      <c r="I376" s="705"/>
      <c r="J376" s="705"/>
      <c r="K376" s="746"/>
      <c r="L376" s="746"/>
      <c r="M376" s="746"/>
      <c r="N376" s="746"/>
      <c r="O376" s="705"/>
      <c r="P376" s="705"/>
      <c r="Q376" s="709"/>
    </row>
    <row r="377" spans="1:17" ht="22.5" customHeight="1" thickTop="1" x14ac:dyDescent="0.25">
      <c r="A377" s="485">
        <v>1</v>
      </c>
      <c r="B377" s="486">
        <v>21701</v>
      </c>
      <c r="C377" s="493" t="s">
        <v>367</v>
      </c>
      <c r="D377" s="757" t="s">
        <v>71</v>
      </c>
      <c r="E377" s="757" t="s">
        <v>72</v>
      </c>
      <c r="F377" s="487">
        <v>4000</v>
      </c>
      <c r="G377" s="487" t="s">
        <v>31</v>
      </c>
      <c r="H377" s="488">
        <v>4.5</v>
      </c>
      <c r="I377" s="489">
        <f>H377*F377</f>
        <v>18000</v>
      </c>
      <c r="J377" s="490" t="s">
        <v>28</v>
      </c>
      <c r="K377" s="491">
        <v>0.1</v>
      </c>
      <c r="L377" s="491">
        <v>0.4</v>
      </c>
      <c r="M377" s="491">
        <v>0.1</v>
      </c>
      <c r="N377" s="491">
        <v>0.4</v>
      </c>
      <c r="O377" s="486" t="s">
        <v>29</v>
      </c>
      <c r="P377" s="492"/>
      <c r="Q377" s="756" t="s">
        <v>30</v>
      </c>
    </row>
    <row r="378" spans="1:17" ht="22.5" customHeight="1" x14ac:dyDescent="0.25">
      <c r="A378" s="15">
        <v>2</v>
      </c>
      <c r="B378" s="16">
        <v>21701</v>
      </c>
      <c r="C378" s="494" t="s">
        <v>368</v>
      </c>
      <c r="D378" s="732"/>
      <c r="E378" s="732"/>
      <c r="F378" s="122">
        <v>4500</v>
      </c>
      <c r="G378" s="122" t="s">
        <v>31</v>
      </c>
      <c r="H378" s="476">
        <v>50</v>
      </c>
      <c r="I378" s="182">
        <f t="shared" ref="I378:I385" si="7">H378*F378</f>
        <v>225000</v>
      </c>
      <c r="J378" s="122" t="s">
        <v>28</v>
      </c>
      <c r="K378" s="385">
        <v>0.1</v>
      </c>
      <c r="L378" s="385">
        <v>0.4</v>
      </c>
      <c r="M378" s="385">
        <v>0.1</v>
      </c>
      <c r="N378" s="385">
        <v>0.4</v>
      </c>
      <c r="O378" s="16" t="s">
        <v>29</v>
      </c>
      <c r="P378" s="234"/>
      <c r="Q378" s="729"/>
    </row>
    <row r="379" spans="1:17" ht="22.5" customHeight="1" x14ac:dyDescent="0.25">
      <c r="A379" s="15">
        <v>3</v>
      </c>
      <c r="B379" s="16">
        <v>21701</v>
      </c>
      <c r="C379" s="494" t="s">
        <v>369</v>
      </c>
      <c r="D379" s="732"/>
      <c r="E379" s="732"/>
      <c r="F379" s="122">
        <v>1</v>
      </c>
      <c r="G379" s="122" t="s">
        <v>79</v>
      </c>
      <c r="H379" s="476">
        <v>430000</v>
      </c>
      <c r="I379" s="182">
        <f t="shared" si="7"/>
        <v>430000</v>
      </c>
      <c r="J379" s="122" t="s">
        <v>28</v>
      </c>
      <c r="K379" s="385">
        <v>0.1</v>
      </c>
      <c r="L379" s="385">
        <v>0.4</v>
      </c>
      <c r="M379" s="385">
        <v>0.1</v>
      </c>
      <c r="N379" s="385">
        <v>0.4</v>
      </c>
      <c r="O379" s="122"/>
      <c r="P379" s="386" t="s">
        <v>29</v>
      </c>
      <c r="Q379" s="729"/>
    </row>
    <row r="380" spans="1:17" ht="22.5" customHeight="1" x14ac:dyDescent="0.25">
      <c r="A380" s="15">
        <v>4</v>
      </c>
      <c r="B380" s="16">
        <v>21701</v>
      </c>
      <c r="C380" s="494" t="s">
        <v>370</v>
      </c>
      <c r="D380" s="732"/>
      <c r="E380" s="732"/>
      <c r="F380" s="122">
        <v>10000</v>
      </c>
      <c r="G380" s="122" t="s">
        <v>31</v>
      </c>
      <c r="H380" s="476">
        <v>5.5</v>
      </c>
      <c r="I380" s="182">
        <f t="shared" si="7"/>
        <v>55000</v>
      </c>
      <c r="J380" s="122" t="s">
        <v>28</v>
      </c>
      <c r="K380" s="385">
        <v>0.1</v>
      </c>
      <c r="L380" s="385">
        <v>0.4</v>
      </c>
      <c r="M380" s="385">
        <v>0.1</v>
      </c>
      <c r="N380" s="385">
        <v>0.4</v>
      </c>
      <c r="O380" s="16" t="s">
        <v>29</v>
      </c>
      <c r="P380" s="234"/>
      <c r="Q380" s="729"/>
    </row>
    <row r="381" spans="1:17" ht="22.5" customHeight="1" x14ac:dyDescent="0.25">
      <c r="A381" s="15">
        <v>5</v>
      </c>
      <c r="B381" s="16">
        <v>21701</v>
      </c>
      <c r="C381" s="494" t="s">
        <v>371</v>
      </c>
      <c r="D381" s="732"/>
      <c r="E381" s="732"/>
      <c r="F381" s="122">
        <v>138000</v>
      </c>
      <c r="G381" s="122" t="s">
        <v>31</v>
      </c>
      <c r="H381" s="476">
        <v>1.5</v>
      </c>
      <c r="I381" s="182">
        <f t="shared" si="7"/>
        <v>207000</v>
      </c>
      <c r="J381" s="122" t="s">
        <v>28</v>
      </c>
      <c r="K381" s="385">
        <v>0.1</v>
      </c>
      <c r="L381" s="385">
        <v>0.4</v>
      </c>
      <c r="M381" s="385">
        <v>0.1</v>
      </c>
      <c r="N381" s="385">
        <v>0.4</v>
      </c>
      <c r="O381" s="122" t="s">
        <v>29</v>
      </c>
      <c r="P381" s="234"/>
      <c r="Q381" s="729"/>
    </row>
    <row r="382" spans="1:17" ht="22.5" customHeight="1" x14ac:dyDescent="0.25">
      <c r="A382" s="15">
        <v>6</v>
      </c>
      <c r="B382" s="16">
        <v>21701</v>
      </c>
      <c r="C382" s="494" t="s">
        <v>372</v>
      </c>
      <c r="D382" s="732"/>
      <c r="E382" s="732"/>
      <c r="F382" s="122">
        <v>10000</v>
      </c>
      <c r="G382" s="122" t="s">
        <v>31</v>
      </c>
      <c r="H382" s="477">
        <v>2</v>
      </c>
      <c r="I382" s="182">
        <f t="shared" si="7"/>
        <v>20000</v>
      </c>
      <c r="J382" s="122" t="s">
        <v>28</v>
      </c>
      <c r="K382" s="385">
        <v>0.1</v>
      </c>
      <c r="L382" s="385">
        <v>0.4</v>
      </c>
      <c r="M382" s="385">
        <v>0.1</v>
      </c>
      <c r="N382" s="385">
        <v>0.4</v>
      </c>
      <c r="O382" s="122" t="s">
        <v>29</v>
      </c>
      <c r="P382" s="234"/>
      <c r="Q382" s="729"/>
    </row>
    <row r="383" spans="1:17" ht="22.5" customHeight="1" x14ac:dyDescent="0.25">
      <c r="A383" s="15">
        <v>7</v>
      </c>
      <c r="B383" s="16">
        <v>21701</v>
      </c>
      <c r="C383" s="495" t="s">
        <v>373</v>
      </c>
      <c r="D383" s="732"/>
      <c r="E383" s="732"/>
      <c r="F383" s="122">
        <v>15000</v>
      </c>
      <c r="G383" s="122" t="s">
        <v>31</v>
      </c>
      <c r="H383" s="477">
        <v>1.5</v>
      </c>
      <c r="I383" s="182">
        <f t="shared" si="7"/>
        <v>22500</v>
      </c>
      <c r="J383" s="122" t="s">
        <v>28</v>
      </c>
      <c r="K383" s="385">
        <v>0.1</v>
      </c>
      <c r="L383" s="385">
        <v>0.4</v>
      </c>
      <c r="M383" s="385">
        <v>0.1</v>
      </c>
      <c r="N383" s="385">
        <v>0.4</v>
      </c>
      <c r="O383" s="122" t="s">
        <v>29</v>
      </c>
      <c r="P383" s="109"/>
      <c r="Q383" s="729"/>
    </row>
    <row r="384" spans="1:17" ht="22.5" customHeight="1" x14ac:dyDescent="0.25">
      <c r="A384" s="15">
        <v>8</v>
      </c>
      <c r="B384" s="16">
        <v>21701</v>
      </c>
      <c r="C384" s="495" t="s">
        <v>374</v>
      </c>
      <c r="D384" s="732"/>
      <c r="E384" s="732"/>
      <c r="F384" s="122">
        <v>15000</v>
      </c>
      <c r="G384" s="122" t="s">
        <v>31</v>
      </c>
      <c r="H384" s="477">
        <v>1.5</v>
      </c>
      <c r="I384" s="182">
        <f t="shared" si="7"/>
        <v>22500</v>
      </c>
      <c r="J384" s="122" t="s">
        <v>28</v>
      </c>
      <c r="K384" s="385">
        <v>0.1</v>
      </c>
      <c r="L384" s="385">
        <v>0.4</v>
      </c>
      <c r="M384" s="385">
        <v>0.1</v>
      </c>
      <c r="N384" s="385">
        <v>0.4</v>
      </c>
      <c r="O384" s="122" t="s">
        <v>29</v>
      </c>
      <c r="P384" s="109"/>
      <c r="Q384" s="729"/>
    </row>
    <row r="385" spans="1:17" ht="22.5" customHeight="1" thickBot="1" x14ac:dyDescent="0.3">
      <c r="A385" s="22">
        <v>9</v>
      </c>
      <c r="B385" s="23">
        <v>21701</v>
      </c>
      <c r="C385" s="496" t="s">
        <v>375</v>
      </c>
      <c r="D385" s="733"/>
      <c r="E385" s="733"/>
      <c r="F385" s="196">
        <v>1</v>
      </c>
      <c r="G385" s="196" t="s">
        <v>79</v>
      </c>
      <c r="H385" s="478">
        <v>149472</v>
      </c>
      <c r="I385" s="183">
        <f t="shared" si="7"/>
        <v>149472</v>
      </c>
      <c r="J385" s="196" t="s">
        <v>28</v>
      </c>
      <c r="K385" s="387">
        <v>0.1</v>
      </c>
      <c r="L385" s="387">
        <v>0.4</v>
      </c>
      <c r="M385" s="387">
        <v>0.1</v>
      </c>
      <c r="N385" s="387">
        <v>0.4</v>
      </c>
      <c r="O385" s="196"/>
      <c r="P385" s="196" t="s">
        <v>29</v>
      </c>
      <c r="Q385" s="730"/>
    </row>
    <row r="386" spans="1:17" ht="15.75" thickTop="1" x14ac:dyDescent="0.25">
      <c r="G386" s="62"/>
      <c r="I386" s="70">
        <f>SUM(I377:I385)</f>
        <v>1149472</v>
      </c>
      <c r="K386" s="61"/>
    </row>
    <row r="387" spans="1:17" x14ac:dyDescent="0.25">
      <c r="G387" s="62"/>
      <c r="I387" s="61"/>
      <c r="L387" s="61"/>
    </row>
    <row r="388" spans="1:17" x14ac:dyDescent="0.25">
      <c r="G388" s="62"/>
    </row>
    <row r="389" spans="1:17" x14ac:dyDescent="0.25">
      <c r="G389" s="62"/>
      <c r="I389" s="70"/>
    </row>
    <row r="390" spans="1:17" x14ac:dyDescent="0.25">
      <c r="G390" s="62"/>
    </row>
    <row r="391" spans="1:17" x14ac:dyDescent="0.25">
      <c r="G391" s="62"/>
    </row>
    <row r="392" spans="1:17" x14ac:dyDescent="0.25">
      <c r="G392" s="62"/>
    </row>
    <row r="393" spans="1:17" ht="17.25" customHeight="1" x14ac:dyDescent="0.25">
      <c r="G393" s="62"/>
    </row>
    <row r="394" spans="1:17" x14ac:dyDescent="0.25">
      <c r="G394" s="62"/>
    </row>
    <row r="395" spans="1:17" x14ac:dyDescent="0.25">
      <c r="G395" s="62"/>
    </row>
    <row r="396" spans="1:17" x14ac:dyDescent="0.25">
      <c r="G396" s="62"/>
    </row>
    <row r="397" spans="1:17" x14ac:dyDescent="0.25">
      <c r="G397" s="62"/>
    </row>
    <row r="398" spans="1:17" x14ac:dyDescent="0.25">
      <c r="G398" s="62"/>
    </row>
    <row r="399" spans="1:17" x14ac:dyDescent="0.25">
      <c r="G399" s="62"/>
    </row>
    <row r="400" spans="1:17" x14ac:dyDescent="0.25">
      <c r="G400" s="62"/>
    </row>
    <row r="401" spans="1:17" x14ac:dyDescent="0.25">
      <c r="G401" s="62"/>
    </row>
    <row r="402" spans="1:17" x14ac:dyDescent="0.25">
      <c r="G402" s="62"/>
    </row>
    <row r="403" spans="1:17" x14ac:dyDescent="0.25">
      <c r="G403" s="62"/>
    </row>
    <row r="404" spans="1:17" x14ac:dyDescent="0.25">
      <c r="G404" s="62"/>
    </row>
    <row r="405" spans="1:17" x14ac:dyDescent="0.25">
      <c r="G405" s="62"/>
    </row>
    <row r="406" spans="1:17" x14ac:dyDescent="0.25">
      <c r="G406" s="62"/>
    </row>
    <row r="407" spans="1:17" x14ac:dyDescent="0.25">
      <c r="G407" s="62"/>
    </row>
    <row r="408" spans="1:17" x14ac:dyDescent="0.25">
      <c r="G408" s="62"/>
    </row>
    <row r="409" spans="1:17" x14ac:dyDescent="0.25">
      <c r="A409" s="706" t="s">
        <v>0</v>
      </c>
      <c r="B409" s="706"/>
      <c r="C409" s="706"/>
      <c r="D409" s="706"/>
      <c r="E409" s="706"/>
      <c r="F409" s="706"/>
      <c r="G409" s="706"/>
      <c r="H409" s="706"/>
      <c r="I409" s="706"/>
      <c r="J409" s="706"/>
      <c r="K409" s="706"/>
      <c r="L409" s="706"/>
      <c r="M409" s="706"/>
      <c r="N409" s="706"/>
      <c r="O409" s="706"/>
      <c r="P409" s="706"/>
      <c r="Q409" s="706"/>
    </row>
    <row r="410" spans="1:17" x14ac:dyDescent="0.25">
      <c r="A410" s="713" t="s">
        <v>1</v>
      </c>
      <c r="B410" s="713"/>
      <c r="C410" s="713"/>
      <c r="D410" s="713"/>
      <c r="E410" s="713"/>
      <c r="F410" s="713"/>
      <c r="G410" s="713"/>
      <c r="H410" s="713"/>
      <c r="I410" s="713"/>
      <c r="J410" s="713"/>
      <c r="K410" s="713"/>
      <c r="L410" s="713"/>
      <c r="M410" s="713"/>
      <c r="N410" s="713"/>
      <c r="O410" s="713"/>
      <c r="P410" s="713"/>
      <c r="Q410" s="713"/>
    </row>
    <row r="411" spans="1:17" x14ac:dyDescent="0.25">
      <c r="A411" s="713" t="s">
        <v>2</v>
      </c>
      <c r="B411" s="713"/>
      <c r="C411" s="713"/>
      <c r="D411" s="713"/>
      <c r="E411" s="713"/>
      <c r="F411" s="713"/>
      <c r="G411" s="713"/>
      <c r="H411" s="713"/>
      <c r="I411" s="713"/>
      <c r="J411" s="713"/>
      <c r="K411" s="713"/>
      <c r="L411" s="713"/>
      <c r="M411" s="713"/>
      <c r="N411" s="713"/>
      <c r="O411" s="713"/>
      <c r="P411" s="713"/>
      <c r="Q411" s="713"/>
    </row>
    <row r="412" spans="1:17" x14ac:dyDescent="0.25">
      <c r="A412" s="713" t="s">
        <v>3</v>
      </c>
      <c r="B412" s="713"/>
      <c r="C412" s="713"/>
      <c r="D412" s="713"/>
      <c r="E412" s="713"/>
      <c r="F412" s="713"/>
      <c r="G412" s="713"/>
      <c r="H412" s="713"/>
      <c r="I412" s="713"/>
      <c r="J412" s="713"/>
      <c r="K412" s="713"/>
      <c r="L412" s="713"/>
      <c r="M412" s="713"/>
      <c r="N412" s="713"/>
      <c r="O412" s="713"/>
      <c r="P412" s="713"/>
      <c r="Q412" s="713"/>
    </row>
    <row r="413" spans="1:17" x14ac:dyDescent="0.25">
      <c r="A413" s="713" t="s">
        <v>494</v>
      </c>
      <c r="B413" s="713"/>
      <c r="C413" s="713"/>
      <c r="D413" s="713"/>
      <c r="E413" s="713"/>
      <c r="F413" s="713"/>
      <c r="G413" s="713"/>
      <c r="H413" s="713"/>
      <c r="I413" s="713"/>
      <c r="J413" s="713"/>
      <c r="K413" s="713"/>
      <c r="L413" s="713"/>
      <c r="M413" s="713"/>
      <c r="N413" s="713"/>
      <c r="O413" s="713"/>
      <c r="P413" s="713"/>
      <c r="Q413" s="713"/>
    </row>
    <row r="414" spans="1:17" x14ac:dyDescent="0.25">
      <c r="A414" s="714" t="s">
        <v>4</v>
      </c>
      <c r="B414" s="714"/>
      <c r="C414" s="714"/>
      <c r="D414" s="714"/>
      <c r="E414" s="714"/>
      <c r="F414" s="714"/>
      <c r="G414" s="714"/>
      <c r="H414" s="714"/>
      <c r="I414" s="714"/>
      <c r="J414" s="714"/>
      <c r="K414" s="714"/>
      <c r="L414" s="714"/>
      <c r="M414" s="714"/>
      <c r="N414" s="714"/>
      <c r="O414" s="714"/>
      <c r="P414" s="714"/>
      <c r="Q414" s="714"/>
    </row>
    <row r="415" spans="1:17" x14ac:dyDescent="0.25">
      <c r="A415" s="706" t="s">
        <v>74</v>
      </c>
      <c r="B415" s="706"/>
      <c r="C415" s="706"/>
      <c r="D415" s="706"/>
      <c r="E415" s="706"/>
      <c r="F415" s="706"/>
      <c r="G415" s="706"/>
      <c r="H415" s="706"/>
      <c r="I415" s="706"/>
      <c r="J415" s="706"/>
      <c r="K415" s="706"/>
      <c r="L415" s="706"/>
      <c r="M415" s="706"/>
      <c r="N415" s="706"/>
      <c r="O415" s="706"/>
      <c r="P415" s="706"/>
      <c r="Q415" s="706"/>
    </row>
    <row r="416" spans="1:17" ht="18.75" thickBot="1" x14ac:dyDescent="0.3">
      <c r="A416" s="2"/>
      <c r="B416" s="2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2"/>
      <c r="P416" s="2"/>
      <c r="Q416" s="2"/>
    </row>
    <row r="417" spans="1:17" ht="15.75" customHeight="1" thickTop="1" x14ac:dyDescent="0.25">
      <c r="A417" s="698" t="s">
        <v>6</v>
      </c>
      <c r="B417" s="700" t="s">
        <v>7</v>
      </c>
      <c r="C417" s="702" t="s">
        <v>8</v>
      </c>
      <c r="D417" s="702" t="s">
        <v>9</v>
      </c>
      <c r="E417" s="702" t="s">
        <v>10</v>
      </c>
      <c r="F417" s="702" t="s">
        <v>11</v>
      </c>
      <c r="G417" s="700" t="s">
        <v>12</v>
      </c>
      <c r="H417" s="704" t="s">
        <v>13</v>
      </c>
      <c r="I417" s="704" t="s">
        <v>14</v>
      </c>
      <c r="J417" s="704" t="s">
        <v>15</v>
      </c>
      <c r="K417" s="715" t="s">
        <v>16</v>
      </c>
      <c r="L417" s="716"/>
      <c r="M417" s="716"/>
      <c r="N417" s="717"/>
      <c r="O417" s="721" t="s">
        <v>17</v>
      </c>
      <c r="P417" s="722"/>
      <c r="Q417" s="708" t="s">
        <v>18</v>
      </c>
    </row>
    <row r="418" spans="1:17" x14ac:dyDescent="0.25">
      <c r="A418" s="699"/>
      <c r="B418" s="701"/>
      <c r="C418" s="703"/>
      <c r="D418" s="703"/>
      <c r="E418" s="703"/>
      <c r="F418" s="703"/>
      <c r="G418" s="701"/>
      <c r="H418" s="705"/>
      <c r="I418" s="705"/>
      <c r="J418" s="705"/>
      <c r="K418" s="718"/>
      <c r="L418" s="719"/>
      <c r="M418" s="719"/>
      <c r="N418" s="720"/>
      <c r="O418" s="723"/>
      <c r="P418" s="724"/>
      <c r="Q418" s="709"/>
    </row>
    <row r="419" spans="1:17" ht="15" customHeight="1" x14ac:dyDescent="0.25">
      <c r="A419" s="699"/>
      <c r="B419" s="701"/>
      <c r="C419" s="703"/>
      <c r="D419" s="703"/>
      <c r="E419" s="703"/>
      <c r="F419" s="703"/>
      <c r="G419" s="701"/>
      <c r="H419" s="705"/>
      <c r="I419" s="705"/>
      <c r="J419" s="705"/>
      <c r="K419" s="711" t="s">
        <v>19</v>
      </c>
      <c r="L419" s="711" t="s">
        <v>20</v>
      </c>
      <c r="M419" s="711" t="s">
        <v>21</v>
      </c>
      <c r="N419" s="711" t="s">
        <v>22</v>
      </c>
      <c r="O419" s="695" t="s">
        <v>23</v>
      </c>
      <c r="P419" s="695" t="s">
        <v>24</v>
      </c>
      <c r="Q419" s="709"/>
    </row>
    <row r="420" spans="1:17" ht="15.75" thickBot="1" x14ac:dyDescent="0.3">
      <c r="A420" s="727"/>
      <c r="B420" s="725"/>
      <c r="C420" s="707"/>
      <c r="D420" s="707"/>
      <c r="E420" s="707"/>
      <c r="F420" s="707"/>
      <c r="G420" s="725"/>
      <c r="H420" s="696"/>
      <c r="I420" s="696"/>
      <c r="J420" s="696"/>
      <c r="K420" s="712"/>
      <c r="L420" s="712"/>
      <c r="M420" s="712"/>
      <c r="N420" s="712"/>
      <c r="O420" s="696"/>
      <c r="P420" s="696"/>
      <c r="Q420" s="710"/>
    </row>
    <row r="421" spans="1:17" ht="72.75" customHeight="1" x14ac:dyDescent="0.25">
      <c r="A421" s="370">
        <v>1</v>
      </c>
      <c r="B421" s="278">
        <v>21801</v>
      </c>
      <c r="C421" s="388" t="s">
        <v>376</v>
      </c>
      <c r="D421" s="731" t="s">
        <v>71</v>
      </c>
      <c r="E421" s="731" t="s">
        <v>72</v>
      </c>
      <c r="F421" s="278">
        <v>3</v>
      </c>
      <c r="G421" s="166" t="s">
        <v>75</v>
      </c>
      <c r="H421" s="279">
        <f>I421/F421</f>
        <v>2298.3333333333335</v>
      </c>
      <c r="I421" s="279">
        <v>6895</v>
      </c>
      <c r="J421" s="389" t="s">
        <v>28</v>
      </c>
      <c r="K421" s="85">
        <v>0.1</v>
      </c>
      <c r="L421" s="85">
        <v>0.4</v>
      </c>
      <c r="M421" s="85">
        <v>0.1</v>
      </c>
      <c r="N421" s="85">
        <v>0.4</v>
      </c>
      <c r="O421" s="298" t="s">
        <v>29</v>
      </c>
      <c r="P421" s="298"/>
      <c r="Q421" s="728" t="s">
        <v>30</v>
      </c>
    </row>
    <row r="422" spans="1:17" ht="72.75" customHeight="1" thickBot="1" x14ac:dyDescent="0.3">
      <c r="A422" s="129">
        <v>1</v>
      </c>
      <c r="B422" s="71">
        <v>21801</v>
      </c>
      <c r="C422" s="581" t="s">
        <v>377</v>
      </c>
      <c r="D422" s="733"/>
      <c r="E422" s="733"/>
      <c r="F422" s="582">
        <v>65</v>
      </c>
      <c r="G422" s="164" t="s">
        <v>75</v>
      </c>
      <c r="H422" s="72">
        <f>I422/F422</f>
        <v>2307.6923076923076</v>
      </c>
      <c r="I422" s="72">
        <v>150000</v>
      </c>
      <c r="J422" s="73" t="s">
        <v>28</v>
      </c>
      <c r="K422" s="74">
        <v>0.1</v>
      </c>
      <c r="L422" s="74">
        <v>0.4</v>
      </c>
      <c r="M422" s="74">
        <v>0.1</v>
      </c>
      <c r="N422" s="74">
        <v>0.4</v>
      </c>
      <c r="O422" s="83" t="s">
        <v>29</v>
      </c>
      <c r="P422" s="83"/>
      <c r="Q422" s="730"/>
    </row>
    <row r="423" spans="1:17" ht="15.75" thickTop="1" x14ac:dyDescent="0.25">
      <c r="A423" s="76"/>
      <c r="B423" s="76"/>
      <c r="C423" s="77"/>
      <c r="D423" s="13"/>
      <c r="E423" s="13"/>
      <c r="F423" s="27"/>
      <c r="G423" s="12"/>
      <c r="H423" s="29"/>
      <c r="I423" s="69"/>
      <c r="J423" s="78"/>
      <c r="K423" s="79"/>
      <c r="L423" s="79"/>
      <c r="M423" s="79"/>
      <c r="N423" s="79"/>
      <c r="O423" s="80"/>
      <c r="P423" s="80"/>
      <c r="Q423" s="81"/>
    </row>
    <row r="424" spans="1:17" x14ac:dyDescent="0.25">
      <c r="G424" s="62"/>
      <c r="I424" s="61"/>
    </row>
    <row r="425" spans="1:17" x14ac:dyDescent="0.25">
      <c r="G425" s="62"/>
      <c r="I425" s="61">
        <f>SUM(I421:I424)</f>
        <v>156895</v>
      </c>
    </row>
    <row r="426" spans="1:17" x14ac:dyDescent="0.25">
      <c r="G426" s="62"/>
      <c r="I426" s="61"/>
    </row>
    <row r="427" spans="1:17" x14ac:dyDescent="0.25">
      <c r="G427" s="62"/>
      <c r="I427" s="61"/>
    </row>
    <row r="428" spans="1:17" x14ac:dyDescent="0.25">
      <c r="G428" s="62"/>
      <c r="I428" s="61"/>
    </row>
    <row r="429" spans="1:17" x14ac:dyDescent="0.25">
      <c r="G429" s="62"/>
      <c r="I429" s="61"/>
    </row>
    <row r="430" spans="1:17" x14ac:dyDescent="0.25">
      <c r="G430" s="62"/>
      <c r="I430" s="61"/>
    </row>
    <row r="431" spans="1:17" x14ac:dyDescent="0.25">
      <c r="G431" s="62"/>
      <c r="I431" s="61"/>
    </row>
    <row r="432" spans="1:17" x14ac:dyDescent="0.25">
      <c r="G432" s="62"/>
      <c r="I432" s="61"/>
    </row>
    <row r="433" spans="7:9" x14ac:dyDescent="0.25">
      <c r="G433" s="62"/>
      <c r="I433" s="61"/>
    </row>
    <row r="434" spans="7:9" x14ac:dyDescent="0.25">
      <c r="G434" s="62"/>
      <c r="I434" s="61"/>
    </row>
    <row r="435" spans="7:9" x14ac:dyDescent="0.25">
      <c r="G435" s="62"/>
      <c r="I435" s="61"/>
    </row>
    <row r="436" spans="7:9" x14ac:dyDescent="0.25">
      <c r="G436" s="62"/>
      <c r="I436" s="61"/>
    </row>
    <row r="437" spans="7:9" x14ac:dyDescent="0.25">
      <c r="G437" s="62"/>
      <c r="I437" s="61"/>
    </row>
    <row r="438" spans="7:9" x14ac:dyDescent="0.25">
      <c r="G438" s="62"/>
      <c r="I438" s="61"/>
    </row>
    <row r="439" spans="7:9" x14ac:dyDescent="0.25">
      <c r="G439" s="62"/>
      <c r="I439" s="61"/>
    </row>
    <row r="440" spans="7:9" x14ac:dyDescent="0.25">
      <c r="G440" s="62"/>
      <c r="I440" s="61"/>
    </row>
    <row r="441" spans="7:9" x14ac:dyDescent="0.25">
      <c r="G441" s="62"/>
      <c r="I441" s="61"/>
    </row>
    <row r="442" spans="7:9" x14ac:dyDescent="0.25">
      <c r="G442" s="62"/>
      <c r="I442" s="61"/>
    </row>
    <row r="443" spans="7:9" x14ac:dyDescent="0.25">
      <c r="G443" s="62"/>
      <c r="I443" s="61"/>
    </row>
    <row r="444" spans="7:9" x14ac:dyDescent="0.25">
      <c r="G444" s="62"/>
      <c r="I444" s="61"/>
    </row>
    <row r="445" spans="7:9" x14ac:dyDescent="0.25">
      <c r="G445" s="62"/>
      <c r="I445" s="61"/>
    </row>
    <row r="446" spans="7:9" x14ac:dyDescent="0.25">
      <c r="G446" s="62"/>
      <c r="I446" s="61"/>
    </row>
    <row r="447" spans="7:9" x14ac:dyDescent="0.25">
      <c r="G447" s="62"/>
      <c r="I447" s="61"/>
    </row>
    <row r="448" spans="7:9" ht="13.5" customHeight="1" x14ac:dyDescent="0.25">
      <c r="G448" s="62"/>
      <c r="I448" s="61"/>
    </row>
    <row r="449" spans="1:17" x14ac:dyDescent="0.25">
      <c r="G449" s="62"/>
    </row>
    <row r="450" spans="1:17" x14ac:dyDescent="0.25">
      <c r="A450" s="713" t="s">
        <v>2</v>
      </c>
      <c r="B450" s="713"/>
      <c r="C450" s="713"/>
      <c r="D450" s="713"/>
      <c r="E450" s="713"/>
      <c r="F450" s="713"/>
      <c r="G450" s="713"/>
      <c r="H450" s="713"/>
      <c r="I450" s="713"/>
      <c r="J450" s="713"/>
      <c r="K450" s="713"/>
      <c r="L450" s="713"/>
      <c r="M450" s="713"/>
      <c r="N450" s="713"/>
      <c r="O450" s="713"/>
      <c r="P450" s="713"/>
      <c r="Q450" s="713"/>
    </row>
    <row r="451" spans="1:17" x14ac:dyDescent="0.25">
      <c r="A451" s="713" t="s">
        <v>3</v>
      </c>
      <c r="B451" s="713"/>
      <c r="C451" s="713"/>
      <c r="D451" s="713"/>
      <c r="E451" s="713"/>
      <c r="F451" s="713"/>
      <c r="G451" s="713"/>
      <c r="H451" s="713"/>
      <c r="I451" s="713"/>
      <c r="J451" s="713"/>
      <c r="K451" s="713"/>
      <c r="L451" s="713"/>
      <c r="M451" s="713"/>
      <c r="N451" s="713"/>
      <c r="O451" s="713"/>
      <c r="P451" s="713"/>
      <c r="Q451" s="713"/>
    </row>
    <row r="452" spans="1:17" x14ac:dyDescent="0.25">
      <c r="A452" s="713" t="s">
        <v>494</v>
      </c>
      <c r="B452" s="713"/>
      <c r="C452" s="713"/>
      <c r="D452" s="713"/>
      <c r="E452" s="713"/>
      <c r="F452" s="713"/>
      <c r="G452" s="713"/>
      <c r="H452" s="713"/>
      <c r="I452" s="713"/>
      <c r="J452" s="713"/>
      <c r="K452" s="713"/>
      <c r="L452" s="713"/>
      <c r="M452" s="713"/>
      <c r="N452" s="713"/>
      <c r="O452" s="713"/>
      <c r="P452" s="713"/>
      <c r="Q452" s="713"/>
    </row>
    <row r="453" spans="1:17" x14ac:dyDescent="0.25">
      <c r="A453" s="714" t="s">
        <v>4</v>
      </c>
      <c r="B453" s="714"/>
      <c r="C453" s="714"/>
      <c r="D453" s="714"/>
      <c r="E453" s="714"/>
      <c r="F453" s="714"/>
      <c r="G453" s="714"/>
      <c r="H453" s="714"/>
      <c r="I453" s="714"/>
      <c r="J453" s="714"/>
      <c r="K453" s="714"/>
      <c r="L453" s="714"/>
      <c r="M453" s="714"/>
      <c r="N453" s="714"/>
      <c r="O453" s="714"/>
      <c r="P453" s="714"/>
      <c r="Q453" s="714"/>
    </row>
    <row r="454" spans="1:17" x14ac:dyDescent="0.25">
      <c r="A454" s="706" t="s">
        <v>76</v>
      </c>
      <c r="B454" s="706"/>
      <c r="C454" s="706"/>
      <c r="D454" s="706"/>
      <c r="E454" s="706"/>
      <c r="F454" s="706"/>
      <c r="G454" s="706"/>
      <c r="H454" s="706"/>
      <c r="I454" s="706"/>
      <c r="J454" s="706"/>
      <c r="K454" s="706"/>
      <c r="L454" s="706"/>
      <c r="M454" s="706"/>
      <c r="N454" s="706"/>
      <c r="O454" s="706"/>
      <c r="P454" s="706"/>
      <c r="Q454" s="706"/>
    </row>
    <row r="455" spans="1:17" ht="18.75" thickBot="1" x14ac:dyDescent="0.3">
      <c r="A455" s="2"/>
      <c r="B455" s="2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2"/>
      <c r="P455" s="2"/>
      <c r="Q455" s="2"/>
    </row>
    <row r="456" spans="1:17" ht="15.75" customHeight="1" thickTop="1" x14ac:dyDescent="0.25">
      <c r="A456" s="698" t="s">
        <v>6</v>
      </c>
      <c r="B456" s="700" t="s">
        <v>7</v>
      </c>
      <c r="C456" s="702" t="s">
        <v>8</v>
      </c>
      <c r="D456" s="702" t="s">
        <v>9</v>
      </c>
      <c r="E456" s="702" t="s">
        <v>10</v>
      </c>
      <c r="F456" s="702" t="s">
        <v>11</v>
      </c>
      <c r="G456" s="700" t="s">
        <v>12</v>
      </c>
      <c r="H456" s="704" t="s">
        <v>13</v>
      </c>
      <c r="I456" s="704" t="s">
        <v>14</v>
      </c>
      <c r="J456" s="704" t="s">
        <v>15</v>
      </c>
      <c r="K456" s="715" t="s">
        <v>16</v>
      </c>
      <c r="L456" s="716"/>
      <c r="M456" s="716"/>
      <c r="N456" s="717"/>
      <c r="O456" s="721" t="s">
        <v>17</v>
      </c>
      <c r="P456" s="722"/>
      <c r="Q456" s="708" t="s">
        <v>18</v>
      </c>
    </row>
    <row r="457" spans="1:17" x14ac:dyDescent="0.25">
      <c r="A457" s="699"/>
      <c r="B457" s="701"/>
      <c r="C457" s="703"/>
      <c r="D457" s="703"/>
      <c r="E457" s="703"/>
      <c r="F457" s="703"/>
      <c r="G457" s="701"/>
      <c r="H457" s="705"/>
      <c r="I457" s="705"/>
      <c r="J457" s="705"/>
      <c r="K457" s="718"/>
      <c r="L457" s="719"/>
      <c r="M457" s="719"/>
      <c r="N457" s="720"/>
      <c r="O457" s="723"/>
      <c r="P457" s="724"/>
      <c r="Q457" s="709"/>
    </row>
    <row r="458" spans="1:17" ht="15" customHeight="1" x14ac:dyDescent="0.25">
      <c r="A458" s="699"/>
      <c r="B458" s="701"/>
      <c r="C458" s="703"/>
      <c r="D458" s="703"/>
      <c r="E458" s="703"/>
      <c r="F458" s="703"/>
      <c r="G458" s="701"/>
      <c r="H458" s="705"/>
      <c r="I458" s="705"/>
      <c r="J458" s="705"/>
      <c r="K458" s="711" t="s">
        <v>19</v>
      </c>
      <c r="L458" s="711" t="s">
        <v>20</v>
      </c>
      <c r="M458" s="711" t="s">
        <v>21</v>
      </c>
      <c r="N458" s="711" t="s">
        <v>22</v>
      </c>
      <c r="O458" s="695" t="s">
        <v>23</v>
      </c>
      <c r="P458" s="695" t="s">
        <v>24</v>
      </c>
      <c r="Q458" s="709"/>
    </row>
    <row r="459" spans="1:17" ht="15.75" thickBot="1" x14ac:dyDescent="0.3">
      <c r="A459" s="727"/>
      <c r="B459" s="725"/>
      <c r="C459" s="707"/>
      <c r="D459" s="707"/>
      <c r="E459" s="707"/>
      <c r="F459" s="707"/>
      <c r="G459" s="725"/>
      <c r="H459" s="696"/>
      <c r="I459" s="696"/>
      <c r="J459" s="696"/>
      <c r="K459" s="712"/>
      <c r="L459" s="712"/>
      <c r="M459" s="712"/>
      <c r="N459" s="712"/>
      <c r="O459" s="696"/>
      <c r="P459" s="696"/>
      <c r="Q459" s="710"/>
    </row>
    <row r="460" spans="1:17" ht="158.25" customHeight="1" thickBot="1" x14ac:dyDescent="0.3">
      <c r="A460" s="22">
        <v>1</v>
      </c>
      <c r="B460" s="23">
        <v>22101</v>
      </c>
      <c r="C460" s="174" t="s">
        <v>378</v>
      </c>
      <c r="D460" s="174" t="s">
        <v>71</v>
      </c>
      <c r="E460" s="174" t="s">
        <v>72</v>
      </c>
      <c r="F460" s="185">
        <v>437</v>
      </c>
      <c r="G460" s="174" t="s">
        <v>75</v>
      </c>
      <c r="H460" s="149">
        <v>115.76</v>
      </c>
      <c r="I460" s="149">
        <v>50588</v>
      </c>
      <c r="J460" s="57" t="s">
        <v>28</v>
      </c>
      <c r="K460" s="58">
        <v>0.25</v>
      </c>
      <c r="L460" s="58">
        <v>0.25</v>
      </c>
      <c r="M460" s="58">
        <v>0.25</v>
      </c>
      <c r="N460" s="58">
        <v>0.25</v>
      </c>
      <c r="O460" s="26" t="s">
        <v>29</v>
      </c>
      <c r="P460" s="246"/>
      <c r="Q460" s="235" t="s">
        <v>30</v>
      </c>
    </row>
    <row r="461" spans="1:17" ht="15.75" thickTop="1" x14ac:dyDescent="0.25">
      <c r="A461" s="76"/>
      <c r="B461" s="76"/>
      <c r="C461" s="12"/>
      <c r="D461" s="13"/>
      <c r="E461" s="13"/>
      <c r="F461" s="27"/>
      <c r="G461" s="12"/>
      <c r="H461" s="29"/>
      <c r="I461" s="82"/>
      <c r="J461" s="78"/>
      <c r="K461" s="79"/>
      <c r="L461" s="79"/>
      <c r="M461" s="79"/>
      <c r="N461" s="79"/>
      <c r="O461" s="80"/>
      <c r="Q461" s="81"/>
    </row>
    <row r="462" spans="1:17" x14ac:dyDescent="0.25">
      <c r="A462" s="76"/>
      <c r="B462" s="76"/>
      <c r="C462" s="12"/>
      <c r="D462" s="13"/>
      <c r="E462" s="13"/>
      <c r="F462" s="27"/>
      <c r="G462" s="12"/>
      <c r="H462" s="29"/>
      <c r="I462" s="82"/>
      <c r="J462" s="78"/>
      <c r="K462" s="79"/>
      <c r="L462" s="79"/>
      <c r="M462" s="79"/>
      <c r="N462" s="79"/>
      <c r="O462" s="80"/>
      <c r="Q462" s="81"/>
    </row>
    <row r="463" spans="1:17" x14ac:dyDescent="0.25">
      <c r="A463" s="76"/>
      <c r="B463" s="76"/>
      <c r="C463" s="12"/>
      <c r="D463" s="13"/>
      <c r="E463" s="13"/>
      <c r="F463" s="27"/>
      <c r="G463" s="12"/>
      <c r="H463" s="29"/>
      <c r="I463" s="583">
        <f>SUM(I460:I462)</f>
        <v>50588</v>
      </c>
      <c r="J463" s="78"/>
      <c r="K463" s="79"/>
      <c r="L463" s="79"/>
      <c r="M463" s="79"/>
      <c r="N463" s="79"/>
      <c r="O463" s="80"/>
      <c r="Q463" s="81"/>
    </row>
    <row r="464" spans="1:17" x14ac:dyDescent="0.25">
      <c r="A464" s="76"/>
      <c r="B464" s="76"/>
      <c r="C464" s="12"/>
      <c r="D464" s="13"/>
      <c r="E464" s="13"/>
      <c r="F464" s="27"/>
      <c r="G464" s="12"/>
      <c r="H464" s="29"/>
      <c r="I464" s="82"/>
      <c r="J464" s="78"/>
      <c r="K464" s="79"/>
      <c r="L464" s="79"/>
      <c r="M464" s="79"/>
      <c r="N464" s="79"/>
      <c r="O464" s="80"/>
      <c r="Q464" s="81"/>
    </row>
    <row r="465" spans="1:17" x14ac:dyDescent="0.25">
      <c r="A465" s="76"/>
      <c r="B465" s="76"/>
      <c r="C465" s="12"/>
      <c r="D465" s="13"/>
      <c r="E465" s="13"/>
      <c r="F465" s="27"/>
      <c r="G465" s="12"/>
      <c r="H465" s="29"/>
      <c r="I465" s="82"/>
      <c r="J465" s="78"/>
      <c r="K465" s="79"/>
      <c r="L465" s="79"/>
      <c r="M465" s="79"/>
      <c r="N465" s="79"/>
      <c r="O465" s="80"/>
      <c r="Q465" s="81"/>
    </row>
    <row r="466" spans="1:17" x14ac:dyDescent="0.25">
      <c r="A466" s="76"/>
      <c r="B466" s="76"/>
      <c r="C466" s="12"/>
      <c r="D466" s="13"/>
      <c r="E466" s="13"/>
      <c r="F466" s="27"/>
      <c r="G466" s="12"/>
      <c r="H466" s="29"/>
      <c r="I466" s="82"/>
      <c r="J466" s="78"/>
      <c r="K466" s="79"/>
      <c r="L466" s="79"/>
      <c r="M466" s="79"/>
      <c r="N466" s="79"/>
      <c r="O466" s="80"/>
      <c r="Q466" s="81"/>
    </row>
    <row r="467" spans="1:17" x14ac:dyDescent="0.25">
      <c r="A467" s="76"/>
      <c r="B467" s="76"/>
      <c r="C467" s="12"/>
      <c r="D467" s="13"/>
      <c r="E467" s="13"/>
      <c r="F467" s="27"/>
      <c r="G467" s="12"/>
      <c r="H467" s="29"/>
      <c r="I467" s="82"/>
      <c r="J467" s="78"/>
      <c r="K467" s="79"/>
      <c r="L467" s="79"/>
      <c r="M467" s="79"/>
      <c r="N467" s="79"/>
      <c r="O467" s="80"/>
      <c r="Q467" s="81"/>
    </row>
    <row r="468" spans="1:17" x14ac:dyDescent="0.25">
      <c r="A468" s="76"/>
      <c r="B468" s="76"/>
      <c r="C468" s="12"/>
      <c r="D468" s="13"/>
      <c r="E468" s="13"/>
      <c r="F468" s="27"/>
      <c r="G468" s="12"/>
      <c r="H468" s="29"/>
      <c r="I468" s="82"/>
      <c r="J468" s="78"/>
      <c r="K468" s="79"/>
      <c r="L468" s="79"/>
      <c r="M468" s="79"/>
      <c r="N468" s="79"/>
      <c r="O468" s="80"/>
      <c r="Q468" s="81"/>
    </row>
    <row r="469" spans="1:17" x14ac:dyDescent="0.25">
      <c r="A469" s="76"/>
      <c r="B469" s="76"/>
      <c r="C469" s="12"/>
      <c r="D469" s="13"/>
      <c r="E469" s="13"/>
      <c r="F469" s="27"/>
      <c r="G469" s="12"/>
      <c r="H469" s="29"/>
      <c r="I469" s="82"/>
      <c r="J469" s="78"/>
      <c r="K469" s="79"/>
      <c r="L469" s="79"/>
      <c r="M469" s="79"/>
      <c r="N469" s="79"/>
      <c r="O469" s="80"/>
      <c r="Q469" s="81"/>
    </row>
    <row r="470" spans="1:17" x14ac:dyDescent="0.25">
      <c r="A470" s="76"/>
      <c r="B470" s="76"/>
      <c r="C470" s="12"/>
      <c r="D470" s="13"/>
      <c r="E470" s="13"/>
      <c r="F470" s="27"/>
      <c r="G470" s="12"/>
      <c r="H470" s="29"/>
      <c r="I470" s="82"/>
      <c r="J470" s="78"/>
      <c r="K470" s="79"/>
      <c r="L470" s="79"/>
      <c r="M470" s="79"/>
      <c r="N470" s="79"/>
      <c r="O470" s="80"/>
      <c r="Q470" s="81"/>
    </row>
    <row r="471" spans="1:17" x14ac:dyDescent="0.25">
      <c r="A471" s="76"/>
      <c r="B471" s="76"/>
      <c r="C471" s="12"/>
      <c r="D471" s="13"/>
      <c r="E471" s="13"/>
      <c r="F471" s="27"/>
      <c r="G471" s="12"/>
      <c r="H471" s="29"/>
      <c r="I471" s="82"/>
      <c r="J471" s="78"/>
      <c r="K471" s="79"/>
      <c r="L471" s="79"/>
      <c r="M471" s="79"/>
      <c r="N471" s="79"/>
      <c r="O471" s="80"/>
      <c r="Q471" s="81"/>
    </row>
    <row r="472" spans="1:17" x14ac:dyDescent="0.25">
      <c r="A472" s="76"/>
      <c r="B472" s="76"/>
      <c r="C472" s="12"/>
      <c r="D472" s="13"/>
      <c r="E472" s="13"/>
      <c r="F472" s="27"/>
      <c r="G472" s="12"/>
      <c r="H472" s="29"/>
      <c r="I472" s="82"/>
      <c r="J472" s="78"/>
      <c r="K472" s="79"/>
      <c r="L472" s="79"/>
      <c r="M472" s="79"/>
      <c r="N472" s="79"/>
      <c r="O472" s="80"/>
      <c r="Q472" s="81"/>
    </row>
    <row r="473" spans="1:17" x14ac:dyDescent="0.25">
      <c r="A473" s="76"/>
      <c r="B473" s="76"/>
      <c r="C473" s="12"/>
      <c r="D473" s="13"/>
      <c r="E473" s="13"/>
      <c r="F473" s="27"/>
      <c r="G473" s="12"/>
      <c r="H473" s="29"/>
      <c r="I473" s="82"/>
      <c r="J473" s="78"/>
      <c r="K473" s="79"/>
      <c r="L473" s="79"/>
      <c r="M473" s="79"/>
      <c r="N473" s="79"/>
      <c r="O473" s="80"/>
      <c r="Q473" s="81"/>
    </row>
    <row r="474" spans="1:17" x14ac:dyDescent="0.25">
      <c r="A474" s="76"/>
      <c r="B474" s="76"/>
      <c r="C474" s="12"/>
      <c r="D474" s="13"/>
      <c r="E474" s="13"/>
      <c r="F474" s="27"/>
      <c r="G474" s="12"/>
      <c r="H474" s="29"/>
      <c r="I474" s="82"/>
      <c r="J474" s="78"/>
      <c r="K474" s="79"/>
      <c r="L474" s="79"/>
      <c r="M474" s="79"/>
      <c r="N474" s="79"/>
      <c r="O474" s="80"/>
      <c r="Q474" s="81"/>
    </row>
    <row r="475" spans="1:17" x14ac:dyDescent="0.25">
      <c r="A475" s="76"/>
      <c r="B475" s="76"/>
      <c r="C475" s="12"/>
      <c r="D475" s="13"/>
      <c r="E475" s="13"/>
      <c r="F475" s="27"/>
      <c r="G475" s="12"/>
      <c r="H475" s="29"/>
      <c r="I475" s="82"/>
      <c r="J475" s="78"/>
      <c r="K475" s="79"/>
      <c r="L475" s="79"/>
      <c r="M475" s="79"/>
      <c r="N475" s="79"/>
      <c r="O475" s="80"/>
      <c r="Q475" s="81"/>
    </row>
    <row r="476" spans="1:17" x14ac:dyDescent="0.25">
      <c r="A476" s="76"/>
      <c r="B476" s="76"/>
      <c r="C476" s="12"/>
      <c r="D476" s="13"/>
      <c r="E476" s="13"/>
      <c r="F476" s="27"/>
      <c r="G476" s="12"/>
      <c r="H476" s="29"/>
      <c r="I476" s="82"/>
      <c r="J476" s="78"/>
      <c r="K476" s="79"/>
      <c r="L476" s="79"/>
      <c r="M476" s="79"/>
      <c r="N476" s="79"/>
      <c r="O476" s="80"/>
      <c r="Q476" s="81"/>
    </row>
    <row r="477" spans="1:17" x14ac:dyDescent="0.25">
      <c r="A477" s="76"/>
      <c r="B477" s="76"/>
      <c r="C477" s="12"/>
      <c r="D477" s="13"/>
      <c r="E477" s="13"/>
      <c r="F477" s="27"/>
      <c r="G477" s="12"/>
      <c r="H477" s="29"/>
      <c r="I477" s="82"/>
      <c r="J477" s="78"/>
      <c r="K477" s="79"/>
      <c r="L477" s="79"/>
      <c r="M477" s="79"/>
      <c r="N477" s="79"/>
      <c r="O477" s="80"/>
      <c r="Q477" s="81"/>
    </row>
    <row r="478" spans="1:17" x14ac:dyDescent="0.25">
      <c r="A478" s="76"/>
      <c r="B478" s="76"/>
      <c r="C478" s="12"/>
      <c r="D478" s="13"/>
      <c r="E478" s="13"/>
      <c r="F478" s="27"/>
      <c r="G478" s="12"/>
      <c r="H478" s="29"/>
      <c r="I478" s="82"/>
      <c r="J478" s="78"/>
      <c r="K478" s="79"/>
      <c r="L478" s="79"/>
      <c r="M478" s="79"/>
      <c r="N478" s="79"/>
      <c r="O478" s="80"/>
      <c r="Q478" s="81"/>
    </row>
    <row r="479" spans="1:17" x14ac:dyDescent="0.25">
      <c r="A479" s="76"/>
      <c r="B479" s="76"/>
      <c r="C479" s="12"/>
      <c r="D479" s="13"/>
      <c r="E479" s="13"/>
      <c r="F479" s="27"/>
      <c r="G479" s="12"/>
      <c r="H479" s="29"/>
      <c r="I479" s="82"/>
      <c r="J479" s="78"/>
      <c r="K479" s="79"/>
      <c r="L479" s="79"/>
      <c r="M479" s="79"/>
      <c r="N479" s="79"/>
      <c r="O479" s="80"/>
      <c r="Q479" s="81"/>
    </row>
    <row r="480" spans="1:17" x14ac:dyDescent="0.25">
      <c r="A480" s="76"/>
      <c r="B480" s="76"/>
      <c r="C480" s="12"/>
      <c r="D480" s="13"/>
      <c r="E480" s="13"/>
      <c r="F480" s="27"/>
      <c r="G480" s="12"/>
      <c r="H480" s="29"/>
      <c r="I480" s="82"/>
      <c r="J480" s="78"/>
      <c r="K480" s="79"/>
      <c r="L480" s="79"/>
      <c r="M480" s="79"/>
      <c r="N480" s="79"/>
      <c r="O480" s="80"/>
      <c r="Q480" s="81"/>
    </row>
    <row r="481" spans="1:17" x14ac:dyDescent="0.25">
      <c r="A481" s="76"/>
      <c r="B481" s="76"/>
      <c r="C481" s="12"/>
      <c r="D481" s="13"/>
      <c r="E481" s="13"/>
      <c r="F481" s="27"/>
      <c r="G481" s="12"/>
      <c r="H481" s="29"/>
      <c r="I481" s="82"/>
      <c r="J481" s="78"/>
      <c r="K481" s="79"/>
      <c r="L481" s="79"/>
      <c r="M481" s="79"/>
      <c r="N481" s="79"/>
      <c r="O481" s="80"/>
      <c r="Q481" s="81"/>
    </row>
    <row r="482" spans="1:17" x14ac:dyDescent="0.25">
      <c r="A482" s="76"/>
      <c r="B482" s="76"/>
      <c r="C482" s="12"/>
      <c r="D482" s="13"/>
      <c r="E482" s="13"/>
      <c r="F482" s="27"/>
      <c r="G482" s="12"/>
      <c r="H482" s="29"/>
      <c r="I482" s="82"/>
      <c r="J482" s="78"/>
      <c r="K482" s="79"/>
      <c r="L482" s="79"/>
      <c r="M482" s="79"/>
      <c r="N482" s="79"/>
      <c r="O482" s="80"/>
      <c r="Q482" s="81"/>
    </row>
    <row r="483" spans="1:17" x14ac:dyDescent="0.25">
      <c r="A483" s="76"/>
      <c r="B483" s="76"/>
      <c r="C483" s="12"/>
      <c r="D483" s="13"/>
      <c r="E483" s="13"/>
      <c r="F483" s="27"/>
      <c r="G483" s="12"/>
      <c r="H483" s="29"/>
      <c r="I483" s="82"/>
      <c r="J483" s="78"/>
      <c r="K483" s="79"/>
      <c r="L483" s="79"/>
      <c r="M483" s="79"/>
      <c r="N483" s="79"/>
      <c r="O483" s="80"/>
      <c r="Q483" s="81"/>
    </row>
    <row r="484" spans="1:17" x14ac:dyDescent="0.25">
      <c r="A484" s="76"/>
      <c r="B484" s="76"/>
      <c r="C484" s="12"/>
      <c r="D484" s="13"/>
      <c r="E484" s="13"/>
      <c r="F484" s="27"/>
      <c r="G484" s="12"/>
      <c r="H484" s="29"/>
      <c r="I484" s="82"/>
      <c r="J484" s="78"/>
      <c r="K484" s="79"/>
      <c r="L484" s="79"/>
      <c r="M484" s="79"/>
      <c r="N484" s="79"/>
      <c r="O484" s="80"/>
      <c r="Q484" s="81"/>
    </row>
    <row r="485" spans="1:17" x14ac:dyDescent="0.25">
      <c r="A485" s="76"/>
      <c r="B485" s="76"/>
      <c r="C485" s="12"/>
      <c r="D485" s="13"/>
      <c r="E485" s="13"/>
      <c r="F485" s="27"/>
      <c r="G485" s="12"/>
      <c r="H485" s="29"/>
      <c r="I485" s="82"/>
      <c r="J485" s="78"/>
      <c r="K485" s="79"/>
      <c r="L485" s="79"/>
      <c r="M485" s="79"/>
      <c r="N485" s="79"/>
      <c r="O485" s="80"/>
      <c r="Q485" s="81"/>
    </row>
    <row r="486" spans="1:17" x14ac:dyDescent="0.25">
      <c r="A486" s="76"/>
      <c r="B486" s="76"/>
      <c r="C486" s="12"/>
      <c r="D486" s="13"/>
      <c r="E486" s="13"/>
      <c r="F486" s="27"/>
      <c r="G486" s="12"/>
      <c r="H486" s="29"/>
      <c r="I486" s="82"/>
      <c r="J486" s="78"/>
      <c r="K486" s="79"/>
      <c r="L486" s="79"/>
      <c r="M486" s="79"/>
      <c r="N486" s="79"/>
      <c r="O486" s="80"/>
      <c r="Q486" s="81"/>
    </row>
    <row r="487" spans="1:17" x14ac:dyDescent="0.25">
      <c r="A487" s="76"/>
      <c r="B487" s="76"/>
      <c r="C487" s="12"/>
      <c r="D487" s="13"/>
      <c r="E487" s="13"/>
      <c r="F487" s="27"/>
      <c r="G487" s="12"/>
      <c r="H487" s="29"/>
      <c r="I487" s="82"/>
      <c r="J487" s="78"/>
      <c r="K487" s="79"/>
      <c r="L487" s="79"/>
      <c r="M487" s="79"/>
      <c r="N487" s="79"/>
      <c r="O487" s="80"/>
      <c r="Q487" s="81"/>
    </row>
    <row r="488" spans="1:17" x14ac:dyDescent="0.25">
      <c r="A488" s="76"/>
      <c r="B488" s="76"/>
      <c r="C488" s="12"/>
      <c r="D488" s="13"/>
      <c r="E488" s="13"/>
      <c r="F488" s="27"/>
      <c r="G488" s="12"/>
      <c r="H488" s="29"/>
      <c r="I488" s="82"/>
      <c r="J488" s="78"/>
      <c r="K488" s="79"/>
      <c r="L488" s="79"/>
      <c r="M488" s="79"/>
      <c r="N488" s="79"/>
      <c r="O488" s="80"/>
      <c r="Q488" s="81"/>
    </row>
    <row r="489" spans="1:17" x14ac:dyDescent="0.25">
      <c r="A489" s="706" t="s">
        <v>0</v>
      </c>
      <c r="B489" s="706"/>
      <c r="C489" s="706"/>
      <c r="D489" s="706"/>
      <c r="E489" s="706"/>
      <c r="F489" s="706"/>
      <c r="G489" s="706"/>
      <c r="H489" s="706"/>
      <c r="I489" s="706"/>
      <c r="J489" s="706"/>
      <c r="K489" s="706"/>
      <c r="L489" s="706"/>
      <c r="M489" s="706"/>
      <c r="N489" s="706"/>
      <c r="O489" s="706"/>
      <c r="P489" s="706"/>
      <c r="Q489" s="706"/>
    </row>
    <row r="490" spans="1:17" x14ac:dyDescent="0.25">
      <c r="A490" s="713" t="s">
        <v>1</v>
      </c>
      <c r="B490" s="713"/>
      <c r="C490" s="713"/>
      <c r="D490" s="713"/>
      <c r="E490" s="713"/>
      <c r="F490" s="713"/>
      <c r="G490" s="713"/>
      <c r="H490" s="713"/>
      <c r="I490" s="713"/>
      <c r="J490" s="713"/>
      <c r="K490" s="713"/>
      <c r="L490" s="713"/>
      <c r="M490" s="713"/>
      <c r="N490" s="713"/>
      <c r="O490" s="713"/>
      <c r="P490" s="713"/>
      <c r="Q490" s="713"/>
    </row>
    <row r="491" spans="1:17" x14ac:dyDescent="0.25">
      <c r="A491" s="713" t="s">
        <v>2</v>
      </c>
      <c r="B491" s="713"/>
      <c r="C491" s="713"/>
      <c r="D491" s="713"/>
      <c r="E491" s="713"/>
      <c r="F491" s="713"/>
      <c r="G491" s="713"/>
      <c r="H491" s="713"/>
      <c r="I491" s="713"/>
      <c r="J491" s="713"/>
      <c r="K491" s="713"/>
      <c r="L491" s="713"/>
      <c r="M491" s="713"/>
      <c r="N491" s="713"/>
      <c r="O491" s="713"/>
      <c r="P491" s="713"/>
      <c r="Q491" s="713"/>
    </row>
    <row r="492" spans="1:17" x14ac:dyDescent="0.25">
      <c r="A492" s="713" t="s">
        <v>3</v>
      </c>
      <c r="B492" s="713"/>
      <c r="C492" s="713"/>
      <c r="D492" s="713"/>
      <c r="E492" s="713"/>
      <c r="F492" s="713"/>
      <c r="G492" s="713"/>
      <c r="H492" s="713"/>
      <c r="I492" s="713"/>
      <c r="J492" s="713"/>
      <c r="K492" s="713"/>
      <c r="L492" s="713"/>
      <c r="M492" s="713"/>
      <c r="N492" s="713"/>
      <c r="O492" s="713"/>
      <c r="P492" s="713"/>
      <c r="Q492" s="713"/>
    </row>
    <row r="493" spans="1:17" x14ac:dyDescent="0.25">
      <c r="A493" s="713" t="s">
        <v>500</v>
      </c>
      <c r="B493" s="713"/>
      <c r="C493" s="713"/>
      <c r="D493" s="713"/>
      <c r="E493" s="713"/>
      <c r="F493" s="713"/>
      <c r="G493" s="713"/>
      <c r="H493" s="713"/>
      <c r="I493" s="713"/>
      <c r="J493" s="713"/>
      <c r="K493" s="713"/>
      <c r="L493" s="713"/>
      <c r="M493" s="713"/>
      <c r="N493" s="713"/>
      <c r="O493" s="713"/>
      <c r="P493" s="713"/>
      <c r="Q493" s="713"/>
    </row>
    <row r="494" spans="1:17" x14ac:dyDescent="0.25">
      <c r="A494" s="714" t="s">
        <v>4</v>
      </c>
      <c r="B494" s="714"/>
      <c r="C494" s="714"/>
      <c r="D494" s="714"/>
      <c r="E494" s="714"/>
      <c r="F494" s="714"/>
      <c r="G494" s="714"/>
      <c r="H494" s="714"/>
      <c r="I494" s="714"/>
      <c r="J494" s="714"/>
      <c r="K494" s="714"/>
      <c r="L494" s="714"/>
      <c r="M494" s="714"/>
      <c r="N494" s="714"/>
      <c r="O494" s="714"/>
      <c r="P494" s="714"/>
      <c r="Q494" s="714"/>
    </row>
    <row r="495" spans="1:17" x14ac:dyDescent="0.25">
      <c r="A495" s="706" t="s">
        <v>77</v>
      </c>
      <c r="B495" s="706"/>
      <c r="C495" s="706"/>
      <c r="D495" s="706"/>
      <c r="E495" s="706"/>
      <c r="F495" s="706"/>
      <c r="G495" s="706"/>
      <c r="H495" s="706"/>
      <c r="I495" s="706"/>
      <c r="J495" s="706"/>
      <c r="K495" s="706"/>
      <c r="L495" s="706"/>
      <c r="M495" s="706"/>
      <c r="N495" s="706"/>
      <c r="O495" s="706"/>
      <c r="P495" s="706"/>
      <c r="Q495" s="706"/>
    </row>
    <row r="496" spans="1:17" ht="18.75" thickBot="1" x14ac:dyDescent="0.3">
      <c r="A496" s="2"/>
      <c r="B496" s="2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2"/>
      <c r="P496" s="2"/>
      <c r="Q496" s="2"/>
    </row>
    <row r="497" spans="1:17" ht="15.75" customHeight="1" thickTop="1" x14ac:dyDescent="0.25">
      <c r="A497" s="698" t="s">
        <v>6</v>
      </c>
      <c r="B497" s="700" t="s">
        <v>7</v>
      </c>
      <c r="C497" s="702" t="s">
        <v>8</v>
      </c>
      <c r="D497" s="702" t="s">
        <v>9</v>
      </c>
      <c r="E497" s="702" t="s">
        <v>10</v>
      </c>
      <c r="F497" s="702" t="s">
        <v>11</v>
      </c>
      <c r="G497" s="700" t="s">
        <v>12</v>
      </c>
      <c r="H497" s="704" t="s">
        <v>13</v>
      </c>
      <c r="I497" s="704" t="s">
        <v>14</v>
      </c>
      <c r="J497" s="704" t="s">
        <v>15</v>
      </c>
      <c r="K497" s="715" t="s">
        <v>16</v>
      </c>
      <c r="L497" s="716"/>
      <c r="M497" s="716"/>
      <c r="N497" s="717"/>
      <c r="O497" s="721" t="s">
        <v>17</v>
      </c>
      <c r="P497" s="722"/>
      <c r="Q497" s="708" t="s">
        <v>18</v>
      </c>
    </row>
    <row r="498" spans="1:17" x14ac:dyDescent="0.25">
      <c r="A498" s="699"/>
      <c r="B498" s="701"/>
      <c r="C498" s="703"/>
      <c r="D498" s="703"/>
      <c r="E498" s="703"/>
      <c r="F498" s="703"/>
      <c r="G498" s="701"/>
      <c r="H498" s="705"/>
      <c r="I498" s="705"/>
      <c r="J498" s="705"/>
      <c r="K498" s="718"/>
      <c r="L498" s="719"/>
      <c r="M498" s="719"/>
      <c r="N498" s="720"/>
      <c r="O498" s="723"/>
      <c r="P498" s="724"/>
      <c r="Q498" s="709"/>
    </row>
    <row r="499" spans="1:17" ht="15" customHeight="1" x14ac:dyDescent="0.25">
      <c r="A499" s="699"/>
      <c r="B499" s="701"/>
      <c r="C499" s="703"/>
      <c r="D499" s="703"/>
      <c r="E499" s="703"/>
      <c r="F499" s="703"/>
      <c r="G499" s="701"/>
      <c r="H499" s="705"/>
      <c r="I499" s="705"/>
      <c r="J499" s="705"/>
      <c r="K499" s="711" t="s">
        <v>19</v>
      </c>
      <c r="L499" s="711" t="s">
        <v>20</v>
      </c>
      <c r="M499" s="711" t="s">
        <v>21</v>
      </c>
      <c r="N499" s="711" t="s">
        <v>22</v>
      </c>
      <c r="O499" s="695" t="s">
        <v>23</v>
      </c>
      <c r="P499" s="695" t="s">
        <v>24</v>
      </c>
      <c r="Q499" s="709"/>
    </row>
    <row r="500" spans="1:17" ht="15.75" thickBot="1" x14ac:dyDescent="0.3">
      <c r="A500" s="727"/>
      <c r="B500" s="725"/>
      <c r="C500" s="707"/>
      <c r="D500" s="707"/>
      <c r="E500" s="707"/>
      <c r="F500" s="707"/>
      <c r="G500" s="725"/>
      <c r="H500" s="696"/>
      <c r="I500" s="696"/>
      <c r="J500" s="696"/>
      <c r="K500" s="712"/>
      <c r="L500" s="712"/>
      <c r="M500" s="712"/>
      <c r="N500" s="712"/>
      <c r="O500" s="696"/>
      <c r="P500" s="696"/>
      <c r="Q500" s="710"/>
    </row>
    <row r="501" spans="1:17" ht="177.75" customHeight="1" thickBot="1" x14ac:dyDescent="0.3">
      <c r="A501" s="55">
        <v>1</v>
      </c>
      <c r="B501" s="56">
        <v>22106</v>
      </c>
      <c r="C501" s="174" t="s">
        <v>379</v>
      </c>
      <c r="D501" s="174" t="s">
        <v>71</v>
      </c>
      <c r="E501" s="174" t="s">
        <v>72</v>
      </c>
      <c r="F501" s="184">
        <f>I501/H501</f>
        <v>1425</v>
      </c>
      <c r="G501" s="174" t="s">
        <v>31</v>
      </c>
      <c r="H501" s="149">
        <v>25</v>
      </c>
      <c r="I501" s="179">
        <v>35625</v>
      </c>
      <c r="J501" s="57" t="s">
        <v>28</v>
      </c>
      <c r="K501" s="58">
        <v>0.25</v>
      </c>
      <c r="L501" s="58">
        <v>0.25</v>
      </c>
      <c r="M501" s="58">
        <v>0.25</v>
      </c>
      <c r="N501" s="58">
        <v>0.25</v>
      </c>
      <c r="O501" s="59" t="s">
        <v>29</v>
      </c>
      <c r="P501" s="60"/>
      <c r="Q501" s="235" t="s">
        <v>30</v>
      </c>
    </row>
    <row r="502" spans="1:17" ht="15.75" thickTop="1" x14ac:dyDescent="0.25">
      <c r="A502" s="76"/>
      <c r="B502" s="76"/>
      <c r="C502" s="12"/>
      <c r="D502" s="13"/>
      <c r="E502" s="13"/>
      <c r="F502" s="27"/>
      <c r="G502" s="12"/>
      <c r="H502" s="29"/>
      <c r="I502" s="82"/>
      <c r="J502" s="78"/>
      <c r="K502" s="79"/>
      <c r="L502" s="79"/>
      <c r="M502" s="79"/>
      <c r="N502" s="79"/>
      <c r="O502" s="80"/>
      <c r="Q502" s="81"/>
    </row>
    <row r="503" spans="1:17" x14ac:dyDescent="0.25">
      <c r="A503" s="76"/>
      <c r="B503" s="76"/>
      <c r="C503" s="12"/>
      <c r="D503" s="13"/>
      <c r="E503" s="13"/>
      <c r="F503" s="27"/>
      <c r="G503" s="12"/>
      <c r="H503" s="29"/>
      <c r="I503" s="583">
        <f>SUM(I501:I502)</f>
        <v>35625</v>
      </c>
      <c r="J503" s="78"/>
      <c r="K503" s="79"/>
      <c r="L503" s="79"/>
      <c r="M503" s="79"/>
      <c r="N503" s="79"/>
      <c r="O503" s="80"/>
      <c r="Q503" s="81"/>
    </row>
    <row r="504" spans="1:17" x14ac:dyDescent="0.25">
      <c r="A504" s="76"/>
      <c r="B504" s="76"/>
      <c r="C504" s="12"/>
      <c r="D504" s="13"/>
      <c r="E504" s="13"/>
      <c r="F504" s="27"/>
      <c r="G504" s="12"/>
      <c r="H504" s="29"/>
      <c r="I504" s="82"/>
      <c r="J504" s="78"/>
      <c r="K504" s="79"/>
      <c r="L504" s="79"/>
      <c r="M504" s="79"/>
      <c r="N504" s="79"/>
      <c r="O504" s="80"/>
      <c r="Q504" s="81"/>
    </row>
    <row r="505" spans="1:17" x14ac:dyDescent="0.25">
      <c r="A505" s="76"/>
      <c r="B505" s="76"/>
      <c r="C505" s="12"/>
      <c r="D505" s="13"/>
      <c r="E505" s="13"/>
      <c r="F505" s="27"/>
      <c r="G505" s="12"/>
      <c r="H505" s="29"/>
      <c r="I505" s="82"/>
      <c r="J505" s="78"/>
      <c r="K505" s="79"/>
      <c r="L505" s="79"/>
      <c r="M505" s="79"/>
      <c r="N505" s="79"/>
      <c r="O505" s="80"/>
      <c r="Q505" s="81"/>
    </row>
    <row r="506" spans="1:17" x14ac:dyDescent="0.25">
      <c r="A506" s="76"/>
      <c r="B506" s="76"/>
      <c r="C506" s="12"/>
      <c r="D506" s="13"/>
      <c r="E506" s="13"/>
      <c r="F506" s="27"/>
      <c r="G506" s="12"/>
      <c r="H506" s="29"/>
      <c r="I506" s="82"/>
      <c r="J506" s="78"/>
      <c r="K506" s="79"/>
      <c r="L506" s="79"/>
      <c r="M506" s="79"/>
      <c r="N506" s="79"/>
      <c r="O506" s="80"/>
      <c r="Q506" s="81"/>
    </row>
    <row r="507" spans="1:17" x14ac:dyDescent="0.25">
      <c r="A507" s="76"/>
      <c r="B507" s="76"/>
      <c r="C507" s="12"/>
      <c r="D507" s="13"/>
      <c r="E507" s="13"/>
      <c r="F507" s="27"/>
      <c r="G507" s="12"/>
      <c r="H507" s="29"/>
      <c r="I507" s="82"/>
      <c r="J507" s="78"/>
      <c r="K507" s="79"/>
      <c r="L507" s="79"/>
      <c r="M507" s="79"/>
      <c r="N507" s="79"/>
      <c r="O507" s="80"/>
      <c r="Q507" s="81"/>
    </row>
    <row r="508" spans="1:17" x14ac:dyDescent="0.25">
      <c r="A508" s="76"/>
      <c r="B508" s="76"/>
      <c r="C508" s="12"/>
      <c r="D508" s="13"/>
      <c r="E508" s="13"/>
      <c r="F508" s="27"/>
      <c r="G508" s="12"/>
      <c r="H508" s="29"/>
      <c r="I508" s="82"/>
      <c r="J508" s="78"/>
      <c r="K508" s="79"/>
      <c r="L508" s="79"/>
      <c r="M508" s="79"/>
      <c r="N508" s="79"/>
      <c r="O508" s="80"/>
      <c r="Q508" s="81"/>
    </row>
    <row r="509" spans="1:17" x14ac:dyDescent="0.25">
      <c r="A509" s="76"/>
      <c r="B509" s="76"/>
      <c r="C509" s="12"/>
      <c r="D509" s="13"/>
      <c r="E509" s="13"/>
      <c r="F509" s="27"/>
      <c r="G509" s="12"/>
      <c r="H509" s="29"/>
      <c r="I509" s="82"/>
      <c r="J509" s="78"/>
      <c r="K509" s="79"/>
      <c r="L509" s="79"/>
      <c r="M509" s="79"/>
      <c r="N509" s="79"/>
      <c r="O509" s="80"/>
      <c r="Q509" s="81"/>
    </row>
    <row r="510" spans="1:17" x14ac:dyDescent="0.25">
      <c r="A510" s="76"/>
      <c r="B510" s="76"/>
      <c r="C510" s="12"/>
      <c r="D510" s="13"/>
      <c r="E510" s="13"/>
      <c r="F510" s="27"/>
      <c r="G510" s="12"/>
      <c r="H510" s="29"/>
      <c r="I510" s="82"/>
      <c r="J510" s="78"/>
      <c r="K510" s="79"/>
      <c r="L510" s="79"/>
      <c r="M510" s="79"/>
      <c r="N510" s="79"/>
      <c r="O510" s="80"/>
      <c r="Q510" s="81"/>
    </row>
    <row r="511" spans="1:17" x14ac:dyDescent="0.25">
      <c r="A511" s="76"/>
      <c r="B511" s="76"/>
      <c r="C511" s="12"/>
      <c r="D511" s="13"/>
      <c r="E511" s="13"/>
      <c r="F511" s="27"/>
      <c r="G511" s="12"/>
      <c r="H511" s="29"/>
      <c r="I511" s="82"/>
      <c r="J511" s="78"/>
      <c r="K511" s="79"/>
      <c r="L511" s="79"/>
      <c r="M511" s="79"/>
      <c r="N511" s="79"/>
      <c r="O511" s="80"/>
      <c r="Q511" s="81"/>
    </row>
    <row r="512" spans="1:17" x14ac:dyDescent="0.25">
      <c r="A512" s="76"/>
      <c r="B512" s="76"/>
      <c r="C512" s="12"/>
      <c r="D512" s="13"/>
      <c r="E512" s="13"/>
      <c r="F512" s="27"/>
      <c r="G512" s="12"/>
      <c r="H512" s="29"/>
      <c r="I512" s="82"/>
      <c r="J512" s="78"/>
      <c r="K512" s="79"/>
      <c r="L512" s="79"/>
      <c r="M512" s="79"/>
      <c r="N512" s="79"/>
      <c r="O512" s="80"/>
      <c r="Q512" s="81"/>
    </row>
    <row r="513" spans="1:17" x14ac:dyDescent="0.25">
      <c r="A513" s="76"/>
      <c r="B513" s="76"/>
      <c r="C513" s="12"/>
      <c r="D513" s="13"/>
      <c r="E513" s="13"/>
      <c r="F513" s="27"/>
      <c r="G513" s="12"/>
      <c r="H513" s="29"/>
      <c r="I513" s="82"/>
      <c r="J513" s="78"/>
      <c r="K513" s="79"/>
      <c r="L513" s="79"/>
      <c r="M513" s="79"/>
      <c r="N513" s="79"/>
      <c r="O513" s="80"/>
      <c r="Q513" s="81"/>
    </row>
    <row r="514" spans="1:17" x14ac:dyDescent="0.25">
      <c r="A514" s="76"/>
      <c r="B514" s="76"/>
      <c r="C514" s="12"/>
      <c r="D514" s="13"/>
      <c r="E514" s="13"/>
      <c r="F514" s="27"/>
      <c r="G514" s="12"/>
      <c r="H514" s="29"/>
      <c r="I514" s="82"/>
      <c r="J514" s="78"/>
      <c r="K514" s="79"/>
      <c r="L514" s="79"/>
      <c r="M514" s="79"/>
      <c r="N514" s="79"/>
      <c r="O514" s="80"/>
      <c r="Q514" s="81"/>
    </row>
    <row r="515" spans="1:17" x14ac:dyDescent="0.25">
      <c r="A515" s="76"/>
      <c r="B515" s="76"/>
      <c r="C515" s="12"/>
      <c r="D515" s="13"/>
      <c r="E515" s="13"/>
      <c r="F515" s="27"/>
      <c r="G515" s="12"/>
      <c r="H515" s="29"/>
      <c r="I515" s="82"/>
      <c r="J515" s="78"/>
      <c r="K515" s="79"/>
      <c r="L515" s="79"/>
      <c r="M515" s="79"/>
      <c r="N515" s="79"/>
      <c r="O515" s="80"/>
      <c r="Q515" s="81"/>
    </row>
    <row r="516" spans="1:17" x14ac:dyDescent="0.25">
      <c r="A516" s="76"/>
      <c r="B516" s="76"/>
      <c r="C516" s="12"/>
      <c r="D516" s="13"/>
      <c r="E516" s="13"/>
      <c r="F516" s="27"/>
      <c r="G516" s="12"/>
      <c r="H516" s="29"/>
      <c r="I516" s="82"/>
      <c r="J516" s="78"/>
      <c r="K516" s="79"/>
      <c r="L516" s="79"/>
      <c r="M516" s="79"/>
      <c r="N516" s="79"/>
      <c r="O516" s="80"/>
      <c r="Q516" s="81"/>
    </row>
    <row r="517" spans="1:17" x14ac:dyDescent="0.25">
      <c r="A517" s="76"/>
      <c r="B517" s="76"/>
      <c r="C517" s="12"/>
      <c r="D517" s="13"/>
      <c r="E517" s="13"/>
      <c r="F517" s="27"/>
      <c r="G517" s="12"/>
      <c r="H517" s="29"/>
      <c r="I517" s="82"/>
      <c r="J517" s="78"/>
      <c r="K517" s="79"/>
      <c r="L517" s="79"/>
      <c r="M517" s="79"/>
      <c r="N517" s="79"/>
      <c r="O517" s="80"/>
      <c r="Q517" s="81"/>
    </row>
    <row r="518" spans="1:17" x14ac:dyDescent="0.25">
      <c r="A518" s="76"/>
      <c r="B518" s="76"/>
      <c r="C518" s="12"/>
      <c r="D518" s="13"/>
      <c r="E518" s="13"/>
      <c r="F518" s="27"/>
      <c r="G518" s="12"/>
      <c r="H518" s="29"/>
      <c r="I518" s="82"/>
      <c r="J518" s="78"/>
      <c r="K518" s="79"/>
      <c r="L518" s="79"/>
      <c r="M518" s="79"/>
      <c r="N518" s="79"/>
      <c r="O518" s="80"/>
      <c r="Q518" s="81"/>
    </row>
    <row r="519" spans="1:17" x14ac:dyDescent="0.25">
      <c r="A519" s="76"/>
      <c r="B519" s="76"/>
      <c r="C519" s="12"/>
      <c r="D519" s="13"/>
      <c r="E519" s="13"/>
      <c r="F519" s="27"/>
      <c r="G519" s="12"/>
      <c r="H519" s="29"/>
      <c r="I519" s="82"/>
      <c r="J519" s="78"/>
      <c r="K519" s="79"/>
      <c r="L519" s="79"/>
      <c r="M519" s="79"/>
      <c r="N519" s="79"/>
      <c r="O519" s="80"/>
      <c r="Q519" s="81"/>
    </row>
    <row r="520" spans="1:17" x14ac:dyDescent="0.25">
      <c r="A520" s="76"/>
      <c r="B520" s="76"/>
      <c r="C520" s="12"/>
      <c r="D520" s="13"/>
      <c r="E520" s="13"/>
      <c r="F520" s="27"/>
      <c r="G520" s="12"/>
      <c r="H520" s="29"/>
      <c r="I520" s="82"/>
      <c r="J520" s="78"/>
      <c r="K520" s="79"/>
      <c r="L520" s="79"/>
      <c r="M520" s="79"/>
      <c r="N520" s="79"/>
      <c r="O520" s="80"/>
      <c r="Q520" s="81"/>
    </row>
    <row r="521" spans="1:17" x14ac:dyDescent="0.25">
      <c r="A521" s="76"/>
      <c r="B521" s="76"/>
      <c r="C521" s="12"/>
      <c r="D521" s="13"/>
      <c r="E521" s="13"/>
      <c r="F521" s="27"/>
      <c r="G521" s="12"/>
      <c r="H521" s="29"/>
      <c r="I521" s="82"/>
      <c r="J521" s="78"/>
      <c r="K521" s="79"/>
      <c r="L521" s="79"/>
      <c r="M521" s="79"/>
      <c r="N521" s="79"/>
      <c r="O521" s="80"/>
      <c r="Q521" s="81"/>
    </row>
    <row r="522" spans="1:17" x14ac:dyDescent="0.25">
      <c r="A522" s="76"/>
      <c r="B522" s="76"/>
      <c r="C522" s="12"/>
      <c r="D522" s="13"/>
      <c r="E522" s="13"/>
      <c r="F522" s="27"/>
      <c r="G522" s="12"/>
      <c r="H522" s="29"/>
      <c r="I522" s="82"/>
      <c r="J522" s="78"/>
      <c r="K522" s="79"/>
      <c r="L522" s="79"/>
      <c r="M522" s="79"/>
      <c r="N522" s="79"/>
      <c r="O522" s="80"/>
      <c r="Q522" s="81"/>
    </row>
    <row r="523" spans="1:17" x14ac:dyDescent="0.25">
      <c r="A523" s="76"/>
      <c r="B523" s="76"/>
      <c r="C523" s="12"/>
      <c r="D523" s="13"/>
      <c r="E523" s="13"/>
      <c r="F523" s="27"/>
      <c r="G523" s="12"/>
      <c r="H523" s="29"/>
      <c r="I523" s="82"/>
      <c r="J523" s="78"/>
      <c r="K523" s="79"/>
      <c r="L523" s="79"/>
      <c r="M523" s="79"/>
      <c r="N523" s="79"/>
      <c r="O523" s="80"/>
      <c r="Q523" s="81"/>
    </row>
    <row r="524" spans="1:17" x14ac:dyDescent="0.25">
      <c r="A524" s="76"/>
      <c r="B524" s="76"/>
      <c r="C524" s="12"/>
      <c r="D524" s="13"/>
      <c r="E524" s="13"/>
      <c r="F524" s="27"/>
      <c r="G524" s="12"/>
      <c r="H524" s="29"/>
      <c r="I524" s="82"/>
      <c r="J524" s="78"/>
      <c r="K524" s="79"/>
      <c r="L524" s="79"/>
      <c r="M524" s="79"/>
      <c r="N524" s="79"/>
      <c r="O524" s="80"/>
      <c r="Q524" s="81"/>
    </row>
    <row r="525" spans="1:17" x14ac:dyDescent="0.25">
      <c r="A525" s="76"/>
      <c r="B525" s="76"/>
      <c r="C525" s="12"/>
      <c r="D525" s="13"/>
      <c r="E525" s="13"/>
      <c r="F525" s="27"/>
      <c r="G525" s="12"/>
      <c r="H525" s="29"/>
      <c r="I525" s="82"/>
      <c r="J525" s="78"/>
      <c r="K525" s="79"/>
      <c r="L525" s="79"/>
      <c r="M525" s="79"/>
      <c r="N525" s="79"/>
      <c r="O525" s="80"/>
      <c r="Q525" s="81"/>
    </row>
    <row r="526" spans="1:17" x14ac:dyDescent="0.25">
      <c r="A526" s="76"/>
      <c r="B526" s="76"/>
      <c r="C526" s="12"/>
      <c r="D526" s="13"/>
      <c r="E526" s="13"/>
      <c r="F526" s="27"/>
      <c r="G526" s="12"/>
      <c r="H526" s="29"/>
      <c r="I526" s="82"/>
      <c r="J526" s="78"/>
      <c r="K526" s="79"/>
      <c r="L526" s="79"/>
      <c r="M526" s="79"/>
      <c r="N526" s="79"/>
      <c r="O526" s="80"/>
      <c r="Q526" s="81"/>
    </row>
    <row r="527" spans="1:17" x14ac:dyDescent="0.25">
      <c r="A527" s="706" t="s">
        <v>0</v>
      </c>
      <c r="B527" s="706"/>
      <c r="C527" s="706"/>
      <c r="D527" s="706"/>
      <c r="E527" s="706"/>
      <c r="F527" s="706"/>
      <c r="G527" s="706"/>
      <c r="H527" s="706"/>
      <c r="I527" s="706"/>
      <c r="J527" s="706"/>
      <c r="K527" s="706"/>
      <c r="L527" s="706"/>
      <c r="M527" s="706"/>
      <c r="N527" s="706"/>
      <c r="O527" s="706"/>
      <c r="P527" s="706"/>
      <c r="Q527" s="706"/>
    </row>
    <row r="528" spans="1:17" x14ac:dyDescent="0.25">
      <c r="A528" s="713" t="s">
        <v>1</v>
      </c>
      <c r="B528" s="713"/>
      <c r="C528" s="713"/>
      <c r="D528" s="713"/>
      <c r="E528" s="713"/>
      <c r="F528" s="713"/>
      <c r="G528" s="713"/>
      <c r="H528" s="713"/>
      <c r="I528" s="713"/>
      <c r="J528" s="713"/>
      <c r="K528" s="713"/>
      <c r="L528" s="713"/>
      <c r="M528" s="713"/>
      <c r="N528" s="713"/>
      <c r="O528" s="713"/>
      <c r="P528" s="713"/>
      <c r="Q528" s="713"/>
    </row>
    <row r="529" spans="1:17" x14ac:dyDescent="0.25">
      <c r="A529" s="713" t="s">
        <v>2</v>
      </c>
      <c r="B529" s="713"/>
      <c r="C529" s="713"/>
      <c r="D529" s="713"/>
      <c r="E529" s="713"/>
      <c r="F529" s="713"/>
      <c r="G529" s="713"/>
      <c r="H529" s="713"/>
      <c r="I529" s="713"/>
      <c r="J529" s="713"/>
      <c r="K529" s="713"/>
      <c r="L529" s="713"/>
      <c r="M529" s="713"/>
      <c r="N529" s="713"/>
      <c r="O529" s="713"/>
      <c r="P529" s="713"/>
      <c r="Q529" s="713"/>
    </row>
    <row r="530" spans="1:17" x14ac:dyDescent="0.25">
      <c r="A530" s="713" t="s">
        <v>3</v>
      </c>
      <c r="B530" s="713"/>
      <c r="C530" s="713"/>
      <c r="D530" s="713"/>
      <c r="E530" s="713"/>
      <c r="F530" s="713"/>
      <c r="G530" s="713"/>
      <c r="H530" s="713"/>
      <c r="I530" s="713"/>
      <c r="J530" s="713"/>
      <c r="K530" s="713"/>
      <c r="L530" s="713"/>
      <c r="M530" s="713"/>
      <c r="N530" s="713"/>
      <c r="O530" s="713"/>
      <c r="P530" s="713"/>
      <c r="Q530" s="713"/>
    </row>
    <row r="531" spans="1:17" x14ac:dyDescent="0.25">
      <c r="A531" s="713" t="s">
        <v>494</v>
      </c>
      <c r="B531" s="713"/>
      <c r="C531" s="713"/>
      <c r="D531" s="713"/>
      <c r="E531" s="713"/>
      <c r="F531" s="713"/>
      <c r="G531" s="713"/>
      <c r="H531" s="713"/>
      <c r="I531" s="713"/>
      <c r="J531" s="713"/>
      <c r="K531" s="713"/>
      <c r="L531" s="713"/>
      <c r="M531" s="713"/>
      <c r="N531" s="713"/>
      <c r="O531" s="713"/>
      <c r="P531" s="713"/>
      <c r="Q531" s="713"/>
    </row>
    <row r="532" spans="1:17" x14ac:dyDescent="0.25">
      <c r="A532" s="714" t="s">
        <v>4</v>
      </c>
      <c r="B532" s="714"/>
      <c r="C532" s="714"/>
      <c r="D532" s="714"/>
      <c r="E532" s="714"/>
      <c r="F532" s="714"/>
      <c r="G532" s="714"/>
      <c r="H532" s="714"/>
      <c r="I532" s="714"/>
      <c r="J532" s="714"/>
      <c r="K532" s="714"/>
      <c r="L532" s="714"/>
      <c r="M532" s="714"/>
      <c r="N532" s="714"/>
      <c r="O532" s="714"/>
      <c r="P532" s="714"/>
      <c r="Q532" s="714"/>
    </row>
    <row r="533" spans="1:17" x14ac:dyDescent="0.25">
      <c r="A533" s="706" t="s">
        <v>78</v>
      </c>
      <c r="B533" s="706"/>
      <c r="C533" s="706"/>
      <c r="D533" s="706"/>
      <c r="E533" s="706"/>
      <c r="F533" s="706"/>
      <c r="G533" s="706"/>
      <c r="H533" s="706"/>
      <c r="I533" s="706"/>
      <c r="J533" s="706"/>
      <c r="K533" s="706"/>
      <c r="L533" s="706"/>
      <c r="M533" s="706"/>
      <c r="N533" s="706"/>
      <c r="O533" s="706"/>
      <c r="P533" s="706"/>
      <c r="Q533" s="706"/>
    </row>
    <row r="534" spans="1:17" ht="18.75" thickBot="1" x14ac:dyDescent="0.3">
      <c r="A534" s="2"/>
      <c r="B534" s="2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2"/>
      <c r="P534" s="2"/>
      <c r="Q534" s="2"/>
    </row>
    <row r="535" spans="1:17" ht="15.75" customHeight="1" thickTop="1" x14ac:dyDescent="0.25">
      <c r="A535" s="698" t="s">
        <v>6</v>
      </c>
      <c r="B535" s="700" t="s">
        <v>7</v>
      </c>
      <c r="C535" s="702" t="s">
        <v>8</v>
      </c>
      <c r="D535" s="702" t="s">
        <v>9</v>
      </c>
      <c r="E535" s="702" t="s">
        <v>10</v>
      </c>
      <c r="F535" s="702" t="s">
        <v>11</v>
      </c>
      <c r="G535" s="700" t="s">
        <v>12</v>
      </c>
      <c r="H535" s="704" t="s">
        <v>13</v>
      </c>
      <c r="I535" s="704" t="s">
        <v>14</v>
      </c>
      <c r="J535" s="704" t="s">
        <v>15</v>
      </c>
      <c r="K535" s="715" t="s">
        <v>16</v>
      </c>
      <c r="L535" s="716"/>
      <c r="M535" s="716"/>
      <c r="N535" s="717"/>
      <c r="O535" s="721" t="s">
        <v>17</v>
      </c>
      <c r="P535" s="722"/>
      <c r="Q535" s="708" t="s">
        <v>18</v>
      </c>
    </row>
    <row r="536" spans="1:17" x14ac:dyDescent="0.25">
      <c r="A536" s="699"/>
      <c r="B536" s="701"/>
      <c r="C536" s="703"/>
      <c r="D536" s="703"/>
      <c r="E536" s="703"/>
      <c r="F536" s="703"/>
      <c r="G536" s="701"/>
      <c r="H536" s="705"/>
      <c r="I536" s="705"/>
      <c r="J536" s="705"/>
      <c r="K536" s="718"/>
      <c r="L536" s="719"/>
      <c r="M536" s="719"/>
      <c r="N536" s="720"/>
      <c r="O536" s="723"/>
      <c r="P536" s="724"/>
      <c r="Q536" s="709"/>
    </row>
    <row r="537" spans="1:17" ht="15" customHeight="1" x14ac:dyDescent="0.25">
      <c r="A537" s="699"/>
      <c r="B537" s="701"/>
      <c r="C537" s="703"/>
      <c r="D537" s="703"/>
      <c r="E537" s="703"/>
      <c r="F537" s="703"/>
      <c r="G537" s="701"/>
      <c r="H537" s="705"/>
      <c r="I537" s="705"/>
      <c r="J537" s="705"/>
      <c r="K537" s="711" t="s">
        <v>19</v>
      </c>
      <c r="L537" s="711" t="s">
        <v>20</v>
      </c>
      <c r="M537" s="711" t="s">
        <v>21</v>
      </c>
      <c r="N537" s="711" t="s">
        <v>22</v>
      </c>
      <c r="O537" s="695" t="s">
        <v>23</v>
      </c>
      <c r="P537" s="695" t="s">
        <v>24</v>
      </c>
      <c r="Q537" s="709"/>
    </row>
    <row r="538" spans="1:17" ht="15.75" thickBot="1" x14ac:dyDescent="0.3">
      <c r="A538" s="727"/>
      <c r="B538" s="725"/>
      <c r="C538" s="707"/>
      <c r="D538" s="707"/>
      <c r="E538" s="707"/>
      <c r="F538" s="707"/>
      <c r="G538" s="725"/>
      <c r="H538" s="696"/>
      <c r="I538" s="696"/>
      <c r="J538" s="696"/>
      <c r="K538" s="712"/>
      <c r="L538" s="712"/>
      <c r="M538" s="712"/>
      <c r="N538" s="712"/>
      <c r="O538" s="696"/>
      <c r="P538" s="696"/>
      <c r="Q538" s="710"/>
    </row>
    <row r="539" spans="1:17" ht="82.5" customHeight="1" x14ac:dyDescent="0.25">
      <c r="A539" s="52">
        <v>1</v>
      </c>
      <c r="B539" s="53">
        <v>24801</v>
      </c>
      <c r="C539" s="5" t="s">
        <v>460</v>
      </c>
      <c r="D539" s="731" t="s">
        <v>71</v>
      </c>
      <c r="E539" s="731" t="s">
        <v>72</v>
      </c>
      <c r="F539" s="213">
        <v>1</v>
      </c>
      <c r="G539" s="5" t="s">
        <v>79</v>
      </c>
      <c r="H539" s="159">
        <v>20500</v>
      </c>
      <c r="I539" s="159">
        <v>20500</v>
      </c>
      <c r="J539" s="214" t="s">
        <v>28</v>
      </c>
      <c r="K539" s="86">
        <v>0</v>
      </c>
      <c r="L539" s="86">
        <v>0</v>
      </c>
      <c r="M539" s="86">
        <v>1</v>
      </c>
      <c r="N539" s="86">
        <v>0</v>
      </c>
      <c r="O539" s="161" t="s">
        <v>29</v>
      </c>
      <c r="P539" s="255"/>
      <c r="Q539" s="728" t="s">
        <v>30</v>
      </c>
    </row>
    <row r="540" spans="1:17" ht="72" customHeight="1" thickBot="1" x14ac:dyDescent="0.3">
      <c r="A540" s="22">
        <v>2</v>
      </c>
      <c r="B540" s="23">
        <v>24801</v>
      </c>
      <c r="C540" s="174" t="s">
        <v>454</v>
      </c>
      <c r="D540" s="733"/>
      <c r="E540" s="733"/>
      <c r="F540" s="23">
        <v>1</v>
      </c>
      <c r="G540" s="174" t="s">
        <v>79</v>
      </c>
      <c r="H540" s="197">
        <v>37061</v>
      </c>
      <c r="I540" s="149">
        <v>37061</v>
      </c>
      <c r="J540" s="57" t="s">
        <v>28</v>
      </c>
      <c r="K540" s="58">
        <v>0</v>
      </c>
      <c r="L540" s="58">
        <v>0</v>
      </c>
      <c r="M540" s="58">
        <v>1</v>
      </c>
      <c r="N540" s="58">
        <v>0</v>
      </c>
      <c r="O540" s="147" t="s">
        <v>29</v>
      </c>
      <c r="P540" s="195"/>
      <c r="Q540" s="730"/>
    </row>
    <row r="541" spans="1:17" ht="15.75" thickTop="1" x14ac:dyDescent="0.25">
      <c r="A541" s="76"/>
      <c r="B541" s="76"/>
      <c r="C541" s="12"/>
      <c r="D541" s="13"/>
      <c r="E541" s="13"/>
      <c r="F541" s="27"/>
      <c r="G541" s="12"/>
      <c r="H541" s="29"/>
      <c r="I541" s="82"/>
      <c r="J541" s="78"/>
      <c r="K541" s="79"/>
      <c r="L541" s="79"/>
      <c r="M541" s="79"/>
      <c r="N541" s="79"/>
      <c r="O541" s="80"/>
      <c r="Q541" s="81"/>
    </row>
    <row r="542" spans="1:17" x14ac:dyDescent="0.25">
      <c r="A542" s="76"/>
      <c r="B542" s="76"/>
      <c r="C542" s="12"/>
      <c r="D542" s="13"/>
      <c r="E542" s="13"/>
      <c r="F542" s="27"/>
      <c r="G542" s="12"/>
      <c r="H542" s="29"/>
      <c r="I542" s="82"/>
      <c r="J542" s="78"/>
      <c r="K542" s="79"/>
      <c r="L542" s="79"/>
      <c r="M542" s="79"/>
      <c r="N542" s="79"/>
      <c r="O542" s="80"/>
      <c r="Q542" s="81"/>
    </row>
    <row r="543" spans="1:17" x14ac:dyDescent="0.25">
      <c r="A543" s="76"/>
      <c r="B543" s="76"/>
      <c r="C543" s="12"/>
      <c r="D543" s="13"/>
      <c r="E543" s="13"/>
      <c r="F543" s="27"/>
      <c r="G543" s="12"/>
      <c r="H543" s="29"/>
      <c r="I543" s="583">
        <f>SUM(I539:I542)</f>
        <v>57561</v>
      </c>
      <c r="J543" s="78"/>
      <c r="K543" s="79"/>
      <c r="L543" s="79"/>
      <c r="M543" s="79"/>
      <c r="N543" s="79"/>
      <c r="O543" s="80"/>
      <c r="Q543" s="81"/>
    </row>
    <row r="544" spans="1:17" x14ac:dyDescent="0.25">
      <c r="A544" s="76"/>
      <c r="B544" s="76"/>
      <c r="C544" s="12"/>
      <c r="D544" s="13"/>
      <c r="E544" s="13"/>
      <c r="F544" s="27"/>
      <c r="G544" s="12"/>
      <c r="H544" s="29"/>
      <c r="I544" s="82"/>
      <c r="J544" s="78"/>
      <c r="K544" s="79"/>
      <c r="L544" s="79"/>
      <c r="M544" s="79"/>
      <c r="N544" s="79"/>
      <c r="O544" s="80"/>
      <c r="Q544" s="81"/>
    </row>
    <row r="545" spans="1:17" x14ac:dyDescent="0.25">
      <c r="A545" s="76"/>
      <c r="B545" s="76"/>
      <c r="C545" s="12"/>
      <c r="D545" s="13"/>
      <c r="E545" s="13"/>
      <c r="F545" s="27"/>
      <c r="G545" s="12"/>
      <c r="H545" s="29"/>
      <c r="I545" s="82"/>
      <c r="J545" s="78"/>
      <c r="K545" s="79"/>
      <c r="L545" s="79"/>
      <c r="M545" s="79"/>
      <c r="N545" s="79"/>
      <c r="O545" s="80"/>
      <c r="Q545" s="81"/>
    </row>
    <row r="546" spans="1:17" x14ac:dyDescent="0.25">
      <c r="A546" s="76"/>
      <c r="B546" s="76"/>
      <c r="C546" s="12"/>
      <c r="D546" s="13"/>
      <c r="E546" s="13"/>
      <c r="F546" s="27"/>
      <c r="G546" s="12"/>
      <c r="H546" s="29"/>
      <c r="I546" s="82"/>
      <c r="J546" s="78"/>
      <c r="K546" s="79"/>
      <c r="L546" s="79"/>
      <c r="M546" s="79"/>
      <c r="N546" s="79"/>
      <c r="O546" s="80"/>
      <c r="Q546" s="81"/>
    </row>
    <row r="547" spans="1:17" x14ac:dyDescent="0.25">
      <c r="A547" s="76"/>
      <c r="B547" s="76"/>
      <c r="C547" s="12"/>
      <c r="D547" s="13"/>
      <c r="E547" s="13"/>
      <c r="F547" s="27"/>
      <c r="G547" s="12"/>
      <c r="H547" s="29"/>
      <c r="I547" s="82"/>
      <c r="J547" s="78"/>
      <c r="K547" s="79"/>
      <c r="L547" s="79"/>
      <c r="M547" s="79"/>
      <c r="N547" s="79"/>
      <c r="O547" s="80"/>
      <c r="Q547" s="81"/>
    </row>
    <row r="548" spans="1:17" x14ac:dyDescent="0.25">
      <c r="A548" s="76"/>
      <c r="B548" s="76"/>
      <c r="C548" s="12"/>
      <c r="D548" s="13"/>
      <c r="E548" s="13"/>
      <c r="F548" s="27"/>
      <c r="G548" s="12"/>
      <c r="H548" s="29"/>
      <c r="I548" s="82"/>
      <c r="J548" s="78"/>
      <c r="K548" s="79"/>
      <c r="L548" s="79"/>
      <c r="M548" s="79"/>
      <c r="N548" s="79"/>
      <c r="O548" s="80"/>
      <c r="Q548" s="81"/>
    </row>
    <row r="549" spans="1:17" x14ac:dyDescent="0.25">
      <c r="A549" s="76"/>
      <c r="B549" s="76"/>
      <c r="C549" s="12"/>
      <c r="D549" s="13"/>
      <c r="E549" s="13"/>
      <c r="F549" s="27"/>
      <c r="G549" s="12"/>
      <c r="H549" s="29"/>
      <c r="I549" s="82"/>
      <c r="J549" s="78"/>
      <c r="K549" s="79"/>
      <c r="L549" s="79"/>
      <c r="M549" s="79"/>
      <c r="N549" s="79"/>
      <c r="O549" s="80"/>
      <c r="Q549" s="81"/>
    </row>
    <row r="550" spans="1:17" x14ac:dyDescent="0.25">
      <c r="A550" s="76"/>
      <c r="B550" s="76"/>
      <c r="C550" s="12"/>
      <c r="D550" s="13"/>
      <c r="E550" s="13"/>
      <c r="F550" s="27"/>
      <c r="G550" s="12"/>
      <c r="H550" s="29"/>
      <c r="I550" s="82"/>
      <c r="J550" s="78"/>
      <c r="K550" s="79"/>
      <c r="L550" s="79"/>
      <c r="M550" s="79"/>
      <c r="N550" s="79"/>
      <c r="O550" s="80"/>
      <c r="Q550" s="81"/>
    </row>
    <row r="551" spans="1:17" x14ac:dyDescent="0.25">
      <c r="A551" s="76"/>
      <c r="B551" s="76"/>
      <c r="C551" s="12"/>
      <c r="D551" s="13"/>
      <c r="E551" s="13"/>
      <c r="F551" s="27"/>
      <c r="G551" s="12"/>
      <c r="H551" s="29"/>
      <c r="I551" s="82"/>
      <c r="J551" s="78"/>
      <c r="K551" s="79"/>
      <c r="L551" s="79"/>
      <c r="M551" s="79"/>
      <c r="N551" s="79"/>
      <c r="O551" s="80"/>
      <c r="Q551" s="81"/>
    </row>
    <row r="552" spans="1:17" x14ac:dyDescent="0.25">
      <c r="A552" s="76"/>
      <c r="B552" s="76"/>
      <c r="C552" s="12"/>
      <c r="D552" s="13"/>
      <c r="E552" s="13"/>
      <c r="F552" s="27"/>
      <c r="G552" s="12"/>
      <c r="H552" s="29"/>
      <c r="I552" s="82"/>
      <c r="J552" s="78"/>
      <c r="K552" s="79"/>
      <c r="L552" s="79"/>
      <c r="M552" s="79"/>
      <c r="N552" s="79"/>
      <c r="O552" s="80"/>
      <c r="Q552" s="81"/>
    </row>
    <row r="553" spans="1:17" x14ac:dyDescent="0.25">
      <c r="A553" s="76"/>
      <c r="B553" s="76"/>
      <c r="C553" s="12"/>
      <c r="D553" s="13"/>
      <c r="E553" s="13"/>
      <c r="F553" s="27"/>
      <c r="G553" s="12"/>
      <c r="H553" s="29"/>
      <c r="I553" s="82"/>
      <c r="J553" s="78"/>
      <c r="K553" s="79"/>
      <c r="L553" s="79"/>
      <c r="M553" s="79"/>
      <c r="N553" s="79"/>
      <c r="O553" s="80"/>
      <c r="Q553" s="81"/>
    </row>
    <row r="554" spans="1:17" x14ac:dyDescent="0.25">
      <c r="A554" s="76"/>
      <c r="B554" s="76"/>
      <c r="C554" s="12"/>
      <c r="D554" s="13"/>
      <c r="E554" s="13"/>
      <c r="F554" s="27"/>
      <c r="G554" s="12"/>
      <c r="H554" s="29"/>
      <c r="I554" s="82"/>
      <c r="J554" s="78"/>
      <c r="K554" s="79"/>
      <c r="L554" s="79"/>
      <c r="M554" s="79"/>
      <c r="N554" s="79"/>
      <c r="O554" s="80"/>
      <c r="Q554" s="81"/>
    </row>
    <row r="555" spans="1:17" x14ac:dyDescent="0.25">
      <c r="A555" s="76"/>
      <c r="B555" s="76"/>
      <c r="C555" s="12"/>
      <c r="D555" s="13"/>
      <c r="E555" s="13"/>
      <c r="F555" s="27"/>
      <c r="G555" s="12"/>
      <c r="H555" s="29"/>
      <c r="I555" s="82"/>
      <c r="J555" s="78"/>
      <c r="K555" s="79"/>
      <c r="L555" s="79"/>
      <c r="M555" s="79"/>
      <c r="N555" s="79"/>
      <c r="O555" s="80"/>
      <c r="Q555" s="81"/>
    </row>
    <row r="556" spans="1:17" x14ac:dyDescent="0.25">
      <c r="A556" s="76"/>
      <c r="B556" s="76"/>
      <c r="C556" s="12"/>
      <c r="D556" s="13"/>
      <c r="E556" s="13"/>
      <c r="F556" s="27"/>
      <c r="G556" s="12"/>
      <c r="H556" s="29"/>
      <c r="I556" s="82"/>
      <c r="J556" s="78"/>
      <c r="K556" s="79"/>
      <c r="L556" s="79"/>
      <c r="M556" s="79"/>
      <c r="N556" s="79"/>
      <c r="O556" s="80"/>
      <c r="Q556" s="81"/>
    </row>
    <row r="557" spans="1:17" x14ac:dyDescent="0.25">
      <c r="A557" s="76"/>
      <c r="B557" s="76"/>
      <c r="C557" s="12"/>
      <c r="D557" s="13"/>
      <c r="E557" s="13"/>
      <c r="F557" s="27"/>
      <c r="G557" s="12"/>
      <c r="H557" s="29"/>
      <c r="I557" s="82"/>
      <c r="J557" s="78"/>
      <c r="K557" s="79"/>
      <c r="L557" s="79"/>
      <c r="M557" s="79"/>
      <c r="N557" s="79"/>
      <c r="O557" s="80"/>
      <c r="Q557" s="81"/>
    </row>
    <row r="558" spans="1:17" x14ac:dyDescent="0.25">
      <c r="A558" s="76"/>
      <c r="B558" s="76"/>
      <c r="C558" s="12"/>
      <c r="D558" s="13"/>
      <c r="E558" s="13"/>
      <c r="F558" s="27"/>
      <c r="G558" s="12"/>
      <c r="H558" s="29"/>
      <c r="I558" s="82"/>
      <c r="J558" s="78"/>
      <c r="K558" s="79"/>
      <c r="L558" s="79"/>
      <c r="M558" s="79"/>
      <c r="N558" s="79"/>
      <c r="O558" s="80"/>
      <c r="Q558" s="81"/>
    </row>
    <row r="559" spans="1:17" x14ac:dyDescent="0.25">
      <c r="A559" s="76"/>
      <c r="B559" s="76"/>
      <c r="C559" s="12"/>
      <c r="D559" s="13"/>
      <c r="E559" s="13"/>
      <c r="F559" s="27"/>
      <c r="G559" s="12"/>
      <c r="H559" s="29"/>
      <c r="I559" s="82"/>
      <c r="J559" s="78"/>
      <c r="K559" s="79"/>
      <c r="L559" s="79"/>
      <c r="M559" s="79"/>
      <c r="N559" s="79"/>
      <c r="O559" s="80"/>
      <c r="Q559" s="81"/>
    </row>
    <row r="560" spans="1:17" x14ac:dyDescent="0.25">
      <c r="A560" s="76"/>
      <c r="B560" s="76"/>
      <c r="C560" s="12"/>
      <c r="D560" s="13"/>
      <c r="E560" s="13"/>
      <c r="F560" s="27"/>
      <c r="G560" s="12"/>
      <c r="H560" s="29"/>
      <c r="I560" s="82"/>
      <c r="J560" s="78"/>
      <c r="K560" s="79"/>
      <c r="L560" s="79"/>
      <c r="M560" s="79"/>
      <c r="N560" s="79"/>
      <c r="O560" s="80"/>
      <c r="Q560" s="81"/>
    </row>
    <row r="561" spans="1:17" x14ac:dyDescent="0.25">
      <c r="A561" s="76"/>
      <c r="B561" s="76"/>
      <c r="C561" s="12"/>
      <c r="D561" s="13"/>
      <c r="E561" s="13"/>
      <c r="F561" s="27"/>
      <c r="G561" s="12"/>
      <c r="H561" s="29"/>
      <c r="I561" s="82"/>
      <c r="J561" s="78"/>
      <c r="K561" s="79"/>
      <c r="L561" s="79"/>
      <c r="M561" s="79"/>
      <c r="N561" s="79"/>
      <c r="O561" s="80"/>
      <c r="Q561" s="81"/>
    </row>
    <row r="562" spans="1:17" x14ac:dyDescent="0.25">
      <c r="A562" s="76"/>
      <c r="B562" s="76"/>
      <c r="C562" s="12"/>
      <c r="D562" s="13"/>
      <c r="E562" s="13"/>
      <c r="F562" s="27"/>
      <c r="G562" s="12"/>
      <c r="H562" s="29"/>
      <c r="I562" s="82"/>
      <c r="J562" s="78"/>
      <c r="K562" s="79"/>
      <c r="L562" s="79"/>
      <c r="M562" s="79"/>
      <c r="N562" s="79"/>
      <c r="O562" s="80"/>
      <c r="Q562" s="81"/>
    </row>
    <row r="563" spans="1:17" x14ac:dyDescent="0.25">
      <c r="A563" s="76"/>
      <c r="B563" s="76"/>
      <c r="C563" s="12"/>
      <c r="D563" s="13"/>
      <c r="E563" s="13"/>
      <c r="F563" s="27"/>
      <c r="G563" s="12"/>
      <c r="H563" s="29"/>
      <c r="I563" s="82"/>
      <c r="J563" s="78"/>
      <c r="K563" s="79"/>
      <c r="L563" s="79"/>
      <c r="M563" s="79"/>
      <c r="N563" s="79"/>
      <c r="O563" s="80"/>
      <c r="Q563" s="81"/>
    </row>
    <row r="564" spans="1:17" x14ac:dyDescent="0.25">
      <c r="A564" s="76"/>
      <c r="B564" s="76"/>
      <c r="C564" s="12"/>
      <c r="D564" s="13"/>
      <c r="E564" s="13"/>
      <c r="F564" s="27"/>
      <c r="G564" s="12"/>
      <c r="H564" s="29"/>
      <c r="I564" s="82"/>
      <c r="J564" s="78"/>
      <c r="K564" s="79"/>
      <c r="L564" s="79"/>
      <c r="M564" s="79"/>
      <c r="N564" s="79"/>
      <c r="O564" s="80"/>
      <c r="Q564" s="81"/>
    </row>
    <row r="565" spans="1:17" x14ac:dyDescent="0.25">
      <c r="A565" s="76"/>
      <c r="B565" s="76"/>
      <c r="C565" s="12"/>
      <c r="D565" s="13"/>
      <c r="E565" s="13"/>
      <c r="F565" s="27"/>
      <c r="G565" s="12"/>
      <c r="H565" s="29"/>
      <c r="I565" s="82"/>
      <c r="J565" s="78"/>
      <c r="K565" s="79"/>
      <c r="L565" s="79"/>
      <c r="M565" s="79"/>
      <c r="N565" s="79"/>
      <c r="O565" s="80"/>
      <c r="Q565" s="81"/>
    </row>
    <row r="566" spans="1:17" x14ac:dyDescent="0.25">
      <c r="A566" s="76"/>
      <c r="B566" s="76"/>
      <c r="C566" s="12"/>
      <c r="D566" s="13"/>
      <c r="E566" s="13"/>
      <c r="F566" s="27"/>
      <c r="G566" s="12"/>
      <c r="H566" s="29"/>
      <c r="I566" s="82"/>
      <c r="J566" s="78"/>
      <c r="K566" s="79"/>
      <c r="L566" s="79"/>
      <c r="M566" s="79"/>
      <c r="N566" s="79"/>
      <c r="O566" s="80"/>
      <c r="Q566" s="81"/>
    </row>
    <row r="567" spans="1:17" x14ac:dyDescent="0.25">
      <c r="A567" s="706" t="s">
        <v>0</v>
      </c>
      <c r="B567" s="706"/>
      <c r="C567" s="706"/>
      <c r="D567" s="706"/>
      <c r="E567" s="706"/>
      <c r="F567" s="706"/>
      <c r="G567" s="706"/>
      <c r="H567" s="706"/>
      <c r="I567" s="706"/>
      <c r="J567" s="706"/>
      <c r="K567" s="706"/>
      <c r="L567" s="706"/>
      <c r="M567" s="706"/>
      <c r="N567" s="706"/>
      <c r="O567" s="706"/>
      <c r="P567" s="706"/>
      <c r="Q567" s="706"/>
    </row>
    <row r="568" spans="1:17" x14ac:dyDescent="0.25">
      <c r="A568" s="713" t="s">
        <v>1</v>
      </c>
      <c r="B568" s="713"/>
      <c r="C568" s="713"/>
      <c r="D568" s="713"/>
      <c r="E568" s="713"/>
      <c r="F568" s="713"/>
      <c r="G568" s="713"/>
      <c r="H568" s="713"/>
      <c r="I568" s="713"/>
      <c r="J568" s="713"/>
      <c r="K568" s="713"/>
      <c r="L568" s="713"/>
      <c r="M568" s="713"/>
      <c r="N568" s="713"/>
      <c r="O568" s="713"/>
      <c r="P568" s="713"/>
      <c r="Q568" s="713"/>
    </row>
    <row r="569" spans="1:17" x14ac:dyDescent="0.25">
      <c r="A569" s="713" t="s">
        <v>2</v>
      </c>
      <c r="B569" s="713"/>
      <c r="C569" s="713"/>
      <c r="D569" s="713"/>
      <c r="E569" s="713"/>
      <c r="F569" s="713"/>
      <c r="G569" s="713"/>
      <c r="H569" s="713"/>
      <c r="I569" s="713"/>
      <c r="J569" s="713"/>
      <c r="K569" s="713"/>
      <c r="L569" s="713"/>
      <c r="M569" s="713"/>
      <c r="N569" s="713"/>
      <c r="O569" s="713"/>
      <c r="P569" s="713"/>
      <c r="Q569" s="713"/>
    </row>
    <row r="570" spans="1:17" x14ac:dyDescent="0.25">
      <c r="A570" s="713" t="s">
        <v>3</v>
      </c>
      <c r="B570" s="713"/>
      <c r="C570" s="713"/>
      <c r="D570" s="713"/>
      <c r="E570" s="713"/>
      <c r="F570" s="713"/>
      <c r="G570" s="713"/>
      <c r="H570" s="713"/>
      <c r="I570" s="713"/>
      <c r="J570" s="713"/>
      <c r="K570" s="713"/>
      <c r="L570" s="713"/>
      <c r="M570" s="713"/>
      <c r="N570" s="713"/>
      <c r="O570" s="713"/>
      <c r="P570" s="713"/>
      <c r="Q570" s="713"/>
    </row>
    <row r="571" spans="1:17" x14ac:dyDescent="0.25">
      <c r="A571" s="713" t="s">
        <v>494</v>
      </c>
      <c r="B571" s="713"/>
      <c r="C571" s="713"/>
      <c r="D571" s="713"/>
      <c r="E571" s="713"/>
      <c r="F571" s="713"/>
      <c r="G571" s="713"/>
      <c r="H571" s="713"/>
      <c r="I571" s="713"/>
      <c r="J571" s="713"/>
      <c r="K571" s="713"/>
      <c r="L571" s="713"/>
      <c r="M571" s="713"/>
      <c r="N571" s="713"/>
      <c r="O571" s="713"/>
      <c r="P571" s="713"/>
      <c r="Q571" s="713"/>
    </row>
    <row r="572" spans="1:17" x14ac:dyDescent="0.25">
      <c r="A572" s="714" t="s">
        <v>4</v>
      </c>
      <c r="B572" s="714"/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  <c r="M572" s="714"/>
      <c r="N572" s="714"/>
      <c r="O572" s="714"/>
      <c r="P572" s="714"/>
      <c r="Q572" s="714"/>
    </row>
    <row r="573" spans="1:17" x14ac:dyDescent="0.25">
      <c r="A573" s="706" t="s">
        <v>80</v>
      </c>
      <c r="B573" s="706"/>
      <c r="C573" s="706"/>
      <c r="D573" s="706"/>
      <c r="E573" s="706"/>
      <c r="F573" s="706"/>
      <c r="G573" s="706"/>
      <c r="H573" s="706"/>
      <c r="I573" s="706"/>
      <c r="J573" s="706"/>
      <c r="K573" s="706"/>
      <c r="L573" s="706"/>
      <c r="M573" s="706"/>
      <c r="N573" s="706"/>
      <c r="O573" s="706"/>
      <c r="P573" s="706"/>
      <c r="Q573" s="706"/>
    </row>
    <row r="574" spans="1:17" ht="18.75" thickBot="1" x14ac:dyDescent="0.3">
      <c r="A574" s="2"/>
      <c r="B574" s="2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2"/>
      <c r="P574" s="2"/>
      <c r="Q574" s="2"/>
    </row>
    <row r="575" spans="1:17" ht="15.75" customHeight="1" thickTop="1" x14ac:dyDescent="0.25">
      <c r="A575" s="698" t="s">
        <v>6</v>
      </c>
      <c r="B575" s="700" t="s">
        <v>7</v>
      </c>
      <c r="C575" s="702" t="s">
        <v>8</v>
      </c>
      <c r="D575" s="702" t="s">
        <v>9</v>
      </c>
      <c r="E575" s="702" t="s">
        <v>10</v>
      </c>
      <c r="F575" s="702" t="s">
        <v>11</v>
      </c>
      <c r="G575" s="700" t="s">
        <v>12</v>
      </c>
      <c r="H575" s="704" t="s">
        <v>13</v>
      </c>
      <c r="I575" s="704" t="s">
        <v>14</v>
      </c>
      <c r="J575" s="704" t="s">
        <v>15</v>
      </c>
      <c r="K575" s="715" t="s">
        <v>16</v>
      </c>
      <c r="L575" s="716"/>
      <c r="M575" s="716"/>
      <c r="N575" s="717"/>
      <c r="O575" s="721" t="s">
        <v>17</v>
      </c>
      <c r="P575" s="722"/>
      <c r="Q575" s="708" t="s">
        <v>18</v>
      </c>
    </row>
    <row r="576" spans="1:17" x14ac:dyDescent="0.25">
      <c r="A576" s="699"/>
      <c r="B576" s="701"/>
      <c r="C576" s="703"/>
      <c r="D576" s="703"/>
      <c r="E576" s="703"/>
      <c r="F576" s="703"/>
      <c r="G576" s="701"/>
      <c r="H576" s="705"/>
      <c r="I576" s="705"/>
      <c r="J576" s="705"/>
      <c r="K576" s="718"/>
      <c r="L576" s="719"/>
      <c r="M576" s="719"/>
      <c r="N576" s="720"/>
      <c r="O576" s="723"/>
      <c r="P576" s="724"/>
      <c r="Q576" s="709"/>
    </row>
    <row r="577" spans="1:17" ht="15" customHeight="1" x14ac:dyDescent="0.25">
      <c r="A577" s="699"/>
      <c r="B577" s="701"/>
      <c r="C577" s="703"/>
      <c r="D577" s="703"/>
      <c r="E577" s="703"/>
      <c r="F577" s="703"/>
      <c r="G577" s="701"/>
      <c r="H577" s="705"/>
      <c r="I577" s="705"/>
      <c r="J577" s="705"/>
      <c r="K577" s="711" t="s">
        <v>19</v>
      </c>
      <c r="L577" s="711" t="s">
        <v>20</v>
      </c>
      <c r="M577" s="711" t="s">
        <v>21</v>
      </c>
      <c r="N577" s="711" t="s">
        <v>22</v>
      </c>
      <c r="O577" s="695" t="s">
        <v>23</v>
      </c>
      <c r="P577" s="695" t="s">
        <v>24</v>
      </c>
      <c r="Q577" s="709"/>
    </row>
    <row r="578" spans="1:17" ht="15.75" thickBot="1" x14ac:dyDescent="0.3">
      <c r="A578" s="727"/>
      <c r="B578" s="725"/>
      <c r="C578" s="707"/>
      <c r="D578" s="707"/>
      <c r="E578" s="707"/>
      <c r="F578" s="707"/>
      <c r="G578" s="725"/>
      <c r="H578" s="696"/>
      <c r="I578" s="696"/>
      <c r="J578" s="696"/>
      <c r="K578" s="712"/>
      <c r="L578" s="712"/>
      <c r="M578" s="712"/>
      <c r="N578" s="712"/>
      <c r="O578" s="696"/>
      <c r="P578" s="696"/>
      <c r="Q578" s="710"/>
    </row>
    <row r="579" spans="1:17" ht="163.5" customHeight="1" thickBot="1" x14ac:dyDescent="0.3">
      <c r="A579" s="55">
        <v>1</v>
      </c>
      <c r="B579" s="56">
        <v>26101</v>
      </c>
      <c r="C579" s="174" t="s">
        <v>380</v>
      </c>
      <c r="D579" s="174" t="s">
        <v>71</v>
      </c>
      <c r="E579" s="174" t="s">
        <v>72</v>
      </c>
      <c r="F579" s="584">
        <v>52976.800000000003</v>
      </c>
      <c r="G579" s="174" t="s">
        <v>81</v>
      </c>
      <c r="H579" s="149">
        <v>22</v>
      </c>
      <c r="I579" s="179">
        <v>1165490</v>
      </c>
      <c r="J579" s="57" t="s">
        <v>28</v>
      </c>
      <c r="K579" s="58">
        <v>0.25</v>
      </c>
      <c r="L579" s="58">
        <v>0.25</v>
      </c>
      <c r="M579" s="58">
        <v>0.25</v>
      </c>
      <c r="N579" s="58">
        <v>0.25</v>
      </c>
      <c r="O579" s="59" t="s">
        <v>29</v>
      </c>
      <c r="P579" s="60"/>
      <c r="Q579" s="235" t="s">
        <v>30</v>
      </c>
    </row>
    <row r="580" spans="1:17" ht="15.75" thickTop="1" x14ac:dyDescent="0.25">
      <c r="G580" s="62"/>
      <c r="I580" s="114"/>
    </row>
    <row r="581" spans="1:17" x14ac:dyDescent="0.25">
      <c r="G581" s="62"/>
      <c r="I581" s="114"/>
    </row>
    <row r="582" spans="1:17" x14ac:dyDescent="0.25">
      <c r="G582" s="62"/>
      <c r="I582" s="114"/>
    </row>
    <row r="583" spans="1:17" x14ac:dyDescent="0.25">
      <c r="G583" s="62"/>
      <c r="I583" s="114">
        <f>SUM(I579:I582)</f>
        <v>1165490</v>
      </c>
    </row>
    <row r="584" spans="1:17" x14ac:dyDescent="0.25">
      <c r="G584" s="62"/>
      <c r="I584" s="114"/>
    </row>
    <row r="585" spans="1:17" x14ac:dyDescent="0.25">
      <c r="G585" s="62"/>
      <c r="I585" s="114"/>
    </row>
    <row r="586" spans="1:17" x14ac:dyDescent="0.25">
      <c r="G586" s="62"/>
      <c r="I586" s="114"/>
    </row>
    <row r="587" spans="1:17" x14ac:dyDescent="0.25">
      <c r="G587" s="62"/>
      <c r="I587" s="114"/>
    </row>
    <row r="588" spans="1:17" x14ac:dyDescent="0.25">
      <c r="G588" s="62"/>
      <c r="I588" s="114"/>
    </row>
    <row r="589" spans="1:17" x14ac:dyDescent="0.25">
      <c r="G589" s="62"/>
      <c r="I589" s="114"/>
    </row>
    <row r="590" spans="1:17" x14ac:dyDescent="0.25">
      <c r="G590" s="62"/>
      <c r="I590" s="114"/>
    </row>
    <row r="591" spans="1:17" x14ac:dyDescent="0.25">
      <c r="G591" s="62"/>
      <c r="I591" s="114"/>
    </row>
    <row r="592" spans="1:17" x14ac:dyDescent="0.25">
      <c r="G592" s="62"/>
      <c r="I592" s="114"/>
    </row>
    <row r="593" spans="1:17" x14ac:dyDescent="0.25">
      <c r="G593" s="62"/>
      <c r="I593" s="114"/>
    </row>
    <row r="594" spans="1:17" x14ac:dyDescent="0.25">
      <c r="G594" s="62"/>
      <c r="I594" s="114"/>
    </row>
    <row r="595" spans="1:17" x14ac:dyDescent="0.25">
      <c r="G595" s="62"/>
      <c r="I595" s="114"/>
    </row>
    <row r="596" spans="1:17" x14ac:dyDescent="0.25">
      <c r="G596" s="62"/>
      <c r="I596" s="114"/>
    </row>
    <row r="597" spans="1:17" x14ac:dyDescent="0.25">
      <c r="G597" s="62"/>
      <c r="I597" s="114"/>
    </row>
    <row r="598" spans="1:17" x14ac:dyDescent="0.25">
      <c r="G598" s="62"/>
      <c r="I598" s="114"/>
    </row>
    <row r="599" spans="1:17" x14ac:dyDescent="0.25">
      <c r="G599" s="62"/>
      <c r="I599" s="114"/>
    </row>
    <row r="600" spans="1:17" x14ac:dyDescent="0.25">
      <c r="G600" s="62"/>
      <c r="I600" s="114"/>
    </row>
    <row r="601" spans="1:17" x14ac:dyDescent="0.25">
      <c r="G601" s="62"/>
      <c r="I601" s="114"/>
    </row>
    <row r="602" spans="1:17" x14ac:dyDescent="0.25">
      <c r="G602" s="62"/>
      <c r="I602" s="114"/>
    </row>
    <row r="603" spans="1:17" x14ac:dyDescent="0.25">
      <c r="G603" s="62"/>
      <c r="I603" s="114"/>
    </row>
    <row r="604" spans="1:17" x14ac:dyDescent="0.25">
      <c r="G604" s="62"/>
      <c r="I604" s="114"/>
    </row>
    <row r="605" spans="1:17" x14ac:dyDescent="0.25">
      <c r="G605" s="62"/>
      <c r="I605" s="114"/>
    </row>
    <row r="606" spans="1:17" x14ac:dyDescent="0.25">
      <c r="A606" s="706" t="s">
        <v>0</v>
      </c>
      <c r="B606" s="706"/>
      <c r="C606" s="706"/>
      <c r="D606" s="706"/>
      <c r="E606" s="706"/>
      <c r="F606" s="706"/>
      <c r="G606" s="706"/>
      <c r="H606" s="706"/>
      <c r="I606" s="706"/>
      <c r="J606" s="706"/>
      <c r="K606" s="706"/>
      <c r="L606" s="706"/>
      <c r="M606" s="706"/>
      <c r="N606" s="706"/>
      <c r="O606" s="706"/>
      <c r="P606" s="706"/>
      <c r="Q606" s="706"/>
    </row>
    <row r="607" spans="1:17" x14ac:dyDescent="0.25">
      <c r="A607" s="713" t="s">
        <v>1</v>
      </c>
      <c r="B607" s="713"/>
      <c r="C607" s="713"/>
      <c r="D607" s="713"/>
      <c r="E607" s="713"/>
      <c r="F607" s="713"/>
      <c r="G607" s="713"/>
      <c r="H607" s="713"/>
      <c r="I607" s="713"/>
      <c r="J607" s="713"/>
      <c r="K607" s="713"/>
      <c r="L607" s="713"/>
      <c r="M607" s="713"/>
      <c r="N607" s="713"/>
      <c r="O607" s="713"/>
      <c r="P607" s="713"/>
      <c r="Q607" s="713"/>
    </row>
    <row r="608" spans="1:17" x14ac:dyDescent="0.25">
      <c r="A608" s="713" t="s">
        <v>2</v>
      </c>
      <c r="B608" s="713"/>
      <c r="C608" s="713"/>
      <c r="D608" s="713"/>
      <c r="E608" s="713"/>
      <c r="F608" s="713"/>
      <c r="G608" s="713"/>
      <c r="H608" s="713"/>
      <c r="I608" s="713"/>
      <c r="J608" s="713"/>
      <c r="K608" s="713"/>
      <c r="L608" s="713"/>
      <c r="M608" s="713"/>
      <c r="N608" s="713"/>
      <c r="O608" s="713"/>
      <c r="P608" s="713"/>
      <c r="Q608" s="713"/>
    </row>
    <row r="609" spans="1:17" x14ac:dyDescent="0.25">
      <c r="A609" s="713" t="s">
        <v>3</v>
      </c>
      <c r="B609" s="713"/>
      <c r="C609" s="713"/>
      <c r="D609" s="713"/>
      <c r="E609" s="713"/>
      <c r="F609" s="713"/>
      <c r="G609" s="713"/>
      <c r="H609" s="713"/>
      <c r="I609" s="713"/>
      <c r="J609" s="713"/>
      <c r="K609" s="713"/>
      <c r="L609" s="713"/>
      <c r="M609" s="713"/>
      <c r="N609" s="713"/>
      <c r="O609" s="713"/>
      <c r="P609" s="713"/>
      <c r="Q609" s="713"/>
    </row>
    <row r="610" spans="1:17" x14ac:dyDescent="0.25">
      <c r="A610" s="713" t="s">
        <v>494</v>
      </c>
      <c r="B610" s="713"/>
      <c r="C610" s="713"/>
      <c r="D610" s="713"/>
      <c r="E610" s="713"/>
      <c r="F610" s="713"/>
      <c r="G610" s="713"/>
      <c r="H610" s="713"/>
      <c r="I610" s="713"/>
      <c r="J610" s="713"/>
      <c r="K610" s="713"/>
      <c r="L610" s="713"/>
      <c r="M610" s="713"/>
      <c r="N610" s="713"/>
      <c r="O610" s="713"/>
      <c r="P610" s="713"/>
      <c r="Q610" s="713"/>
    </row>
    <row r="611" spans="1:17" x14ac:dyDescent="0.25">
      <c r="A611" s="714" t="s">
        <v>4</v>
      </c>
      <c r="B611" s="714"/>
      <c r="C611" s="714"/>
      <c r="D611" s="714"/>
      <c r="E611" s="714"/>
      <c r="F611" s="714"/>
      <c r="G611" s="714"/>
      <c r="H611" s="714"/>
      <c r="I611" s="714"/>
      <c r="J611" s="714"/>
      <c r="K611" s="714"/>
      <c r="L611" s="714"/>
      <c r="M611" s="714"/>
      <c r="N611" s="714"/>
      <c r="O611" s="714"/>
      <c r="P611" s="714"/>
      <c r="Q611" s="714"/>
    </row>
    <row r="612" spans="1:17" x14ac:dyDescent="0.25">
      <c r="A612" s="706" t="s">
        <v>173</v>
      </c>
      <c r="B612" s="706"/>
      <c r="C612" s="706"/>
      <c r="D612" s="706"/>
      <c r="E612" s="706"/>
      <c r="F612" s="706"/>
      <c r="G612" s="706"/>
      <c r="H612" s="706"/>
      <c r="I612" s="706"/>
      <c r="J612" s="706"/>
      <c r="K612" s="706"/>
      <c r="L612" s="706"/>
      <c r="M612" s="706"/>
      <c r="N612" s="706"/>
      <c r="O612" s="706"/>
      <c r="P612" s="706"/>
      <c r="Q612" s="706"/>
    </row>
    <row r="613" spans="1:17" ht="18.75" thickBot="1" x14ac:dyDescent="0.3">
      <c r="A613" s="2"/>
      <c r="B613" s="2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2"/>
      <c r="P613" s="2"/>
      <c r="Q613" s="2"/>
    </row>
    <row r="614" spans="1:17" ht="15.75" customHeight="1" thickTop="1" x14ac:dyDescent="0.25">
      <c r="A614" s="698" t="s">
        <v>6</v>
      </c>
      <c r="B614" s="700" t="s">
        <v>7</v>
      </c>
      <c r="C614" s="702" t="s">
        <v>8</v>
      </c>
      <c r="D614" s="702" t="s">
        <v>9</v>
      </c>
      <c r="E614" s="702" t="s">
        <v>10</v>
      </c>
      <c r="F614" s="702" t="s">
        <v>11</v>
      </c>
      <c r="G614" s="700" t="s">
        <v>12</v>
      </c>
      <c r="H614" s="704" t="s">
        <v>13</v>
      </c>
      <c r="I614" s="704" t="s">
        <v>14</v>
      </c>
      <c r="J614" s="704" t="s">
        <v>15</v>
      </c>
      <c r="K614" s="715" t="s">
        <v>16</v>
      </c>
      <c r="L614" s="716"/>
      <c r="M614" s="716"/>
      <c r="N614" s="717"/>
      <c r="O614" s="721" t="s">
        <v>17</v>
      </c>
      <c r="P614" s="722"/>
      <c r="Q614" s="708" t="s">
        <v>18</v>
      </c>
    </row>
    <row r="615" spans="1:17" x14ac:dyDescent="0.25">
      <c r="A615" s="699"/>
      <c r="B615" s="701"/>
      <c r="C615" s="703"/>
      <c r="D615" s="703"/>
      <c r="E615" s="703"/>
      <c r="F615" s="703"/>
      <c r="G615" s="701"/>
      <c r="H615" s="705"/>
      <c r="I615" s="705"/>
      <c r="J615" s="705"/>
      <c r="K615" s="718"/>
      <c r="L615" s="719"/>
      <c r="M615" s="719"/>
      <c r="N615" s="720"/>
      <c r="O615" s="723"/>
      <c r="P615" s="724"/>
      <c r="Q615" s="709"/>
    </row>
    <row r="616" spans="1:17" ht="15" customHeight="1" x14ac:dyDescent="0.25">
      <c r="A616" s="699"/>
      <c r="B616" s="701"/>
      <c r="C616" s="703"/>
      <c r="D616" s="703"/>
      <c r="E616" s="703"/>
      <c r="F616" s="703"/>
      <c r="G616" s="701"/>
      <c r="H616" s="705"/>
      <c r="I616" s="705"/>
      <c r="J616" s="705"/>
      <c r="K616" s="738" t="s">
        <v>19</v>
      </c>
      <c r="L616" s="738" t="s">
        <v>20</v>
      </c>
      <c r="M616" s="738" t="s">
        <v>21</v>
      </c>
      <c r="N616" s="738" t="s">
        <v>22</v>
      </c>
      <c r="O616" s="740" t="s">
        <v>23</v>
      </c>
      <c r="P616" s="740" t="s">
        <v>24</v>
      </c>
      <c r="Q616" s="709"/>
    </row>
    <row r="617" spans="1:17" ht="15.75" thickBot="1" x14ac:dyDescent="0.3">
      <c r="A617" s="727"/>
      <c r="B617" s="725"/>
      <c r="C617" s="707"/>
      <c r="D617" s="707"/>
      <c r="E617" s="707"/>
      <c r="F617" s="707"/>
      <c r="G617" s="725"/>
      <c r="H617" s="696"/>
      <c r="I617" s="696"/>
      <c r="J617" s="696"/>
      <c r="K617" s="739"/>
      <c r="L617" s="739"/>
      <c r="M617" s="739"/>
      <c r="N617" s="739"/>
      <c r="O617" s="741"/>
      <c r="P617" s="741"/>
      <c r="Q617" s="710"/>
    </row>
    <row r="618" spans="1:17" ht="68.25" thickBot="1" x14ac:dyDescent="0.3">
      <c r="A618" s="285">
        <v>1</v>
      </c>
      <c r="B618" s="286">
        <v>27101</v>
      </c>
      <c r="C618" s="164" t="s">
        <v>381</v>
      </c>
      <c r="D618" s="165" t="s">
        <v>71</v>
      </c>
      <c r="E618" s="165" t="s">
        <v>72</v>
      </c>
      <c r="F618" s="71">
        <v>50</v>
      </c>
      <c r="G618" s="164" t="s">
        <v>75</v>
      </c>
      <c r="H618" s="72">
        <f>I618/F618</f>
        <v>200</v>
      </c>
      <c r="I618" s="72">
        <v>10000</v>
      </c>
      <c r="J618" s="73" t="s">
        <v>28</v>
      </c>
      <c r="K618" s="74">
        <v>0</v>
      </c>
      <c r="L618" s="74">
        <v>1</v>
      </c>
      <c r="M618" s="74">
        <v>0</v>
      </c>
      <c r="N618" s="74">
        <v>0</v>
      </c>
      <c r="O618" s="75" t="s">
        <v>29</v>
      </c>
      <c r="P618" s="110"/>
      <c r="Q618" s="287" t="s">
        <v>30</v>
      </c>
    </row>
    <row r="619" spans="1:17" ht="15.75" thickTop="1" x14ac:dyDescent="0.25">
      <c r="G619" s="62"/>
      <c r="I619" s="114"/>
    </row>
    <row r="620" spans="1:17" x14ac:dyDescent="0.25">
      <c r="G620" s="62"/>
      <c r="I620" s="114"/>
    </row>
    <row r="621" spans="1:17" x14ac:dyDescent="0.25">
      <c r="G621" s="62"/>
      <c r="I621" s="114">
        <f>SUM(I618:I620)</f>
        <v>10000</v>
      </c>
    </row>
    <row r="622" spans="1:17" x14ac:dyDescent="0.25">
      <c r="G622" s="62"/>
      <c r="I622" s="114"/>
    </row>
    <row r="623" spans="1:17" x14ac:dyDescent="0.25">
      <c r="G623" s="62"/>
      <c r="I623" s="114"/>
    </row>
    <row r="624" spans="1:17" x14ac:dyDescent="0.25">
      <c r="G624" s="62"/>
      <c r="I624" s="114"/>
    </row>
    <row r="625" spans="7:9" x14ac:dyDescent="0.25">
      <c r="G625" s="62"/>
      <c r="I625" s="114"/>
    </row>
    <row r="626" spans="7:9" x14ac:dyDescent="0.25">
      <c r="G626" s="62"/>
      <c r="I626" s="114"/>
    </row>
    <row r="627" spans="7:9" x14ac:dyDescent="0.25">
      <c r="G627" s="62"/>
      <c r="I627" s="114"/>
    </row>
    <row r="628" spans="7:9" x14ac:dyDescent="0.25">
      <c r="G628" s="62"/>
      <c r="I628" s="114"/>
    </row>
    <row r="629" spans="7:9" x14ac:dyDescent="0.25">
      <c r="G629" s="62"/>
      <c r="I629" s="114"/>
    </row>
    <row r="630" spans="7:9" x14ac:dyDescent="0.25">
      <c r="G630" s="62"/>
      <c r="I630" s="114"/>
    </row>
    <row r="631" spans="7:9" x14ac:dyDescent="0.25">
      <c r="G631" s="62"/>
      <c r="I631" s="114"/>
    </row>
    <row r="632" spans="7:9" x14ac:dyDescent="0.25">
      <c r="G632" s="62"/>
      <c r="I632" s="114"/>
    </row>
    <row r="633" spans="7:9" x14ac:dyDescent="0.25">
      <c r="G633" s="62"/>
      <c r="I633" s="114"/>
    </row>
    <row r="634" spans="7:9" x14ac:dyDescent="0.25">
      <c r="G634" s="62"/>
      <c r="I634" s="114"/>
    </row>
    <row r="635" spans="7:9" x14ac:dyDescent="0.25">
      <c r="G635" s="62"/>
      <c r="I635" s="114"/>
    </row>
    <row r="636" spans="7:9" x14ac:dyDescent="0.25">
      <c r="G636" s="62"/>
      <c r="I636" s="114"/>
    </row>
    <row r="637" spans="7:9" x14ac:dyDescent="0.25">
      <c r="G637" s="62"/>
      <c r="I637" s="114"/>
    </row>
    <row r="638" spans="7:9" x14ac:dyDescent="0.25">
      <c r="G638" s="62"/>
      <c r="I638" s="114"/>
    </row>
    <row r="639" spans="7:9" x14ac:dyDescent="0.25">
      <c r="G639" s="62"/>
      <c r="I639" s="114"/>
    </row>
    <row r="640" spans="7:9" x14ac:dyDescent="0.25">
      <c r="G640" s="62"/>
      <c r="I640" s="114"/>
    </row>
    <row r="641" spans="1:17" x14ac:dyDescent="0.25">
      <c r="G641" s="62"/>
      <c r="I641" s="114"/>
    </row>
    <row r="642" spans="1:17" x14ac:dyDescent="0.25">
      <c r="G642" s="62"/>
      <c r="I642" s="114"/>
    </row>
    <row r="643" spans="1:17" x14ac:dyDescent="0.25">
      <c r="G643" s="62"/>
      <c r="I643" s="114"/>
    </row>
    <row r="644" spans="1:17" x14ac:dyDescent="0.25">
      <c r="G644" s="62"/>
      <c r="I644" s="114"/>
    </row>
    <row r="645" spans="1:17" x14ac:dyDescent="0.25">
      <c r="G645" s="62"/>
      <c r="I645" s="114"/>
    </row>
    <row r="646" spans="1:17" x14ac:dyDescent="0.25">
      <c r="G646" s="62"/>
    </row>
    <row r="647" spans="1:17" x14ac:dyDescent="0.25">
      <c r="A647" s="706" t="s">
        <v>0</v>
      </c>
      <c r="B647" s="706"/>
      <c r="C647" s="706"/>
      <c r="D647" s="706"/>
      <c r="E647" s="706"/>
      <c r="F647" s="706"/>
      <c r="G647" s="706"/>
      <c r="H647" s="706"/>
      <c r="I647" s="706"/>
      <c r="J647" s="706"/>
      <c r="K647" s="706"/>
      <c r="L647" s="706"/>
      <c r="M647" s="706"/>
      <c r="N647" s="706"/>
      <c r="O647" s="706"/>
      <c r="P647" s="706"/>
      <c r="Q647" s="706"/>
    </row>
    <row r="648" spans="1:17" x14ac:dyDescent="0.25">
      <c r="A648" s="713" t="s">
        <v>1</v>
      </c>
      <c r="B648" s="713"/>
      <c r="C648" s="713"/>
      <c r="D648" s="713"/>
      <c r="E648" s="713"/>
      <c r="F648" s="713"/>
      <c r="G648" s="713"/>
      <c r="H648" s="713"/>
      <c r="I648" s="713"/>
      <c r="J648" s="713"/>
      <c r="K648" s="713"/>
      <c r="L648" s="713"/>
      <c r="M648" s="713"/>
      <c r="N648" s="713"/>
      <c r="O648" s="713"/>
      <c r="P648" s="713"/>
      <c r="Q648" s="713"/>
    </row>
    <row r="649" spans="1:17" x14ac:dyDescent="0.25">
      <c r="A649" s="713" t="s">
        <v>2</v>
      </c>
      <c r="B649" s="713"/>
      <c r="C649" s="713"/>
      <c r="D649" s="713"/>
      <c r="E649" s="713"/>
      <c r="F649" s="713"/>
      <c r="G649" s="713"/>
      <c r="H649" s="713"/>
      <c r="I649" s="713"/>
      <c r="J649" s="713"/>
      <c r="K649" s="713"/>
      <c r="L649" s="713"/>
      <c r="M649" s="713"/>
      <c r="N649" s="713"/>
      <c r="O649" s="713"/>
      <c r="P649" s="713"/>
      <c r="Q649" s="713"/>
    </row>
    <row r="650" spans="1:17" x14ac:dyDescent="0.25">
      <c r="A650" s="713" t="s">
        <v>3</v>
      </c>
      <c r="B650" s="713"/>
      <c r="C650" s="713"/>
      <c r="D650" s="713"/>
      <c r="E650" s="713"/>
      <c r="F650" s="713"/>
      <c r="G650" s="713"/>
      <c r="H650" s="713"/>
      <c r="I650" s="713"/>
      <c r="J650" s="713"/>
      <c r="K650" s="713"/>
      <c r="L650" s="713"/>
      <c r="M650" s="713"/>
      <c r="N650" s="713"/>
      <c r="O650" s="713"/>
      <c r="P650" s="713"/>
      <c r="Q650" s="713"/>
    </row>
    <row r="651" spans="1:17" x14ac:dyDescent="0.25">
      <c r="A651" s="713" t="s">
        <v>494</v>
      </c>
      <c r="B651" s="713"/>
      <c r="C651" s="713"/>
      <c r="D651" s="713"/>
      <c r="E651" s="713"/>
      <c r="F651" s="713"/>
      <c r="G651" s="713"/>
      <c r="H651" s="713"/>
      <c r="I651" s="713"/>
      <c r="J651" s="713"/>
      <c r="K651" s="713"/>
      <c r="L651" s="713"/>
      <c r="M651" s="713"/>
      <c r="N651" s="713"/>
      <c r="O651" s="713"/>
      <c r="P651" s="713"/>
      <c r="Q651" s="713"/>
    </row>
    <row r="652" spans="1:17" x14ac:dyDescent="0.25">
      <c r="A652" s="714" t="s">
        <v>4</v>
      </c>
      <c r="B652" s="714"/>
      <c r="C652" s="714"/>
      <c r="D652" s="714"/>
      <c r="E652" s="714"/>
      <c r="F652" s="714"/>
      <c r="G652" s="714"/>
      <c r="H652" s="714"/>
      <c r="I652" s="714"/>
      <c r="J652" s="714"/>
      <c r="K652" s="714"/>
      <c r="L652" s="714"/>
      <c r="M652" s="714"/>
      <c r="N652" s="714"/>
      <c r="O652" s="714"/>
      <c r="P652" s="714"/>
      <c r="Q652" s="714"/>
    </row>
    <row r="653" spans="1:17" x14ac:dyDescent="0.25">
      <c r="A653" s="706" t="s">
        <v>82</v>
      </c>
      <c r="B653" s="706"/>
      <c r="C653" s="706"/>
      <c r="D653" s="706"/>
      <c r="E653" s="706"/>
      <c r="F653" s="706"/>
      <c r="G653" s="706"/>
      <c r="H653" s="706"/>
      <c r="I653" s="706"/>
      <c r="J653" s="706"/>
      <c r="K653" s="706"/>
      <c r="L653" s="706"/>
      <c r="M653" s="706"/>
      <c r="N653" s="706"/>
      <c r="O653" s="706"/>
      <c r="P653" s="706"/>
      <c r="Q653" s="706"/>
    </row>
    <row r="654" spans="1:17" ht="18.75" thickBot="1" x14ac:dyDescent="0.3">
      <c r="A654" s="2"/>
      <c r="B654" s="2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2"/>
      <c r="P654" s="2"/>
      <c r="Q654" s="2"/>
    </row>
    <row r="655" spans="1:17" ht="15.75" customHeight="1" thickTop="1" x14ac:dyDescent="0.25">
      <c r="A655" s="698" t="s">
        <v>6</v>
      </c>
      <c r="B655" s="700" t="s">
        <v>7</v>
      </c>
      <c r="C655" s="702" t="s">
        <v>8</v>
      </c>
      <c r="D655" s="702" t="s">
        <v>9</v>
      </c>
      <c r="E655" s="702" t="s">
        <v>10</v>
      </c>
      <c r="F655" s="702" t="s">
        <v>11</v>
      </c>
      <c r="G655" s="700" t="s">
        <v>12</v>
      </c>
      <c r="H655" s="704" t="s">
        <v>13</v>
      </c>
      <c r="I655" s="704" t="s">
        <v>14</v>
      </c>
      <c r="J655" s="704" t="s">
        <v>15</v>
      </c>
      <c r="K655" s="715" t="s">
        <v>16</v>
      </c>
      <c r="L655" s="716"/>
      <c r="M655" s="716"/>
      <c r="N655" s="717"/>
      <c r="O655" s="721" t="s">
        <v>17</v>
      </c>
      <c r="P655" s="722"/>
      <c r="Q655" s="708" t="s">
        <v>18</v>
      </c>
    </row>
    <row r="656" spans="1:17" x14ac:dyDescent="0.25">
      <c r="A656" s="699"/>
      <c r="B656" s="701"/>
      <c r="C656" s="703"/>
      <c r="D656" s="703"/>
      <c r="E656" s="703"/>
      <c r="F656" s="703"/>
      <c r="G656" s="701"/>
      <c r="H656" s="705"/>
      <c r="I656" s="705"/>
      <c r="J656" s="705"/>
      <c r="K656" s="718"/>
      <c r="L656" s="719"/>
      <c r="M656" s="719"/>
      <c r="N656" s="720"/>
      <c r="O656" s="723"/>
      <c r="P656" s="724"/>
      <c r="Q656" s="709"/>
    </row>
    <row r="657" spans="1:17" ht="15" customHeight="1" x14ac:dyDescent="0.25">
      <c r="A657" s="699"/>
      <c r="B657" s="701"/>
      <c r="C657" s="703"/>
      <c r="D657" s="703"/>
      <c r="E657" s="703"/>
      <c r="F657" s="703"/>
      <c r="G657" s="701"/>
      <c r="H657" s="705"/>
      <c r="I657" s="705"/>
      <c r="J657" s="705"/>
      <c r="K657" s="711" t="s">
        <v>19</v>
      </c>
      <c r="L657" s="711" t="s">
        <v>20</v>
      </c>
      <c r="M657" s="711" t="s">
        <v>21</v>
      </c>
      <c r="N657" s="711" t="s">
        <v>22</v>
      </c>
      <c r="O657" s="695" t="s">
        <v>23</v>
      </c>
      <c r="P657" s="695" t="s">
        <v>24</v>
      </c>
      <c r="Q657" s="709"/>
    </row>
    <row r="658" spans="1:17" ht="15.75" thickBot="1" x14ac:dyDescent="0.3">
      <c r="A658" s="727"/>
      <c r="B658" s="725"/>
      <c r="C658" s="707"/>
      <c r="D658" s="707"/>
      <c r="E658" s="707"/>
      <c r="F658" s="707"/>
      <c r="G658" s="725"/>
      <c r="H658" s="696"/>
      <c r="I658" s="696"/>
      <c r="J658" s="696"/>
      <c r="K658" s="712"/>
      <c r="L658" s="712"/>
      <c r="M658" s="712"/>
      <c r="N658" s="712"/>
      <c r="O658" s="696"/>
      <c r="P658" s="696"/>
      <c r="Q658" s="710"/>
    </row>
    <row r="659" spans="1:17" ht="20.25" customHeight="1" x14ac:dyDescent="0.25">
      <c r="A659" s="211">
        <v>1</v>
      </c>
      <c r="B659" s="212">
        <v>27201</v>
      </c>
      <c r="C659" s="479" t="s">
        <v>501</v>
      </c>
      <c r="D659" s="731" t="s">
        <v>71</v>
      </c>
      <c r="E659" s="731" t="s">
        <v>72</v>
      </c>
      <c r="F659" s="585">
        <v>300</v>
      </c>
      <c r="G659" s="166" t="s">
        <v>39</v>
      </c>
      <c r="H659" s="279">
        <v>55</v>
      </c>
      <c r="I659" s="394">
        <f>H659*F659</f>
        <v>16500</v>
      </c>
      <c r="J659" s="389" t="s">
        <v>28</v>
      </c>
      <c r="K659" s="480">
        <v>0.25</v>
      </c>
      <c r="L659" s="480">
        <v>0.25</v>
      </c>
      <c r="M659" s="123">
        <v>0.25</v>
      </c>
      <c r="N659" s="123">
        <v>0.25</v>
      </c>
      <c r="P659" s="272" t="s">
        <v>29</v>
      </c>
      <c r="Q659" s="728" t="s">
        <v>30</v>
      </c>
    </row>
    <row r="660" spans="1:17" ht="20.25" customHeight="1" x14ac:dyDescent="0.25">
      <c r="A660" s="198">
        <v>2</v>
      </c>
      <c r="B660" s="212">
        <v>27201</v>
      </c>
      <c r="C660" s="186" t="s">
        <v>502</v>
      </c>
      <c r="D660" s="732"/>
      <c r="E660" s="732"/>
      <c r="F660" s="586">
        <v>150</v>
      </c>
      <c r="G660" s="176" t="s">
        <v>31</v>
      </c>
      <c r="H660" s="121">
        <v>90</v>
      </c>
      <c r="I660" s="125">
        <f>H660*F660</f>
        <v>13500</v>
      </c>
      <c r="J660" s="124" t="s">
        <v>28</v>
      </c>
      <c r="K660" s="100">
        <v>0.25</v>
      </c>
      <c r="L660" s="100">
        <v>0.25</v>
      </c>
      <c r="M660" s="100">
        <v>0.25</v>
      </c>
      <c r="N660" s="100">
        <v>0.25</v>
      </c>
      <c r="O660" s="271"/>
      <c r="P660" s="269" t="s">
        <v>29</v>
      </c>
      <c r="Q660" s="729"/>
    </row>
    <row r="661" spans="1:17" ht="20.25" customHeight="1" x14ac:dyDescent="0.25">
      <c r="A661" s="198">
        <v>3</v>
      </c>
      <c r="B661" s="212">
        <v>27201</v>
      </c>
      <c r="C661" s="186" t="s">
        <v>503</v>
      </c>
      <c r="D661" s="732"/>
      <c r="E661" s="732"/>
      <c r="F661" s="586">
        <v>210</v>
      </c>
      <c r="G661" s="176" t="s">
        <v>31</v>
      </c>
      <c r="H661" s="121">
        <v>80</v>
      </c>
      <c r="I661" s="125">
        <f t="shared" ref="I661:I668" si="8">H661*F661</f>
        <v>16800</v>
      </c>
      <c r="J661" s="124" t="s">
        <v>28</v>
      </c>
      <c r="K661" s="100">
        <v>0.25</v>
      </c>
      <c r="L661" s="100">
        <v>0.25</v>
      </c>
      <c r="M661" s="100">
        <v>0.25</v>
      </c>
      <c r="N661" s="100">
        <v>0.25</v>
      </c>
      <c r="O661" s="271"/>
      <c r="P661" s="269" t="s">
        <v>29</v>
      </c>
      <c r="Q661" s="729"/>
    </row>
    <row r="662" spans="1:17" ht="20.25" customHeight="1" x14ac:dyDescent="0.25">
      <c r="A662" s="198">
        <v>4</v>
      </c>
      <c r="B662" s="212">
        <v>27201</v>
      </c>
      <c r="C662" s="186" t="s">
        <v>382</v>
      </c>
      <c r="D662" s="732"/>
      <c r="E662" s="732"/>
      <c r="F662" s="586">
        <v>52</v>
      </c>
      <c r="G662" s="176" t="s">
        <v>31</v>
      </c>
      <c r="H662" s="121">
        <v>1500</v>
      </c>
      <c r="I662" s="125">
        <f t="shared" si="8"/>
        <v>78000</v>
      </c>
      <c r="J662" s="124" t="s">
        <v>28</v>
      </c>
      <c r="K662" s="100">
        <v>0.25</v>
      </c>
      <c r="L662" s="100">
        <v>0.25</v>
      </c>
      <c r="M662" s="100">
        <v>0.25</v>
      </c>
      <c r="N662" s="100">
        <v>0.25</v>
      </c>
      <c r="O662" s="271"/>
      <c r="P662" s="269" t="s">
        <v>29</v>
      </c>
      <c r="Q662" s="729"/>
    </row>
    <row r="663" spans="1:17" ht="20.25" customHeight="1" x14ac:dyDescent="0.25">
      <c r="A663" s="198">
        <v>5</v>
      </c>
      <c r="B663" s="212">
        <v>27201</v>
      </c>
      <c r="C663" s="186" t="s">
        <v>383</v>
      </c>
      <c r="D663" s="732"/>
      <c r="E663" s="732"/>
      <c r="F663" s="586">
        <v>200</v>
      </c>
      <c r="G663" s="176" t="s">
        <v>31</v>
      </c>
      <c r="H663" s="121">
        <v>380</v>
      </c>
      <c r="I663" s="125">
        <f t="shared" si="8"/>
        <v>76000</v>
      </c>
      <c r="J663" s="124" t="s">
        <v>28</v>
      </c>
      <c r="K663" s="100">
        <v>0.25</v>
      </c>
      <c r="L663" s="100">
        <v>0.25</v>
      </c>
      <c r="M663" s="100">
        <v>0.25</v>
      </c>
      <c r="N663" s="100">
        <v>0.25</v>
      </c>
      <c r="O663" s="271"/>
      <c r="P663" s="269" t="s">
        <v>29</v>
      </c>
      <c r="Q663" s="729"/>
    </row>
    <row r="664" spans="1:17" ht="20.25" customHeight="1" x14ac:dyDescent="0.25">
      <c r="A664" s="198">
        <v>6</v>
      </c>
      <c r="B664" s="212">
        <v>27201</v>
      </c>
      <c r="C664" s="186" t="s">
        <v>384</v>
      </c>
      <c r="D664" s="732"/>
      <c r="E664" s="732"/>
      <c r="F664" s="586">
        <v>100</v>
      </c>
      <c r="G664" s="176" t="s">
        <v>31</v>
      </c>
      <c r="H664" s="121">
        <v>560</v>
      </c>
      <c r="I664" s="125">
        <f t="shared" si="8"/>
        <v>56000</v>
      </c>
      <c r="J664" s="124" t="s">
        <v>28</v>
      </c>
      <c r="K664" s="100">
        <v>0.25</v>
      </c>
      <c r="L664" s="100">
        <v>0.25</v>
      </c>
      <c r="M664" s="100">
        <v>0.25</v>
      </c>
      <c r="N664" s="100">
        <v>0.25</v>
      </c>
      <c r="O664" s="271"/>
      <c r="P664" s="269" t="s">
        <v>29</v>
      </c>
      <c r="Q664" s="729"/>
    </row>
    <row r="665" spans="1:17" ht="20.25" customHeight="1" x14ac:dyDescent="0.25">
      <c r="A665" s="198">
        <v>7</v>
      </c>
      <c r="B665" s="212">
        <v>27201</v>
      </c>
      <c r="C665" s="186" t="s">
        <v>507</v>
      </c>
      <c r="D665" s="732"/>
      <c r="E665" s="732"/>
      <c r="F665" s="586">
        <v>2</v>
      </c>
      <c r="G665" s="176" t="s">
        <v>31</v>
      </c>
      <c r="H665" s="121">
        <v>1500</v>
      </c>
      <c r="I665" s="125">
        <f t="shared" si="8"/>
        <v>3000</v>
      </c>
      <c r="J665" s="124" t="s">
        <v>28</v>
      </c>
      <c r="K665" s="100">
        <v>0.25</v>
      </c>
      <c r="L665" s="100">
        <v>0.25</v>
      </c>
      <c r="M665" s="100">
        <v>0.25</v>
      </c>
      <c r="N665" s="100">
        <v>0.25</v>
      </c>
      <c r="O665" s="271"/>
      <c r="P665" s="269" t="s">
        <v>29</v>
      </c>
      <c r="Q665" s="729"/>
    </row>
    <row r="666" spans="1:17" ht="20.25" customHeight="1" x14ac:dyDescent="0.25">
      <c r="A666" s="592">
        <v>8</v>
      </c>
      <c r="B666" s="212">
        <v>27201</v>
      </c>
      <c r="C666" s="593" t="s">
        <v>506</v>
      </c>
      <c r="D666" s="732"/>
      <c r="E666" s="732"/>
      <c r="F666" s="594">
        <v>60</v>
      </c>
      <c r="G666" s="595" t="s">
        <v>39</v>
      </c>
      <c r="H666" s="596">
        <v>30</v>
      </c>
      <c r="I666" s="597">
        <f t="shared" si="8"/>
        <v>1800</v>
      </c>
      <c r="J666" s="124" t="s">
        <v>28</v>
      </c>
      <c r="K666" s="100">
        <v>0.25</v>
      </c>
      <c r="L666" s="100">
        <v>0.25</v>
      </c>
      <c r="M666" s="100">
        <v>0.25</v>
      </c>
      <c r="N666" s="100">
        <v>0.25</v>
      </c>
      <c r="O666" s="109"/>
      <c r="P666" s="269"/>
      <c r="Q666" s="729"/>
    </row>
    <row r="667" spans="1:17" ht="20.25" customHeight="1" x14ac:dyDescent="0.25">
      <c r="A667" s="592">
        <v>9</v>
      </c>
      <c r="B667" s="212">
        <v>27201</v>
      </c>
      <c r="C667" s="593" t="s">
        <v>505</v>
      </c>
      <c r="D667" s="732"/>
      <c r="E667" s="732"/>
      <c r="F667" s="594">
        <v>90</v>
      </c>
      <c r="G667" s="595" t="s">
        <v>39</v>
      </c>
      <c r="H667" s="596">
        <v>45</v>
      </c>
      <c r="I667" s="597">
        <f t="shared" si="8"/>
        <v>4050</v>
      </c>
      <c r="J667" s="124" t="s">
        <v>28</v>
      </c>
      <c r="K667" s="100">
        <v>0.25</v>
      </c>
      <c r="L667" s="100">
        <v>0.25</v>
      </c>
      <c r="M667" s="100">
        <v>0.25</v>
      </c>
      <c r="N667" s="100">
        <v>0.25</v>
      </c>
      <c r="O667" s="109"/>
      <c r="P667" s="269"/>
      <c r="Q667" s="729"/>
    </row>
    <row r="668" spans="1:17" ht="20.25" customHeight="1" x14ac:dyDescent="0.25">
      <c r="A668" s="592">
        <v>10</v>
      </c>
      <c r="B668" s="212">
        <v>27201</v>
      </c>
      <c r="C668" s="593" t="s">
        <v>508</v>
      </c>
      <c r="D668" s="732"/>
      <c r="E668" s="732"/>
      <c r="F668" s="594">
        <v>25</v>
      </c>
      <c r="G668" s="595" t="s">
        <v>39</v>
      </c>
      <c r="H668" s="596">
        <v>450</v>
      </c>
      <c r="I668" s="597">
        <f t="shared" si="8"/>
        <v>11250</v>
      </c>
      <c r="J668" s="124" t="s">
        <v>28</v>
      </c>
      <c r="K668" s="100">
        <v>0.25</v>
      </c>
      <c r="L668" s="100">
        <v>0.25</v>
      </c>
      <c r="M668" s="100">
        <v>0.25</v>
      </c>
      <c r="N668" s="100">
        <v>0.25</v>
      </c>
      <c r="O668" s="109"/>
      <c r="P668" s="269"/>
      <c r="Q668" s="729"/>
    </row>
    <row r="669" spans="1:17" ht="20.25" customHeight="1" thickBot="1" x14ac:dyDescent="0.3">
      <c r="A669" s="199">
        <v>11</v>
      </c>
      <c r="B669" s="212">
        <v>27201</v>
      </c>
      <c r="C669" s="195" t="s">
        <v>504</v>
      </c>
      <c r="D669" s="733"/>
      <c r="E669" s="733"/>
      <c r="F669" s="587">
        <v>86</v>
      </c>
      <c r="G669" s="200" t="s">
        <v>27</v>
      </c>
      <c r="H669" s="268">
        <v>850</v>
      </c>
      <c r="I669" s="179">
        <f>H669*F669</f>
        <v>73100</v>
      </c>
      <c r="J669" s="124" t="s">
        <v>28</v>
      </c>
      <c r="K669" s="100">
        <v>0.25</v>
      </c>
      <c r="L669" s="100">
        <v>0.25</v>
      </c>
      <c r="M669" s="100">
        <v>0.25</v>
      </c>
      <c r="N669" s="100">
        <v>0.25</v>
      </c>
      <c r="O669" s="109"/>
      <c r="P669" s="269" t="s">
        <v>29</v>
      </c>
      <c r="Q669" s="730"/>
    </row>
    <row r="670" spans="1:17" ht="20.25" customHeight="1" thickTop="1" x14ac:dyDescent="0.25">
      <c r="A670" s="498"/>
      <c r="B670" s="588"/>
      <c r="C670" s="248"/>
      <c r="D670" s="12"/>
      <c r="E670" s="12"/>
      <c r="F670" s="589"/>
      <c r="G670" s="590"/>
      <c r="H670" s="591"/>
      <c r="I670" s="82"/>
      <c r="J670" s="78"/>
      <c r="K670" s="79"/>
      <c r="L670" s="79"/>
      <c r="M670" s="79"/>
      <c r="N670" s="79"/>
      <c r="P670" s="80"/>
      <c r="Q670" s="12"/>
    </row>
    <row r="671" spans="1:17" ht="20.25" customHeight="1" x14ac:dyDescent="0.25">
      <c r="A671" s="498"/>
      <c r="B671" s="588"/>
      <c r="C671" s="248"/>
      <c r="D671" s="12"/>
      <c r="E671" s="12"/>
      <c r="F671" s="589"/>
      <c r="G671" s="590"/>
      <c r="H671" s="591"/>
      <c r="I671" s="82"/>
      <c r="J671" s="78"/>
      <c r="K671" s="79"/>
      <c r="L671" s="79"/>
      <c r="M671" s="79"/>
      <c r="N671" s="79"/>
      <c r="P671" s="80"/>
      <c r="Q671" s="12"/>
    </row>
    <row r="672" spans="1:17" ht="20.25" customHeight="1" x14ac:dyDescent="0.25">
      <c r="A672" s="498"/>
      <c r="B672" s="588"/>
      <c r="C672" s="248"/>
      <c r="D672" s="12"/>
      <c r="E672" s="12"/>
      <c r="F672" s="589"/>
      <c r="G672" s="590"/>
      <c r="H672" s="591"/>
      <c r="I672" s="82"/>
      <c r="J672" s="78"/>
      <c r="K672" s="79"/>
      <c r="L672" s="79"/>
      <c r="M672" s="79"/>
      <c r="N672" s="79"/>
      <c r="P672" s="80"/>
      <c r="Q672" s="12"/>
    </row>
    <row r="673" spans="7:9" x14ac:dyDescent="0.25">
      <c r="G673" s="62"/>
      <c r="I673" s="61"/>
    </row>
    <row r="674" spans="7:9" x14ac:dyDescent="0.25">
      <c r="G674" s="62"/>
      <c r="I674" s="61"/>
    </row>
    <row r="675" spans="7:9" x14ac:dyDescent="0.25">
      <c r="G675" s="62"/>
      <c r="I675" s="61">
        <f>SUM(I659:I674)</f>
        <v>350000</v>
      </c>
    </row>
    <row r="676" spans="7:9" x14ac:dyDescent="0.25">
      <c r="G676" s="62"/>
      <c r="I676" s="61"/>
    </row>
    <row r="677" spans="7:9" x14ac:dyDescent="0.25">
      <c r="G677" s="62"/>
      <c r="I677" s="61"/>
    </row>
    <row r="678" spans="7:9" x14ac:dyDescent="0.25">
      <c r="G678" s="62"/>
      <c r="I678" s="61"/>
    </row>
    <row r="679" spans="7:9" x14ac:dyDescent="0.25">
      <c r="G679" s="62"/>
      <c r="I679" s="61"/>
    </row>
    <row r="680" spans="7:9" x14ac:dyDescent="0.25">
      <c r="G680" s="62"/>
      <c r="I680" s="61"/>
    </row>
    <row r="681" spans="7:9" x14ac:dyDescent="0.25">
      <c r="G681" s="62"/>
      <c r="I681" s="61"/>
    </row>
    <row r="682" spans="7:9" x14ac:dyDescent="0.25">
      <c r="G682" s="62"/>
      <c r="I682" s="61"/>
    </row>
    <row r="683" spans="7:9" x14ac:dyDescent="0.25">
      <c r="G683" s="62"/>
      <c r="I683" s="61"/>
    </row>
    <row r="684" spans="7:9" x14ac:dyDescent="0.25">
      <c r="G684" s="62"/>
      <c r="I684" s="61"/>
    </row>
    <row r="685" spans="7:9" x14ac:dyDescent="0.25">
      <c r="G685" s="62"/>
      <c r="I685" s="61"/>
    </row>
    <row r="686" spans="7:9" x14ac:dyDescent="0.25">
      <c r="G686" s="62"/>
      <c r="I686" s="61"/>
    </row>
    <row r="687" spans="7:9" x14ac:dyDescent="0.25">
      <c r="G687" s="62"/>
      <c r="I687" s="61"/>
    </row>
    <row r="688" spans="7:9" x14ac:dyDescent="0.25">
      <c r="G688" s="62"/>
      <c r="I688" s="61"/>
    </row>
    <row r="689" spans="1:17" x14ac:dyDescent="0.25">
      <c r="G689" s="62"/>
      <c r="I689" s="61"/>
    </row>
    <row r="690" spans="1:17" x14ac:dyDescent="0.25">
      <c r="G690" s="62"/>
      <c r="I690" s="61"/>
    </row>
    <row r="691" spans="1:17" x14ac:dyDescent="0.25">
      <c r="G691" s="62"/>
      <c r="I691" s="61"/>
    </row>
    <row r="692" spans="1:17" x14ac:dyDescent="0.25">
      <c r="G692" s="62"/>
      <c r="I692" s="61"/>
    </row>
    <row r="693" spans="1:17" x14ac:dyDescent="0.25">
      <c r="G693" s="62"/>
      <c r="I693" s="61"/>
    </row>
    <row r="694" spans="1:17" x14ac:dyDescent="0.25">
      <c r="G694" s="62"/>
      <c r="I694" s="61"/>
    </row>
    <row r="695" spans="1:17" x14ac:dyDescent="0.25">
      <c r="G695" s="62"/>
      <c r="I695" s="61"/>
    </row>
    <row r="696" spans="1:17" x14ac:dyDescent="0.25">
      <c r="G696" s="62"/>
      <c r="I696" s="61"/>
    </row>
    <row r="697" spans="1:17" x14ac:dyDescent="0.25">
      <c r="G697" s="62"/>
      <c r="I697" s="61"/>
    </row>
    <row r="698" spans="1:17" x14ac:dyDescent="0.25">
      <c r="G698" s="62"/>
      <c r="I698" s="61"/>
    </row>
    <row r="699" spans="1:17" x14ac:dyDescent="0.25">
      <c r="G699" s="62"/>
      <c r="I699" s="61"/>
    </row>
    <row r="700" spans="1:17" x14ac:dyDescent="0.25">
      <c r="G700" s="62"/>
      <c r="I700" s="61"/>
    </row>
    <row r="701" spans="1:17" x14ac:dyDescent="0.25">
      <c r="A701" s="706" t="s">
        <v>0</v>
      </c>
      <c r="B701" s="706"/>
      <c r="C701" s="706"/>
      <c r="D701" s="706"/>
      <c r="E701" s="706"/>
      <c r="F701" s="706"/>
      <c r="G701" s="706"/>
      <c r="H701" s="706"/>
      <c r="I701" s="706"/>
      <c r="J701" s="706"/>
      <c r="K701" s="706"/>
      <c r="L701" s="706"/>
      <c r="M701" s="706"/>
      <c r="N701" s="706"/>
      <c r="O701" s="706"/>
      <c r="P701" s="706"/>
      <c r="Q701" s="706"/>
    </row>
    <row r="702" spans="1:17" x14ac:dyDescent="0.25">
      <c r="A702" s="713" t="s">
        <v>1</v>
      </c>
      <c r="B702" s="713"/>
      <c r="C702" s="713"/>
      <c r="D702" s="713"/>
      <c r="E702" s="713"/>
      <c r="F702" s="713"/>
      <c r="G702" s="713"/>
      <c r="H702" s="713"/>
      <c r="I702" s="713"/>
      <c r="J702" s="713"/>
      <c r="K702" s="713"/>
      <c r="L702" s="713"/>
      <c r="M702" s="713"/>
      <c r="N702" s="713"/>
      <c r="O702" s="713"/>
      <c r="P702" s="713"/>
      <c r="Q702" s="713"/>
    </row>
    <row r="703" spans="1:17" x14ac:dyDescent="0.25">
      <c r="A703" s="713" t="s">
        <v>2</v>
      </c>
      <c r="B703" s="713"/>
      <c r="C703" s="713"/>
      <c r="D703" s="713"/>
      <c r="E703" s="713"/>
      <c r="F703" s="713"/>
      <c r="G703" s="713"/>
      <c r="H703" s="713"/>
      <c r="I703" s="713"/>
      <c r="J703" s="713"/>
      <c r="K703" s="713"/>
      <c r="L703" s="713"/>
      <c r="M703" s="713"/>
      <c r="N703" s="713"/>
      <c r="O703" s="713"/>
      <c r="P703" s="713"/>
      <c r="Q703" s="713"/>
    </row>
    <row r="704" spans="1:17" x14ac:dyDescent="0.25">
      <c r="A704" s="713" t="s">
        <v>3</v>
      </c>
      <c r="B704" s="713"/>
      <c r="C704" s="713"/>
      <c r="D704" s="713"/>
      <c r="E704" s="713"/>
      <c r="F704" s="713"/>
      <c r="G704" s="713"/>
      <c r="H704" s="713"/>
      <c r="I704" s="713"/>
      <c r="J704" s="713"/>
      <c r="K704" s="713"/>
      <c r="L704" s="713"/>
      <c r="M704" s="713"/>
      <c r="N704" s="713"/>
      <c r="O704" s="713"/>
      <c r="P704" s="713"/>
      <c r="Q704" s="713"/>
    </row>
    <row r="705" spans="1:17" x14ac:dyDescent="0.25">
      <c r="A705" s="713" t="s">
        <v>494</v>
      </c>
      <c r="B705" s="713"/>
      <c r="C705" s="713"/>
      <c r="D705" s="713"/>
      <c r="E705" s="713"/>
      <c r="F705" s="713"/>
      <c r="G705" s="713"/>
      <c r="H705" s="713"/>
      <c r="I705" s="713"/>
      <c r="J705" s="713"/>
      <c r="K705" s="713"/>
      <c r="L705" s="713"/>
      <c r="M705" s="713"/>
      <c r="N705" s="713"/>
      <c r="O705" s="713"/>
      <c r="P705" s="713"/>
      <c r="Q705" s="713"/>
    </row>
    <row r="706" spans="1:17" x14ac:dyDescent="0.25">
      <c r="A706" s="726" t="s">
        <v>4</v>
      </c>
      <c r="B706" s="726"/>
      <c r="C706" s="726"/>
      <c r="D706" s="726"/>
      <c r="E706" s="726"/>
      <c r="F706" s="726"/>
      <c r="G706" s="726"/>
      <c r="H706" s="726"/>
      <c r="I706" s="726"/>
      <c r="J706" s="726"/>
      <c r="K706" s="726"/>
      <c r="L706" s="726"/>
      <c r="M706" s="726"/>
      <c r="N706" s="726"/>
      <c r="O706" s="726"/>
      <c r="P706" s="726"/>
      <c r="Q706" s="726"/>
    </row>
    <row r="707" spans="1:17" x14ac:dyDescent="0.25">
      <c r="A707" s="697" t="s">
        <v>470</v>
      </c>
      <c r="B707" s="697"/>
      <c r="C707" s="697"/>
      <c r="D707" s="697"/>
      <c r="E707" s="697"/>
      <c r="F707" s="697"/>
      <c r="G707" s="697"/>
      <c r="H707" s="697"/>
      <c r="I707" s="697"/>
      <c r="J707" s="697"/>
      <c r="K707" s="697"/>
      <c r="L707" s="697"/>
      <c r="M707" s="697"/>
      <c r="N707" s="697"/>
      <c r="O707" s="697"/>
      <c r="P707" s="697"/>
      <c r="Q707" s="697"/>
    </row>
    <row r="708" spans="1:17" ht="18.75" thickBot="1" x14ac:dyDescent="0.3">
      <c r="A708" s="2"/>
      <c r="B708" s="2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2"/>
      <c r="P708" s="2"/>
      <c r="Q708" s="2"/>
    </row>
    <row r="709" spans="1:17" ht="15.75" thickTop="1" x14ac:dyDescent="0.25">
      <c r="A709" s="698" t="s">
        <v>6</v>
      </c>
      <c r="B709" s="700" t="s">
        <v>7</v>
      </c>
      <c r="C709" s="702" t="s">
        <v>8</v>
      </c>
      <c r="D709" s="702" t="s">
        <v>9</v>
      </c>
      <c r="E709" s="702" t="s">
        <v>10</v>
      </c>
      <c r="F709" s="702" t="s">
        <v>11</v>
      </c>
      <c r="G709" s="700" t="s">
        <v>12</v>
      </c>
      <c r="H709" s="704" t="s">
        <v>13</v>
      </c>
      <c r="I709" s="704" t="s">
        <v>14</v>
      </c>
      <c r="J709" s="704" t="s">
        <v>15</v>
      </c>
      <c r="K709" s="715" t="s">
        <v>16</v>
      </c>
      <c r="L709" s="716"/>
      <c r="M709" s="716"/>
      <c r="N709" s="717"/>
      <c r="O709" s="721" t="s">
        <v>17</v>
      </c>
      <c r="P709" s="722"/>
      <c r="Q709" s="708" t="s">
        <v>18</v>
      </c>
    </row>
    <row r="710" spans="1:17" x14ac:dyDescent="0.25">
      <c r="A710" s="699"/>
      <c r="B710" s="701"/>
      <c r="C710" s="703"/>
      <c r="D710" s="703"/>
      <c r="E710" s="703"/>
      <c r="F710" s="703"/>
      <c r="G710" s="701"/>
      <c r="H710" s="705"/>
      <c r="I710" s="705"/>
      <c r="J710" s="705"/>
      <c r="K710" s="718"/>
      <c r="L710" s="719"/>
      <c r="M710" s="719"/>
      <c r="N710" s="720"/>
      <c r="O710" s="723"/>
      <c r="P710" s="724"/>
      <c r="Q710" s="709"/>
    </row>
    <row r="711" spans="1:17" x14ac:dyDescent="0.25">
      <c r="A711" s="699"/>
      <c r="B711" s="701"/>
      <c r="C711" s="703"/>
      <c r="D711" s="703"/>
      <c r="E711" s="703"/>
      <c r="F711" s="703"/>
      <c r="G711" s="701"/>
      <c r="H711" s="705"/>
      <c r="I711" s="705"/>
      <c r="J711" s="705"/>
      <c r="K711" s="711" t="s">
        <v>19</v>
      </c>
      <c r="L711" s="711" t="s">
        <v>20</v>
      </c>
      <c r="M711" s="711" t="s">
        <v>21</v>
      </c>
      <c r="N711" s="711" t="s">
        <v>22</v>
      </c>
      <c r="O711" s="695" t="s">
        <v>23</v>
      </c>
      <c r="P711" s="695" t="s">
        <v>24</v>
      </c>
      <c r="Q711" s="709"/>
    </row>
    <row r="712" spans="1:17" ht="15.75" thickBot="1" x14ac:dyDescent="0.3">
      <c r="A712" s="727"/>
      <c r="B712" s="725"/>
      <c r="C712" s="703"/>
      <c r="D712" s="707"/>
      <c r="E712" s="707"/>
      <c r="F712" s="703"/>
      <c r="G712" s="701"/>
      <c r="H712" s="705"/>
      <c r="I712" s="696"/>
      <c r="J712" s="696"/>
      <c r="K712" s="712"/>
      <c r="L712" s="712"/>
      <c r="M712" s="712"/>
      <c r="N712" s="712"/>
      <c r="O712" s="696"/>
      <c r="P712" s="696"/>
      <c r="Q712" s="710"/>
    </row>
    <row r="713" spans="1:17" x14ac:dyDescent="0.25">
      <c r="A713" s="497">
        <v>26</v>
      </c>
      <c r="B713" s="16">
        <v>29101</v>
      </c>
      <c r="C713" s="531" t="s">
        <v>483</v>
      </c>
      <c r="D713" s="11"/>
      <c r="E713" s="11"/>
      <c r="F713" s="120">
        <v>50</v>
      </c>
      <c r="G713" s="122" t="s">
        <v>487</v>
      </c>
      <c r="H713" s="532">
        <v>60</v>
      </c>
      <c r="I713" s="632">
        <f t="shared" ref="I713:I716" si="9">SUM(F713*H713)</f>
        <v>3000</v>
      </c>
      <c r="J713" s="18" t="s">
        <v>28</v>
      </c>
      <c r="K713" s="19">
        <v>0.1</v>
      </c>
      <c r="L713" s="19">
        <v>0.4</v>
      </c>
      <c r="M713" s="19">
        <v>0.1</v>
      </c>
      <c r="N713" s="19">
        <v>0.4</v>
      </c>
      <c r="O713" s="21" t="s">
        <v>29</v>
      </c>
      <c r="P713" s="481"/>
      <c r="Q713" s="752"/>
    </row>
    <row r="714" spans="1:17" x14ac:dyDescent="0.25">
      <c r="A714" s="15">
        <v>28</v>
      </c>
      <c r="B714" s="16">
        <v>29101</v>
      </c>
      <c r="C714" s="531" t="s">
        <v>484</v>
      </c>
      <c r="D714" s="11"/>
      <c r="E714" s="11"/>
      <c r="F714" s="120">
        <v>1</v>
      </c>
      <c r="G714" s="122" t="s">
        <v>487</v>
      </c>
      <c r="H714" s="532">
        <v>1200</v>
      </c>
      <c r="I714" s="632">
        <f t="shared" si="9"/>
        <v>1200</v>
      </c>
      <c r="J714" s="18" t="s">
        <v>28</v>
      </c>
      <c r="K714" s="19">
        <v>0.1</v>
      </c>
      <c r="L714" s="19">
        <v>0.4</v>
      </c>
      <c r="M714" s="19">
        <v>0.1</v>
      </c>
      <c r="N714" s="19">
        <v>0.4</v>
      </c>
      <c r="O714" s="21" t="s">
        <v>29</v>
      </c>
      <c r="P714" s="109"/>
      <c r="Q714" s="752"/>
    </row>
    <row r="715" spans="1:17" ht="15" customHeight="1" x14ac:dyDescent="0.25">
      <c r="A715" s="15">
        <v>29</v>
      </c>
      <c r="B715" s="16">
        <v>29101</v>
      </c>
      <c r="C715" s="531" t="s">
        <v>485</v>
      </c>
      <c r="D715" s="11"/>
      <c r="E715" s="11"/>
      <c r="F715" s="120">
        <v>4</v>
      </c>
      <c r="G715" s="122" t="s">
        <v>487</v>
      </c>
      <c r="H715" s="532">
        <v>950</v>
      </c>
      <c r="I715" s="632">
        <f t="shared" si="9"/>
        <v>3800</v>
      </c>
      <c r="J715" s="18" t="s">
        <v>28</v>
      </c>
      <c r="K715" s="19">
        <v>0.1</v>
      </c>
      <c r="L715" s="19">
        <v>0.4</v>
      </c>
      <c r="M715" s="19">
        <v>0.1</v>
      </c>
      <c r="N715" s="19">
        <v>0.4</v>
      </c>
      <c r="O715" s="21" t="s">
        <v>29</v>
      </c>
      <c r="P715" s="109"/>
      <c r="Q715" s="752"/>
    </row>
    <row r="716" spans="1:17" ht="20.25" customHeight="1" x14ac:dyDescent="0.25">
      <c r="A716" s="15">
        <v>30</v>
      </c>
      <c r="B716" s="16">
        <v>29101</v>
      </c>
      <c r="C716" s="531" t="s">
        <v>486</v>
      </c>
      <c r="D716" s="11"/>
      <c r="E716" s="11"/>
      <c r="F716" s="120">
        <v>8</v>
      </c>
      <c r="G716" s="122" t="s">
        <v>487</v>
      </c>
      <c r="H716" s="532">
        <v>250</v>
      </c>
      <c r="I716" s="632">
        <f t="shared" si="9"/>
        <v>2000</v>
      </c>
      <c r="J716" s="18" t="s">
        <v>28</v>
      </c>
      <c r="K716" s="19">
        <v>0.1</v>
      </c>
      <c r="L716" s="19">
        <v>0.4</v>
      </c>
      <c r="M716" s="19">
        <v>0.1</v>
      </c>
      <c r="N716" s="19">
        <v>0.4</v>
      </c>
      <c r="O716" s="21" t="s">
        <v>29</v>
      </c>
      <c r="P716" s="109"/>
      <c r="Q716" s="752"/>
    </row>
    <row r="717" spans="1:17" x14ac:dyDescent="0.25">
      <c r="A717" s="15"/>
      <c r="B717" s="16"/>
      <c r="C717" s="531"/>
      <c r="D717" s="11"/>
      <c r="E717" s="11"/>
      <c r="F717" s="120"/>
      <c r="G717" s="122"/>
      <c r="H717" s="532"/>
      <c r="I717" s="181"/>
      <c r="J717" s="18"/>
      <c r="K717" s="19"/>
      <c r="L717" s="19"/>
      <c r="M717" s="19"/>
      <c r="N717" s="19"/>
      <c r="O717" s="21"/>
      <c r="P717" s="109"/>
      <c r="Q717" s="752"/>
    </row>
    <row r="718" spans="1:17" x14ac:dyDescent="0.25">
      <c r="A718" s="15"/>
      <c r="B718" s="53"/>
      <c r="C718" s="531"/>
      <c r="D718" s="11"/>
      <c r="E718" s="11"/>
      <c r="F718" s="120"/>
      <c r="G718" s="122"/>
      <c r="H718" s="532"/>
      <c r="I718" s="182"/>
      <c r="J718" s="18"/>
      <c r="K718" s="19"/>
      <c r="L718" s="19"/>
      <c r="M718" s="19"/>
      <c r="N718" s="19"/>
      <c r="O718" s="21"/>
      <c r="P718" s="109"/>
      <c r="Q718" s="752"/>
    </row>
    <row r="719" spans="1:17" x14ac:dyDescent="0.25">
      <c r="A719" s="15"/>
      <c r="B719" s="53"/>
      <c r="C719" s="531"/>
      <c r="D719" s="11"/>
      <c r="E719" s="11"/>
      <c r="F719" s="120"/>
      <c r="G719" s="122"/>
      <c r="H719" s="532"/>
      <c r="I719" s="182"/>
      <c r="J719" s="18"/>
      <c r="K719" s="19"/>
      <c r="L719" s="19"/>
      <c r="M719" s="19"/>
      <c r="N719" s="19"/>
      <c r="O719" s="21"/>
      <c r="P719" s="109"/>
      <c r="Q719" s="752"/>
    </row>
    <row r="720" spans="1:17" x14ac:dyDescent="0.25">
      <c r="A720" s="15"/>
      <c r="B720" s="53"/>
      <c r="C720" s="475"/>
      <c r="D720" s="11"/>
      <c r="E720" s="11"/>
      <c r="F720" s="122"/>
      <c r="G720" s="122"/>
      <c r="H720" s="121"/>
      <c r="I720" s="182"/>
      <c r="J720" s="18"/>
      <c r="K720" s="19"/>
      <c r="L720" s="19"/>
      <c r="M720" s="19"/>
      <c r="N720" s="19"/>
      <c r="O720" s="21"/>
      <c r="P720" s="109"/>
      <c r="Q720" s="752"/>
    </row>
    <row r="721" spans="1:17" x14ac:dyDescent="0.25">
      <c r="A721" s="15"/>
      <c r="B721" s="53"/>
      <c r="C721" s="475"/>
      <c r="D721" s="11"/>
      <c r="E721" s="11"/>
      <c r="F721" s="122"/>
      <c r="G721" s="122"/>
      <c r="H721" s="121"/>
      <c r="I721" s="182"/>
      <c r="J721" s="18"/>
      <c r="K721" s="19"/>
      <c r="L721" s="19"/>
      <c r="M721" s="19"/>
      <c r="N721" s="19"/>
      <c r="O721" s="21"/>
      <c r="P721" s="109"/>
      <c r="Q721" s="752"/>
    </row>
    <row r="722" spans="1:17" x14ac:dyDescent="0.25">
      <c r="A722" s="15"/>
      <c r="B722" s="53"/>
      <c r="C722" s="475"/>
      <c r="D722" s="11"/>
      <c r="E722" s="11"/>
      <c r="F722" s="122"/>
      <c r="G722" s="122"/>
      <c r="H722" s="121"/>
      <c r="I722" s="182"/>
      <c r="J722" s="18"/>
      <c r="K722" s="19"/>
      <c r="L722" s="19"/>
      <c r="M722" s="19"/>
      <c r="N722" s="19"/>
      <c r="O722" s="21"/>
      <c r="P722" s="109"/>
      <c r="Q722" s="752"/>
    </row>
    <row r="723" spans="1:17" x14ac:dyDescent="0.25">
      <c r="A723" s="15"/>
      <c r="B723" s="53"/>
      <c r="C723" s="475"/>
      <c r="D723" s="11"/>
      <c r="E723" s="11"/>
      <c r="F723" s="122"/>
      <c r="G723" s="122"/>
      <c r="H723" s="121"/>
      <c r="I723" s="182"/>
      <c r="J723" s="18"/>
      <c r="K723" s="19"/>
      <c r="L723" s="19"/>
      <c r="M723" s="19"/>
      <c r="N723" s="19"/>
      <c r="O723" s="21"/>
      <c r="P723" s="109"/>
      <c r="Q723" s="752"/>
    </row>
    <row r="724" spans="1:17" ht="15.75" thickBot="1" x14ac:dyDescent="0.3">
      <c r="A724" s="22"/>
      <c r="B724" s="53"/>
      <c r="C724" s="482"/>
      <c r="D724" s="178"/>
      <c r="E724" s="178"/>
      <c r="F724" s="196"/>
      <c r="G724" s="196"/>
      <c r="H724" s="268"/>
      <c r="I724" s="183"/>
      <c r="J724" s="24"/>
      <c r="K724" s="25"/>
      <c r="L724" s="25"/>
      <c r="M724" s="25"/>
      <c r="N724" s="25"/>
      <c r="O724" s="26"/>
      <c r="P724" s="401"/>
      <c r="Q724" s="753"/>
    </row>
    <row r="725" spans="1:17" ht="15.75" thickTop="1" x14ac:dyDescent="0.25">
      <c r="G725" s="62"/>
      <c r="I725" s="61"/>
    </row>
    <row r="726" spans="1:17" x14ac:dyDescent="0.25">
      <c r="G726" s="62"/>
      <c r="I726" s="61">
        <f>SUM(I713:I725)</f>
        <v>10000</v>
      </c>
    </row>
    <row r="727" spans="1:17" x14ac:dyDescent="0.25">
      <c r="G727" s="62"/>
      <c r="I727" s="61"/>
    </row>
    <row r="728" spans="1:17" x14ac:dyDescent="0.25">
      <c r="G728" s="62"/>
      <c r="I728" s="61"/>
    </row>
    <row r="729" spans="1:17" x14ac:dyDescent="0.25">
      <c r="G729" s="62"/>
      <c r="K729" s="61"/>
    </row>
    <row r="730" spans="1:17" x14ac:dyDescent="0.25">
      <c r="A730" s="706" t="s">
        <v>0</v>
      </c>
      <c r="B730" s="706"/>
      <c r="C730" s="706"/>
      <c r="D730" s="706"/>
      <c r="E730" s="706"/>
      <c r="F730" s="706"/>
      <c r="G730" s="706"/>
      <c r="H730" s="706"/>
      <c r="I730" s="706"/>
      <c r="J730" s="706"/>
      <c r="K730" s="706"/>
      <c r="L730" s="706"/>
      <c r="M730" s="706"/>
      <c r="N730" s="706"/>
      <c r="O730" s="706"/>
      <c r="P730" s="706"/>
      <c r="Q730" s="706"/>
    </row>
    <row r="731" spans="1:17" x14ac:dyDescent="0.25">
      <c r="A731" s="713" t="s">
        <v>1</v>
      </c>
      <c r="B731" s="713"/>
      <c r="C731" s="713"/>
      <c r="D731" s="713"/>
      <c r="E731" s="713"/>
      <c r="F731" s="713"/>
      <c r="G731" s="713"/>
      <c r="H731" s="713"/>
      <c r="I731" s="713"/>
      <c r="J731" s="713"/>
      <c r="K731" s="713"/>
      <c r="L731" s="713"/>
      <c r="M731" s="713"/>
      <c r="N731" s="713"/>
      <c r="O731" s="713"/>
      <c r="P731" s="713"/>
      <c r="Q731" s="713"/>
    </row>
    <row r="732" spans="1:17" x14ac:dyDescent="0.25">
      <c r="A732" s="713" t="s">
        <v>2</v>
      </c>
      <c r="B732" s="713"/>
      <c r="C732" s="713"/>
      <c r="D732" s="713"/>
      <c r="E732" s="713"/>
      <c r="F732" s="713"/>
      <c r="G732" s="713"/>
      <c r="H732" s="713"/>
      <c r="I732" s="713"/>
      <c r="J732" s="713"/>
      <c r="K732" s="713"/>
      <c r="L732" s="713"/>
      <c r="M732" s="713"/>
      <c r="N732" s="713"/>
      <c r="O732" s="713"/>
      <c r="P732" s="713"/>
      <c r="Q732" s="713"/>
    </row>
    <row r="733" spans="1:17" x14ac:dyDescent="0.25">
      <c r="A733" s="713" t="s">
        <v>3</v>
      </c>
      <c r="B733" s="713"/>
      <c r="C733" s="713"/>
      <c r="D733" s="713"/>
      <c r="E733" s="713"/>
      <c r="F733" s="713"/>
      <c r="G733" s="713"/>
      <c r="H733" s="713"/>
      <c r="I733" s="713"/>
      <c r="J733" s="713"/>
      <c r="K733" s="713"/>
      <c r="L733" s="713"/>
      <c r="M733" s="713"/>
      <c r="N733" s="713"/>
      <c r="O733" s="713"/>
      <c r="P733" s="713"/>
      <c r="Q733" s="713"/>
    </row>
    <row r="734" spans="1:17" x14ac:dyDescent="0.25">
      <c r="A734" s="713" t="s">
        <v>494</v>
      </c>
      <c r="B734" s="713"/>
      <c r="C734" s="713"/>
      <c r="D734" s="713"/>
      <c r="E734" s="713"/>
      <c r="F734" s="713"/>
      <c r="G734" s="713"/>
      <c r="H734" s="713"/>
      <c r="I734" s="713"/>
      <c r="J734" s="713"/>
      <c r="K734" s="713"/>
      <c r="L734" s="713"/>
      <c r="M734" s="713"/>
      <c r="N734" s="713"/>
      <c r="O734" s="713"/>
      <c r="P734" s="713"/>
      <c r="Q734" s="713"/>
    </row>
    <row r="735" spans="1:17" x14ac:dyDescent="0.25">
      <c r="A735" s="726" t="s">
        <v>4</v>
      </c>
      <c r="B735" s="726"/>
      <c r="C735" s="726"/>
      <c r="D735" s="726"/>
      <c r="E735" s="726"/>
      <c r="F735" s="726"/>
      <c r="G735" s="726"/>
      <c r="H735" s="726"/>
      <c r="I735" s="726"/>
      <c r="J735" s="726"/>
      <c r="K735" s="726"/>
      <c r="L735" s="726"/>
      <c r="M735" s="726"/>
      <c r="N735" s="726"/>
      <c r="O735" s="726"/>
      <c r="P735" s="726"/>
      <c r="Q735" s="726"/>
    </row>
    <row r="736" spans="1:17" x14ac:dyDescent="0.25">
      <c r="A736" s="697" t="s">
        <v>482</v>
      </c>
      <c r="B736" s="697"/>
      <c r="C736" s="697"/>
      <c r="D736" s="697"/>
      <c r="E736" s="697"/>
      <c r="F736" s="697"/>
      <c r="G736" s="697"/>
      <c r="H736" s="697"/>
      <c r="I736" s="697"/>
      <c r="J736" s="697"/>
      <c r="K736" s="697"/>
      <c r="L736" s="697"/>
      <c r="M736" s="697"/>
      <c r="N736" s="697"/>
      <c r="O736" s="697"/>
      <c r="P736" s="697"/>
      <c r="Q736" s="697"/>
    </row>
    <row r="737" spans="1:17" ht="12" customHeight="1" thickBot="1" x14ac:dyDescent="0.3">
      <c r="A737" s="2"/>
      <c r="B737" s="2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2"/>
      <c r="P737" s="2"/>
      <c r="Q737" s="2"/>
    </row>
    <row r="738" spans="1:17" ht="15.75" thickTop="1" x14ac:dyDescent="0.25">
      <c r="A738" s="698" t="s">
        <v>6</v>
      </c>
      <c r="B738" s="700" t="s">
        <v>7</v>
      </c>
      <c r="C738" s="702" t="s">
        <v>8</v>
      </c>
      <c r="D738" s="702" t="s">
        <v>9</v>
      </c>
      <c r="E738" s="702" t="s">
        <v>10</v>
      </c>
      <c r="F738" s="702" t="s">
        <v>11</v>
      </c>
      <c r="G738" s="700" t="s">
        <v>12</v>
      </c>
      <c r="H738" s="704" t="s">
        <v>13</v>
      </c>
      <c r="I738" s="704" t="s">
        <v>14</v>
      </c>
      <c r="J738" s="704" t="s">
        <v>15</v>
      </c>
      <c r="K738" s="715" t="s">
        <v>16</v>
      </c>
      <c r="L738" s="716"/>
      <c r="M738" s="716"/>
      <c r="N738" s="717"/>
      <c r="O738" s="721" t="s">
        <v>17</v>
      </c>
      <c r="P738" s="722"/>
      <c r="Q738" s="708" t="s">
        <v>18</v>
      </c>
    </row>
    <row r="739" spans="1:17" x14ac:dyDescent="0.25">
      <c r="A739" s="699"/>
      <c r="B739" s="701"/>
      <c r="C739" s="703"/>
      <c r="D739" s="703"/>
      <c r="E739" s="703"/>
      <c r="F739" s="703"/>
      <c r="G739" s="701"/>
      <c r="H739" s="705"/>
      <c r="I739" s="705"/>
      <c r="J739" s="705"/>
      <c r="K739" s="718"/>
      <c r="L739" s="719"/>
      <c r="M739" s="719"/>
      <c r="N739" s="720"/>
      <c r="O739" s="723"/>
      <c r="P739" s="724"/>
      <c r="Q739" s="709"/>
    </row>
    <row r="740" spans="1:17" x14ac:dyDescent="0.25">
      <c r="A740" s="699"/>
      <c r="B740" s="701"/>
      <c r="C740" s="703"/>
      <c r="D740" s="703"/>
      <c r="E740" s="703"/>
      <c r="F740" s="703"/>
      <c r="G740" s="701"/>
      <c r="H740" s="705"/>
      <c r="I740" s="705"/>
      <c r="J740" s="705"/>
      <c r="K740" s="711" t="s">
        <v>19</v>
      </c>
      <c r="L740" s="711" t="s">
        <v>20</v>
      </c>
      <c r="M740" s="711" t="s">
        <v>21</v>
      </c>
      <c r="N740" s="711" t="s">
        <v>22</v>
      </c>
      <c r="O740" s="695" t="s">
        <v>23</v>
      </c>
      <c r="P740" s="695" t="s">
        <v>24</v>
      </c>
      <c r="Q740" s="709"/>
    </row>
    <row r="741" spans="1:17" ht="15.75" thickBot="1" x14ac:dyDescent="0.3">
      <c r="A741" s="727"/>
      <c r="B741" s="725"/>
      <c r="C741" s="703"/>
      <c r="D741" s="707"/>
      <c r="E741" s="707"/>
      <c r="F741" s="703"/>
      <c r="G741" s="725"/>
      <c r="H741" s="705"/>
      <c r="I741" s="696"/>
      <c r="J741" s="696"/>
      <c r="K741" s="712"/>
      <c r="L741" s="712"/>
      <c r="M741" s="712"/>
      <c r="N741" s="712"/>
      <c r="O741" s="696"/>
      <c r="P741" s="696"/>
      <c r="Q741" s="710"/>
    </row>
    <row r="742" spans="1:17" ht="15" customHeight="1" x14ac:dyDescent="0.25">
      <c r="A742" s="52">
        <v>1</v>
      </c>
      <c r="B742" s="355">
        <v>29201</v>
      </c>
      <c r="C742" s="531" t="s">
        <v>471</v>
      </c>
      <c r="D742" s="747" t="s">
        <v>25</v>
      </c>
      <c r="E742" s="751" t="s">
        <v>26</v>
      </c>
      <c r="F742" s="120">
        <v>5</v>
      </c>
      <c r="G742" s="501" t="s">
        <v>31</v>
      </c>
      <c r="H742" s="532">
        <v>495</v>
      </c>
      <c r="I742" s="181">
        <f>H742*F742</f>
        <v>2475</v>
      </c>
      <c r="J742" s="41" t="s">
        <v>28</v>
      </c>
      <c r="K742" s="42">
        <v>0.1</v>
      </c>
      <c r="L742" s="42">
        <v>0.4</v>
      </c>
      <c r="M742" s="42">
        <v>0.1</v>
      </c>
      <c r="N742" s="42">
        <v>0.4</v>
      </c>
      <c r="O742" s="54" t="s">
        <v>29</v>
      </c>
      <c r="P742" s="43"/>
      <c r="Q742" s="745" t="s">
        <v>84</v>
      </c>
    </row>
    <row r="743" spans="1:17" x14ac:dyDescent="0.25">
      <c r="A743" s="15">
        <v>2</v>
      </c>
      <c r="B743" s="355">
        <v>29201</v>
      </c>
      <c r="C743" s="531" t="s">
        <v>472</v>
      </c>
      <c r="D743" s="748"/>
      <c r="E743" s="749"/>
      <c r="F743" s="120">
        <v>2</v>
      </c>
      <c r="G743" s="122" t="s">
        <v>31</v>
      </c>
      <c r="H743" s="532">
        <v>145</v>
      </c>
      <c r="I743" s="182">
        <f t="shared" ref="I743:I751" si="10">H743*F743</f>
        <v>290</v>
      </c>
      <c r="J743" s="18" t="s">
        <v>28</v>
      </c>
      <c r="K743" s="19">
        <v>0.1</v>
      </c>
      <c r="L743" s="19">
        <v>0.4</v>
      </c>
      <c r="M743" s="19">
        <v>0.1</v>
      </c>
      <c r="N743" s="19">
        <v>0.4</v>
      </c>
      <c r="O743" s="21" t="s">
        <v>29</v>
      </c>
      <c r="P743" s="45"/>
      <c r="Q743" s="752"/>
    </row>
    <row r="744" spans="1:17" x14ac:dyDescent="0.25">
      <c r="A744" s="15">
        <v>3</v>
      </c>
      <c r="B744" s="355">
        <v>29201</v>
      </c>
      <c r="C744" s="531" t="s">
        <v>473</v>
      </c>
      <c r="D744" s="748"/>
      <c r="E744" s="749"/>
      <c r="F744" s="120">
        <v>1</v>
      </c>
      <c r="G744" s="122" t="s">
        <v>31</v>
      </c>
      <c r="H744" s="532">
        <v>2150</v>
      </c>
      <c r="I744" s="182">
        <f t="shared" si="10"/>
        <v>2150</v>
      </c>
      <c r="J744" s="18" t="s">
        <v>28</v>
      </c>
      <c r="K744" s="19">
        <v>0.1</v>
      </c>
      <c r="L744" s="19">
        <v>0.4</v>
      </c>
      <c r="M744" s="19">
        <v>0.1</v>
      </c>
      <c r="N744" s="19">
        <v>0.4</v>
      </c>
      <c r="O744" s="21" t="s">
        <v>29</v>
      </c>
      <c r="P744" s="45"/>
      <c r="Q744" s="752"/>
    </row>
    <row r="745" spans="1:17" x14ac:dyDescent="0.25">
      <c r="A745" s="15">
        <v>4</v>
      </c>
      <c r="B745" s="355">
        <v>29201</v>
      </c>
      <c r="C745" s="531" t="s">
        <v>474</v>
      </c>
      <c r="D745" s="748"/>
      <c r="E745" s="749"/>
      <c r="F745" s="120">
        <v>5</v>
      </c>
      <c r="G745" s="122" t="s">
        <v>31</v>
      </c>
      <c r="H745" s="532">
        <v>392</v>
      </c>
      <c r="I745" s="182">
        <f t="shared" si="10"/>
        <v>1960</v>
      </c>
      <c r="J745" s="18" t="s">
        <v>28</v>
      </c>
      <c r="K745" s="19">
        <v>0.1</v>
      </c>
      <c r="L745" s="19">
        <v>0.4</v>
      </c>
      <c r="M745" s="19">
        <v>0.1</v>
      </c>
      <c r="N745" s="19">
        <v>0.4</v>
      </c>
      <c r="O745" s="21" t="s">
        <v>29</v>
      </c>
      <c r="P745" s="45"/>
      <c r="Q745" s="752"/>
    </row>
    <row r="746" spans="1:17" x14ac:dyDescent="0.25">
      <c r="A746" s="15">
        <v>5</v>
      </c>
      <c r="B746" s="355">
        <v>29201</v>
      </c>
      <c r="C746" s="531" t="s">
        <v>475</v>
      </c>
      <c r="D746" s="748"/>
      <c r="E746" s="749"/>
      <c r="F746" s="120">
        <v>1</v>
      </c>
      <c r="G746" s="122" t="s">
        <v>31</v>
      </c>
      <c r="H746" s="532">
        <v>245</v>
      </c>
      <c r="I746" s="182">
        <f t="shared" si="10"/>
        <v>245</v>
      </c>
      <c r="J746" s="18" t="s">
        <v>28</v>
      </c>
      <c r="K746" s="19">
        <v>0.1</v>
      </c>
      <c r="L746" s="19">
        <v>0.4</v>
      </c>
      <c r="M746" s="19">
        <v>0.1</v>
      </c>
      <c r="N746" s="19">
        <v>0.4</v>
      </c>
      <c r="O746" s="21" t="s">
        <v>29</v>
      </c>
      <c r="P746" s="45"/>
      <c r="Q746" s="752"/>
    </row>
    <row r="747" spans="1:17" x14ac:dyDescent="0.25">
      <c r="A747" s="15">
        <v>6</v>
      </c>
      <c r="B747" s="355">
        <v>29201</v>
      </c>
      <c r="C747" s="531" t="s">
        <v>476</v>
      </c>
      <c r="D747" s="748"/>
      <c r="E747" s="749"/>
      <c r="F747" s="120">
        <v>4</v>
      </c>
      <c r="G747" s="122" t="s">
        <v>31</v>
      </c>
      <c r="H747" s="532">
        <v>25</v>
      </c>
      <c r="I747" s="182">
        <f t="shared" si="10"/>
        <v>100</v>
      </c>
      <c r="J747" s="18" t="s">
        <v>28</v>
      </c>
      <c r="K747" s="19">
        <v>0.1</v>
      </c>
      <c r="L747" s="19">
        <v>0.4</v>
      </c>
      <c r="M747" s="19">
        <v>0.1</v>
      </c>
      <c r="N747" s="19">
        <v>0.4</v>
      </c>
      <c r="O747" s="21" t="s">
        <v>29</v>
      </c>
      <c r="P747" s="45"/>
      <c r="Q747" s="752"/>
    </row>
    <row r="748" spans="1:17" x14ac:dyDescent="0.25">
      <c r="A748" s="15">
        <v>7</v>
      </c>
      <c r="B748" s="355">
        <v>29201</v>
      </c>
      <c r="C748" s="531" t="s">
        <v>477</v>
      </c>
      <c r="D748" s="748"/>
      <c r="E748" s="749"/>
      <c r="F748" s="120">
        <v>1</v>
      </c>
      <c r="G748" s="122" t="s">
        <v>31</v>
      </c>
      <c r="H748" s="532">
        <v>175</v>
      </c>
      <c r="I748" s="182">
        <f t="shared" si="10"/>
        <v>175</v>
      </c>
      <c r="J748" s="18" t="s">
        <v>28</v>
      </c>
      <c r="K748" s="19">
        <v>0.1</v>
      </c>
      <c r="L748" s="19">
        <v>0.4</v>
      </c>
      <c r="M748" s="19">
        <v>0.1</v>
      </c>
      <c r="N748" s="19">
        <v>0.4</v>
      </c>
      <c r="O748" s="21" t="s">
        <v>29</v>
      </c>
      <c r="P748" s="45"/>
      <c r="Q748" s="752"/>
    </row>
    <row r="749" spans="1:17" x14ac:dyDescent="0.25">
      <c r="A749" s="497">
        <v>8</v>
      </c>
      <c r="B749" s="355">
        <v>29201</v>
      </c>
      <c r="C749" s="531" t="s">
        <v>478</v>
      </c>
      <c r="D749" s="748"/>
      <c r="E749" s="749"/>
      <c r="F749" s="120">
        <v>1</v>
      </c>
      <c r="G749" s="122" t="s">
        <v>31</v>
      </c>
      <c r="H749" s="532">
        <v>565</v>
      </c>
      <c r="I749" s="182">
        <f t="shared" si="10"/>
        <v>565</v>
      </c>
      <c r="J749" s="18" t="s">
        <v>28</v>
      </c>
      <c r="K749" s="19">
        <v>0.1</v>
      </c>
      <c r="L749" s="19">
        <v>0.4</v>
      </c>
      <c r="M749" s="19">
        <v>0.1</v>
      </c>
      <c r="N749" s="19">
        <v>0.4</v>
      </c>
      <c r="O749" s="21" t="s">
        <v>29</v>
      </c>
      <c r="P749" s="481"/>
      <c r="Q749" s="752"/>
    </row>
    <row r="750" spans="1:17" ht="15" customHeight="1" x14ac:dyDescent="0.25">
      <c r="A750" s="15">
        <v>9</v>
      </c>
      <c r="B750" s="355">
        <v>29201</v>
      </c>
      <c r="C750" s="531" t="s">
        <v>479</v>
      </c>
      <c r="D750" s="748"/>
      <c r="E750" s="749"/>
      <c r="F750" s="120">
        <v>4</v>
      </c>
      <c r="G750" s="122" t="s">
        <v>31</v>
      </c>
      <c r="H750" s="532">
        <v>450</v>
      </c>
      <c r="I750" s="182">
        <f t="shared" si="10"/>
        <v>1800</v>
      </c>
      <c r="J750" s="18" t="s">
        <v>28</v>
      </c>
      <c r="K750" s="19">
        <v>0.1</v>
      </c>
      <c r="L750" s="19">
        <v>0.4</v>
      </c>
      <c r="M750" s="19">
        <v>0.1</v>
      </c>
      <c r="N750" s="19">
        <v>0.4</v>
      </c>
      <c r="O750" s="21" t="s">
        <v>29</v>
      </c>
      <c r="P750" s="109"/>
      <c r="Q750" s="752"/>
    </row>
    <row r="751" spans="1:17" x14ac:dyDescent="0.25">
      <c r="A751" s="15">
        <v>10</v>
      </c>
      <c r="B751" s="355">
        <v>29201</v>
      </c>
      <c r="C751" s="531" t="s">
        <v>480</v>
      </c>
      <c r="D751" s="748"/>
      <c r="E751" s="749"/>
      <c r="F751" s="120">
        <v>2</v>
      </c>
      <c r="G751" s="122" t="s">
        <v>31</v>
      </c>
      <c r="H751" s="532">
        <v>50</v>
      </c>
      <c r="I751" s="182">
        <f t="shared" si="10"/>
        <v>100</v>
      </c>
      <c r="J751" s="18" t="s">
        <v>28</v>
      </c>
      <c r="K751" s="19">
        <v>0.1</v>
      </c>
      <c r="L751" s="19">
        <v>0.4</v>
      </c>
      <c r="M751" s="19">
        <v>0.1</v>
      </c>
      <c r="N751" s="19">
        <v>0.4</v>
      </c>
      <c r="O751" s="21" t="s">
        <v>29</v>
      </c>
      <c r="P751" s="109"/>
      <c r="Q751" s="752"/>
    </row>
    <row r="752" spans="1:17" ht="15.75" customHeight="1" x14ac:dyDescent="0.25">
      <c r="A752" s="15">
        <v>11</v>
      </c>
      <c r="B752" s="355">
        <v>29201</v>
      </c>
      <c r="C752" s="531" t="s">
        <v>481</v>
      </c>
      <c r="D752" s="748"/>
      <c r="E752" s="749"/>
      <c r="F752" s="120">
        <v>2</v>
      </c>
      <c r="G752" s="122" t="s">
        <v>31</v>
      </c>
      <c r="H752" s="532">
        <v>75</v>
      </c>
      <c r="I752" s="182">
        <v>140</v>
      </c>
      <c r="J752" s="18" t="s">
        <v>28</v>
      </c>
      <c r="K752" s="19">
        <v>0.1</v>
      </c>
      <c r="L752" s="19">
        <v>0.4</v>
      </c>
      <c r="M752" s="19">
        <v>0.1</v>
      </c>
      <c r="N752" s="19">
        <v>0.4</v>
      </c>
      <c r="O752" s="21" t="s">
        <v>29</v>
      </c>
      <c r="P752" s="109"/>
      <c r="Q752" s="752"/>
    </row>
    <row r="753" spans="1:17" x14ac:dyDescent="0.25">
      <c r="A753" s="15"/>
      <c r="B753" s="355"/>
      <c r="C753" s="475"/>
      <c r="D753" s="748"/>
      <c r="E753" s="749"/>
      <c r="F753" s="122"/>
      <c r="G753" s="122"/>
      <c r="H753" s="121"/>
      <c r="I753" s="182"/>
      <c r="J753" s="18"/>
      <c r="K753" s="19"/>
      <c r="L753" s="19"/>
      <c r="M753" s="19"/>
      <c r="N753" s="19"/>
      <c r="O753" s="21"/>
      <c r="P753" s="109"/>
      <c r="Q753" s="752"/>
    </row>
    <row r="754" spans="1:17" ht="15" customHeight="1" x14ac:dyDescent="0.25">
      <c r="A754" s="15"/>
      <c r="B754" s="53"/>
      <c r="C754" s="529"/>
      <c r="D754" s="749"/>
      <c r="E754" s="749"/>
      <c r="F754" s="122"/>
      <c r="G754" s="122"/>
      <c r="H754" s="121"/>
      <c r="I754" s="182"/>
      <c r="J754" s="18"/>
      <c r="K754" s="19"/>
      <c r="L754" s="19"/>
      <c r="M754" s="19"/>
      <c r="N754" s="19"/>
      <c r="O754" s="21"/>
      <c r="P754" s="109"/>
      <c r="Q754" s="752"/>
    </row>
    <row r="755" spans="1:17" x14ac:dyDescent="0.25">
      <c r="A755" s="15"/>
      <c r="B755" s="53"/>
      <c r="C755" s="475"/>
      <c r="D755" s="749"/>
      <c r="E755" s="749"/>
      <c r="F755" s="122"/>
      <c r="G755" s="122"/>
      <c r="H755" s="121"/>
      <c r="I755" s="182"/>
      <c r="J755" s="18"/>
      <c r="K755" s="19"/>
      <c r="L755" s="19"/>
      <c r="M755" s="19"/>
      <c r="N755" s="19"/>
      <c r="O755" s="21"/>
      <c r="P755" s="109"/>
      <c r="Q755" s="752"/>
    </row>
    <row r="756" spans="1:17" ht="52.5" customHeight="1" x14ac:dyDescent="0.25">
      <c r="A756" s="15"/>
      <c r="B756" s="53"/>
      <c r="C756" s="475"/>
      <c r="D756" s="749"/>
      <c r="E756" s="749"/>
      <c r="F756" s="122"/>
      <c r="G756" s="122"/>
      <c r="H756" s="121"/>
      <c r="I756" s="182"/>
      <c r="J756" s="18"/>
      <c r="K756" s="19"/>
      <c r="L756" s="19"/>
      <c r="M756" s="19"/>
      <c r="N756" s="19"/>
      <c r="O756" s="21"/>
      <c r="P756" s="109"/>
      <c r="Q756" s="752"/>
    </row>
    <row r="757" spans="1:17" ht="62.25" customHeight="1" thickBot="1" x14ac:dyDescent="0.3">
      <c r="A757" s="22"/>
      <c r="B757" s="53"/>
      <c r="C757" s="482"/>
      <c r="D757" s="750"/>
      <c r="E757" s="750"/>
      <c r="F757" s="196"/>
      <c r="G757" s="196"/>
      <c r="H757" s="268"/>
      <c r="I757" s="183"/>
      <c r="J757" s="24"/>
      <c r="K757" s="25"/>
      <c r="L757" s="25"/>
      <c r="M757" s="25"/>
      <c r="N757" s="25"/>
      <c r="O757" s="26"/>
      <c r="P757" s="401"/>
      <c r="Q757" s="753"/>
    </row>
    <row r="758" spans="1:17" ht="57.75" customHeight="1" thickTop="1" x14ac:dyDescent="0.25">
      <c r="G758" s="62"/>
      <c r="I758" s="61"/>
    </row>
    <row r="759" spans="1:17" x14ac:dyDescent="0.25">
      <c r="G759" s="62"/>
      <c r="I759" s="61">
        <f>SUM(I742:I758)</f>
        <v>10000</v>
      </c>
    </row>
    <row r="760" spans="1:17" x14ac:dyDescent="0.25">
      <c r="G760" s="62"/>
      <c r="I760" s="61"/>
    </row>
    <row r="761" spans="1:17" x14ac:dyDescent="0.25">
      <c r="G761" s="62"/>
      <c r="I761" s="61"/>
    </row>
    <row r="762" spans="1:17" x14ac:dyDescent="0.25">
      <c r="G762" s="62"/>
      <c r="I762" s="61"/>
    </row>
    <row r="763" spans="1:17" x14ac:dyDescent="0.25">
      <c r="G763" s="62"/>
      <c r="I763" s="61"/>
    </row>
    <row r="764" spans="1:17" x14ac:dyDescent="0.25">
      <c r="G764" s="62"/>
      <c r="I764" s="61"/>
    </row>
    <row r="765" spans="1:17" x14ac:dyDescent="0.25">
      <c r="G765" s="62"/>
      <c r="I765" s="61"/>
    </row>
    <row r="766" spans="1:17" x14ac:dyDescent="0.25">
      <c r="G766" s="62"/>
      <c r="K766" s="61"/>
    </row>
    <row r="767" spans="1:17" x14ac:dyDescent="0.25">
      <c r="A767" s="706" t="s">
        <v>0</v>
      </c>
      <c r="B767" s="706"/>
      <c r="C767" s="706"/>
      <c r="D767" s="706"/>
      <c r="E767" s="706"/>
      <c r="F767" s="706"/>
      <c r="G767" s="706"/>
      <c r="H767" s="706"/>
      <c r="I767" s="706"/>
      <c r="J767" s="706"/>
      <c r="K767" s="706"/>
      <c r="L767" s="706"/>
      <c r="M767" s="706"/>
      <c r="N767" s="706"/>
      <c r="O767" s="706"/>
      <c r="P767" s="706"/>
      <c r="Q767" s="706"/>
    </row>
    <row r="768" spans="1:17" x14ac:dyDescent="0.25">
      <c r="A768" s="713" t="s">
        <v>1</v>
      </c>
      <c r="B768" s="713"/>
      <c r="C768" s="713"/>
      <c r="D768" s="713"/>
      <c r="E768" s="713"/>
      <c r="F768" s="713"/>
      <c r="G768" s="713"/>
      <c r="H768" s="713"/>
      <c r="I768" s="713"/>
      <c r="J768" s="713"/>
      <c r="K768" s="713"/>
      <c r="L768" s="713"/>
      <c r="M768" s="713"/>
      <c r="N768" s="713"/>
      <c r="O768" s="713"/>
      <c r="P768" s="713"/>
      <c r="Q768" s="713"/>
    </row>
    <row r="769" spans="1:17" x14ac:dyDescent="0.25">
      <c r="A769" s="713" t="s">
        <v>2</v>
      </c>
      <c r="B769" s="713"/>
      <c r="C769" s="713"/>
      <c r="D769" s="713"/>
      <c r="E769" s="713"/>
      <c r="F769" s="713"/>
      <c r="G769" s="713"/>
      <c r="H769" s="713"/>
      <c r="I769" s="713"/>
      <c r="J769" s="713"/>
      <c r="K769" s="713"/>
      <c r="L769" s="713"/>
      <c r="M769" s="713"/>
      <c r="N769" s="713"/>
      <c r="O769" s="713"/>
      <c r="P769" s="713"/>
      <c r="Q769" s="713"/>
    </row>
    <row r="770" spans="1:17" x14ac:dyDescent="0.25">
      <c r="A770" s="713" t="s">
        <v>3</v>
      </c>
      <c r="B770" s="713"/>
      <c r="C770" s="713"/>
      <c r="D770" s="713"/>
      <c r="E770" s="713"/>
      <c r="F770" s="713"/>
      <c r="G770" s="713"/>
      <c r="H770" s="713"/>
      <c r="I770" s="713"/>
      <c r="J770" s="713"/>
      <c r="K770" s="713"/>
      <c r="L770" s="713"/>
      <c r="M770" s="713"/>
      <c r="N770" s="713"/>
      <c r="O770" s="713"/>
      <c r="P770" s="713"/>
      <c r="Q770" s="713"/>
    </row>
    <row r="771" spans="1:17" x14ac:dyDescent="0.25">
      <c r="A771" s="713" t="s">
        <v>494</v>
      </c>
      <c r="B771" s="713"/>
      <c r="C771" s="713"/>
      <c r="D771" s="713"/>
      <c r="E771" s="713"/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</row>
    <row r="772" spans="1:17" x14ac:dyDescent="0.25">
      <c r="A772" s="726" t="s">
        <v>4</v>
      </c>
      <c r="B772" s="726"/>
      <c r="C772" s="726"/>
      <c r="D772" s="726"/>
      <c r="E772" s="726"/>
      <c r="F772" s="726"/>
      <c r="G772" s="726"/>
      <c r="H772" s="726"/>
      <c r="I772" s="726"/>
      <c r="J772" s="726"/>
      <c r="K772" s="726"/>
      <c r="L772" s="726"/>
      <c r="M772" s="726"/>
      <c r="N772" s="726"/>
      <c r="O772" s="726"/>
      <c r="P772" s="726"/>
      <c r="Q772" s="726"/>
    </row>
    <row r="773" spans="1:17" x14ac:dyDescent="0.25">
      <c r="A773" s="697" t="s">
        <v>83</v>
      </c>
      <c r="B773" s="697"/>
      <c r="C773" s="697"/>
      <c r="D773" s="697"/>
      <c r="E773" s="697"/>
      <c r="F773" s="697"/>
      <c r="G773" s="697"/>
      <c r="H773" s="697"/>
      <c r="I773" s="697"/>
      <c r="J773" s="697"/>
      <c r="K773" s="697"/>
      <c r="L773" s="697"/>
      <c r="M773" s="697"/>
      <c r="N773" s="697"/>
      <c r="O773" s="697"/>
      <c r="P773" s="697"/>
      <c r="Q773" s="697"/>
    </row>
    <row r="774" spans="1:17" ht="18.75" thickBot="1" x14ac:dyDescent="0.3">
      <c r="A774" s="2"/>
      <c r="B774" s="2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2"/>
      <c r="P774" s="2"/>
      <c r="Q774" s="2"/>
    </row>
    <row r="775" spans="1:17" ht="15.75" thickTop="1" x14ac:dyDescent="0.25">
      <c r="A775" s="698" t="s">
        <v>6</v>
      </c>
      <c r="B775" s="700" t="s">
        <v>7</v>
      </c>
      <c r="C775" s="702" t="s">
        <v>8</v>
      </c>
      <c r="D775" s="702" t="s">
        <v>9</v>
      </c>
      <c r="E775" s="702" t="s">
        <v>10</v>
      </c>
      <c r="F775" s="702" t="s">
        <v>11</v>
      </c>
      <c r="G775" s="700" t="s">
        <v>12</v>
      </c>
      <c r="H775" s="704" t="s">
        <v>13</v>
      </c>
      <c r="I775" s="704" t="s">
        <v>14</v>
      </c>
      <c r="J775" s="704" t="s">
        <v>15</v>
      </c>
      <c r="K775" s="715" t="s">
        <v>16</v>
      </c>
      <c r="L775" s="716"/>
      <c r="M775" s="716"/>
      <c r="N775" s="717"/>
      <c r="O775" s="721" t="s">
        <v>17</v>
      </c>
      <c r="P775" s="722"/>
      <c r="Q775" s="708" t="s">
        <v>18</v>
      </c>
    </row>
    <row r="776" spans="1:17" x14ac:dyDescent="0.25">
      <c r="A776" s="699"/>
      <c r="B776" s="701"/>
      <c r="C776" s="703"/>
      <c r="D776" s="703"/>
      <c r="E776" s="703"/>
      <c r="F776" s="703"/>
      <c r="G776" s="701"/>
      <c r="H776" s="705"/>
      <c r="I776" s="705"/>
      <c r="J776" s="705"/>
      <c r="K776" s="718"/>
      <c r="L776" s="719"/>
      <c r="M776" s="719"/>
      <c r="N776" s="720"/>
      <c r="O776" s="723"/>
      <c r="P776" s="724"/>
      <c r="Q776" s="709"/>
    </row>
    <row r="777" spans="1:17" x14ac:dyDescent="0.25">
      <c r="A777" s="699"/>
      <c r="B777" s="701"/>
      <c r="C777" s="703"/>
      <c r="D777" s="703"/>
      <c r="E777" s="703"/>
      <c r="F777" s="703"/>
      <c r="G777" s="701"/>
      <c r="H777" s="705"/>
      <c r="I777" s="705"/>
      <c r="J777" s="705"/>
      <c r="K777" s="711" t="s">
        <v>19</v>
      </c>
      <c r="L777" s="711" t="s">
        <v>20</v>
      </c>
      <c r="M777" s="711" t="s">
        <v>21</v>
      </c>
      <c r="N777" s="711" t="s">
        <v>22</v>
      </c>
      <c r="O777" s="695" t="s">
        <v>23</v>
      </c>
      <c r="P777" s="695" t="s">
        <v>24</v>
      </c>
      <c r="Q777" s="709"/>
    </row>
    <row r="778" spans="1:17" ht="15.75" thickBot="1" x14ac:dyDescent="0.3">
      <c r="A778" s="727"/>
      <c r="B778" s="725"/>
      <c r="C778" s="707"/>
      <c r="D778" s="707"/>
      <c r="E778" s="707"/>
      <c r="F778" s="707"/>
      <c r="G778" s="725"/>
      <c r="H778" s="696"/>
      <c r="I778" s="696"/>
      <c r="J778" s="696"/>
      <c r="K778" s="712"/>
      <c r="L778" s="712"/>
      <c r="M778" s="712"/>
      <c r="N778" s="712"/>
      <c r="O778" s="696"/>
      <c r="P778" s="696"/>
      <c r="Q778" s="710"/>
    </row>
    <row r="779" spans="1:17" x14ac:dyDescent="0.25">
      <c r="A779" s="52">
        <v>1</v>
      </c>
      <c r="B779" s="53">
        <v>29401</v>
      </c>
      <c r="C779" s="529" t="s">
        <v>385</v>
      </c>
      <c r="D779" s="751" t="s">
        <v>25</v>
      </c>
      <c r="E779" s="751" t="s">
        <v>26</v>
      </c>
      <c r="F779" s="501">
        <v>29</v>
      </c>
      <c r="G779" s="501" t="s">
        <v>31</v>
      </c>
      <c r="H779" s="530">
        <v>1019</v>
      </c>
      <c r="I779" s="181">
        <f>H779*F779</f>
        <v>29551</v>
      </c>
      <c r="J779" s="41" t="s">
        <v>28</v>
      </c>
      <c r="K779" s="42">
        <v>0.1</v>
      </c>
      <c r="L779" s="42">
        <v>0.4</v>
      </c>
      <c r="M779" s="42">
        <v>0.1</v>
      </c>
      <c r="N779" s="42">
        <v>0.4</v>
      </c>
      <c r="O779" s="54" t="s">
        <v>29</v>
      </c>
      <c r="P779" s="43"/>
      <c r="Q779" s="745" t="s">
        <v>84</v>
      </c>
    </row>
    <row r="780" spans="1:17" x14ac:dyDescent="0.25">
      <c r="A780" s="15">
        <v>2</v>
      </c>
      <c r="B780" s="16">
        <v>29401</v>
      </c>
      <c r="C780" s="186" t="s">
        <v>386</v>
      </c>
      <c r="D780" s="749"/>
      <c r="E780" s="749"/>
      <c r="F780" s="598">
        <v>130</v>
      </c>
      <c r="G780" s="122" t="s">
        <v>31</v>
      </c>
      <c r="H780" s="121">
        <v>859</v>
      </c>
      <c r="I780" s="182">
        <f t="shared" ref="I780:I793" si="11">H780*F780</f>
        <v>111670</v>
      </c>
      <c r="J780" s="18" t="s">
        <v>28</v>
      </c>
      <c r="K780" s="19">
        <v>0.1</v>
      </c>
      <c r="L780" s="19">
        <v>0.4</v>
      </c>
      <c r="M780" s="19">
        <v>0.1</v>
      </c>
      <c r="N780" s="19">
        <v>0.4</v>
      </c>
      <c r="O780" s="21" t="s">
        <v>29</v>
      </c>
      <c r="P780" s="45"/>
      <c r="Q780" s="752"/>
    </row>
    <row r="781" spans="1:17" x14ac:dyDescent="0.25">
      <c r="A781" s="15">
        <v>3</v>
      </c>
      <c r="B781" s="16">
        <v>29401</v>
      </c>
      <c r="C781" s="475" t="s">
        <v>387</v>
      </c>
      <c r="D781" s="749"/>
      <c r="E781" s="749"/>
      <c r="F781" s="598">
        <v>16</v>
      </c>
      <c r="G781" s="122" t="s">
        <v>31</v>
      </c>
      <c r="H781" s="121">
        <v>295</v>
      </c>
      <c r="I781" s="182">
        <f t="shared" si="11"/>
        <v>4720</v>
      </c>
      <c r="J781" s="18" t="s">
        <v>28</v>
      </c>
      <c r="K781" s="19">
        <v>0.1</v>
      </c>
      <c r="L781" s="19">
        <v>0.4</v>
      </c>
      <c r="M781" s="19">
        <v>0.1</v>
      </c>
      <c r="N781" s="19">
        <v>0.4</v>
      </c>
      <c r="O781" s="21" t="s">
        <v>29</v>
      </c>
      <c r="P781" s="45"/>
      <c r="Q781" s="752"/>
    </row>
    <row r="782" spans="1:17" x14ac:dyDescent="0.25">
      <c r="A782" s="15">
        <v>4</v>
      </c>
      <c r="B782" s="16">
        <v>29401</v>
      </c>
      <c r="C782" s="475" t="s">
        <v>388</v>
      </c>
      <c r="D782" s="749"/>
      <c r="E782" s="749"/>
      <c r="F782" s="598">
        <v>190</v>
      </c>
      <c r="G782" s="122" t="s">
        <v>31</v>
      </c>
      <c r="H782" s="121">
        <v>5</v>
      </c>
      <c r="I782" s="182">
        <f t="shared" si="11"/>
        <v>950</v>
      </c>
      <c r="J782" s="18" t="s">
        <v>28</v>
      </c>
      <c r="K782" s="19">
        <v>0.1</v>
      </c>
      <c r="L782" s="19">
        <v>0.4</v>
      </c>
      <c r="M782" s="19">
        <v>0.1</v>
      </c>
      <c r="N782" s="19">
        <v>0.4</v>
      </c>
      <c r="O782" s="21" t="s">
        <v>29</v>
      </c>
      <c r="P782" s="45"/>
      <c r="Q782" s="752"/>
    </row>
    <row r="783" spans="1:17" x14ac:dyDescent="0.25">
      <c r="A783" s="15">
        <v>5</v>
      </c>
      <c r="B783" s="16">
        <v>29401</v>
      </c>
      <c r="C783" s="475" t="s">
        <v>389</v>
      </c>
      <c r="D783" s="749"/>
      <c r="E783" s="749"/>
      <c r="F783" s="122">
        <v>12</v>
      </c>
      <c r="G783" s="122" t="s">
        <v>31</v>
      </c>
      <c r="H783" s="121">
        <v>2049</v>
      </c>
      <c r="I783" s="182">
        <f t="shared" si="11"/>
        <v>24588</v>
      </c>
      <c r="J783" s="18" t="s">
        <v>28</v>
      </c>
      <c r="K783" s="19">
        <v>0.1</v>
      </c>
      <c r="L783" s="19">
        <v>0.4</v>
      </c>
      <c r="M783" s="19">
        <v>0.1</v>
      </c>
      <c r="N783" s="19">
        <v>0.4</v>
      </c>
      <c r="O783" s="21" t="s">
        <v>29</v>
      </c>
      <c r="P783" s="45"/>
      <c r="Q783" s="752"/>
    </row>
    <row r="784" spans="1:17" x14ac:dyDescent="0.25">
      <c r="A784" s="15">
        <v>6</v>
      </c>
      <c r="B784" s="16">
        <v>29401</v>
      </c>
      <c r="C784" s="475" t="s">
        <v>390</v>
      </c>
      <c r="D784" s="749"/>
      <c r="E784" s="749"/>
      <c r="F784" s="122">
        <v>9</v>
      </c>
      <c r="G784" s="122" t="s">
        <v>31</v>
      </c>
      <c r="H784" s="121">
        <v>220</v>
      </c>
      <c r="I784" s="182">
        <f t="shared" si="11"/>
        <v>1980</v>
      </c>
      <c r="J784" s="18" t="s">
        <v>28</v>
      </c>
      <c r="K784" s="19">
        <v>0.1</v>
      </c>
      <c r="L784" s="19">
        <v>0.4</v>
      </c>
      <c r="M784" s="19">
        <v>0.1</v>
      </c>
      <c r="N784" s="19">
        <v>0.4</v>
      </c>
      <c r="O784" s="21" t="s">
        <v>29</v>
      </c>
      <c r="P784" s="45"/>
      <c r="Q784" s="752"/>
    </row>
    <row r="785" spans="1:17" x14ac:dyDescent="0.25">
      <c r="A785" s="15">
        <v>7</v>
      </c>
      <c r="B785" s="16">
        <v>29401</v>
      </c>
      <c r="C785" s="475" t="s">
        <v>391</v>
      </c>
      <c r="D785" s="749"/>
      <c r="E785" s="749"/>
      <c r="F785" s="122">
        <v>7</v>
      </c>
      <c r="G785" s="122" t="s">
        <v>31</v>
      </c>
      <c r="H785" s="121">
        <v>300</v>
      </c>
      <c r="I785" s="182">
        <f t="shared" si="11"/>
        <v>2100</v>
      </c>
      <c r="J785" s="18" t="s">
        <v>28</v>
      </c>
      <c r="K785" s="19">
        <v>0.1</v>
      </c>
      <c r="L785" s="19">
        <v>0.4</v>
      </c>
      <c r="M785" s="19">
        <v>0.1</v>
      </c>
      <c r="N785" s="19">
        <v>0.4</v>
      </c>
      <c r="O785" s="21" t="s">
        <v>29</v>
      </c>
      <c r="P785" s="45"/>
      <c r="Q785" s="752"/>
    </row>
    <row r="786" spans="1:17" x14ac:dyDescent="0.25">
      <c r="A786" s="497">
        <v>8</v>
      </c>
      <c r="B786" s="16">
        <v>29401</v>
      </c>
      <c r="C786" s="475" t="s">
        <v>392</v>
      </c>
      <c r="D786" s="749"/>
      <c r="E786" s="749"/>
      <c r="F786" s="122">
        <v>47</v>
      </c>
      <c r="G786" s="122" t="s">
        <v>31</v>
      </c>
      <c r="H786" s="121">
        <v>95</v>
      </c>
      <c r="I786" s="182">
        <f t="shared" si="11"/>
        <v>4465</v>
      </c>
      <c r="J786" s="18" t="s">
        <v>28</v>
      </c>
      <c r="K786" s="19">
        <v>0.1</v>
      </c>
      <c r="L786" s="19">
        <v>0.4</v>
      </c>
      <c r="M786" s="19">
        <v>0.1</v>
      </c>
      <c r="N786" s="19">
        <v>0.4</v>
      </c>
      <c r="O786" s="21" t="s">
        <v>29</v>
      </c>
      <c r="P786" s="481"/>
      <c r="Q786" s="752"/>
    </row>
    <row r="787" spans="1:17" x14ac:dyDescent="0.25">
      <c r="A787" s="15">
        <v>9</v>
      </c>
      <c r="B787" s="16">
        <v>29401</v>
      </c>
      <c r="C787" s="475" t="s">
        <v>393</v>
      </c>
      <c r="D787" s="749"/>
      <c r="E787" s="749"/>
      <c r="F787" s="122">
        <v>11</v>
      </c>
      <c r="G787" s="122" t="s">
        <v>31</v>
      </c>
      <c r="H787" s="121">
        <v>303</v>
      </c>
      <c r="I787" s="182">
        <f t="shared" si="11"/>
        <v>3333</v>
      </c>
      <c r="J787" s="18" t="s">
        <v>28</v>
      </c>
      <c r="K787" s="19">
        <v>0.1</v>
      </c>
      <c r="L787" s="19">
        <v>0.4</v>
      </c>
      <c r="M787" s="19">
        <v>0.1</v>
      </c>
      <c r="N787" s="19">
        <v>0.4</v>
      </c>
      <c r="O787" s="21" t="s">
        <v>29</v>
      </c>
      <c r="P787" s="109"/>
      <c r="Q787" s="752"/>
    </row>
    <row r="788" spans="1:17" x14ac:dyDescent="0.25">
      <c r="A788" s="15">
        <v>10</v>
      </c>
      <c r="B788" s="16">
        <v>29401</v>
      </c>
      <c r="C788" s="475" t="s">
        <v>394</v>
      </c>
      <c r="D788" s="749"/>
      <c r="E788" s="749"/>
      <c r="F788" s="122">
        <v>11</v>
      </c>
      <c r="G788" s="122" t="s">
        <v>31</v>
      </c>
      <c r="H788" s="121">
        <v>369</v>
      </c>
      <c r="I788" s="182">
        <f t="shared" si="11"/>
        <v>4059</v>
      </c>
      <c r="J788" s="18" t="s">
        <v>28</v>
      </c>
      <c r="K788" s="19">
        <v>0.1</v>
      </c>
      <c r="L788" s="19">
        <v>0.4</v>
      </c>
      <c r="M788" s="19">
        <v>0.1</v>
      </c>
      <c r="N788" s="19">
        <v>0.4</v>
      </c>
      <c r="O788" s="21" t="s">
        <v>29</v>
      </c>
      <c r="P788" s="109"/>
      <c r="Q788" s="752"/>
    </row>
    <row r="789" spans="1:17" x14ac:dyDescent="0.25">
      <c r="A789" s="15">
        <v>11</v>
      </c>
      <c r="B789" s="16">
        <v>29401</v>
      </c>
      <c r="C789" s="475" t="s">
        <v>395</v>
      </c>
      <c r="D789" s="749"/>
      <c r="E789" s="749"/>
      <c r="F789" s="122">
        <v>19</v>
      </c>
      <c r="G789" s="122" t="s">
        <v>453</v>
      </c>
      <c r="H789" s="121">
        <v>239</v>
      </c>
      <c r="I789" s="182">
        <f t="shared" si="11"/>
        <v>4541</v>
      </c>
      <c r="J789" s="18" t="s">
        <v>28</v>
      </c>
      <c r="K789" s="19">
        <v>0.1</v>
      </c>
      <c r="L789" s="19">
        <v>0.4</v>
      </c>
      <c r="M789" s="19">
        <v>0.1</v>
      </c>
      <c r="N789" s="19">
        <v>0.4</v>
      </c>
      <c r="O789" s="21" t="s">
        <v>29</v>
      </c>
      <c r="P789" s="109"/>
      <c r="Q789" s="752"/>
    </row>
    <row r="790" spans="1:17" ht="15" customHeight="1" x14ac:dyDescent="0.25">
      <c r="A790" s="15">
        <v>12</v>
      </c>
      <c r="B790" s="16">
        <v>29401</v>
      </c>
      <c r="C790" s="475" t="s">
        <v>396</v>
      </c>
      <c r="D790" s="749"/>
      <c r="E790" s="749"/>
      <c r="F790" s="122">
        <v>40</v>
      </c>
      <c r="G790" s="122" t="s">
        <v>31</v>
      </c>
      <c r="H790" s="121">
        <v>599</v>
      </c>
      <c r="I790" s="182">
        <f t="shared" si="11"/>
        <v>23960</v>
      </c>
      <c r="J790" s="18" t="s">
        <v>28</v>
      </c>
      <c r="K790" s="19">
        <v>0.1</v>
      </c>
      <c r="L790" s="19">
        <v>0.4</v>
      </c>
      <c r="M790" s="19">
        <v>0.1</v>
      </c>
      <c r="N790" s="19">
        <v>0.4</v>
      </c>
      <c r="O790" s="21" t="s">
        <v>29</v>
      </c>
      <c r="P790" s="109"/>
      <c r="Q790" s="752"/>
    </row>
    <row r="791" spans="1:17" x14ac:dyDescent="0.25">
      <c r="A791" s="15">
        <v>13</v>
      </c>
      <c r="B791" s="16">
        <v>29401</v>
      </c>
      <c r="C791" s="475" t="s">
        <v>397</v>
      </c>
      <c r="D791" s="749"/>
      <c r="E791" s="749"/>
      <c r="F791" s="122">
        <v>25</v>
      </c>
      <c r="G791" s="122" t="s">
        <v>31</v>
      </c>
      <c r="H791" s="121">
        <v>496</v>
      </c>
      <c r="I791" s="182">
        <f t="shared" si="11"/>
        <v>12400</v>
      </c>
      <c r="J791" s="18" t="s">
        <v>28</v>
      </c>
      <c r="K791" s="19">
        <v>0.1</v>
      </c>
      <c r="L791" s="19">
        <v>0.4</v>
      </c>
      <c r="M791" s="19">
        <v>0.1</v>
      </c>
      <c r="N791" s="19">
        <v>0.4</v>
      </c>
      <c r="O791" s="21" t="s">
        <v>29</v>
      </c>
      <c r="P791" s="109"/>
      <c r="Q791" s="752"/>
    </row>
    <row r="792" spans="1:17" ht="15.75" customHeight="1" x14ac:dyDescent="0.25">
      <c r="A792" s="15">
        <v>14</v>
      </c>
      <c r="B792" s="16">
        <v>29401</v>
      </c>
      <c r="C792" s="475" t="s">
        <v>398</v>
      </c>
      <c r="D792" s="749"/>
      <c r="E792" s="749"/>
      <c r="F792" s="122">
        <v>16</v>
      </c>
      <c r="G792" s="122" t="s">
        <v>31</v>
      </c>
      <c r="H792" s="121">
        <v>395</v>
      </c>
      <c r="I792" s="182">
        <f t="shared" si="11"/>
        <v>6320</v>
      </c>
      <c r="J792" s="18" t="s">
        <v>28</v>
      </c>
      <c r="K792" s="19">
        <v>0.1</v>
      </c>
      <c r="L792" s="19">
        <v>0.4</v>
      </c>
      <c r="M792" s="19">
        <v>0.1</v>
      </c>
      <c r="N792" s="19">
        <v>0.4</v>
      </c>
      <c r="O792" s="21" t="s">
        <v>29</v>
      </c>
      <c r="P792" s="109"/>
      <c r="Q792" s="752"/>
    </row>
    <row r="793" spans="1:17" x14ac:dyDescent="0.25">
      <c r="A793" s="15">
        <v>15</v>
      </c>
      <c r="B793" s="16">
        <v>29401</v>
      </c>
      <c r="C793" s="475" t="s">
        <v>399</v>
      </c>
      <c r="D793" s="749"/>
      <c r="E793" s="749"/>
      <c r="F793" s="122">
        <v>32</v>
      </c>
      <c r="G793" s="122" t="s">
        <v>31</v>
      </c>
      <c r="H793" s="121">
        <v>199</v>
      </c>
      <c r="I793" s="182">
        <f t="shared" si="11"/>
        <v>6368</v>
      </c>
      <c r="J793" s="18" t="s">
        <v>28</v>
      </c>
      <c r="K793" s="19">
        <v>0.1</v>
      </c>
      <c r="L793" s="19">
        <v>0.4</v>
      </c>
      <c r="M793" s="19">
        <v>0.1</v>
      </c>
      <c r="N793" s="19">
        <v>0.4</v>
      </c>
      <c r="O793" s="21" t="s">
        <v>29</v>
      </c>
      <c r="P793" s="109"/>
      <c r="Q793" s="752"/>
    </row>
    <row r="794" spans="1:17" ht="15" customHeight="1" thickBot="1" x14ac:dyDescent="0.3">
      <c r="A794" s="22">
        <v>16</v>
      </c>
      <c r="B794" s="23">
        <v>29401</v>
      </c>
      <c r="C794" s="482" t="s">
        <v>400</v>
      </c>
      <c r="D794" s="750"/>
      <c r="E794" s="750"/>
      <c r="F794" s="196">
        <v>9</v>
      </c>
      <c r="G794" s="196" t="s">
        <v>31</v>
      </c>
      <c r="H794" s="268">
        <v>899</v>
      </c>
      <c r="I794" s="183">
        <v>8995</v>
      </c>
      <c r="J794" s="24" t="s">
        <v>28</v>
      </c>
      <c r="K794" s="25">
        <v>0.1</v>
      </c>
      <c r="L794" s="25">
        <v>0.4</v>
      </c>
      <c r="M794" s="25">
        <v>0.1</v>
      </c>
      <c r="N794" s="25">
        <v>0.4</v>
      </c>
      <c r="O794" s="26" t="s">
        <v>29</v>
      </c>
      <c r="P794" s="401"/>
      <c r="Q794" s="753"/>
    </row>
    <row r="795" spans="1:17" ht="15.75" thickTop="1" x14ac:dyDescent="0.25">
      <c r="G795" s="62"/>
      <c r="I795" s="61"/>
    </row>
    <row r="796" spans="1:17" s="498" customFormat="1" ht="60" customHeight="1" x14ac:dyDescent="0.25">
      <c r="A796"/>
      <c r="B796"/>
      <c r="C796"/>
      <c r="D796"/>
      <c r="E796"/>
      <c r="F796"/>
      <c r="G796" s="62"/>
      <c r="H796"/>
      <c r="I796" s="61">
        <f>SUM(I779:I795)</f>
        <v>250000</v>
      </c>
      <c r="J796"/>
      <c r="K796"/>
      <c r="L796"/>
      <c r="M796"/>
      <c r="N796"/>
      <c r="O796"/>
      <c r="P796"/>
      <c r="Q796"/>
    </row>
    <row r="797" spans="1:17" s="498" customFormat="1" ht="60" customHeight="1" x14ac:dyDescent="0.25">
      <c r="A797"/>
      <c r="B797"/>
      <c r="C797"/>
      <c r="D797"/>
      <c r="E797"/>
      <c r="F797"/>
      <c r="G797" s="62"/>
      <c r="H797"/>
      <c r="I797" s="61"/>
      <c r="J797"/>
      <c r="K797"/>
      <c r="L797"/>
      <c r="M797"/>
      <c r="N797"/>
      <c r="O797"/>
      <c r="P797"/>
      <c r="Q797"/>
    </row>
    <row r="798" spans="1:17" s="498" customFormat="1" ht="60" customHeight="1" x14ac:dyDescent="0.25">
      <c r="A798"/>
      <c r="B798"/>
      <c r="C798"/>
      <c r="D798"/>
      <c r="E798"/>
      <c r="F798"/>
      <c r="G798" s="62"/>
      <c r="H798"/>
      <c r="I798" s="61"/>
      <c r="J798"/>
      <c r="K798"/>
      <c r="L798"/>
      <c r="M798"/>
      <c r="N798"/>
      <c r="O798"/>
      <c r="P798"/>
      <c r="Q798"/>
    </row>
    <row r="799" spans="1:17" s="498" customFormat="1" ht="60" customHeight="1" x14ac:dyDescent="0.25">
      <c r="A799"/>
      <c r="B799"/>
      <c r="C799"/>
      <c r="D799"/>
      <c r="E799"/>
      <c r="F799"/>
      <c r="G799" s="62"/>
      <c r="H799"/>
      <c r="I799" s="61"/>
      <c r="J799"/>
      <c r="K799"/>
      <c r="L799"/>
      <c r="M799"/>
      <c r="N799"/>
      <c r="O799"/>
      <c r="P799"/>
      <c r="Q799"/>
    </row>
    <row r="800" spans="1:17" x14ac:dyDescent="0.25">
      <c r="G800" s="62"/>
      <c r="I800" s="61"/>
    </row>
    <row r="801" spans="1:17" x14ac:dyDescent="0.25">
      <c r="G801" s="62"/>
      <c r="I801" s="61"/>
    </row>
    <row r="802" spans="1:17" x14ac:dyDescent="0.25">
      <c r="G802" s="62"/>
      <c r="I802" s="61"/>
    </row>
    <row r="803" spans="1:17" x14ac:dyDescent="0.25">
      <c r="G803" s="62"/>
      <c r="I803" s="61"/>
    </row>
    <row r="804" spans="1:17" x14ac:dyDescent="0.25">
      <c r="G804" s="62"/>
    </row>
    <row r="805" spans="1:17" x14ac:dyDescent="0.25">
      <c r="A805" s="706" t="s">
        <v>0</v>
      </c>
      <c r="B805" s="706"/>
      <c r="C805" s="706"/>
      <c r="D805" s="706"/>
      <c r="E805" s="706"/>
      <c r="F805" s="706"/>
      <c r="G805" s="706"/>
      <c r="H805" s="706"/>
      <c r="I805" s="706"/>
      <c r="J805" s="706"/>
      <c r="K805" s="706"/>
      <c r="L805" s="706"/>
      <c r="M805" s="706"/>
      <c r="N805" s="706"/>
      <c r="O805" s="706"/>
      <c r="P805" s="706"/>
      <c r="Q805" s="706"/>
    </row>
    <row r="806" spans="1:17" x14ac:dyDescent="0.25">
      <c r="A806" s="713" t="s">
        <v>1</v>
      </c>
      <c r="B806" s="713"/>
      <c r="C806" s="713"/>
      <c r="D806" s="713"/>
      <c r="E806" s="713"/>
      <c r="F806" s="713"/>
      <c r="G806" s="713"/>
      <c r="H806" s="713"/>
      <c r="I806" s="713"/>
      <c r="J806" s="713"/>
      <c r="K806" s="713"/>
      <c r="L806" s="713"/>
      <c r="M806" s="713"/>
      <c r="N806" s="713"/>
      <c r="O806" s="713"/>
      <c r="P806" s="713"/>
      <c r="Q806" s="713"/>
    </row>
    <row r="807" spans="1:17" x14ac:dyDescent="0.25">
      <c r="A807" s="713" t="s">
        <v>2</v>
      </c>
      <c r="B807" s="713"/>
      <c r="C807" s="713"/>
      <c r="D807" s="713"/>
      <c r="E807" s="713"/>
      <c r="F807" s="713"/>
      <c r="G807" s="713"/>
      <c r="H807" s="713"/>
      <c r="I807" s="713"/>
      <c r="J807" s="713"/>
      <c r="K807" s="713"/>
      <c r="L807" s="713"/>
      <c r="M807" s="713"/>
      <c r="N807" s="713"/>
      <c r="O807" s="713"/>
      <c r="P807" s="713"/>
      <c r="Q807" s="713"/>
    </row>
    <row r="808" spans="1:17" x14ac:dyDescent="0.25">
      <c r="A808" s="713" t="s">
        <v>3</v>
      </c>
      <c r="B808" s="713"/>
      <c r="C808" s="713"/>
      <c r="D808" s="713"/>
      <c r="E808" s="713"/>
      <c r="F808" s="713"/>
      <c r="G808" s="713"/>
      <c r="H808" s="713"/>
      <c r="I808" s="713"/>
      <c r="J808" s="713"/>
      <c r="K808" s="713"/>
      <c r="L808" s="713"/>
      <c r="M808" s="713"/>
      <c r="N808" s="713"/>
      <c r="O808" s="713"/>
      <c r="P808" s="713"/>
      <c r="Q808" s="713"/>
    </row>
    <row r="809" spans="1:17" x14ac:dyDescent="0.25">
      <c r="A809" s="713" t="s">
        <v>494</v>
      </c>
      <c r="B809" s="713"/>
      <c r="C809" s="713"/>
      <c r="D809" s="713"/>
      <c r="E809" s="713"/>
      <c r="F809" s="713"/>
      <c r="G809" s="713"/>
      <c r="H809" s="713"/>
      <c r="I809" s="713"/>
      <c r="J809" s="713"/>
      <c r="K809" s="713"/>
      <c r="L809" s="713"/>
      <c r="M809" s="713"/>
      <c r="N809" s="713"/>
      <c r="O809" s="713"/>
      <c r="P809" s="713"/>
      <c r="Q809" s="713"/>
    </row>
    <row r="810" spans="1:17" x14ac:dyDescent="0.25">
      <c r="A810" s="714" t="s">
        <v>4</v>
      </c>
      <c r="B810" s="714"/>
      <c r="C810" s="714"/>
      <c r="D810" s="714"/>
      <c r="E810" s="714"/>
      <c r="F810" s="714"/>
      <c r="G810" s="714"/>
      <c r="H810" s="714"/>
      <c r="I810" s="714"/>
      <c r="J810" s="714"/>
      <c r="K810" s="714"/>
      <c r="L810" s="714"/>
      <c r="M810" s="714"/>
      <c r="N810" s="714"/>
      <c r="O810" s="714"/>
      <c r="P810" s="714"/>
      <c r="Q810" s="714"/>
    </row>
    <row r="811" spans="1:17" x14ac:dyDescent="0.25">
      <c r="A811" s="737" t="s">
        <v>85</v>
      </c>
      <c r="B811" s="737"/>
      <c r="C811" s="737"/>
      <c r="D811" s="737"/>
      <c r="E811" s="737"/>
      <c r="F811" s="737"/>
      <c r="G811" s="737"/>
      <c r="H811" s="737"/>
      <c r="I811" s="737"/>
      <c r="J811" s="737"/>
      <c r="K811" s="737"/>
      <c r="L811" s="737"/>
      <c r="M811" s="737"/>
      <c r="N811" s="737"/>
      <c r="O811" s="737"/>
      <c r="P811" s="737"/>
      <c r="Q811" s="737"/>
    </row>
    <row r="812" spans="1:17" ht="18.75" thickBot="1" x14ac:dyDescent="0.3">
      <c r="A812" s="2"/>
      <c r="B812" s="2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2"/>
      <c r="P812" s="2"/>
      <c r="Q812" s="2"/>
    </row>
    <row r="813" spans="1:17" ht="15.75" thickTop="1" x14ac:dyDescent="0.25">
      <c r="A813" s="698" t="s">
        <v>6</v>
      </c>
      <c r="B813" s="700" t="s">
        <v>7</v>
      </c>
      <c r="C813" s="702" t="s">
        <v>8</v>
      </c>
      <c r="D813" s="702" t="s">
        <v>9</v>
      </c>
      <c r="E813" s="702" t="s">
        <v>10</v>
      </c>
      <c r="F813" s="702" t="s">
        <v>11</v>
      </c>
      <c r="G813" s="700" t="s">
        <v>12</v>
      </c>
      <c r="H813" s="704" t="s">
        <v>13</v>
      </c>
      <c r="I813" s="704" t="s">
        <v>14</v>
      </c>
      <c r="J813" s="704" t="s">
        <v>15</v>
      </c>
      <c r="K813" s="715" t="s">
        <v>16</v>
      </c>
      <c r="L813" s="716"/>
      <c r="M813" s="716"/>
      <c r="N813" s="717"/>
      <c r="O813" s="721" t="s">
        <v>17</v>
      </c>
      <c r="P813" s="722"/>
      <c r="Q813" s="708" t="s">
        <v>18</v>
      </c>
    </row>
    <row r="814" spans="1:17" x14ac:dyDescent="0.25">
      <c r="A814" s="699"/>
      <c r="B814" s="701"/>
      <c r="C814" s="703"/>
      <c r="D814" s="703"/>
      <c r="E814" s="703"/>
      <c r="F814" s="703"/>
      <c r="G814" s="701"/>
      <c r="H814" s="705"/>
      <c r="I814" s="705"/>
      <c r="J814" s="705"/>
      <c r="K814" s="718"/>
      <c r="L814" s="719"/>
      <c r="M814" s="719"/>
      <c r="N814" s="720"/>
      <c r="O814" s="723"/>
      <c r="P814" s="724"/>
      <c r="Q814" s="709"/>
    </row>
    <row r="815" spans="1:17" x14ac:dyDescent="0.25">
      <c r="A815" s="699"/>
      <c r="B815" s="701"/>
      <c r="C815" s="703"/>
      <c r="D815" s="703"/>
      <c r="E815" s="703"/>
      <c r="F815" s="703"/>
      <c r="G815" s="701"/>
      <c r="H815" s="705"/>
      <c r="I815" s="705"/>
      <c r="J815" s="705"/>
      <c r="K815" s="711" t="s">
        <v>19</v>
      </c>
      <c r="L815" s="711" t="s">
        <v>20</v>
      </c>
      <c r="M815" s="711" t="s">
        <v>21</v>
      </c>
      <c r="N815" s="711" t="s">
        <v>22</v>
      </c>
      <c r="O815" s="695" t="s">
        <v>23</v>
      </c>
      <c r="P815" s="695" t="s">
        <v>24</v>
      </c>
      <c r="Q815" s="709"/>
    </row>
    <row r="816" spans="1:17" ht="15.75" thickBot="1" x14ac:dyDescent="0.3">
      <c r="A816" s="727"/>
      <c r="B816" s="725"/>
      <c r="C816" s="707"/>
      <c r="D816" s="707"/>
      <c r="E816" s="707"/>
      <c r="F816" s="707"/>
      <c r="G816" s="725"/>
      <c r="H816" s="696"/>
      <c r="I816" s="696"/>
      <c r="J816" s="696"/>
      <c r="K816" s="712"/>
      <c r="L816" s="712"/>
      <c r="M816" s="712"/>
      <c r="N816" s="712"/>
      <c r="O816" s="696"/>
      <c r="P816" s="696"/>
      <c r="Q816" s="710"/>
    </row>
    <row r="817" spans="1:17" ht="72.75" thickBot="1" x14ac:dyDescent="0.3">
      <c r="A817" s="129">
        <v>1</v>
      </c>
      <c r="B817" s="71">
        <v>29601</v>
      </c>
      <c r="C817" s="164" t="s">
        <v>401</v>
      </c>
      <c r="D817" s="165" t="s">
        <v>71</v>
      </c>
      <c r="E817" s="165" t="s">
        <v>72</v>
      </c>
      <c r="F817" s="582">
        <v>90</v>
      </c>
      <c r="G817" s="164" t="s">
        <v>75</v>
      </c>
      <c r="H817" s="599">
        <v>1500</v>
      </c>
      <c r="I817" s="599">
        <v>135000</v>
      </c>
      <c r="J817" s="73" t="s">
        <v>28</v>
      </c>
      <c r="K817" s="74">
        <v>0</v>
      </c>
      <c r="L817" s="74">
        <v>0</v>
      </c>
      <c r="M817" s="74">
        <v>1</v>
      </c>
      <c r="N817" s="74">
        <v>0</v>
      </c>
      <c r="O817" s="83" t="s">
        <v>29</v>
      </c>
      <c r="P817" s="254"/>
      <c r="Q817" s="151" t="s">
        <v>30</v>
      </c>
    </row>
    <row r="818" spans="1:17" ht="15.75" thickTop="1" x14ac:dyDescent="0.25">
      <c r="G818" s="62"/>
    </row>
    <row r="819" spans="1:17" x14ac:dyDescent="0.25">
      <c r="G819" s="62"/>
    </row>
    <row r="820" spans="1:17" x14ac:dyDescent="0.25">
      <c r="G820" s="62"/>
    </row>
    <row r="821" spans="1:17" x14ac:dyDescent="0.25">
      <c r="G821" s="62"/>
      <c r="I821" s="61">
        <f>SUM(I817:I820)</f>
        <v>135000</v>
      </c>
    </row>
    <row r="822" spans="1:17" x14ac:dyDescent="0.25">
      <c r="G822" s="62"/>
    </row>
    <row r="823" spans="1:17" x14ac:dyDescent="0.25">
      <c r="G823" s="62"/>
    </row>
    <row r="824" spans="1:17" x14ac:dyDescent="0.25">
      <c r="G824" s="62"/>
    </row>
    <row r="825" spans="1:17" x14ac:dyDescent="0.25">
      <c r="G825" s="62"/>
    </row>
    <row r="826" spans="1:17" ht="15" customHeight="1" x14ac:dyDescent="0.25">
      <c r="G826" s="62"/>
    </row>
    <row r="827" spans="1:17" x14ac:dyDescent="0.25">
      <c r="G827" s="62"/>
    </row>
    <row r="828" spans="1:17" ht="15.75" customHeight="1" x14ac:dyDescent="0.25">
      <c r="G828" s="62"/>
    </row>
    <row r="829" spans="1:17" x14ac:dyDescent="0.25">
      <c r="G829" s="62"/>
    </row>
    <row r="830" spans="1:17" ht="15" customHeight="1" x14ac:dyDescent="0.25">
      <c r="G830" s="62"/>
      <c r="N830" s="61"/>
    </row>
    <row r="831" spans="1:17" x14ac:dyDescent="0.25">
      <c r="G831" s="62"/>
    </row>
    <row r="832" spans="1:17" s="498" customFormat="1" ht="63" customHeight="1" x14ac:dyDescent="0.25">
      <c r="A832"/>
      <c r="B832"/>
      <c r="C832"/>
      <c r="D832"/>
      <c r="E832"/>
      <c r="F832"/>
      <c r="G832" s="62"/>
      <c r="H832"/>
      <c r="I832"/>
      <c r="J832"/>
      <c r="K832"/>
      <c r="L832"/>
      <c r="M832"/>
      <c r="N832"/>
      <c r="O832"/>
      <c r="P832"/>
      <c r="Q832"/>
    </row>
    <row r="833" spans="1:17" s="498" customFormat="1" ht="63" customHeight="1" x14ac:dyDescent="0.25">
      <c r="A833"/>
      <c r="B833"/>
      <c r="C833"/>
      <c r="D833"/>
      <c r="E833"/>
      <c r="F833"/>
      <c r="G833" s="62"/>
      <c r="H833"/>
      <c r="I833"/>
      <c r="J833"/>
      <c r="K833"/>
      <c r="L833"/>
      <c r="M833"/>
      <c r="N833"/>
      <c r="O833"/>
      <c r="P833"/>
      <c r="Q833"/>
    </row>
    <row r="834" spans="1:17" s="498" customFormat="1" ht="63" customHeight="1" x14ac:dyDescent="0.25">
      <c r="A834"/>
      <c r="B834"/>
      <c r="C834"/>
      <c r="D834"/>
      <c r="E834"/>
      <c r="F834"/>
      <c r="G834" s="62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G835" s="62"/>
    </row>
    <row r="836" spans="1:17" x14ac:dyDescent="0.25">
      <c r="G836" s="62"/>
    </row>
    <row r="837" spans="1:17" x14ac:dyDescent="0.25">
      <c r="G837" s="62"/>
      <c r="I837" s="61"/>
    </row>
    <row r="838" spans="1:17" x14ac:dyDescent="0.25">
      <c r="G838" s="62"/>
      <c r="I838" s="61"/>
    </row>
    <row r="839" spans="1:17" x14ac:dyDescent="0.25">
      <c r="G839" s="62"/>
      <c r="I839" s="61"/>
    </row>
    <row r="840" spans="1:17" x14ac:dyDescent="0.25">
      <c r="G840" s="62"/>
    </row>
    <row r="841" spans="1:17" x14ac:dyDescent="0.25">
      <c r="G841" s="62"/>
    </row>
    <row r="842" spans="1:17" x14ac:dyDescent="0.25">
      <c r="G842" s="62"/>
    </row>
    <row r="843" spans="1:17" x14ac:dyDescent="0.25">
      <c r="G843" s="62"/>
    </row>
    <row r="844" spans="1:17" x14ac:dyDescent="0.25">
      <c r="G844" s="62"/>
    </row>
    <row r="845" spans="1:17" x14ac:dyDescent="0.25">
      <c r="A845" s="706" t="s">
        <v>0</v>
      </c>
      <c r="B845" s="706"/>
      <c r="C845" s="706"/>
      <c r="D845" s="706"/>
      <c r="E845" s="706"/>
      <c r="F845" s="706"/>
      <c r="G845" s="706"/>
      <c r="H845" s="706"/>
      <c r="I845" s="706"/>
      <c r="J845" s="706"/>
      <c r="K845" s="706"/>
      <c r="L845" s="706"/>
      <c r="M845" s="706"/>
      <c r="N845" s="706"/>
      <c r="O845" s="706"/>
      <c r="P845" s="706"/>
      <c r="Q845" s="706"/>
    </row>
    <row r="846" spans="1:17" x14ac:dyDescent="0.25">
      <c r="A846" s="713" t="s">
        <v>1</v>
      </c>
      <c r="B846" s="713"/>
      <c r="C846" s="713"/>
      <c r="D846" s="713"/>
      <c r="E846" s="713"/>
      <c r="F846" s="713"/>
      <c r="G846" s="713"/>
      <c r="H846" s="713"/>
      <c r="I846" s="713"/>
      <c r="J846" s="713"/>
      <c r="K846" s="713"/>
      <c r="L846" s="713"/>
      <c r="M846" s="713"/>
      <c r="N846" s="713"/>
      <c r="O846" s="713"/>
      <c r="P846" s="713"/>
      <c r="Q846" s="713"/>
    </row>
    <row r="847" spans="1:17" x14ac:dyDescent="0.25">
      <c r="A847" s="713" t="s">
        <v>2</v>
      </c>
      <c r="B847" s="713"/>
      <c r="C847" s="713"/>
      <c r="D847" s="713"/>
      <c r="E847" s="713"/>
      <c r="F847" s="713"/>
      <c r="G847" s="713"/>
      <c r="H847" s="713"/>
      <c r="I847" s="713"/>
      <c r="J847" s="713"/>
      <c r="K847" s="713"/>
      <c r="L847" s="713"/>
      <c r="M847" s="713"/>
      <c r="N847" s="713"/>
      <c r="O847" s="713"/>
      <c r="P847" s="713"/>
      <c r="Q847" s="713"/>
    </row>
    <row r="848" spans="1:17" x14ac:dyDescent="0.25">
      <c r="A848" s="713" t="s">
        <v>3</v>
      </c>
      <c r="B848" s="713"/>
      <c r="C848" s="713"/>
      <c r="D848" s="713"/>
      <c r="E848" s="713"/>
      <c r="F848" s="713"/>
      <c r="G848" s="713"/>
      <c r="H848" s="713"/>
      <c r="I848" s="713"/>
      <c r="J848" s="713"/>
      <c r="K848" s="713"/>
      <c r="L848" s="713"/>
      <c r="M848" s="713"/>
      <c r="N848" s="713"/>
      <c r="O848" s="713"/>
      <c r="P848" s="713"/>
      <c r="Q848" s="713"/>
    </row>
    <row r="849" spans="1:17" x14ac:dyDescent="0.25">
      <c r="A849" s="713" t="s">
        <v>494</v>
      </c>
      <c r="B849" s="713"/>
      <c r="C849" s="713"/>
      <c r="D849" s="713"/>
      <c r="E849" s="713"/>
      <c r="F849" s="713"/>
      <c r="G849" s="713"/>
      <c r="H849" s="713"/>
      <c r="I849" s="713"/>
      <c r="J849" s="713"/>
      <c r="K849" s="713"/>
      <c r="L849" s="713"/>
      <c r="M849" s="713"/>
      <c r="N849" s="713"/>
      <c r="O849" s="713"/>
      <c r="P849" s="713"/>
      <c r="Q849" s="713"/>
    </row>
    <row r="850" spans="1:17" x14ac:dyDescent="0.25">
      <c r="A850" s="714" t="s">
        <v>4</v>
      </c>
      <c r="B850" s="714"/>
      <c r="C850" s="714"/>
      <c r="D850" s="714"/>
      <c r="E850" s="714"/>
      <c r="F850" s="714"/>
      <c r="G850" s="714"/>
      <c r="H850" s="714"/>
      <c r="I850" s="714"/>
      <c r="J850" s="714"/>
      <c r="K850" s="714"/>
      <c r="L850" s="714"/>
      <c r="M850" s="714"/>
      <c r="N850" s="714"/>
      <c r="O850" s="714"/>
      <c r="P850" s="714"/>
      <c r="Q850" s="714"/>
    </row>
    <row r="851" spans="1:17" x14ac:dyDescent="0.25">
      <c r="A851" s="737" t="s">
        <v>86</v>
      </c>
      <c r="B851" s="737"/>
      <c r="C851" s="737"/>
      <c r="D851" s="737"/>
      <c r="E851" s="737"/>
      <c r="F851" s="737"/>
      <c r="G851" s="737"/>
      <c r="H851" s="737"/>
      <c r="I851" s="737"/>
      <c r="J851" s="737"/>
      <c r="K851" s="737"/>
      <c r="L851" s="737"/>
      <c r="M851" s="737"/>
      <c r="N851" s="737"/>
      <c r="O851" s="737"/>
      <c r="P851" s="737"/>
      <c r="Q851" s="737"/>
    </row>
    <row r="852" spans="1:17" ht="18.75" thickBot="1" x14ac:dyDescent="0.3">
      <c r="A852" s="2"/>
      <c r="B852" s="2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2"/>
      <c r="P852" s="2"/>
      <c r="Q852" s="2"/>
    </row>
    <row r="853" spans="1:17" ht="15.75" thickTop="1" x14ac:dyDescent="0.25">
      <c r="A853" s="698" t="s">
        <v>6</v>
      </c>
      <c r="B853" s="700" t="s">
        <v>7</v>
      </c>
      <c r="C853" s="702" t="s">
        <v>8</v>
      </c>
      <c r="D853" s="702" t="s">
        <v>9</v>
      </c>
      <c r="E853" s="702" t="s">
        <v>10</v>
      </c>
      <c r="F853" s="702" t="s">
        <v>11</v>
      </c>
      <c r="G853" s="700" t="s">
        <v>12</v>
      </c>
      <c r="H853" s="704" t="s">
        <v>13</v>
      </c>
      <c r="I853" s="704" t="s">
        <v>14</v>
      </c>
      <c r="J853" s="704" t="s">
        <v>15</v>
      </c>
      <c r="K853" s="715" t="s">
        <v>16</v>
      </c>
      <c r="L853" s="716"/>
      <c r="M853" s="716"/>
      <c r="N853" s="717"/>
      <c r="O853" s="721" t="s">
        <v>17</v>
      </c>
      <c r="P853" s="722"/>
      <c r="Q853" s="708" t="s">
        <v>18</v>
      </c>
    </row>
    <row r="854" spans="1:17" x14ac:dyDescent="0.25">
      <c r="A854" s="699"/>
      <c r="B854" s="701"/>
      <c r="C854" s="703"/>
      <c r="D854" s="703"/>
      <c r="E854" s="703"/>
      <c r="F854" s="703"/>
      <c r="G854" s="701"/>
      <c r="H854" s="705"/>
      <c r="I854" s="705"/>
      <c r="J854" s="705"/>
      <c r="K854" s="718"/>
      <c r="L854" s="719"/>
      <c r="M854" s="719"/>
      <c r="N854" s="720"/>
      <c r="O854" s="723"/>
      <c r="P854" s="724"/>
      <c r="Q854" s="709"/>
    </row>
    <row r="855" spans="1:17" x14ac:dyDescent="0.25">
      <c r="A855" s="699"/>
      <c r="B855" s="701"/>
      <c r="C855" s="703"/>
      <c r="D855" s="703"/>
      <c r="E855" s="703"/>
      <c r="F855" s="703"/>
      <c r="G855" s="701"/>
      <c r="H855" s="705"/>
      <c r="I855" s="705"/>
      <c r="J855" s="705"/>
      <c r="K855" s="711" t="s">
        <v>19</v>
      </c>
      <c r="L855" s="711" t="s">
        <v>20</v>
      </c>
      <c r="M855" s="711" t="s">
        <v>21</v>
      </c>
      <c r="N855" s="711" t="s">
        <v>22</v>
      </c>
      <c r="O855" s="695" t="s">
        <v>23</v>
      </c>
      <c r="P855" s="695" t="s">
        <v>24</v>
      </c>
      <c r="Q855" s="709"/>
    </row>
    <row r="856" spans="1:17" ht="15.75" thickBot="1" x14ac:dyDescent="0.3">
      <c r="A856" s="727"/>
      <c r="B856" s="725"/>
      <c r="C856" s="707"/>
      <c r="D856" s="707"/>
      <c r="E856" s="707"/>
      <c r="F856" s="707"/>
      <c r="G856" s="725"/>
      <c r="H856" s="696"/>
      <c r="I856" s="696"/>
      <c r="J856" s="696"/>
      <c r="K856" s="712"/>
      <c r="L856" s="712"/>
      <c r="M856" s="712"/>
      <c r="N856" s="712"/>
      <c r="O856" s="696"/>
      <c r="P856" s="696"/>
      <c r="Q856" s="710"/>
    </row>
    <row r="857" spans="1:17" ht="24" x14ac:dyDescent="0.25">
      <c r="A857" s="292">
        <v>1</v>
      </c>
      <c r="B857" s="230">
        <v>31101</v>
      </c>
      <c r="C857" s="176" t="s">
        <v>402</v>
      </c>
      <c r="D857" s="731"/>
      <c r="E857" s="731"/>
      <c r="F857" s="230">
        <v>12</v>
      </c>
      <c r="G857" s="166" t="s">
        <v>75</v>
      </c>
      <c r="H857" s="600">
        <v>38233.33</v>
      </c>
      <c r="I857" s="600">
        <v>590800</v>
      </c>
      <c r="J857" s="214" t="s">
        <v>28</v>
      </c>
      <c r="K857" s="86">
        <v>0.25</v>
      </c>
      <c r="L857" s="86">
        <v>0.25</v>
      </c>
      <c r="M857" s="86">
        <v>0.25</v>
      </c>
      <c r="N857" s="86">
        <v>0.25</v>
      </c>
      <c r="O857" s="161" t="s">
        <v>29</v>
      </c>
      <c r="P857" s="186"/>
      <c r="Q857" s="734" t="s">
        <v>30</v>
      </c>
    </row>
    <row r="858" spans="1:17" ht="24" x14ac:dyDescent="0.25">
      <c r="A858" s="244">
        <v>2</v>
      </c>
      <c r="B858" s="230">
        <v>31101</v>
      </c>
      <c r="C858" s="176" t="s">
        <v>403</v>
      </c>
      <c r="D858" s="732"/>
      <c r="E858" s="732"/>
      <c r="F858" s="230">
        <v>12</v>
      </c>
      <c r="G858" s="5" t="s">
        <v>75</v>
      </c>
      <c r="H858" s="133">
        <v>12016.66</v>
      </c>
      <c r="I858" s="133">
        <v>159200</v>
      </c>
      <c r="J858" s="214" t="s">
        <v>28</v>
      </c>
      <c r="K858" s="86">
        <v>0.25</v>
      </c>
      <c r="L858" s="86">
        <v>0.25</v>
      </c>
      <c r="M858" s="86">
        <v>0.25</v>
      </c>
      <c r="N858" s="86">
        <v>0.25</v>
      </c>
      <c r="O858" s="161" t="s">
        <v>29</v>
      </c>
      <c r="P858" s="186"/>
      <c r="Q858" s="735"/>
    </row>
    <row r="859" spans="1:17" ht="24.75" thickBot="1" x14ac:dyDescent="0.3">
      <c r="A859" s="245">
        <v>3</v>
      </c>
      <c r="B859" s="231">
        <v>31101</v>
      </c>
      <c r="C859" s="200" t="s">
        <v>404</v>
      </c>
      <c r="D859" s="733"/>
      <c r="E859" s="733"/>
      <c r="F859" s="231">
        <v>12</v>
      </c>
      <c r="G859" s="164" t="s">
        <v>75</v>
      </c>
      <c r="H859" s="144">
        <v>16666.666666666668</v>
      </c>
      <c r="I859" s="252">
        <v>185000</v>
      </c>
      <c r="J859" s="73" t="s">
        <v>28</v>
      </c>
      <c r="K859" s="74">
        <v>0.25</v>
      </c>
      <c r="L859" s="74">
        <v>0.25</v>
      </c>
      <c r="M859" s="74">
        <v>0.25</v>
      </c>
      <c r="N859" s="74">
        <v>0.25</v>
      </c>
      <c r="O859" s="253" t="s">
        <v>29</v>
      </c>
      <c r="P859" s="195"/>
      <c r="Q859" s="736"/>
    </row>
    <row r="860" spans="1:17" ht="15.75" thickTop="1" x14ac:dyDescent="0.25">
      <c r="A860" s="126"/>
      <c r="B860" s="126"/>
      <c r="C860" s="127"/>
      <c r="D860" s="12"/>
      <c r="E860" s="12"/>
      <c r="G860" s="12"/>
      <c r="H860" s="128"/>
      <c r="I860" s="112"/>
    </row>
    <row r="861" spans="1:17" x14ac:dyDescent="0.25">
      <c r="G861" s="62"/>
    </row>
    <row r="862" spans="1:17" x14ac:dyDescent="0.25">
      <c r="G862" s="62"/>
      <c r="I862" s="114">
        <v>935000</v>
      </c>
    </row>
    <row r="863" spans="1:17" x14ac:dyDescent="0.25">
      <c r="G863" s="62"/>
      <c r="I863" s="61"/>
    </row>
    <row r="864" spans="1:17" x14ac:dyDescent="0.25">
      <c r="G864" s="62"/>
      <c r="I864" s="61"/>
    </row>
    <row r="865" spans="7:9" ht="15" customHeight="1" x14ac:dyDescent="0.25">
      <c r="G865" s="62"/>
      <c r="I865" s="61"/>
    </row>
    <row r="866" spans="7:9" x14ac:dyDescent="0.25">
      <c r="G866" s="62"/>
      <c r="I866" s="61"/>
    </row>
    <row r="867" spans="7:9" ht="15.75" customHeight="1" x14ac:dyDescent="0.25">
      <c r="G867" s="62"/>
      <c r="I867" s="61"/>
    </row>
    <row r="868" spans="7:9" x14ac:dyDescent="0.25">
      <c r="G868" s="62"/>
      <c r="I868" s="61"/>
    </row>
    <row r="869" spans="7:9" ht="15" customHeight="1" x14ac:dyDescent="0.25">
      <c r="G869" s="62"/>
      <c r="I869" s="61"/>
    </row>
    <row r="870" spans="7:9" x14ac:dyDescent="0.25">
      <c r="G870" s="62"/>
      <c r="I870" s="61"/>
    </row>
    <row r="871" spans="7:9" ht="105.75" customHeight="1" x14ac:dyDescent="0.25">
      <c r="G871" s="62"/>
      <c r="I871" s="61"/>
    </row>
    <row r="872" spans="7:9" ht="91.5" customHeight="1" x14ac:dyDescent="0.25">
      <c r="G872" s="62"/>
      <c r="I872" s="61"/>
    </row>
    <row r="873" spans="7:9" x14ac:dyDescent="0.25">
      <c r="G873" s="62"/>
      <c r="I873" s="61"/>
    </row>
    <row r="874" spans="7:9" x14ac:dyDescent="0.25">
      <c r="G874" s="62"/>
      <c r="I874" s="61"/>
    </row>
    <row r="875" spans="7:9" x14ac:dyDescent="0.25">
      <c r="G875" s="62"/>
      <c r="I875" s="61"/>
    </row>
    <row r="876" spans="7:9" x14ac:dyDescent="0.25">
      <c r="G876" s="62"/>
      <c r="I876" s="61"/>
    </row>
    <row r="877" spans="7:9" x14ac:dyDescent="0.25">
      <c r="G877" s="62"/>
      <c r="I877" s="61"/>
    </row>
    <row r="878" spans="7:9" x14ac:dyDescent="0.25">
      <c r="G878" s="62"/>
      <c r="I878" s="61"/>
    </row>
    <row r="879" spans="7:9" x14ac:dyDescent="0.25">
      <c r="G879" s="62"/>
      <c r="I879" s="61"/>
    </row>
    <row r="880" spans="7:9" x14ac:dyDescent="0.25">
      <c r="G880" s="62"/>
      <c r="I880" s="61"/>
    </row>
    <row r="881" spans="1:17" x14ac:dyDescent="0.25">
      <c r="G881" s="62"/>
      <c r="I881" s="61"/>
    </row>
    <row r="882" spans="1:17" x14ac:dyDescent="0.25">
      <c r="G882" s="62"/>
      <c r="I882" s="61"/>
    </row>
    <row r="883" spans="1:17" x14ac:dyDescent="0.25">
      <c r="G883" s="62"/>
      <c r="I883" s="61"/>
    </row>
    <row r="884" spans="1:17" x14ac:dyDescent="0.25">
      <c r="G884" s="62"/>
    </row>
    <row r="885" spans="1:17" x14ac:dyDescent="0.25">
      <c r="A885" s="706" t="s">
        <v>0</v>
      </c>
      <c r="B885" s="706"/>
      <c r="C885" s="706"/>
      <c r="D885" s="706"/>
      <c r="E885" s="706"/>
      <c r="F885" s="706"/>
      <c r="G885" s="706"/>
      <c r="H885" s="706"/>
      <c r="I885" s="706"/>
      <c r="J885" s="706"/>
      <c r="K885" s="706"/>
      <c r="L885" s="706"/>
      <c r="M885" s="706"/>
      <c r="N885" s="706"/>
      <c r="O885" s="706"/>
      <c r="P885" s="706"/>
      <c r="Q885" s="706"/>
    </row>
    <row r="886" spans="1:17" x14ac:dyDescent="0.25">
      <c r="A886" s="713" t="s">
        <v>1</v>
      </c>
      <c r="B886" s="713"/>
      <c r="C886" s="713"/>
      <c r="D886" s="713"/>
      <c r="E886" s="713"/>
      <c r="F886" s="713"/>
      <c r="G886" s="713"/>
      <c r="H886" s="713"/>
      <c r="I886" s="713"/>
      <c r="J886" s="713"/>
      <c r="K886" s="713"/>
      <c r="L886" s="713"/>
      <c r="M886" s="713"/>
      <c r="N886" s="713"/>
      <c r="O886" s="713"/>
      <c r="P886" s="713"/>
      <c r="Q886" s="713"/>
    </row>
    <row r="887" spans="1:17" x14ac:dyDescent="0.25">
      <c r="A887" s="713" t="s">
        <v>2</v>
      </c>
      <c r="B887" s="713"/>
      <c r="C887" s="713"/>
      <c r="D887" s="713"/>
      <c r="E887" s="713"/>
      <c r="F887" s="713"/>
      <c r="G887" s="713"/>
      <c r="H887" s="713"/>
      <c r="I887" s="713"/>
      <c r="J887" s="713"/>
      <c r="K887" s="713"/>
      <c r="L887" s="713"/>
      <c r="M887" s="713"/>
      <c r="N887" s="713"/>
      <c r="O887" s="713"/>
      <c r="P887" s="713"/>
      <c r="Q887" s="713"/>
    </row>
    <row r="888" spans="1:17" x14ac:dyDescent="0.25">
      <c r="A888" s="713" t="s">
        <v>3</v>
      </c>
      <c r="B888" s="713"/>
      <c r="C888" s="713"/>
      <c r="D888" s="713"/>
      <c r="E888" s="713"/>
      <c r="F888" s="713"/>
      <c r="G888" s="713"/>
      <c r="H888" s="713"/>
      <c r="I888" s="713"/>
      <c r="J888" s="713"/>
      <c r="K888" s="713"/>
      <c r="L888" s="713"/>
      <c r="M888" s="713"/>
      <c r="N888" s="713"/>
      <c r="O888" s="713"/>
      <c r="P888" s="713"/>
      <c r="Q888" s="713"/>
    </row>
    <row r="889" spans="1:17" x14ac:dyDescent="0.25">
      <c r="A889" s="713" t="s">
        <v>494</v>
      </c>
      <c r="B889" s="713"/>
      <c r="C889" s="713"/>
      <c r="D889" s="713"/>
      <c r="E889" s="713"/>
      <c r="F889" s="713"/>
      <c r="G889" s="713"/>
      <c r="H889" s="713"/>
      <c r="I889" s="713"/>
      <c r="J889" s="713"/>
      <c r="K889" s="713"/>
      <c r="L889" s="713"/>
      <c r="M889" s="713"/>
      <c r="N889" s="713"/>
      <c r="O889" s="713"/>
      <c r="P889" s="713"/>
      <c r="Q889" s="713"/>
    </row>
    <row r="890" spans="1:17" x14ac:dyDescent="0.25">
      <c r="A890" s="714" t="s">
        <v>4</v>
      </c>
      <c r="B890" s="714"/>
      <c r="C890" s="714"/>
      <c r="D890" s="714"/>
      <c r="E890" s="714"/>
      <c r="F890" s="714"/>
      <c r="G890" s="714"/>
      <c r="H890" s="714"/>
      <c r="I890" s="714"/>
      <c r="J890" s="714"/>
      <c r="K890" s="714"/>
      <c r="L890" s="714"/>
      <c r="M890" s="714"/>
      <c r="N890" s="714"/>
      <c r="O890" s="714"/>
      <c r="P890" s="714"/>
      <c r="Q890" s="714"/>
    </row>
    <row r="891" spans="1:17" ht="14.25" customHeight="1" x14ac:dyDescent="0.25">
      <c r="A891" s="737" t="s">
        <v>87</v>
      </c>
      <c r="B891" s="737"/>
      <c r="C891" s="737"/>
      <c r="D891" s="737"/>
      <c r="E891" s="737"/>
      <c r="F891" s="737"/>
      <c r="G891" s="737"/>
      <c r="H891" s="737"/>
      <c r="I891" s="737"/>
      <c r="J891" s="737"/>
      <c r="K891" s="737"/>
      <c r="L891" s="737"/>
      <c r="M891" s="737"/>
      <c r="N891" s="737"/>
      <c r="O891" s="737"/>
      <c r="P891" s="737"/>
      <c r="Q891" s="737"/>
    </row>
    <row r="892" spans="1:17" ht="14.25" customHeight="1" thickBot="1" x14ac:dyDescent="0.3">
      <c r="A892" s="2"/>
      <c r="B892" s="2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2"/>
      <c r="P892" s="2"/>
      <c r="Q892" s="2"/>
    </row>
    <row r="893" spans="1:17" ht="14.25" customHeight="1" thickTop="1" x14ac:dyDescent="0.25">
      <c r="A893" s="698" t="s">
        <v>6</v>
      </c>
      <c r="B893" s="700" t="s">
        <v>7</v>
      </c>
      <c r="C893" s="702" t="s">
        <v>8</v>
      </c>
      <c r="D893" s="702" t="s">
        <v>9</v>
      </c>
      <c r="E893" s="702" t="s">
        <v>10</v>
      </c>
      <c r="F893" s="702" t="s">
        <v>11</v>
      </c>
      <c r="G893" s="700" t="s">
        <v>12</v>
      </c>
      <c r="H893" s="704" t="s">
        <v>13</v>
      </c>
      <c r="I893" s="704" t="s">
        <v>14</v>
      </c>
      <c r="J893" s="704" t="s">
        <v>15</v>
      </c>
      <c r="K893" s="715" t="s">
        <v>16</v>
      </c>
      <c r="L893" s="716"/>
      <c r="M893" s="716"/>
      <c r="N893" s="717"/>
      <c r="O893" s="721" t="s">
        <v>17</v>
      </c>
      <c r="P893" s="722"/>
      <c r="Q893" s="708" t="s">
        <v>18</v>
      </c>
    </row>
    <row r="894" spans="1:17" ht="14.25" customHeight="1" x14ac:dyDescent="0.25">
      <c r="A894" s="699"/>
      <c r="B894" s="701"/>
      <c r="C894" s="703"/>
      <c r="D894" s="703"/>
      <c r="E894" s="703"/>
      <c r="F894" s="703"/>
      <c r="G894" s="701"/>
      <c r="H894" s="705"/>
      <c r="I894" s="705"/>
      <c r="J894" s="705"/>
      <c r="K894" s="718"/>
      <c r="L894" s="719"/>
      <c r="M894" s="719"/>
      <c r="N894" s="720"/>
      <c r="O894" s="723"/>
      <c r="P894" s="724"/>
      <c r="Q894" s="709"/>
    </row>
    <row r="895" spans="1:17" ht="14.25" customHeight="1" x14ac:dyDescent="0.25">
      <c r="A895" s="699"/>
      <c r="B895" s="701"/>
      <c r="C895" s="703"/>
      <c r="D895" s="703"/>
      <c r="E895" s="703"/>
      <c r="F895" s="703"/>
      <c r="G895" s="701"/>
      <c r="H895" s="705"/>
      <c r="I895" s="705"/>
      <c r="J895" s="705"/>
      <c r="K895" s="711" t="s">
        <v>19</v>
      </c>
      <c r="L895" s="711" t="s">
        <v>20</v>
      </c>
      <c r="M895" s="711" t="s">
        <v>21</v>
      </c>
      <c r="N895" s="711" t="s">
        <v>22</v>
      </c>
      <c r="O895" s="695" t="s">
        <v>23</v>
      </c>
      <c r="P895" s="695" t="s">
        <v>24</v>
      </c>
      <c r="Q895" s="709"/>
    </row>
    <row r="896" spans="1:17" ht="17.25" customHeight="1" thickBot="1" x14ac:dyDescent="0.3">
      <c r="A896" s="727"/>
      <c r="B896" s="725"/>
      <c r="C896" s="707"/>
      <c r="D896" s="707"/>
      <c r="E896" s="707"/>
      <c r="F896" s="707"/>
      <c r="G896" s="725"/>
      <c r="H896" s="696"/>
      <c r="I896" s="696"/>
      <c r="J896" s="696"/>
      <c r="K896" s="712"/>
      <c r="L896" s="712"/>
      <c r="M896" s="712"/>
      <c r="N896" s="712"/>
      <c r="O896" s="696"/>
      <c r="P896" s="696"/>
      <c r="Q896" s="710"/>
    </row>
    <row r="897" spans="1:17" ht="36" x14ac:dyDescent="0.25">
      <c r="A897" s="152">
        <v>1</v>
      </c>
      <c r="B897" s="5">
        <v>31301</v>
      </c>
      <c r="C897" s="5" t="s">
        <v>405</v>
      </c>
      <c r="D897" s="731" t="s">
        <v>71</v>
      </c>
      <c r="E897" s="731" t="s">
        <v>72</v>
      </c>
      <c r="F897" s="53">
        <v>12</v>
      </c>
      <c r="G897" s="5" t="s">
        <v>75</v>
      </c>
      <c r="H897" s="159">
        <v>4608</v>
      </c>
      <c r="I897" s="159">
        <v>55290</v>
      </c>
      <c r="J897" s="214" t="s">
        <v>28</v>
      </c>
      <c r="K897" s="86">
        <v>0.25</v>
      </c>
      <c r="L897" s="86">
        <v>0.25</v>
      </c>
      <c r="M897" s="86">
        <v>0.25</v>
      </c>
      <c r="N897" s="86">
        <v>0.25</v>
      </c>
      <c r="O897" s="161" t="s">
        <v>29</v>
      </c>
      <c r="P897" s="157"/>
      <c r="Q897" s="728" t="s">
        <v>30</v>
      </c>
    </row>
    <row r="898" spans="1:17" ht="24" x14ac:dyDescent="0.25">
      <c r="A898" s="244">
        <v>2</v>
      </c>
      <c r="B898" s="7">
        <v>31301</v>
      </c>
      <c r="C898" s="176" t="s">
        <v>406</v>
      </c>
      <c r="D898" s="732"/>
      <c r="E898" s="732"/>
      <c r="F898" s="16">
        <v>12</v>
      </c>
      <c r="G898" s="7" t="s">
        <v>75</v>
      </c>
      <c r="H898" s="133">
        <v>5000</v>
      </c>
      <c r="I898" s="17">
        <v>60000</v>
      </c>
      <c r="J898" s="124" t="s">
        <v>28</v>
      </c>
      <c r="K898" s="100">
        <v>0.25</v>
      </c>
      <c r="L898" s="100">
        <v>0.25</v>
      </c>
      <c r="M898" s="100">
        <v>0.25</v>
      </c>
      <c r="N898" s="100">
        <v>0.25</v>
      </c>
      <c r="O898" s="137" t="s">
        <v>29</v>
      </c>
      <c r="P898" s="136"/>
      <c r="Q898" s="729"/>
    </row>
    <row r="899" spans="1:17" ht="24" x14ac:dyDescent="0.25">
      <c r="A899" s="244">
        <v>3</v>
      </c>
      <c r="B899" s="7">
        <v>31301</v>
      </c>
      <c r="C899" s="176" t="s">
        <v>407</v>
      </c>
      <c r="D899" s="732"/>
      <c r="E899" s="732"/>
      <c r="F899" s="16">
        <v>12</v>
      </c>
      <c r="G899" s="7" t="s">
        <v>75</v>
      </c>
      <c r="H899" s="133">
        <v>2892.5</v>
      </c>
      <c r="I899" s="17">
        <v>34710</v>
      </c>
      <c r="J899" s="124" t="s">
        <v>28</v>
      </c>
      <c r="K899" s="100">
        <v>0.25</v>
      </c>
      <c r="L899" s="100">
        <v>0.25</v>
      </c>
      <c r="M899" s="100">
        <v>0.25</v>
      </c>
      <c r="N899" s="100">
        <v>0.25</v>
      </c>
      <c r="O899" s="137" t="s">
        <v>29</v>
      </c>
      <c r="P899" s="136"/>
      <c r="Q899" s="729"/>
    </row>
    <row r="900" spans="1:17" ht="24.75" thickBot="1" x14ac:dyDescent="0.3">
      <c r="A900" s="245">
        <v>4</v>
      </c>
      <c r="B900" s="174">
        <v>31301</v>
      </c>
      <c r="C900" s="200" t="s">
        <v>408</v>
      </c>
      <c r="D900" s="733"/>
      <c r="E900" s="733"/>
      <c r="F900" s="23">
        <v>12</v>
      </c>
      <c r="G900" s="174" t="s">
        <v>75</v>
      </c>
      <c r="H900" s="144">
        <v>543.33333333333337</v>
      </c>
      <c r="I900" s="149">
        <v>6520</v>
      </c>
      <c r="J900" s="57" t="s">
        <v>28</v>
      </c>
      <c r="K900" s="58">
        <v>0.25</v>
      </c>
      <c r="L900" s="58">
        <v>0.25</v>
      </c>
      <c r="M900" s="58">
        <v>0.25</v>
      </c>
      <c r="N900" s="58">
        <v>0.25</v>
      </c>
      <c r="O900" s="147" t="s">
        <v>29</v>
      </c>
      <c r="P900" s="251"/>
      <c r="Q900" s="730"/>
    </row>
    <row r="901" spans="1:17" ht="15.75" thickTop="1" x14ac:dyDescent="0.25">
      <c r="C901" s="127"/>
      <c r="G901" s="62"/>
      <c r="I901" s="102"/>
    </row>
    <row r="902" spans="1:17" x14ac:dyDescent="0.25">
      <c r="C902" s="127"/>
      <c r="G902" s="62"/>
      <c r="I902" s="102"/>
    </row>
    <row r="903" spans="1:17" ht="15" customHeight="1" x14ac:dyDescent="0.25">
      <c r="C903" s="127"/>
      <c r="G903" s="62"/>
      <c r="I903" s="102">
        <f>SUM(I897:I902)</f>
        <v>156520</v>
      </c>
    </row>
    <row r="904" spans="1:17" x14ac:dyDescent="0.25">
      <c r="C904" s="127"/>
      <c r="G904" s="62"/>
      <c r="I904" s="102"/>
    </row>
    <row r="905" spans="1:17" ht="15.75" customHeight="1" x14ac:dyDescent="0.25">
      <c r="C905" s="127"/>
      <c r="G905" s="62"/>
      <c r="I905" s="102"/>
    </row>
    <row r="906" spans="1:17" x14ac:dyDescent="0.25">
      <c r="C906" s="127"/>
      <c r="G906" s="62"/>
      <c r="I906" s="102"/>
    </row>
    <row r="907" spans="1:17" ht="15" customHeight="1" x14ac:dyDescent="0.25">
      <c r="C907" s="127"/>
      <c r="G907" s="62"/>
      <c r="I907" s="102"/>
    </row>
    <row r="908" spans="1:17" x14ac:dyDescent="0.25">
      <c r="C908" s="127"/>
      <c r="G908" s="62"/>
      <c r="I908" s="102"/>
    </row>
    <row r="909" spans="1:17" ht="180.75" customHeight="1" x14ac:dyDescent="0.25">
      <c r="C909" s="127"/>
      <c r="G909" s="62"/>
      <c r="I909" s="102"/>
    </row>
    <row r="910" spans="1:17" x14ac:dyDescent="0.25">
      <c r="C910" s="127"/>
      <c r="G910" s="62"/>
      <c r="I910" s="102"/>
    </row>
    <row r="911" spans="1:17" x14ac:dyDescent="0.25">
      <c r="C911" s="127"/>
      <c r="G911" s="62"/>
      <c r="I911" s="102"/>
    </row>
    <row r="912" spans="1:17" x14ac:dyDescent="0.25">
      <c r="C912" s="127"/>
      <c r="G912" s="62"/>
      <c r="I912" s="102"/>
    </row>
    <row r="913" spans="1:17" x14ac:dyDescent="0.25">
      <c r="C913" s="127"/>
      <c r="G913" s="62"/>
      <c r="I913" s="102"/>
    </row>
    <row r="914" spans="1:17" x14ac:dyDescent="0.25">
      <c r="C914" s="127"/>
      <c r="G914" s="62"/>
      <c r="I914" s="102"/>
    </row>
    <row r="915" spans="1:17" x14ac:dyDescent="0.25">
      <c r="C915" s="127"/>
      <c r="G915" s="62"/>
      <c r="I915" s="102"/>
    </row>
    <row r="916" spans="1:17" x14ac:dyDescent="0.25">
      <c r="C916" s="127"/>
      <c r="G916" s="62"/>
      <c r="I916" s="102"/>
    </row>
    <row r="917" spans="1:17" x14ac:dyDescent="0.25">
      <c r="C917" s="127"/>
      <c r="G917" s="62"/>
      <c r="I917" s="102"/>
    </row>
    <row r="918" spans="1:17" x14ac:dyDescent="0.25">
      <c r="C918" s="127"/>
      <c r="G918" s="62"/>
      <c r="I918" s="102"/>
    </row>
    <row r="919" spans="1:17" x14ac:dyDescent="0.25">
      <c r="C919" s="127"/>
      <c r="G919" s="62"/>
      <c r="I919" s="102"/>
    </row>
    <row r="920" spans="1:17" x14ac:dyDescent="0.25">
      <c r="G920" s="62"/>
    </row>
    <row r="921" spans="1:17" x14ac:dyDescent="0.25">
      <c r="A921" s="706" t="s">
        <v>0</v>
      </c>
      <c r="B921" s="706"/>
      <c r="C921" s="706"/>
      <c r="D921" s="706"/>
      <c r="E921" s="706"/>
      <c r="F921" s="706"/>
      <c r="G921" s="706"/>
      <c r="H921" s="706"/>
      <c r="I921" s="706"/>
      <c r="J921" s="706"/>
      <c r="K921" s="706"/>
      <c r="L921" s="706"/>
      <c r="M921" s="706"/>
      <c r="N921" s="706"/>
      <c r="O921" s="706"/>
      <c r="P921" s="706"/>
      <c r="Q921" s="706"/>
    </row>
    <row r="922" spans="1:17" x14ac:dyDescent="0.25">
      <c r="A922" s="713" t="s">
        <v>1</v>
      </c>
      <c r="B922" s="713"/>
      <c r="C922" s="713"/>
      <c r="D922" s="713"/>
      <c r="E922" s="713"/>
      <c r="F922" s="713"/>
      <c r="G922" s="713"/>
      <c r="H922" s="713"/>
      <c r="I922" s="713"/>
      <c r="J922" s="713"/>
      <c r="K922" s="713"/>
      <c r="L922" s="713"/>
      <c r="M922" s="713"/>
      <c r="N922" s="713"/>
      <c r="O922" s="713"/>
      <c r="P922" s="713"/>
      <c r="Q922" s="713"/>
    </row>
    <row r="923" spans="1:17" x14ac:dyDescent="0.25">
      <c r="A923" s="713" t="s">
        <v>2</v>
      </c>
      <c r="B923" s="713"/>
      <c r="C923" s="713"/>
      <c r="D923" s="713"/>
      <c r="E923" s="713"/>
      <c r="F923" s="713"/>
      <c r="G923" s="713"/>
      <c r="H923" s="713"/>
      <c r="I923" s="713"/>
      <c r="J923" s="713"/>
      <c r="K923" s="713"/>
      <c r="L923" s="713"/>
      <c r="M923" s="713"/>
      <c r="N923" s="713"/>
      <c r="O923" s="713"/>
      <c r="P923" s="713"/>
      <c r="Q923" s="713"/>
    </row>
    <row r="924" spans="1:17" x14ac:dyDescent="0.25">
      <c r="A924" s="713" t="s">
        <v>3</v>
      </c>
      <c r="B924" s="713"/>
      <c r="C924" s="713"/>
      <c r="D924" s="713"/>
      <c r="E924" s="713"/>
      <c r="F924" s="713"/>
      <c r="G924" s="713"/>
      <c r="H924" s="713"/>
      <c r="I924" s="713"/>
      <c r="J924" s="713"/>
      <c r="K924" s="713"/>
      <c r="L924" s="713"/>
      <c r="M924" s="713"/>
      <c r="N924" s="713"/>
      <c r="O924" s="713"/>
      <c r="P924" s="713"/>
      <c r="Q924" s="713"/>
    </row>
    <row r="925" spans="1:17" x14ac:dyDescent="0.25">
      <c r="A925" s="713" t="s">
        <v>494</v>
      </c>
      <c r="B925" s="713"/>
      <c r="C925" s="713"/>
      <c r="D925" s="713"/>
      <c r="E925" s="713"/>
      <c r="F925" s="713"/>
      <c r="G925" s="713"/>
      <c r="H925" s="713"/>
      <c r="I925" s="713"/>
      <c r="J925" s="713"/>
      <c r="K925" s="713"/>
      <c r="L925" s="713"/>
      <c r="M925" s="713"/>
      <c r="N925" s="713"/>
      <c r="O925" s="713"/>
      <c r="P925" s="713"/>
      <c r="Q925" s="713"/>
    </row>
    <row r="926" spans="1:17" x14ac:dyDescent="0.25">
      <c r="A926" s="714" t="s">
        <v>4</v>
      </c>
      <c r="B926" s="714"/>
      <c r="C926" s="714"/>
      <c r="D926" s="714"/>
      <c r="E926" s="714"/>
      <c r="F926" s="714"/>
      <c r="G926" s="714"/>
      <c r="H926" s="714"/>
      <c r="I926" s="714"/>
      <c r="J926" s="714"/>
      <c r="K926" s="714"/>
      <c r="L926" s="714"/>
      <c r="M926" s="714"/>
      <c r="N926" s="714"/>
      <c r="O926" s="714"/>
      <c r="P926" s="714"/>
      <c r="Q926" s="714"/>
    </row>
    <row r="927" spans="1:17" x14ac:dyDescent="0.25">
      <c r="A927" s="737" t="s">
        <v>88</v>
      </c>
      <c r="B927" s="737"/>
      <c r="C927" s="737"/>
      <c r="D927" s="737"/>
      <c r="E927" s="737"/>
      <c r="F927" s="737"/>
      <c r="G927" s="737"/>
      <c r="H927" s="737"/>
      <c r="I927" s="737"/>
      <c r="J927" s="737"/>
      <c r="K927" s="737"/>
      <c r="L927" s="737"/>
      <c r="M927" s="737"/>
      <c r="N927" s="737"/>
      <c r="O927" s="737"/>
      <c r="P927" s="737"/>
      <c r="Q927" s="737"/>
    </row>
    <row r="928" spans="1:17" ht="18.75" thickBot="1" x14ac:dyDescent="0.3">
      <c r="A928" s="2"/>
      <c r="B928" s="2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2"/>
      <c r="P928" s="2"/>
      <c r="Q928" s="2"/>
    </row>
    <row r="929" spans="1:17" ht="15.75" thickTop="1" x14ac:dyDescent="0.25">
      <c r="A929" s="698" t="s">
        <v>6</v>
      </c>
      <c r="B929" s="700" t="s">
        <v>7</v>
      </c>
      <c r="C929" s="702" t="s">
        <v>8</v>
      </c>
      <c r="D929" s="702" t="s">
        <v>9</v>
      </c>
      <c r="E929" s="702" t="s">
        <v>10</v>
      </c>
      <c r="F929" s="702" t="s">
        <v>11</v>
      </c>
      <c r="G929" s="700" t="s">
        <v>12</v>
      </c>
      <c r="H929" s="704" t="s">
        <v>13</v>
      </c>
      <c r="I929" s="704" t="s">
        <v>14</v>
      </c>
      <c r="J929" s="704" t="s">
        <v>15</v>
      </c>
      <c r="K929" s="715" t="s">
        <v>16</v>
      </c>
      <c r="L929" s="716"/>
      <c r="M929" s="716"/>
      <c r="N929" s="717"/>
      <c r="O929" s="721" t="s">
        <v>17</v>
      </c>
      <c r="P929" s="722"/>
      <c r="Q929" s="708" t="s">
        <v>18</v>
      </c>
    </row>
    <row r="930" spans="1:17" x14ac:dyDescent="0.25">
      <c r="A930" s="699"/>
      <c r="B930" s="701"/>
      <c r="C930" s="703"/>
      <c r="D930" s="703"/>
      <c r="E930" s="703"/>
      <c r="F930" s="703"/>
      <c r="G930" s="701"/>
      <c r="H930" s="705"/>
      <c r="I930" s="705"/>
      <c r="J930" s="705"/>
      <c r="K930" s="718"/>
      <c r="L930" s="719"/>
      <c r="M930" s="719"/>
      <c r="N930" s="720"/>
      <c r="O930" s="723"/>
      <c r="P930" s="724"/>
      <c r="Q930" s="709"/>
    </row>
    <row r="931" spans="1:17" x14ac:dyDescent="0.25">
      <c r="A931" s="699"/>
      <c r="B931" s="701"/>
      <c r="C931" s="703"/>
      <c r="D931" s="703"/>
      <c r="E931" s="703"/>
      <c r="F931" s="703"/>
      <c r="G931" s="701"/>
      <c r="H931" s="705"/>
      <c r="I931" s="705"/>
      <c r="J931" s="705"/>
      <c r="K931" s="711" t="s">
        <v>19</v>
      </c>
      <c r="L931" s="711" t="s">
        <v>20</v>
      </c>
      <c r="M931" s="711" t="s">
        <v>21</v>
      </c>
      <c r="N931" s="711" t="s">
        <v>22</v>
      </c>
      <c r="O931" s="695" t="s">
        <v>23</v>
      </c>
      <c r="P931" s="695" t="s">
        <v>24</v>
      </c>
      <c r="Q931" s="709"/>
    </row>
    <row r="932" spans="1:17" ht="15.75" thickBot="1" x14ac:dyDescent="0.3">
      <c r="A932" s="727"/>
      <c r="B932" s="725"/>
      <c r="C932" s="707"/>
      <c r="D932" s="707"/>
      <c r="E932" s="707"/>
      <c r="F932" s="707"/>
      <c r="G932" s="725"/>
      <c r="H932" s="696"/>
      <c r="I932" s="696"/>
      <c r="J932" s="696"/>
      <c r="K932" s="712"/>
      <c r="L932" s="712"/>
      <c r="M932" s="712"/>
      <c r="N932" s="712"/>
      <c r="O932" s="696"/>
      <c r="P932" s="696"/>
      <c r="Q932" s="710"/>
    </row>
    <row r="933" spans="1:17" ht="36" x14ac:dyDescent="0.25">
      <c r="A933" s="152">
        <v>1</v>
      </c>
      <c r="B933" s="5">
        <v>31401</v>
      </c>
      <c r="C933" s="5" t="s">
        <v>409</v>
      </c>
      <c r="D933" s="731" t="s">
        <v>71</v>
      </c>
      <c r="E933" s="731" t="s">
        <v>72</v>
      </c>
      <c r="F933" s="53">
        <v>12</v>
      </c>
      <c r="G933" s="5" t="s">
        <v>75</v>
      </c>
      <c r="H933" s="601">
        <v>30000</v>
      </c>
      <c r="I933" s="601">
        <v>360000</v>
      </c>
      <c r="J933" s="214" t="s">
        <v>28</v>
      </c>
      <c r="K933" s="86">
        <v>0.25</v>
      </c>
      <c r="L933" s="86">
        <v>0.25</v>
      </c>
      <c r="M933" s="86">
        <v>0.25</v>
      </c>
      <c r="N933" s="86">
        <v>0.25</v>
      </c>
      <c r="O933" s="54" t="s">
        <v>29</v>
      </c>
      <c r="P933" s="215"/>
      <c r="Q933" s="728" t="s">
        <v>30</v>
      </c>
    </row>
    <row r="934" spans="1:17" ht="24" x14ac:dyDescent="0.25">
      <c r="A934" s="236">
        <v>2</v>
      </c>
      <c r="B934" s="7">
        <v>31401</v>
      </c>
      <c r="C934" s="249" t="s">
        <v>410</v>
      </c>
      <c r="D934" s="732"/>
      <c r="E934" s="732"/>
      <c r="F934" s="232">
        <v>12</v>
      </c>
      <c r="G934" s="249" t="s">
        <v>75</v>
      </c>
      <c r="H934" s="400">
        <v>20000</v>
      </c>
      <c r="I934" s="499">
        <v>240000</v>
      </c>
      <c r="J934" s="124" t="s">
        <v>28</v>
      </c>
      <c r="K934" s="100">
        <v>0.25</v>
      </c>
      <c r="L934" s="100">
        <v>0.25</v>
      </c>
      <c r="M934" s="100">
        <v>0.25</v>
      </c>
      <c r="N934" s="100">
        <v>0.25</v>
      </c>
      <c r="O934" s="21" t="s">
        <v>29</v>
      </c>
      <c r="P934" s="232"/>
      <c r="Q934" s="729"/>
    </row>
    <row r="935" spans="1:17" ht="24.75" thickBot="1" x14ac:dyDescent="0.3">
      <c r="A935" s="223">
        <v>3</v>
      </c>
      <c r="B935" s="174">
        <v>31401</v>
      </c>
      <c r="C935" s="250" t="s">
        <v>411</v>
      </c>
      <c r="D935" s="733"/>
      <c r="E935" s="733"/>
      <c r="F935" s="224">
        <v>12</v>
      </c>
      <c r="G935" s="250" t="s">
        <v>75</v>
      </c>
      <c r="H935" s="237">
        <v>5833.333333333333</v>
      </c>
      <c r="I935" s="237">
        <f>H935*F935</f>
        <v>70000</v>
      </c>
      <c r="J935" s="57" t="s">
        <v>28</v>
      </c>
      <c r="K935" s="58">
        <v>0.25</v>
      </c>
      <c r="L935" s="58">
        <v>0.25</v>
      </c>
      <c r="M935" s="58">
        <v>0.25</v>
      </c>
      <c r="N935" s="58">
        <v>0.25</v>
      </c>
      <c r="O935" s="26" t="s">
        <v>29</v>
      </c>
      <c r="P935" s="224"/>
      <c r="Q935" s="730"/>
    </row>
    <row r="936" spans="1:17" ht="15.75" thickTop="1" x14ac:dyDescent="0.25">
      <c r="G936" s="62"/>
      <c r="I936" s="112"/>
    </row>
    <row r="937" spans="1:17" x14ac:dyDescent="0.25">
      <c r="G937" s="62"/>
    </row>
    <row r="938" spans="1:17" x14ac:dyDescent="0.25">
      <c r="G938" s="62"/>
      <c r="I938" s="61">
        <f>SUM(I933:I937)</f>
        <v>670000</v>
      </c>
    </row>
    <row r="939" spans="1:17" x14ac:dyDescent="0.25">
      <c r="G939" s="62"/>
    </row>
    <row r="940" spans="1:17" x14ac:dyDescent="0.25">
      <c r="G940" s="62"/>
    </row>
    <row r="941" spans="1:17" x14ac:dyDescent="0.25">
      <c r="G941" s="62"/>
    </row>
    <row r="942" spans="1:17" ht="15.75" customHeight="1" x14ac:dyDescent="0.25">
      <c r="G942" s="62"/>
    </row>
    <row r="943" spans="1:17" x14ac:dyDescent="0.25">
      <c r="G943" s="62"/>
    </row>
    <row r="944" spans="1:17" ht="15" customHeight="1" x14ac:dyDescent="0.25">
      <c r="G944" s="62"/>
    </row>
    <row r="945" spans="1:17" x14ac:dyDescent="0.25">
      <c r="G945" s="62"/>
    </row>
    <row r="946" spans="1:17" ht="99" customHeight="1" x14ac:dyDescent="0.25">
      <c r="G946" s="62"/>
    </row>
    <row r="947" spans="1:17" ht="99" customHeight="1" x14ac:dyDescent="0.25">
      <c r="G947" s="62"/>
      <c r="I947" s="61"/>
    </row>
    <row r="948" spans="1:17" ht="99" customHeight="1" x14ac:dyDescent="0.25">
      <c r="G948" s="62"/>
    </row>
    <row r="949" spans="1:17" ht="99" customHeight="1" x14ac:dyDescent="0.25">
      <c r="G949" s="62"/>
    </row>
    <row r="950" spans="1:17" x14ac:dyDescent="0.25">
      <c r="G950" s="62"/>
    </row>
    <row r="951" spans="1:17" x14ac:dyDescent="0.25">
      <c r="G951" s="62"/>
    </row>
    <row r="952" spans="1:17" x14ac:dyDescent="0.25">
      <c r="G952" s="62"/>
    </row>
    <row r="953" spans="1:17" x14ac:dyDescent="0.25">
      <c r="G953" s="62"/>
    </row>
    <row r="954" spans="1:17" x14ac:dyDescent="0.25">
      <c r="G954" s="62"/>
    </row>
    <row r="955" spans="1:17" x14ac:dyDescent="0.25">
      <c r="G955" s="62"/>
    </row>
    <row r="956" spans="1:17" x14ac:dyDescent="0.25">
      <c r="G956" s="62"/>
      <c r="I956" s="63"/>
    </row>
    <row r="957" spans="1:17" x14ac:dyDescent="0.25">
      <c r="G957" s="62"/>
    </row>
    <row r="958" spans="1:17" x14ac:dyDescent="0.25">
      <c r="G958" s="62"/>
    </row>
    <row r="959" spans="1:17" x14ac:dyDescent="0.25">
      <c r="G959" s="62"/>
    </row>
    <row r="960" spans="1:17" x14ac:dyDescent="0.25">
      <c r="A960" s="706" t="s">
        <v>0</v>
      </c>
      <c r="B960" s="706"/>
      <c r="C960" s="706"/>
      <c r="D960" s="706"/>
      <c r="E960" s="706"/>
      <c r="F960" s="706"/>
      <c r="G960" s="706"/>
      <c r="H960" s="706"/>
      <c r="I960" s="706"/>
      <c r="J960" s="706"/>
      <c r="K960" s="706"/>
      <c r="L960" s="706"/>
      <c r="M960" s="706"/>
      <c r="N960" s="706"/>
      <c r="O960" s="706"/>
      <c r="P960" s="706"/>
      <c r="Q960" s="706"/>
    </row>
    <row r="961" spans="1:17" x14ac:dyDescent="0.25">
      <c r="A961" s="713" t="s">
        <v>1</v>
      </c>
      <c r="B961" s="713"/>
      <c r="C961" s="713"/>
      <c r="D961" s="713"/>
      <c r="E961" s="713"/>
      <c r="F961" s="713"/>
      <c r="G961" s="713"/>
      <c r="H961" s="713"/>
      <c r="I961" s="713"/>
      <c r="J961" s="713"/>
      <c r="K961" s="713"/>
      <c r="L961" s="713"/>
      <c r="M961" s="713"/>
      <c r="N961" s="713"/>
      <c r="O961" s="713"/>
      <c r="P961" s="713"/>
      <c r="Q961" s="713"/>
    </row>
    <row r="962" spans="1:17" x14ac:dyDescent="0.25">
      <c r="A962" s="713" t="s">
        <v>2</v>
      </c>
      <c r="B962" s="713"/>
      <c r="C962" s="713"/>
      <c r="D962" s="713"/>
      <c r="E962" s="713"/>
      <c r="F962" s="713"/>
      <c r="G962" s="713"/>
      <c r="H962" s="713"/>
      <c r="I962" s="713"/>
      <c r="J962" s="713"/>
      <c r="K962" s="713"/>
      <c r="L962" s="713"/>
      <c r="M962" s="713"/>
      <c r="N962" s="713"/>
      <c r="O962" s="713"/>
      <c r="P962" s="713"/>
      <c r="Q962" s="713"/>
    </row>
    <row r="963" spans="1:17" x14ac:dyDescent="0.25">
      <c r="A963" s="713" t="s">
        <v>3</v>
      </c>
      <c r="B963" s="713"/>
      <c r="C963" s="713"/>
      <c r="D963" s="713"/>
      <c r="E963" s="713"/>
      <c r="F963" s="713"/>
      <c r="G963" s="713"/>
      <c r="H963" s="713"/>
      <c r="I963" s="713"/>
      <c r="J963" s="713"/>
      <c r="K963" s="713"/>
      <c r="L963" s="713"/>
      <c r="M963" s="713"/>
      <c r="N963" s="713"/>
      <c r="O963" s="713"/>
      <c r="P963" s="713"/>
      <c r="Q963" s="713"/>
    </row>
    <row r="964" spans="1:17" x14ac:dyDescent="0.25">
      <c r="A964" s="713" t="s">
        <v>494</v>
      </c>
      <c r="B964" s="713"/>
      <c r="C964" s="713"/>
      <c r="D964" s="713"/>
      <c r="E964" s="713"/>
      <c r="F964" s="713"/>
      <c r="G964" s="713"/>
      <c r="H964" s="713"/>
      <c r="I964" s="713"/>
      <c r="J964" s="713"/>
      <c r="K964" s="713"/>
      <c r="L964" s="713"/>
      <c r="M964" s="713"/>
      <c r="N964" s="713"/>
      <c r="O964" s="713"/>
      <c r="P964" s="713"/>
      <c r="Q964" s="713"/>
    </row>
    <row r="965" spans="1:17" x14ac:dyDescent="0.25">
      <c r="A965" s="714" t="s">
        <v>4</v>
      </c>
      <c r="B965" s="714"/>
      <c r="C965" s="714"/>
      <c r="D965" s="714"/>
      <c r="E965" s="714"/>
      <c r="F965" s="714"/>
      <c r="G965" s="714"/>
      <c r="H965" s="714"/>
      <c r="I965" s="714"/>
      <c r="J965" s="714"/>
      <c r="K965" s="714"/>
      <c r="L965" s="714"/>
      <c r="M965" s="714"/>
      <c r="N965" s="714"/>
      <c r="O965" s="714"/>
      <c r="P965" s="714"/>
      <c r="Q965" s="714"/>
    </row>
    <row r="966" spans="1:17" ht="15" customHeight="1" x14ac:dyDescent="0.25">
      <c r="A966" s="737" t="s">
        <v>89</v>
      </c>
      <c r="B966" s="737"/>
      <c r="C966" s="737"/>
      <c r="D966" s="737"/>
      <c r="E966" s="737"/>
      <c r="F966" s="737"/>
      <c r="G966" s="737"/>
      <c r="H966" s="737"/>
      <c r="I966" s="737"/>
      <c r="J966" s="737"/>
      <c r="K966" s="737"/>
      <c r="L966" s="737"/>
      <c r="M966" s="737"/>
      <c r="N966" s="737"/>
      <c r="O966" s="737"/>
      <c r="P966" s="737"/>
      <c r="Q966" s="737"/>
    </row>
    <row r="967" spans="1:17" ht="18.75" thickBot="1" x14ac:dyDescent="0.3">
      <c r="A967" s="2"/>
      <c r="B967" s="2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2"/>
      <c r="P967" s="2"/>
      <c r="Q967" s="2"/>
    </row>
    <row r="968" spans="1:17" ht="15.75" customHeight="1" thickTop="1" x14ac:dyDescent="0.25">
      <c r="A968" s="698" t="s">
        <v>6</v>
      </c>
      <c r="B968" s="700" t="s">
        <v>7</v>
      </c>
      <c r="C968" s="702" t="s">
        <v>8</v>
      </c>
      <c r="D968" s="702" t="s">
        <v>9</v>
      </c>
      <c r="E968" s="702" t="s">
        <v>10</v>
      </c>
      <c r="F968" s="702" t="s">
        <v>11</v>
      </c>
      <c r="G968" s="700" t="s">
        <v>12</v>
      </c>
      <c r="H968" s="704" t="s">
        <v>13</v>
      </c>
      <c r="I968" s="704" t="s">
        <v>14</v>
      </c>
      <c r="J968" s="704" t="s">
        <v>15</v>
      </c>
      <c r="K968" s="715" t="s">
        <v>16</v>
      </c>
      <c r="L968" s="716"/>
      <c r="M968" s="716"/>
      <c r="N968" s="717"/>
      <c r="O968" s="721" t="s">
        <v>17</v>
      </c>
      <c r="P968" s="722"/>
      <c r="Q968" s="708" t="s">
        <v>18</v>
      </c>
    </row>
    <row r="969" spans="1:17" x14ac:dyDescent="0.25">
      <c r="A969" s="699"/>
      <c r="B969" s="701"/>
      <c r="C969" s="703"/>
      <c r="D969" s="703"/>
      <c r="E969" s="703"/>
      <c r="F969" s="703"/>
      <c r="G969" s="701"/>
      <c r="H969" s="705"/>
      <c r="I969" s="705"/>
      <c r="J969" s="705"/>
      <c r="K969" s="718"/>
      <c r="L969" s="719"/>
      <c r="M969" s="719"/>
      <c r="N969" s="720"/>
      <c r="O969" s="723"/>
      <c r="P969" s="724"/>
      <c r="Q969" s="709"/>
    </row>
    <row r="970" spans="1:17" ht="15" customHeight="1" x14ac:dyDescent="0.25">
      <c r="A970" s="699"/>
      <c r="B970" s="701"/>
      <c r="C970" s="703"/>
      <c r="D970" s="703"/>
      <c r="E970" s="703"/>
      <c r="F970" s="703"/>
      <c r="G970" s="701"/>
      <c r="H970" s="705"/>
      <c r="I970" s="705"/>
      <c r="J970" s="705"/>
      <c r="K970" s="711" t="s">
        <v>19</v>
      </c>
      <c r="L970" s="711" t="s">
        <v>20</v>
      </c>
      <c r="M970" s="711" t="s">
        <v>21</v>
      </c>
      <c r="N970" s="711" t="s">
        <v>22</v>
      </c>
      <c r="O970" s="695" t="s">
        <v>23</v>
      </c>
      <c r="P970" s="695" t="s">
        <v>24</v>
      </c>
      <c r="Q970" s="709"/>
    </row>
    <row r="971" spans="1:17" ht="15.75" thickBot="1" x14ac:dyDescent="0.3">
      <c r="A971" s="727"/>
      <c r="B971" s="725"/>
      <c r="C971" s="707"/>
      <c r="D971" s="707"/>
      <c r="E971" s="707"/>
      <c r="F971" s="707"/>
      <c r="G971" s="725"/>
      <c r="H971" s="696"/>
      <c r="I971" s="696"/>
      <c r="J971" s="696"/>
      <c r="K971" s="712"/>
      <c r="L971" s="712"/>
      <c r="M971" s="712"/>
      <c r="N971" s="712"/>
      <c r="O971" s="696"/>
      <c r="P971" s="696"/>
      <c r="Q971" s="710"/>
    </row>
    <row r="972" spans="1:17" s="248" customFormat="1" ht="180.75" customHeight="1" x14ac:dyDescent="0.2">
      <c r="A972" s="152">
        <v>1</v>
      </c>
      <c r="B972" s="5">
        <v>31701</v>
      </c>
      <c r="C972" s="5" t="s">
        <v>412</v>
      </c>
      <c r="D972" s="5" t="s">
        <v>71</v>
      </c>
      <c r="E972" s="5" t="s">
        <v>72</v>
      </c>
      <c r="F972" s="53">
        <v>12</v>
      </c>
      <c r="G972" s="5" t="s">
        <v>75</v>
      </c>
      <c r="H972" s="159">
        <v>5350</v>
      </c>
      <c r="I972" s="159">
        <v>50000</v>
      </c>
      <c r="J972" s="214" t="s">
        <v>28</v>
      </c>
      <c r="K972" s="86">
        <v>0.25</v>
      </c>
      <c r="L972" s="86">
        <v>0.25</v>
      </c>
      <c r="M972" s="86">
        <v>0.25</v>
      </c>
      <c r="N972" s="86">
        <v>0.25</v>
      </c>
      <c r="O972" s="54" t="s">
        <v>29</v>
      </c>
      <c r="P972" s="215"/>
      <c r="Q972" s="729" t="s">
        <v>30</v>
      </c>
    </row>
    <row r="973" spans="1:17" ht="36.75" thickBot="1" x14ac:dyDescent="0.3">
      <c r="A973" s="275">
        <v>1</v>
      </c>
      <c r="B973" s="174">
        <v>31701</v>
      </c>
      <c r="C973" s="174" t="s">
        <v>413</v>
      </c>
      <c r="D973" s="174" t="s">
        <v>71</v>
      </c>
      <c r="E973" s="174" t="s">
        <v>72</v>
      </c>
      <c r="F973" s="23">
        <v>12</v>
      </c>
      <c r="G973" s="174" t="s">
        <v>75</v>
      </c>
      <c r="H973" s="149">
        <v>3333.3333333333335</v>
      </c>
      <c r="I973" s="149">
        <v>25000</v>
      </c>
      <c r="J973" s="57" t="s">
        <v>28</v>
      </c>
      <c r="K973" s="58">
        <v>0.25</v>
      </c>
      <c r="L973" s="58">
        <v>0.25</v>
      </c>
      <c r="M973" s="58">
        <v>0.25</v>
      </c>
      <c r="N973" s="58">
        <v>0.25</v>
      </c>
      <c r="O973" s="26" t="s">
        <v>29</v>
      </c>
      <c r="P973" s="276"/>
      <c r="Q973" s="730"/>
    </row>
    <row r="974" spans="1:17" ht="15.75" thickTop="1" x14ac:dyDescent="0.25">
      <c r="A974" s="12"/>
      <c r="B974" s="12"/>
      <c r="C974" s="12"/>
      <c r="D974" s="12"/>
      <c r="E974" s="12"/>
      <c r="F974" s="27"/>
      <c r="G974" s="12"/>
      <c r="H974" s="69"/>
      <c r="I974" s="69"/>
      <c r="J974" s="78"/>
      <c r="K974" s="79"/>
      <c r="L974" s="79"/>
      <c r="M974" s="79"/>
      <c r="N974" s="79"/>
      <c r="O974" s="80"/>
      <c r="P974" s="163"/>
      <c r="Q974" s="14"/>
    </row>
    <row r="975" spans="1:17" x14ac:dyDescent="0.25">
      <c r="A975" s="12"/>
      <c r="B975" s="12"/>
      <c r="C975" s="12"/>
      <c r="D975" s="12"/>
      <c r="E975" s="12"/>
      <c r="F975" s="27"/>
      <c r="G975" s="12"/>
      <c r="H975" s="69"/>
      <c r="I975" s="69"/>
      <c r="J975" s="78"/>
      <c r="K975" s="79"/>
      <c r="L975" s="79"/>
      <c r="M975" s="79"/>
      <c r="N975" s="79"/>
      <c r="O975" s="80"/>
      <c r="P975" s="163"/>
      <c r="Q975" s="14"/>
    </row>
    <row r="976" spans="1:17" x14ac:dyDescent="0.25">
      <c r="A976" s="12"/>
      <c r="B976" s="12"/>
      <c r="C976" s="12"/>
      <c r="D976" s="12"/>
      <c r="E976" s="12"/>
      <c r="F976" s="27"/>
      <c r="G976" s="12"/>
      <c r="H976" s="69"/>
      <c r="I976" s="69">
        <v>75000</v>
      </c>
      <c r="J976" s="78"/>
      <c r="K976" s="79"/>
      <c r="L976" s="79"/>
      <c r="M976" s="79"/>
      <c r="N976" s="79"/>
      <c r="O976" s="80"/>
      <c r="P976" s="163"/>
      <c r="Q976" s="14"/>
    </row>
    <row r="977" spans="1:17" x14ac:dyDescent="0.25">
      <c r="A977" s="12"/>
      <c r="B977" s="12"/>
      <c r="C977" s="12"/>
      <c r="D977" s="12"/>
      <c r="E977" s="12"/>
      <c r="F977" s="27"/>
      <c r="G977" s="12"/>
      <c r="H977" s="69"/>
      <c r="I977" s="69"/>
      <c r="J977" s="78"/>
      <c r="K977" s="79"/>
      <c r="L977" s="79"/>
      <c r="M977" s="79"/>
      <c r="N977" s="79"/>
      <c r="O977" s="80"/>
      <c r="P977" s="163"/>
      <c r="Q977" s="14"/>
    </row>
    <row r="978" spans="1:17" x14ac:dyDescent="0.25">
      <c r="A978" s="12"/>
      <c r="B978" s="12"/>
      <c r="C978" s="12"/>
      <c r="D978" s="12"/>
      <c r="E978" s="12"/>
      <c r="F978" s="27"/>
      <c r="G978" s="12"/>
      <c r="H978" s="69"/>
      <c r="I978" s="69"/>
      <c r="J978" s="78"/>
      <c r="K978" s="79"/>
      <c r="L978" s="79"/>
      <c r="M978" s="79"/>
      <c r="N978" s="79"/>
      <c r="O978" s="80"/>
      <c r="P978" s="163"/>
      <c r="Q978" s="14"/>
    </row>
    <row r="979" spans="1:17" x14ac:dyDescent="0.25">
      <c r="A979" s="12"/>
      <c r="B979" s="12"/>
      <c r="C979" s="12"/>
      <c r="D979" s="12"/>
      <c r="E979" s="12"/>
      <c r="F979" s="27"/>
      <c r="G979" s="12"/>
      <c r="H979" s="69"/>
      <c r="I979" s="69"/>
      <c r="J979" s="78"/>
      <c r="K979" s="79"/>
      <c r="L979" s="79"/>
      <c r="M979" s="79"/>
      <c r="N979" s="79"/>
      <c r="O979" s="80"/>
      <c r="P979" s="163"/>
      <c r="Q979" s="14"/>
    </row>
    <row r="980" spans="1:17" x14ac:dyDescent="0.25">
      <c r="A980" s="12"/>
      <c r="B980" s="12"/>
      <c r="C980" s="12"/>
      <c r="D980" s="12"/>
      <c r="E980" s="12"/>
      <c r="F980" s="27"/>
      <c r="G980" s="12"/>
      <c r="H980" s="69"/>
      <c r="I980" s="69"/>
      <c r="J980" s="78"/>
      <c r="K980" s="79"/>
      <c r="L980" s="79"/>
      <c r="M980" s="79"/>
      <c r="N980" s="79"/>
      <c r="O980" s="80"/>
      <c r="P980" s="163"/>
      <c r="Q980" s="14"/>
    </row>
    <row r="981" spans="1:17" x14ac:dyDescent="0.25">
      <c r="A981" s="12"/>
      <c r="B981" s="12"/>
      <c r="C981" s="12"/>
      <c r="D981" s="12"/>
      <c r="E981" s="12"/>
      <c r="F981" s="27"/>
      <c r="G981" s="12"/>
      <c r="H981" s="69"/>
      <c r="I981" s="69"/>
      <c r="J981" s="78"/>
      <c r="K981" s="79"/>
      <c r="L981" s="79"/>
      <c r="M981" s="79"/>
      <c r="N981" s="79"/>
      <c r="O981" s="80"/>
      <c r="P981" s="163"/>
      <c r="Q981" s="14"/>
    </row>
    <row r="982" spans="1:17" x14ac:dyDescent="0.25">
      <c r="A982" s="12"/>
      <c r="B982" s="12"/>
      <c r="C982" s="12"/>
      <c r="D982" s="12"/>
      <c r="E982" s="12"/>
      <c r="F982" s="27"/>
      <c r="G982" s="12"/>
      <c r="H982" s="69"/>
      <c r="I982" s="69"/>
      <c r="J982" s="78"/>
      <c r="K982" s="79"/>
      <c r="L982" s="79"/>
      <c r="M982" s="79"/>
      <c r="N982" s="79"/>
      <c r="O982" s="80"/>
      <c r="P982" s="163"/>
      <c r="Q982" s="14"/>
    </row>
    <row r="983" spans="1:17" x14ac:dyDescent="0.25">
      <c r="A983" s="12"/>
      <c r="B983" s="12"/>
      <c r="C983" s="12"/>
      <c r="D983" s="12"/>
      <c r="E983" s="12"/>
      <c r="F983" s="27"/>
      <c r="G983" s="12"/>
      <c r="H983" s="69"/>
      <c r="I983" s="69"/>
      <c r="J983" s="78"/>
      <c r="K983" s="79"/>
      <c r="L983" s="79"/>
      <c r="M983" s="79"/>
      <c r="N983" s="79"/>
      <c r="O983" s="80"/>
      <c r="P983" s="163"/>
      <c r="Q983" s="14"/>
    </row>
    <row r="984" spans="1:17" x14ac:dyDescent="0.25">
      <c r="A984" s="12"/>
      <c r="B984" s="12"/>
      <c r="C984" s="12"/>
      <c r="D984" s="12"/>
      <c r="E984" s="12"/>
      <c r="F984" s="27"/>
      <c r="G984" s="12"/>
      <c r="H984" s="69"/>
      <c r="I984" s="69"/>
      <c r="J984" s="78"/>
      <c r="K984" s="79"/>
      <c r="L984" s="79"/>
      <c r="M984" s="79"/>
      <c r="N984" s="79"/>
      <c r="O984" s="80"/>
      <c r="P984" s="163"/>
      <c r="Q984" s="14"/>
    </row>
    <row r="985" spans="1:17" x14ac:dyDescent="0.25">
      <c r="A985" s="12"/>
      <c r="B985" s="12"/>
      <c r="C985" s="12"/>
      <c r="D985" s="12"/>
      <c r="E985" s="12"/>
      <c r="F985" s="27"/>
      <c r="G985" s="12"/>
      <c r="H985" s="69"/>
      <c r="I985" s="69"/>
      <c r="J985" s="78"/>
      <c r="K985" s="79"/>
      <c r="L985" s="79"/>
      <c r="M985" s="79"/>
      <c r="N985" s="79"/>
      <c r="O985" s="80"/>
      <c r="P985" s="163"/>
      <c r="Q985" s="14"/>
    </row>
    <row r="986" spans="1:17" x14ac:dyDescent="0.25">
      <c r="A986" s="12"/>
      <c r="B986" s="12"/>
      <c r="C986" s="12"/>
      <c r="D986" s="12"/>
      <c r="E986" s="12"/>
      <c r="F986" s="27"/>
      <c r="G986" s="12"/>
      <c r="H986" s="69"/>
      <c r="I986" s="69"/>
      <c r="J986" s="78"/>
      <c r="K986" s="79"/>
      <c r="L986" s="79"/>
      <c r="M986" s="79"/>
      <c r="N986" s="79"/>
      <c r="O986" s="80"/>
      <c r="P986" s="163"/>
      <c r="Q986" s="14"/>
    </row>
    <row r="987" spans="1:17" x14ac:dyDescent="0.25">
      <c r="A987" s="12"/>
      <c r="B987" s="12"/>
      <c r="C987" s="12"/>
      <c r="D987" s="12"/>
      <c r="E987" s="12"/>
      <c r="F987" s="27"/>
      <c r="G987" s="12"/>
      <c r="H987" s="69"/>
      <c r="I987" s="69"/>
      <c r="J987" s="78"/>
      <c r="K987" s="79"/>
      <c r="L987" s="79"/>
      <c r="M987" s="79"/>
      <c r="N987" s="79"/>
      <c r="O987" s="80"/>
      <c r="P987" s="163"/>
      <c r="Q987" s="14"/>
    </row>
    <row r="988" spans="1:17" x14ac:dyDescent="0.25">
      <c r="A988" s="12"/>
      <c r="B988" s="12"/>
      <c r="C988" s="12"/>
      <c r="D988" s="12"/>
      <c r="E988" s="12"/>
      <c r="F988" s="27"/>
      <c r="G988" s="12"/>
      <c r="H988" s="69"/>
      <c r="I988" s="69"/>
      <c r="J988" s="78"/>
      <c r="K988" s="79"/>
      <c r="L988" s="79"/>
      <c r="M988" s="79"/>
      <c r="N988" s="79"/>
      <c r="O988" s="80"/>
      <c r="P988" s="163"/>
      <c r="Q988" s="14"/>
    </row>
    <row r="989" spans="1:17" x14ac:dyDescent="0.25">
      <c r="A989" s="12"/>
      <c r="B989" s="12"/>
      <c r="C989" s="12"/>
      <c r="D989" s="12"/>
      <c r="E989" s="12"/>
      <c r="F989" s="27"/>
      <c r="G989" s="12"/>
      <c r="H989" s="69"/>
      <c r="I989" s="69"/>
      <c r="J989" s="78"/>
      <c r="K989" s="79"/>
      <c r="L989" s="79"/>
      <c r="M989" s="79"/>
      <c r="N989" s="79"/>
      <c r="O989" s="80"/>
      <c r="P989" s="163"/>
      <c r="Q989" s="14"/>
    </row>
    <row r="990" spans="1:17" x14ac:dyDescent="0.25">
      <c r="A990" s="12"/>
      <c r="B990" s="12"/>
      <c r="C990" s="12"/>
      <c r="D990" s="12"/>
      <c r="E990" s="12"/>
      <c r="F990" s="27"/>
      <c r="G990" s="12"/>
      <c r="H990" s="69"/>
      <c r="I990" s="69"/>
      <c r="J990" s="78"/>
      <c r="K990" s="79"/>
      <c r="L990" s="79"/>
      <c r="M990" s="79"/>
      <c r="N990" s="79"/>
      <c r="O990" s="80"/>
      <c r="P990" s="163"/>
      <c r="Q990" s="14"/>
    </row>
    <row r="991" spans="1:17" x14ac:dyDescent="0.25">
      <c r="A991" s="12"/>
      <c r="B991" s="12"/>
      <c r="C991" s="12"/>
      <c r="D991" s="12"/>
      <c r="E991" s="12"/>
      <c r="F991" s="27"/>
      <c r="G991" s="12"/>
      <c r="H991" s="69"/>
      <c r="I991" s="69"/>
      <c r="J991" s="78"/>
      <c r="K991" s="79"/>
      <c r="L991" s="79"/>
      <c r="M991" s="79"/>
      <c r="N991" s="79"/>
      <c r="O991" s="80"/>
      <c r="P991" s="163"/>
      <c r="Q991" s="14"/>
    </row>
    <row r="992" spans="1:17" x14ac:dyDescent="0.25">
      <c r="A992" s="12"/>
      <c r="B992" s="12"/>
      <c r="C992" s="12"/>
      <c r="D992" s="12"/>
      <c r="E992" s="12"/>
      <c r="F992" s="27"/>
      <c r="G992" s="12"/>
      <c r="H992" s="69"/>
      <c r="I992" s="69"/>
      <c r="J992" s="78"/>
      <c r="K992" s="79"/>
      <c r="L992" s="79"/>
      <c r="M992" s="79"/>
      <c r="N992" s="79"/>
      <c r="O992" s="80"/>
      <c r="P992" s="163"/>
      <c r="Q992" s="14"/>
    </row>
    <row r="993" spans="1:17" ht="14.25" customHeight="1" x14ac:dyDescent="0.25">
      <c r="A993" s="12"/>
      <c r="B993" s="12"/>
      <c r="C993" s="12"/>
      <c r="D993" s="12"/>
      <c r="E993" s="12"/>
      <c r="F993" s="27"/>
      <c r="G993" s="12"/>
      <c r="H993" s="69"/>
      <c r="I993" s="69"/>
      <c r="J993" s="78"/>
      <c r="K993" s="79"/>
      <c r="L993" s="79"/>
      <c r="M993" s="79"/>
      <c r="N993" s="79"/>
      <c r="O993" s="80"/>
      <c r="P993" s="163"/>
      <c r="Q993" s="14"/>
    </row>
    <row r="994" spans="1:17" ht="14.25" customHeight="1" x14ac:dyDescent="0.25">
      <c r="A994" s="12"/>
      <c r="B994" s="12"/>
      <c r="C994" s="12"/>
      <c r="D994" s="12"/>
      <c r="E994" s="12"/>
      <c r="F994" s="27"/>
      <c r="G994" s="12"/>
      <c r="H994" s="69"/>
      <c r="I994" s="69"/>
      <c r="J994" s="78"/>
      <c r="K994" s="79"/>
      <c r="L994" s="79"/>
      <c r="M994" s="79"/>
      <c r="N994" s="79"/>
      <c r="O994" s="80"/>
      <c r="P994" s="163"/>
      <c r="Q994" s="14"/>
    </row>
    <row r="995" spans="1:17" ht="14.25" customHeight="1" x14ac:dyDescent="0.25">
      <c r="A995" s="12"/>
      <c r="B995" s="12"/>
      <c r="C995" s="12"/>
      <c r="D995" s="12"/>
      <c r="E995" s="12"/>
      <c r="F995" s="27"/>
      <c r="G995" s="12"/>
      <c r="H995" s="69"/>
      <c r="I995" s="69"/>
      <c r="J995" s="78"/>
      <c r="K995" s="79"/>
      <c r="L995" s="79"/>
      <c r="M995" s="79"/>
      <c r="N995" s="79"/>
      <c r="O995" s="80"/>
      <c r="P995" s="163"/>
      <c r="Q995" s="14"/>
    </row>
    <row r="996" spans="1:17" ht="14.25" customHeight="1" x14ac:dyDescent="0.25">
      <c r="A996" s="12"/>
      <c r="B996" s="12"/>
      <c r="C996" s="12"/>
      <c r="D996" s="12"/>
      <c r="E996" s="12"/>
      <c r="F996" s="27"/>
      <c r="G996" s="12"/>
      <c r="H996" s="69"/>
      <c r="I996" s="69"/>
      <c r="J996" s="78"/>
      <c r="K996" s="79"/>
      <c r="L996" s="79"/>
      <c r="M996" s="79"/>
      <c r="N996" s="79"/>
      <c r="O996" s="80"/>
      <c r="P996" s="163"/>
      <c r="Q996" s="14"/>
    </row>
    <row r="997" spans="1:17" ht="14.25" customHeight="1" x14ac:dyDescent="0.25">
      <c r="G997" s="62"/>
    </row>
    <row r="998" spans="1:17" x14ac:dyDescent="0.25">
      <c r="A998" s="706" t="s">
        <v>0</v>
      </c>
      <c r="B998" s="706"/>
      <c r="C998" s="706"/>
      <c r="D998" s="706"/>
      <c r="E998" s="706"/>
      <c r="F998" s="706"/>
      <c r="G998" s="706"/>
      <c r="H998" s="706"/>
      <c r="I998" s="706"/>
      <c r="J998" s="706"/>
      <c r="K998" s="706"/>
      <c r="L998" s="706"/>
      <c r="M998" s="706"/>
      <c r="N998" s="706"/>
      <c r="O998" s="706"/>
      <c r="P998" s="706"/>
      <c r="Q998" s="706"/>
    </row>
    <row r="999" spans="1:17" x14ac:dyDescent="0.25">
      <c r="A999" s="713" t="s">
        <v>1</v>
      </c>
      <c r="B999" s="713"/>
      <c r="C999" s="713"/>
      <c r="D999" s="713"/>
      <c r="E999" s="713"/>
      <c r="F999" s="713"/>
      <c r="G999" s="713"/>
      <c r="H999" s="713"/>
      <c r="I999" s="713"/>
      <c r="J999" s="713"/>
      <c r="K999" s="713"/>
      <c r="L999" s="713"/>
      <c r="M999" s="713"/>
      <c r="N999" s="713"/>
      <c r="O999" s="713"/>
      <c r="P999" s="713"/>
      <c r="Q999" s="713"/>
    </row>
    <row r="1000" spans="1:17" x14ac:dyDescent="0.25">
      <c r="A1000" s="713" t="s">
        <v>2</v>
      </c>
      <c r="B1000" s="713"/>
      <c r="C1000" s="713"/>
      <c r="D1000" s="713"/>
      <c r="E1000" s="713"/>
      <c r="F1000" s="713"/>
      <c r="G1000" s="713"/>
      <c r="H1000" s="713"/>
      <c r="I1000" s="713"/>
      <c r="J1000" s="713"/>
      <c r="K1000" s="713"/>
      <c r="L1000" s="713"/>
      <c r="M1000" s="713"/>
      <c r="N1000" s="713"/>
      <c r="O1000" s="713"/>
      <c r="P1000" s="713"/>
      <c r="Q1000" s="713"/>
    </row>
    <row r="1001" spans="1:17" x14ac:dyDescent="0.25">
      <c r="A1001" s="713" t="s">
        <v>3</v>
      </c>
      <c r="B1001" s="713"/>
      <c r="C1001" s="713"/>
      <c r="D1001" s="713"/>
      <c r="E1001" s="713"/>
      <c r="F1001" s="713"/>
      <c r="G1001" s="713"/>
      <c r="H1001" s="713"/>
      <c r="I1001" s="713"/>
      <c r="J1001" s="713"/>
      <c r="K1001" s="713"/>
      <c r="L1001" s="713"/>
      <c r="M1001" s="713"/>
      <c r="N1001" s="713"/>
      <c r="O1001" s="713"/>
      <c r="P1001" s="713"/>
      <c r="Q1001" s="713"/>
    </row>
    <row r="1002" spans="1:17" x14ac:dyDescent="0.25">
      <c r="A1002" s="713" t="s">
        <v>494</v>
      </c>
      <c r="B1002" s="713"/>
      <c r="C1002" s="713"/>
      <c r="D1002" s="713"/>
      <c r="E1002" s="713"/>
      <c r="F1002" s="713"/>
      <c r="G1002" s="713"/>
      <c r="H1002" s="713"/>
      <c r="I1002" s="713"/>
      <c r="J1002" s="713"/>
      <c r="K1002" s="713"/>
      <c r="L1002" s="713"/>
      <c r="M1002" s="713"/>
      <c r="N1002" s="713"/>
      <c r="O1002" s="713"/>
      <c r="P1002" s="713"/>
      <c r="Q1002" s="713"/>
    </row>
    <row r="1003" spans="1:17" x14ac:dyDescent="0.25">
      <c r="A1003" s="714" t="s">
        <v>4</v>
      </c>
      <c r="B1003" s="714"/>
      <c r="C1003" s="714"/>
      <c r="D1003" s="714"/>
      <c r="E1003" s="714"/>
      <c r="F1003" s="714"/>
      <c r="G1003" s="714"/>
      <c r="H1003" s="714"/>
      <c r="I1003" s="714"/>
      <c r="J1003" s="714"/>
      <c r="K1003" s="714"/>
      <c r="L1003" s="714"/>
      <c r="M1003" s="714"/>
      <c r="N1003" s="714"/>
      <c r="O1003" s="714"/>
      <c r="P1003" s="714"/>
      <c r="Q1003" s="714"/>
    </row>
    <row r="1004" spans="1:17" x14ac:dyDescent="0.25">
      <c r="A1004" s="737" t="s">
        <v>90</v>
      </c>
      <c r="B1004" s="737"/>
      <c r="C1004" s="737"/>
      <c r="D1004" s="737"/>
      <c r="E1004" s="737"/>
      <c r="F1004" s="737"/>
      <c r="G1004" s="737"/>
      <c r="H1004" s="737"/>
      <c r="I1004" s="737"/>
      <c r="J1004" s="737"/>
      <c r="K1004" s="737"/>
      <c r="L1004" s="737"/>
      <c r="M1004" s="737"/>
      <c r="N1004" s="737"/>
      <c r="O1004" s="737"/>
      <c r="P1004" s="737"/>
      <c r="Q1004" s="737"/>
    </row>
    <row r="1005" spans="1:17" ht="18.75" thickBot="1" x14ac:dyDescent="0.3">
      <c r="A1005" s="2"/>
      <c r="B1005" s="2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2"/>
      <c r="P1005" s="2"/>
      <c r="Q1005" s="2"/>
    </row>
    <row r="1006" spans="1:17" ht="15.75" customHeight="1" thickTop="1" x14ac:dyDescent="0.25">
      <c r="A1006" s="698" t="s">
        <v>6</v>
      </c>
      <c r="B1006" s="700" t="s">
        <v>7</v>
      </c>
      <c r="C1006" s="702" t="s">
        <v>8</v>
      </c>
      <c r="D1006" s="702" t="s">
        <v>9</v>
      </c>
      <c r="E1006" s="702" t="s">
        <v>10</v>
      </c>
      <c r="F1006" s="702" t="s">
        <v>11</v>
      </c>
      <c r="G1006" s="700" t="s">
        <v>12</v>
      </c>
      <c r="H1006" s="704" t="s">
        <v>13</v>
      </c>
      <c r="I1006" s="704" t="s">
        <v>14</v>
      </c>
      <c r="J1006" s="704" t="s">
        <v>15</v>
      </c>
      <c r="K1006" s="715" t="s">
        <v>16</v>
      </c>
      <c r="L1006" s="716"/>
      <c r="M1006" s="716"/>
      <c r="N1006" s="717"/>
      <c r="O1006" s="721" t="s">
        <v>17</v>
      </c>
      <c r="P1006" s="722"/>
      <c r="Q1006" s="708" t="s">
        <v>18</v>
      </c>
    </row>
    <row r="1007" spans="1:17" x14ac:dyDescent="0.25">
      <c r="A1007" s="699"/>
      <c r="B1007" s="701"/>
      <c r="C1007" s="703"/>
      <c r="D1007" s="703"/>
      <c r="E1007" s="703"/>
      <c r="F1007" s="703"/>
      <c r="G1007" s="701"/>
      <c r="H1007" s="705"/>
      <c r="I1007" s="705"/>
      <c r="J1007" s="705"/>
      <c r="K1007" s="718"/>
      <c r="L1007" s="719"/>
      <c r="M1007" s="719"/>
      <c r="N1007" s="720"/>
      <c r="O1007" s="723"/>
      <c r="P1007" s="724"/>
      <c r="Q1007" s="709"/>
    </row>
    <row r="1008" spans="1:17" ht="15" customHeight="1" x14ac:dyDescent="0.25">
      <c r="A1008" s="699"/>
      <c r="B1008" s="701"/>
      <c r="C1008" s="703"/>
      <c r="D1008" s="703"/>
      <c r="E1008" s="703"/>
      <c r="F1008" s="703"/>
      <c r="G1008" s="701"/>
      <c r="H1008" s="705"/>
      <c r="I1008" s="705"/>
      <c r="J1008" s="705"/>
      <c r="K1008" s="711" t="s">
        <v>19</v>
      </c>
      <c r="L1008" s="711" t="s">
        <v>20</v>
      </c>
      <c r="M1008" s="711" t="s">
        <v>21</v>
      </c>
      <c r="N1008" s="711" t="s">
        <v>22</v>
      </c>
      <c r="O1008" s="695" t="s">
        <v>23</v>
      </c>
      <c r="P1008" s="695" t="s">
        <v>24</v>
      </c>
      <c r="Q1008" s="709"/>
    </row>
    <row r="1009" spans="1:17" ht="15.75" thickBot="1" x14ac:dyDescent="0.3">
      <c r="A1009" s="727"/>
      <c r="B1009" s="725"/>
      <c r="C1009" s="707"/>
      <c r="D1009" s="707"/>
      <c r="E1009" s="707"/>
      <c r="F1009" s="707"/>
      <c r="G1009" s="725"/>
      <c r="H1009" s="696"/>
      <c r="I1009" s="696"/>
      <c r="J1009" s="696"/>
      <c r="K1009" s="712"/>
      <c r="L1009" s="712"/>
      <c r="M1009" s="712"/>
      <c r="N1009" s="712"/>
      <c r="O1009" s="696"/>
      <c r="P1009" s="696"/>
      <c r="Q1009" s="710"/>
    </row>
    <row r="1010" spans="1:17" ht="152.25" customHeight="1" thickBot="1" x14ac:dyDescent="0.3">
      <c r="A1010" s="129">
        <v>1</v>
      </c>
      <c r="B1010" s="71">
        <v>32201</v>
      </c>
      <c r="C1010" s="164" t="s">
        <v>414</v>
      </c>
      <c r="D1010" s="164" t="s">
        <v>71</v>
      </c>
      <c r="E1010" s="164" t="s">
        <v>72</v>
      </c>
      <c r="F1010" s="71">
        <v>12</v>
      </c>
      <c r="G1010" s="164" t="s">
        <v>75</v>
      </c>
      <c r="H1010" s="72">
        <v>433333.33</v>
      </c>
      <c r="I1010" s="72">
        <v>5200000</v>
      </c>
      <c r="J1010" s="73" t="s">
        <v>28</v>
      </c>
      <c r="K1010" s="74">
        <v>0.25</v>
      </c>
      <c r="L1010" s="74">
        <v>0.25</v>
      </c>
      <c r="M1010" s="74">
        <v>0.25</v>
      </c>
      <c r="N1010" s="74">
        <v>0.25</v>
      </c>
      <c r="O1010" s="83" t="s">
        <v>29</v>
      </c>
      <c r="P1010" s="111"/>
      <c r="Q1010" s="238" t="s">
        <v>30</v>
      </c>
    </row>
    <row r="1011" spans="1:17" ht="15.75" thickTop="1" x14ac:dyDescent="0.25">
      <c r="G1011" s="62"/>
    </row>
    <row r="1012" spans="1:17" x14ac:dyDescent="0.25">
      <c r="G1012" s="62"/>
      <c r="I1012" s="112"/>
    </row>
    <row r="1013" spans="1:17" x14ac:dyDescent="0.25">
      <c r="G1013" s="62"/>
      <c r="I1013" s="112"/>
    </row>
    <row r="1014" spans="1:17" x14ac:dyDescent="0.25">
      <c r="G1014" s="62"/>
      <c r="I1014" s="112">
        <f>SUM(I1010:I1013)</f>
        <v>5200000</v>
      </c>
    </row>
    <row r="1015" spans="1:17" x14ac:dyDescent="0.25">
      <c r="G1015" s="62"/>
      <c r="I1015" s="112"/>
    </row>
    <row r="1016" spans="1:17" x14ac:dyDescent="0.25">
      <c r="G1016" s="62"/>
      <c r="I1016" s="112"/>
    </row>
    <row r="1017" spans="1:17" x14ac:dyDescent="0.25">
      <c r="G1017" s="62"/>
    </row>
    <row r="1018" spans="1:17" x14ac:dyDescent="0.25">
      <c r="G1018" s="62"/>
    </row>
    <row r="1019" spans="1:17" x14ac:dyDescent="0.25">
      <c r="G1019" s="62"/>
    </row>
    <row r="1020" spans="1:17" x14ac:dyDescent="0.25">
      <c r="G1020" s="62"/>
    </row>
    <row r="1021" spans="1:17" x14ac:dyDescent="0.25">
      <c r="G1021" s="62"/>
    </row>
    <row r="1022" spans="1:17" x14ac:dyDescent="0.25">
      <c r="G1022" s="62"/>
    </row>
    <row r="1023" spans="1:17" x14ac:dyDescent="0.25">
      <c r="G1023" s="62"/>
    </row>
    <row r="1024" spans="1:17" x14ac:dyDescent="0.25">
      <c r="G1024" s="62"/>
    </row>
    <row r="1025" spans="1:17" x14ac:dyDescent="0.25">
      <c r="G1025" s="62"/>
    </row>
    <row r="1026" spans="1:17" x14ac:dyDescent="0.25">
      <c r="G1026" s="62"/>
    </row>
    <row r="1027" spans="1:17" x14ac:dyDescent="0.25">
      <c r="G1027" s="62"/>
    </row>
    <row r="1028" spans="1:17" x14ac:dyDescent="0.25">
      <c r="G1028" s="62"/>
    </row>
    <row r="1029" spans="1:17" x14ac:dyDescent="0.25">
      <c r="G1029" s="62"/>
    </row>
    <row r="1030" spans="1:17" x14ac:dyDescent="0.25">
      <c r="G1030" s="62"/>
    </row>
    <row r="1031" spans="1:17" x14ac:dyDescent="0.25">
      <c r="G1031" s="62"/>
    </row>
    <row r="1032" spans="1:17" x14ac:dyDescent="0.25">
      <c r="G1032" s="62"/>
    </row>
    <row r="1033" spans="1:17" x14ac:dyDescent="0.25">
      <c r="G1033" s="62"/>
    </row>
    <row r="1034" spans="1:17" x14ac:dyDescent="0.25">
      <c r="G1034" s="62"/>
    </row>
    <row r="1035" spans="1:17" x14ac:dyDescent="0.25">
      <c r="A1035" s="706" t="s">
        <v>0</v>
      </c>
      <c r="B1035" s="706"/>
      <c r="C1035" s="706"/>
      <c r="D1035" s="706"/>
      <c r="E1035" s="706"/>
      <c r="F1035" s="706"/>
      <c r="G1035" s="706"/>
      <c r="H1035" s="706"/>
      <c r="I1035" s="706"/>
      <c r="J1035" s="706"/>
      <c r="K1035" s="706"/>
      <c r="L1035" s="706"/>
      <c r="M1035" s="706"/>
      <c r="N1035" s="706"/>
      <c r="O1035" s="706"/>
      <c r="P1035" s="706"/>
      <c r="Q1035" s="706"/>
    </row>
    <row r="1036" spans="1:17" x14ac:dyDescent="0.25">
      <c r="A1036" s="713" t="s">
        <v>1</v>
      </c>
      <c r="B1036" s="713"/>
      <c r="C1036" s="713"/>
      <c r="D1036" s="713"/>
      <c r="E1036" s="713"/>
      <c r="F1036" s="713"/>
      <c r="G1036" s="713"/>
      <c r="H1036" s="713"/>
      <c r="I1036" s="713"/>
      <c r="J1036" s="713"/>
      <c r="K1036" s="713"/>
      <c r="L1036" s="713"/>
      <c r="M1036" s="713"/>
      <c r="N1036" s="713"/>
      <c r="O1036" s="713"/>
      <c r="P1036" s="713"/>
      <c r="Q1036" s="713"/>
    </row>
    <row r="1037" spans="1:17" x14ac:dyDescent="0.25">
      <c r="A1037" s="713" t="s">
        <v>2</v>
      </c>
      <c r="B1037" s="713"/>
      <c r="C1037" s="713"/>
      <c r="D1037" s="713"/>
      <c r="E1037" s="713"/>
      <c r="F1037" s="713"/>
      <c r="G1037" s="713"/>
      <c r="H1037" s="713"/>
      <c r="I1037" s="713"/>
      <c r="J1037" s="713"/>
      <c r="K1037" s="713"/>
      <c r="L1037" s="713"/>
      <c r="M1037" s="713"/>
      <c r="N1037" s="713"/>
      <c r="O1037" s="713"/>
      <c r="P1037" s="713"/>
      <c r="Q1037" s="713"/>
    </row>
    <row r="1038" spans="1:17" x14ac:dyDescent="0.25">
      <c r="A1038" s="713" t="s">
        <v>3</v>
      </c>
      <c r="B1038" s="713"/>
      <c r="C1038" s="713"/>
      <c r="D1038" s="713"/>
      <c r="E1038" s="713"/>
      <c r="F1038" s="713"/>
      <c r="G1038" s="713"/>
      <c r="H1038" s="713"/>
      <c r="I1038" s="713"/>
      <c r="J1038" s="713"/>
      <c r="K1038" s="713"/>
      <c r="L1038" s="713"/>
      <c r="M1038" s="713"/>
      <c r="N1038" s="713"/>
      <c r="O1038" s="713"/>
      <c r="P1038" s="713"/>
      <c r="Q1038" s="713"/>
    </row>
    <row r="1039" spans="1:17" x14ac:dyDescent="0.25">
      <c r="A1039" s="713" t="s">
        <v>494</v>
      </c>
      <c r="B1039" s="713"/>
      <c r="C1039" s="713"/>
      <c r="D1039" s="713"/>
      <c r="E1039" s="713"/>
      <c r="F1039" s="713"/>
      <c r="G1039" s="713"/>
      <c r="H1039" s="713"/>
      <c r="I1039" s="713"/>
      <c r="J1039" s="713"/>
      <c r="K1039" s="713"/>
      <c r="L1039" s="713"/>
      <c r="M1039" s="713"/>
      <c r="N1039" s="713"/>
      <c r="O1039" s="713"/>
      <c r="P1039" s="713"/>
      <c r="Q1039" s="713"/>
    </row>
    <row r="1040" spans="1:17" x14ac:dyDescent="0.25">
      <c r="A1040" s="726" t="s">
        <v>4</v>
      </c>
      <c r="B1040" s="726"/>
      <c r="C1040" s="726"/>
      <c r="D1040" s="726"/>
      <c r="E1040" s="726"/>
      <c r="F1040" s="726"/>
      <c r="G1040" s="726"/>
      <c r="H1040" s="726"/>
      <c r="I1040" s="726"/>
      <c r="J1040" s="726"/>
      <c r="K1040" s="726"/>
      <c r="L1040" s="726"/>
      <c r="M1040" s="726"/>
      <c r="N1040" s="726"/>
      <c r="O1040" s="726"/>
      <c r="P1040" s="726"/>
      <c r="Q1040" s="726"/>
    </row>
    <row r="1041" spans="1:17" x14ac:dyDescent="0.25">
      <c r="A1041" s="697" t="s">
        <v>91</v>
      </c>
      <c r="B1041" s="697"/>
      <c r="C1041" s="697"/>
      <c r="D1041" s="697"/>
      <c r="E1041" s="697"/>
      <c r="F1041" s="697"/>
      <c r="G1041" s="697"/>
      <c r="H1041" s="697"/>
      <c r="I1041" s="697"/>
      <c r="J1041" s="697"/>
      <c r="K1041" s="697"/>
      <c r="L1041" s="697"/>
      <c r="M1041" s="697"/>
      <c r="N1041" s="697"/>
      <c r="O1041" s="697"/>
      <c r="P1041" s="697"/>
      <c r="Q1041" s="697"/>
    </row>
    <row r="1042" spans="1:17" ht="18.75" thickBot="1" x14ac:dyDescent="0.3">
      <c r="A1042" s="2"/>
      <c r="B1042" s="2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2"/>
      <c r="P1042" s="2"/>
      <c r="Q1042" s="2"/>
    </row>
    <row r="1043" spans="1:17" ht="15" customHeight="1" thickTop="1" x14ac:dyDescent="0.25">
      <c r="A1043" s="698" t="s">
        <v>6</v>
      </c>
      <c r="B1043" s="700" t="s">
        <v>7</v>
      </c>
      <c r="C1043" s="702" t="s">
        <v>8</v>
      </c>
      <c r="D1043" s="702" t="s">
        <v>9</v>
      </c>
      <c r="E1043" s="702" t="s">
        <v>10</v>
      </c>
      <c r="F1043" s="702" t="s">
        <v>11</v>
      </c>
      <c r="G1043" s="700" t="s">
        <v>12</v>
      </c>
      <c r="H1043" s="704" t="s">
        <v>13</v>
      </c>
      <c r="I1043" s="704" t="s">
        <v>14</v>
      </c>
      <c r="J1043" s="704" t="s">
        <v>15</v>
      </c>
      <c r="K1043" s="715" t="s">
        <v>16</v>
      </c>
      <c r="L1043" s="716"/>
      <c r="M1043" s="716"/>
      <c r="N1043" s="717"/>
      <c r="O1043" s="721" t="s">
        <v>17</v>
      </c>
      <c r="P1043" s="722"/>
      <c r="Q1043" s="708" t="s">
        <v>18</v>
      </c>
    </row>
    <row r="1044" spans="1:17" x14ac:dyDescent="0.25">
      <c r="A1044" s="699"/>
      <c r="B1044" s="701"/>
      <c r="C1044" s="703"/>
      <c r="D1044" s="703"/>
      <c r="E1044" s="703"/>
      <c r="F1044" s="703"/>
      <c r="G1044" s="701"/>
      <c r="H1044" s="705"/>
      <c r="I1044" s="705"/>
      <c r="J1044" s="705"/>
      <c r="K1044" s="718"/>
      <c r="L1044" s="719"/>
      <c r="M1044" s="719"/>
      <c r="N1044" s="720"/>
      <c r="O1044" s="723"/>
      <c r="P1044" s="724"/>
      <c r="Q1044" s="709"/>
    </row>
    <row r="1045" spans="1:17" ht="15.75" customHeight="1" x14ac:dyDescent="0.25">
      <c r="A1045" s="699"/>
      <c r="B1045" s="701"/>
      <c r="C1045" s="703"/>
      <c r="D1045" s="703"/>
      <c r="E1045" s="703"/>
      <c r="F1045" s="703"/>
      <c r="G1045" s="701"/>
      <c r="H1045" s="705"/>
      <c r="I1045" s="705"/>
      <c r="J1045" s="705"/>
      <c r="K1045" s="711" t="s">
        <v>19</v>
      </c>
      <c r="L1045" s="711" t="s">
        <v>20</v>
      </c>
      <c r="M1045" s="711" t="s">
        <v>21</v>
      </c>
      <c r="N1045" s="711" t="s">
        <v>22</v>
      </c>
      <c r="O1045" s="695" t="s">
        <v>23</v>
      </c>
      <c r="P1045" s="695" t="s">
        <v>24</v>
      </c>
      <c r="Q1045" s="709"/>
    </row>
    <row r="1046" spans="1:17" ht="15.75" thickBot="1" x14ac:dyDescent="0.3">
      <c r="A1046" s="727"/>
      <c r="B1046" s="725"/>
      <c r="C1046" s="707"/>
      <c r="D1046" s="707"/>
      <c r="E1046" s="707"/>
      <c r="F1046" s="707"/>
      <c r="G1046" s="725"/>
      <c r="H1046" s="696"/>
      <c r="I1046" s="696"/>
      <c r="J1046" s="696"/>
      <c r="K1046" s="712"/>
      <c r="L1046" s="712"/>
      <c r="M1046" s="712"/>
      <c r="N1046" s="712"/>
      <c r="O1046" s="696"/>
      <c r="P1046" s="696"/>
      <c r="Q1046" s="710"/>
    </row>
    <row r="1047" spans="1:17" ht="65.45" customHeight="1" x14ac:dyDescent="0.25">
      <c r="A1047" s="52">
        <v>1</v>
      </c>
      <c r="B1047" s="53">
        <v>32301</v>
      </c>
      <c r="C1047" s="138" t="s">
        <v>415</v>
      </c>
      <c r="D1047" s="731" t="s">
        <v>71</v>
      </c>
      <c r="E1047" s="731" t="s">
        <v>26</v>
      </c>
      <c r="F1047" s="602">
        <v>145000</v>
      </c>
      <c r="G1047" s="5" t="s">
        <v>75</v>
      </c>
      <c r="H1047" s="216">
        <v>2</v>
      </c>
      <c r="I1047" s="159">
        <f>SUM(F1047*H1047)</f>
        <v>290000</v>
      </c>
      <c r="J1047" s="214" t="s">
        <v>28</v>
      </c>
      <c r="K1047" s="86">
        <v>0.1</v>
      </c>
      <c r="L1047" s="86">
        <v>0.4</v>
      </c>
      <c r="M1047" s="86">
        <v>0.1</v>
      </c>
      <c r="N1047" s="86">
        <v>0.4</v>
      </c>
      <c r="O1047" s="53"/>
      <c r="P1047" s="53" t="s">
        <v>29</v>
      </c>
      <c r="Q1047" s="728" t="s">
        <v>30</v>
      </c>
    </row>
    <row r="1048" spans="1:17" ht="48" x14ac:dyDescent="0.25">
      <c r="A1048" s="244">
        <v>2</v>
      </c>
      <c r="B1048" s="230">
        <v>32301</v>
      </c>
      <c r="C1048" s="11" t="s">
        <v>416</v>
      </c>
      <c r="D1048" s="732"/>
      <c r="E1048" s="732"/>
      <c r="F1048" s="586">
        <v>600000</v>
      </c>
      <c r="G1048" s="7" t="s">
        <v>75</v>
      </c>
      <c r="H1048" s="134">
        <v>0.21</v>
      </c>
      <c r="I1048" s="240">
        <f>SUM(F1048*H1048)</f>
        <v>126000</v>
      </c>
      <c r="J1048" s="124" t="s">
        <v>28</v>
      </c>
      <c r="K1048" s="100">
        <v>0.1</v>
      </c>
      <c r="L1048" s="100">
        <v>0.4</v>
      </c>
      <c r="M1048" s="100">
        <v>0.1</v>
      </c>
      <c r="N1048" s="100">
        <v>0.4</v>
      </c>
      <c r="O1048" s="16"/>
      <c r="P1048" s="16" t="s">
        <v>29</v>
      </c>
      <c r="Q1048" s="729"/>
    </row>
    <row r="1049" spans="1:17" ht="74.25" customHeight="1" x14ac:dyDescent="0.25">
      <c r="A1049" s="244">
        <v>3</v>
      </c>
      <c r="B1049" s="230">
        <v>32301</v>
      </c>
      <c r="C1049" s="397" t="s">
        <v>417</v>
      </c>
      <c r="D1049" s="732"/>
      <c r="E1049" s="732"/>
      <c r="F1049" s="230">
        <v>12</v>
      </c>
      <c r="G1049" s="7" t="s">
        <v>75</v>
      </c>
      <c r="H1049" s="134">
        <v>7000</v>
      </c>
      <c r="I1049" s="240">
        <v>84000</v>
      </c>
      <c r="J1049" s="124" t="s">
        <v>28</v>
      </c>
      <c r="K1049" s="100">
        <v>0.25</v>
      </c>
      <c r="L1049" s="100">
        <v>0.25</v>
      </c>
      <c r="M1049" s="100">
        <v>0.25</v>
      </c>
      <c r="N1049" s="100">
        <v>0.25</v>
      </c>
      <c r="O1049" s="16"/>
      <c r="P1049" s="230" t="s">
        <v>29</v>
      </c>
      <c r="Q1049" s="729"/>
    </row>
    <row r="1050" spans="1:17" ht="74.25" customHeight="1" thickBot="1" x14ac:dyDescent="0.3">
      <c r="A1050" s="245">
        <v>2</v>
      </c>
      <c r="B1050" s="231">
        <v>32301</v>
      </c>
      <c r="C1050" s="178" t="s">
        <v>418</v>
      </c>
      <c r="D1050" s="733"/>
      <c r="E1050" s="733"/>
      <c r="F1050" s="141">
        <v>812104</v>
      </c>
      <c r="G1050" s="174" t="s">
        <v>75</v>
      </c>
      <c r="H1050" s="141">
        <v>0.21</v>
      </c>
      <c r="I1050" s="241">
        <v>120542</v>
      </c>
      <c r="J1050" s="57" t="s">
        <v>28</v>
      </c>
      <c r="K1050" s="58">
        <v>0.1</v>
      </c>
      <c r="L1050" s="58">
        <v>0.4</v>
      </c>
      <c r="M1050" s="58">
        <v>0.1</v>
      </c>
      <c r="N1050" s="58">
        <v>0.4</v>
      </c>
      <c r="O1050" s="23"/>
      <c r="P1050" s="23" t="s">
        <v>29</v>
      </c>
      <c r="Q1050" s="730"/>
    </row>
    <row r="1051" spans="1:17" ht="74.25" customHeight="1" thickTop="1" x14ac:dyDescent="0.25">
      <c r="G1051" s="62"/>
      <c r="I1051" s="108"/>
    </row>
    <row r="1052" spans="1:17" ht="74.25" customHeight="1" x14ac:dyDescent="0.25">
      <c r="G1052" s="62"/>
      <c r="I1052" s="104">
        <v>620542</v>
      </c>
    </row>
    <row r="1053" spans="1:17" ht="74.25" customHeight="1" x14ac:dyDescent="0.25">
      <c r="G1053" s="62"/>
      <c r="I1053" s="104"/>
    </row>
    <row r="1054" spans="1:17" x14ac:dyDescent="0.25">
      <c r="A1054" s="706" t="s">
        <v>0</v>
      </c>
      <c r="B1054" s="706"/>
      <c r="C1054" s="706"/>
      <c r="D1054" s="706"/>
      <c r="E1054" s="706"/>
      <c r="F1054" s="706"/>
      <c r="G1054" s="706"/>
      <c r="H1054" s="706"/>
      <c r="I1054" s="706"/>
      <c r="J1054" s="706"/>
      <c r="K1054" s="706"/>
      <c r="L1054" s="706"/>
      <c r="M1054" s="706"/>
      <c r="N1054" s="706"/>
      <c r="O1054" s="706"/>
      <c r="P1054" s="706"/>
      <c r="Q1054" s="706"/>
    </row>
    <row r="1055" spans="1:17" x14ac:dyDescent="0.25">
      <c r="A1055" s="713" t="s">
        <v>1</v>
      </c>
      <c r="B1055" s="713"/>
      <c r="C1055" s="713"/>
      <c r="D1055" s="713"/>
      <c r="E1055" s="713"/>
      <c r="F1055" s="713"/>
      <c r="G1055" s="713"/>
      <c r="H1055" s="713"/>
      <c r="I1055" s="713"/>
      <c r="J1055" s="713"/>
      <c r="K1055" s="713"/>
      <c r="L1055" s="713"/>
      <c r="M1055" s="713"/>
      <c r="N1055" s="713"/>
      <c r="O1055" s="713"/>
      <c r="P1055" s="713"/>
      <c r="Q1055" s="713"/>
    </row>
    <row r="1056" spans="1:17" x14ac:dyDescent="0.25">
      <c r="A1056" s="713" t="s">
        <v>2</v>
      </c>
      <c r="B1056" s="713"/>
      <c r="C1056" s="713"/>
      <c r="D1056" s="713"/>
      <c r="E1056" s="713"/>
      <c r="F1056" s="713"/>
      <c r="G1056" s="713"/>
      <c r="H1056" s="713"/>
      <c r="I1056" s="713"/>
      <c r="J1056" s="713"/>
      <c r="K1056" s="713"/>
      <c r="L1056" s="713"/>
      <c r="M1056" s="713"/>
      <c r="N1056" s="713"/>
      <c r="O1056" s="713"/>
      <c r="P1056" s="713"/>
      <c r="Q1056" s="713"/>
    </row>
    <row r="1057" spans="1:17" x14ac:dyDescent="0.25">
      <c r="A1057" s="713" t="s">
        <v>3</v>
      </c>
      <c r="B1057" s="713"/>
      <c r="C1057" s="713"/>
      <c r="D1057" s="713"/>
      <c r="E1057" s="713"/>
      <c r="F1057" s="713"/>
      <c r="G1057" s="713"/>
      <c r="H1057" s="713"/>
      <c r="I1057" s="713"/>
      <c r="J1057" s="713"/>
      <c r="K1057" s="713"/>
      <c r="L1057" s="713"/>
      <c r="M1057" s="713"/>
      <c r="N1057" s="713"/>
      <c r="O1057" s="713"/>
      <c r="P1057" s="713"/>
      <c r="Q1057" s="713"/>
    </row>
    <row r="1058" spans="1:17" x14ac:dyDescent="0.25">
      <c r="A1058" s="713" t="s">
        <v>494</v>
      </c>
      <c r="B1058" s="713"/>
      <c r="C1058" s="713"/>
      <c r="D1058" s="713"/>
      <c r="E1058" s="713"/>
      <c r="F1058" s="713"/>
      <c r="G1058" s="713"/>
      <c r="H1058" s="713"/>
      <c r="I1058" s="713"/>
      <c r="J1058" s="713"/>
      <c r="K1058" s="713"/>
      <c r="L1058" s="713"/>
      <c r="M1058" s="713"/>
      <c r="N1058" s="713"/>
      <c r="O1058" s="713"/>
      <c r="P1058" s="713"/>
      <c r="Q1058" s="713"/>
    </row>
    <row r="1059" spans="1:17" x14ac:dyDescent="0.25">
      <c r="A1059" s="726" t="s">
        <v>4</v>
      </c>
      <c r="B1059" s="726"/>
      <c r="C1059" s="726"/>
      <c r="D1059" s="726"/>
      <c r="E1059" s="726"/>
      <c r="F1059" s="726"/>
      <c r="G1059" s="726"/>
      <c r="H1059" s="726"/>
      <c r="I1059" s="726"/>
      <c r="J1059" s="726"/>
      <c r="K1059" s="726"/>
      <c r="L1059" s="726"/>
      <c r="M1059" s="726"/>
      <c r="N1059" s="726"/>
      <c r="O1059" s="726"/>
      <c r="P1059" s="726"/>
      <c r="Q1059" s="726"/>
    </row>
    <row r="1060" spans="1:17" x14ac:dyDescent="0.25">
      <c r="A1060" s="697" t="s">
        <v>517</v>
      </c>
      <c r="B1060" s="697"/>
      <c r="C1060" s="697"/>
      <c r="D1060" s="697"/>
      <c r="E1060" s="697"/>
      <c r="F1060" s="697"/>
      <c r="G1060" s="697"/>
      <c r="H1060" s="697"/>
      <c r="I1060" s="697"/>
      <c r="J1060" s="697"/>
      <c r="K1060" s="697"/>
      <c r="L1060" s="697"/>
      <c r="M1060" s="697"/>
      <c r="N1060" s="697"/>
      <c r="O1060" s="697"/>
      <c r="P1060" s="697"/>
      <c r="Q1060" s="697"/>
    </row>
    <row r="1061" spans="1:17" ht="18.75" thickBot="1" x14ac:dyDescent="0.3">
      <c r="A1061" s="2"/>
      <c r="B1061" s="2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2"/>
      <c r="P1061" s="2"/>
      <c r="Q1061" s="2"/>
    </row>
    <row r="1062" spans="1:17" ht="15.75" thickTop="1" x14ac:dyDescent="0.25">
      <c r="A1062" s="698" t="s">
        <v>6</v>
      </c>
      <c r="B1062" s="700" t="s">
        <v>7</v>
      </c>
      <c r="C1062" s="702" t="s">
        <v>8</v>
      </c>
      <c r="D1062" s="702" t="s">
        <v>9</v>
      </c>
      <c r="E1062" s="702" t="s">
        <v>10</v>
      </c>
      <c r="F1062" s="702" t="s">
        <v>11</v>
      </c>
      <c r="G1062" s="700" t="s">
        <v>12</v>
      </c>
      <c r="H1062" s="704" t="s">
        <v>13</v>
      </c>
      <c r="I1062" s="704" t="s">
        <v>14</v>
      </c>
      <c r="J1062" s="704" t="s">
        <v>15</v>
      </c>
      <c r="K1062" s="715" t="s">
        <v>16</v>
      </c>
      <c r="L1062" s="716"/>
      <c r="M1062" s="716"/>
      <c r="N1062" s="717"/>
      <c r="O1062" s="721" t="s">
        <v>17</v>
      </c>
      <c r="P1062" s="722"/>
      <c r="Q1062" s="708" t="s">
        <v>18</v>
      </c>
    </row>
    <row r="1063" spans="1:17" x14ac:dyDescent="0.25">
      <c r="A1063" s="699"/>
      <c r="B1063" s="701"/>
      <c r="C1063" s="703"/>
      <c r="D1063" s="703"/>
      <c r="E1063" s="703"/>
      <c r="F1063" s="703"/>
      <c r="G1063" s="701"/>
      <c r="H1063" s="705"/>
      <c r="I1063" s="705"/>
      <c r="J1063" s="705"/>
      <c r="K1063" s="718"/>
      <c r="L1063" s="719"/>
      <c r="M1063" s="719"/>
      <c r="N1063" s="720"/>
      <c r="O1063" s="723"/>
      <c r="P1063" s="724"/>
      <c r="Q1063" s="709"/>
    </row>
    <row r="1064" spans="1:17" x14ac:dyDescent="0.25">
      <c r="A1064" s="699"/>
      <c r="B1064" s="701"/>
      <c r="C1064" s="703"/>
      <c r="D1064" s="703"/>
      <c r="E1064" s="703"/>
      <c r="F1064" s="703"/>
      <c r="G1064" s="701"/>
      <c r="H1064" s="705"/>
      <c r="I1064" s="705"/>
      <c r="J1064" s="705"/>
      <c r="K1064" s="711" t="s">
        <v>19</v>
      </c>
      <c r="L1064" s="711" t="s">
        <v>20</v>
      </c>
      <c r="M1064" s="711" t="s">
        <v>21</v>
      </c>
      <c r="N1064" s="711" t="s">
        <v>22</v>
      </c>
      <c r="O1064" s="695" t="s">
        <v>23</v>
      </c>
      <c r="P1064" s="695" t="s">
        <v>24</v>
      </c>
      <c r="Q1064" s="709"/>
    </row>
    <row r="1065" spans="1:17" ht="15.75" thickBot="1" x14ac:dyDescent="0.3">
      <c r="A1065" s="727"/>
      <c r="B1065" s="725"/>
      <c r="C1065" s="707"/>
      <c r="D1065" s="707"/>
      <c r="E1065" s="707"/>
      <c r="F1065" s="707"/>
      <c r="G1065" s="725"/>
      <c r="H1065" s="696"/>
      <c r="I1065" s="696"/>
      <c r="J1065" s="696"/>
      <c r="K1065" s="712"/>
      <c r="L1065" s="712"/>
      <c r="M1065" s="712"/>
      <c r="N1065" s="712"/>
      <c r="O1065" s="696"/>
      <c r="P1065" s="696"/>
      <c r="Q1065" s="710"/>
    </row>
    <row r="1066" spans="1:17" ht="72" x14ac:dyDescent="0.25">
      <c r="A1066" s="52">
        <v>1</v>
      </c>
      <c r="B1066" s="53">
        <v>32501</v>
      </c>
      <c r="C1066" s="138" t="s">
        <v>518</v>
      </c>
      <c r="D1066" s="625" t="s">
        <v>71</v>
      </c>
      <c r="E1066" s="625" t="s">
        <v>26</v>
      </c>
      <c r="F1066" s="602">
        <v>10</v>
      </c>
      <c r="G1066" s="5" t="s">
        <v>75</v>
      </c>
      <c r="H1066" s="216">
        <v>120000</v>
      </c>
      <c r="I1066" s="159">
        <v>1200000</v>
      </c>
      <c r="J1066" s="214" t="s">
        <v>28</v>
      </c>
      <c r="K1066" s="86">
        <v>0.1</v>
      </c>
      <c r="L1066" s="86">
        <v>0.4</v>
      </c>
      <c r="M1066" s="86">
        <v>0.1</v>
      </c>
      <c r="N1066" s="86">
        <v>0.4</v>
      </c>
      <c r="O1066" s="53"/>
      <c r="P1066" s="53" t="s">
        <v>29</v>
      </c>
      <c r="Q1066" s="626" t="s">
        <v>30</v>
      </c>
    </row>
    <row r="1067" spans="1:17" x14ac:dyDescent="0.25">
      <c r="G1067" s="62"/>
      <c r="I1067" s="108"/>
    </row>
    <row r="1068" spans="1:17" x14ac:dyDescent="0.25">
      <c r="G1068" s="62"/>
      <c r="I1068" s="104"/>
    </row>
    <row r="1069" spans="1:17" ht="15" customHeight="1" x14ac:dyDescent="0.25">
      <c r="G1069" s="62"/>
      <c r="I1069" s="104"/>
    </row>
    <row r="1070" spans="1:17" x14ac:dyDescent="0.25">
      <c r="G1070" s="62"/>
      <c r="I1070" s="104">
        <f>SUM(I1066:I1069)</f>
        <v>1200000</v>
      </c>
    </row>
    <row r="1071" spans="1:17" ht="15.75" customHeight="1" x14ac:dyDescent="0.25">
      <c r="G1071" s="62"/>
      <c r="I1071" s="104"/>
    </row>
    <row r="1072" spans="1:17" x14ac:dyDescent="0.25">
      <c r="G1072" s="62"/>
      <c r="I1072" s="104"/>
    </row>
    <row r="1073" spans="1:17" ht="15" customHeight="1" x14ac:dyDescent="0.25">
      <c r="G1073" s="62"/>
      <c r="I1073" s="104"/>
    </row>
    <row r="1074" spans="1:17" x14ac:dyDescent="0.25">
      <c r="G1074" s="62"/>
      <c r="I1074" s="104"/>
    </row>
    <row r="1075" spans="1:17" ht="149.25" customHeight="1" x14ac:dyDescent="0.25">
      <c r="G1075" s="62"/>
    </row>
    <row r="1076" spans="1:17" x14ac:dyDescent="0.25">
      <c r="A1076" s="706" t="s">
        <v>0</v>
      </c>
      <c r="B1076" s="706"/>
      <c r="C1076" s="706"/>
      <c r="D1076" s="706"/>
      <c r="E1076" s="706"/>
      <c r="F1076" s="706"/>
      <c r="G1076" s="706"/>
      <c r="H1076" s="706"/>
      <c r="I1076" s="706"/>
      <c r="J1076" s="706"/>
      <c r="K1076" s="706"/>
      <c r="L1076" s="706"/>
      <c r="M1076" s="706"/>
      <c r="N1076" s="706"/>
      <c r="O1076" s="706"/>
      <c r="P1076" s="706"/>
      <c r="Q1076" s="706"/>
    </row>
    <row r="1077" spans="1:17" x14ac:dyDescent="0.25">
      <c r="A1077" s="713" t="s">
        <v>1</v>
      </c>
      <c r="B1077" s="713"/>
      <c r="C1077" s="713"/>
      <c r="D1077" s="713"/>
      <c r="E1077" s="713"/>
      <c r="F1077" s="713"/>
      <c r="G1077" s="713"/>
      <c r="H1077" s="713"/>
      <c r="I1077" s="713"/>
      <c r="J1077" s="713"/>
      <c r="K1077" s="713"/>
      <c r="L1077" s="713"/>
      <c r="M1077" s="713"/>
      <c r="N1077" s="713"/>
      <c r="O1077" s="713"/>
      <c r="P1077" s="713"/>
      <c r="Q1077" s="713"/>
    </row>
    <row r="1078" spans="1:17" x14ac:dyDescent="0.25">
      <c r="A1078" s="713" t="s">
        <v>2</v>
      </c>
      <c r="B1078" s="713"/>
      <c r="C1078" s="713"/>
      <c r="D1078" s="713"/>
      <c r="E1078" s="713"/>
      <c r="F1078" s="713"/>
      <c r="G1078" s="713"/>
      <c r="H1078" s="713"/>
      <c r="I1078" s="713"/>
      <c r="J1078" s="713"/>
      <c r="K1078" s="713"/>
      <c r="L1078" s="713"/>
      <c r="M1078" s="713"/>
      <c r="N1078" s="713"/>
      <c r="O1078" s="713"/>
      <c r="P1078" s="713"/>
      <c r="Q1078" s="713"/>
    </row>
    <row r="1079" spans="1:17" x14ac:dyDescent="0.25">
      <c r="A1079" s="713" t="s">
        <v>3</v>
      </c>
      <c r="B1079" s="713"/>
      <c r="C1079" s="713"/>
      <c r="D1079" s="713"/>
      <c r="E1079" s="713"/>
      <c r="F1079" s="713"/>
      <c r="G1079" s="713"/>
      <c r="H1079" s="713"/>
      <c r="I1079" s="713"/>
      <c r="J1079" s="713"/>
      <c r="K1079" s="713"/>
      <c r="L1079" s="713"/>
      <c r="M1079" s="713"/>
      <c r="N1079" s="713"/>
      <c r="O1079" s="713"/>
      <c r="P1079" s="713"/>
      <c r="Q1079" s="713"/>
    </row>
    <row r="1080" spans="1:17" x14ac:dyDescent="0.25">
      <c r="A1080" s="713" t="s">
        <v>494</v>
      </c>
      <c r="B1080" s="713"/>
      <c r="C1080" s="713"/>
      <c r="D1080" s="713"/>
      <c r="E1080" s="713"/>
      <c r="F1080" s="713"/>
      <c r="G1080" s="713"/>
      <c r="H1080" s="713"/>
      <c r="I1080" s="713"/>
      <c r="J1080" s="713"/>
      <c r="K1080" s="713"/>
      <c r="L1080" s="713"/>
      <c r="M1080" s="713"/>
      <c r="N1080" s="713"/>
      <c r="O1080" s="713"/>
      <c r="P1080" s="713"/>
      <c r="Q1080" s="713"/>
    </row>
    <row r="1081" spans="1:17" x14ac:dyDescent="0.25">
      <c r="A1081" s="714" t="s">
        <v>4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  <c r="M1081" s="714"/>
      <c r="N1081" s="714"/>
      <c r="O1081" s="714"/>
      <c r="P1081" s="714"/>
      <c r="Q1081" s="714"/>
    </row>
    <row r="1082" spans="1:17" x14ac:dyDescent="0.25">
      <c r="A1082" s="737" t="s">
        <v>92</v>
      </c>
      <c r="B1082" s="737"/>
      <c r="C1082" s="737"/>
      <c r="D1082" s="737"/>
      <c r="E1082" s="737"/>
      <c r="F1082" s="737"/>
      <c r="G1082" s="737"/>
      <c r="H1082" s="737"/>
      <c r="I1082" s="737"/>
      <c r="J1082" s="737"/>
      <c r="K1082" s="737"/>
      <c r="L1082" s="737"/>
      <c r="M1082" s="737"/>
      <c r="N1082" s="737"/>
      <c r="O1082" s="737"/>
      <c r="P1082" s="737"/>
      <c r="Q1082" s="737"/>
    </row>
    <row r="1083" spans="1:17" ht="18.75" thickBot="1" x14ac:dyDescent="0.3">
      <c r="A1083" s="2"/>
      <c r="B1083" s="2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2"/>
      <c r="P1083" s="2"/>
      <c r="Q1083" s="2"/>
    </row>
    <row r="1084" spans="1:17" ht="15.75" thickTop="1" x14ac:dyDescent="0.25">
      <c r="A1084" s="698" t="s">
        <v>6</v>
      </c>
      <c r="B1084" s="700" t="s">
        <v>7</v>
      </c>
      <c r="C1084" s="702" t="s">
        <v>8</v>
      </c>
      <c r="D1084" s="702" t="s">
        <v>9</v>
      </c>
      <c r="E1084" s="702" t="s">
        <v>10</v>
      </c>
      <c r="F1084" s="702" t="s">
        <v>11</v>
      </c>
      <c r="G1084" s="700" t="s">
        <v>12</v>
      </c>
      <c r="H1084" s="704" t="s">
        <v>13</v>
      </c>
      <c r="I1084" s="704" t="s">
        <v>14</v>
      </c>
      <c r="J1084" s="704" t="s">
        <v>15</v>
      </c>
      <c r="K1084" s="715" t="s">
        <v>16</v>
      </c>
      <c r="L1084" s="716"/>
      <c r="M1084" s="716"/>
      <c r="N1084" s="717"/>
      <c r="O1084" s="721" t="s">
        <v>17</v>
      </c>
      <c r="P1084" s="722"/>
      <c r="Q1084" s="708" t="s">
        <v>18</v>
      </c>
    </row>
    <row r="1085" spans="1:17" x14ac:dyDescent="0.25">
      <c r="A1085" s="699"/>
      <c r="B1085" s="701"/>
      <c r="C1085" s="703"/>
      <c r="D1085" s="703"/>
      <c r="E1085" s="703"/>
      <c r="F1085" s="703"/>
      <c r="G1085" s="701"/>
      <c r="H1085" s="705"/>
      <c r="I1085" s="705"/>
      <c r="J1085" s="705"/>
      <c r="K1085" s="718"/>
      <c r="L1085" s="719"/>
      <c r="M1085" s="719"/>
      <c r="N1085" s="720"/>
      <c r="O1085" s="723"/>
      <c r="P1085" s="724"/>
      <c r="Q1085" s="709"/>
    </row>
    <row r="1086" spans="1:17" x14ac:dyDescent="0.25">
      <c r="A1086" s="699"/>
      <c r="B1086" s="701"/>
      <c r="C1086" s="703"/>
      <c r="D1086" s="703"/>
      <c r="E1086" s="703"/>
      <c r="F1086" s="703"/>
      <c r="G1086" s="701"/>
      <c r="H1086" s="705"/>
      <c r="I1086" s="705"/>
      <c r="J1086" s="705"/>
      <c r="K1086" s="711" t="s">
        <v>19</v>
      </c>
      <c r="L1086" s="711" t="s">
        <v>20</v>
      </c>
      <c r="M1086" s="711" t="s">
        <v>21</v>
      </c>
      <c r="N1086" s="711" t="s">
        <v>22</v>
      </c>
      <c r="O1086" s="695" t="s">
        <v>23</v>
      </c>
      <c r="P1086" s="695" t="s">
        <v>24</v>
      </c>
      <c r="Q1086" s="709"/>
    </row>
    <row r="1087" spans="1:17" ht="15.75" thickBot="1" x14ac:dyDescent="0.3">
      <c r="A1087" s="727"/>
      <c r="B1087" s="725"/>
      <c r="C1087" s="707"/>
      <c r="D1087" s="707"/>
      <c r="E1087" s="707"/>
      <c r="F1087" s="707"/>
      <c r="G1087" s="725"/>
      <c r="H1087" s="696"/>
      <c r="I1087" s="696"/>
      <c r="J1087" s="696"/>
      <c r="K1087" s="712"/>
      <c r="L1087" s="712"/>
      <c r="M1087" s="712"/>
      <c r="N1087" s="712"/>
      <c r="O1087" s="696"/>
      <c r="P1087" s="696"/>
      <c r="Q1087" s="710"/>
    </row>
    <row r="1088" spans="1:17" ht="72.75" thickBot="1" x14ac:dyDescent="0.3">
      <c r="A1088" s="22">
        <v>1</v>
      </c>
      <c r="B1088" s="23">
        <v>33101</v>
      </c>
      <c r="C1088" s="174" t="s">
        <v>509</v>
      </c>
      <c r="D1088" s="178" t="s">
        <v>71</v>
      </c>
      <c r="E1088" s="178" t="s">
        <v>72</v>
      </c>
      <c r="F1088" s="23">
        <v>1</v>
      </c>
      <c r="G1088" s="174" t="s">
        <v>75</v>
      </c>
      <c r="H1088" s="603">
        <v>870000</v>
      </c>
      <c r="I1088" s="604">
        <v>870000</v>
      </c>
      <c r="J1088" s="57" t="s">
        <v>28</v>
      </c>
      <c r="K1088" s="58">
        <v>0.25</v>
      </c>
      <c r="L1088" s="58">
        <v>0.25</v>
      </c>
      <c r="M1088" s="58">
        <v>0.25</v>
      </c>
      <c r="N1088" s="58">
        <v>0.25</v>
      </c>
      <c r="O1088" s="147" t="s">
        <v>29</v>
      </c>
      <c r="P1088" s="247"/>
      <c r="Q1088" s="235" t="s">
        <v>30</v>
      </c>
    </row>
    <row r="1089" spans="7:9" ht="15.75" thickTop="1" x14ac:dyDescent="0.25">
      <c r="G1089" s="62"/>
    </row>
    <row r="1090" spans="7:9" x14ac:dyDescent="0.25">
      <c r="G1090" s="62"/>
    </row>
    <row r="1091" spans="7:9" x14ac:dyDescent="0.25">
      <c r="G1091" s="62"/>
      <c r="I1091" s="61">
        <v>870000</v>
      </c>
    </row>
    <row r="1092" spans="7:9" x14ac:dyDescent="0.25">
      <c r="G1092" s="62"/>
    </row>
    <row r="1093" spans="7:9" x14ac:dyDescent="0.25">
      <c r="G1093" s="62"/>
    </row>
    <row r="1094" spans="7:9" x14ac:dyDescent="0.25">
      <c r="G1094" s="62"/>
    </row>
    <row r="1095" spans="7:9" x14ac:dyDescent="0.25">
      <c r="G1095" s="62"/>
    </row>
    <row r="1096" spans="7:9" x14ac:dyDescent="0.25">
      <c r="G1096" s="62"/>
    </row>
    <row r="1097" spans="7:9" x14ac:dyDescent="0.25">
      <c r="G1097" s="62"/>
    </row>
    <row r="1098" spans="7:9" x14ac:dyDescent="0.25">
      <c r="G1098" s="62"/>
    </row>
    <row r="1099" spans="7:9" x14ac:dyDescent="0.25">
      <c r="G1099" s="62"/>
    </row>
    <row r="1100" spans="7:9" x14ac:dyDescent="0.25">
      <c r="G1100" s="62"/>
    </row>
    <row r="1101" spans="7:9" x14ac:dyDescent="0.25">
      <c r="G1101" s="62"/>
    </row>
    <row r="1102" spans="7:9" x14ac:dyDescent="0.25">
      <c r="G1102" s="62"/>
    </row>
    <row r="1103" spans="7:9" x14ac:dyDescent="0.25">
      <c r="G1103" s="62"/>
    </row>
    <row r="1104" spans="7:9" x14ac:dyDescent="0.25">
      <c r="G1104" s="62"/>
    </row>
    <row r="1105" spans="1:17" x14ac:dyDescent="0.25">
      <c r="G1105" s="62"/>
    </row>
    <row r="1106" spans="1:17" x14ac:dyDescent="0.25">
      <c r="G1106" s="62"/>
    </row>
    <row r="1107" spans="1:17" x14ac:dyDescent="0.25">
      <c r="G1107" s="62"/>
    </row>
    <row r="1108" spans="1:17" x14ac:dyDescent="0.25">
      <c r="G1108" s="62"/>
      <c r="I1108" s="61"/>
    </row>
    <row r="1109" spans="1:17" x14ac:dyDescent="0.25">
      <c r="G1109" s="62"/>
      <c r="I1109" s="102"/>
    </row>
    <row r="1110" spans="1:17" x14ac:dyDescent="0.25">
      <c r="G1110" s="62"/>
    </row>
    <row r="1111" spans="1:17" ht="15.75" customHeight="1" x14ac:dyDescent="0.25">
      <c r="G1111" s="62"/>
    </row>
    <row r="1112" spans="1:17" x14ac:dyDescent="0.25">
      <c r="G1112" s="62"/>
    </row>
    <row r="1113" spans="1:17" ht="15" customHeight="1" x14ac:dyDescent="0.25">
      <c r="G1113" s="62"/>
    </row>
    <row r="1114" spans="1:17" x14ac:dyDescent="0.25">
      <c r="A1114" s="706" t="s">
        <v>0</v>
      </c>
      <c r="B1114" s="706"/>
      <c r="C1114" s="706"/>
      <c r="D1114" s="706"/>
      <c r="E1114" s="706"/>
      <c r="F1114" s="706"/>
      <c r="G1114" s="706"/>
      <c r="H1114" s="706"/>
      <c r="I1114" s="706"/>
      <c r="J1114" s="706"/>
      <c r="K1114" s="706"/>
      <c r="L1114" s="706"/>
      <c r="M1114" s="706"/>
      <c r="N1114" s="706"/>
      <c r="O1114" s="706"/>
      <c r="P1114" s="706"/>
      <c r="Q1114" s="706"/>
    </row>
    <row r="1115" spans="1:17" ht="78.75" customHeight="1" x14ac:dyDescent="0.25">
      <c r="A1115" s="713" t="s">
        <v>1</v>
      </c>
      <c r="B1115" s="713"/>
      <c r="C1115" s="713"/>
      <c r="D1115" s="713"/>
      <c r="E1115" s="713"/>
      <c r="F1115" s="713"/>
      <c r="G1115" s="713"/>
      <c r="H1115" s="713"/>
      <c r="I1115" s="713"/>
      <c r="J1115" s="713"/>
      <c r="K1115" s="713"/>
      <c r="L1115" s="713"/>
      <c r="M1115" s="713"/>
      <c r="N1115" s="713"/>
      <c r="O1115" s="713"/>
      <c r="P1115" s="713"/>
      <c r="Q1115" s="713"/>
    </row>
    <row r="1116" spans="1:17" ht="70.5" customHeight="1" x14ac:dyDescent="0.25">
      <c r="A1116" s="713" t="s">
        <v>2</v>
      </c>
      <c r="B1116" s="713"/>
      <c r="C1116" s="713"/>
      <c r="D1116" s="713"/>
      <c r="E1116" s="713"/>
      <c r="F1116" s="713"/>
      <c r="G1116" s="713"/>
      <c r="H1116" s="713"/>
      <c r="I1116" s="713"/>
      <c r="J1116" s="713"/>
      <c r="K1116" s="713"/>
      <c r="L1116" s="713"/>
      <c r="M1116" s="713"/>
      <c r="N1116" s="713"/>
      <c r="O1116" s="713"/>
      <c r="P1116" s="713"/>
      <c r="Q1116" s="713"/>
    </row>
    <row r="1117" spans="1:17" x14ac:dyDescent="0.25">
      <c r="A1117" s="713" t="s">
        <v>3</v>
      </c>
      <c r="B1117" s="713"/>
      <c r="C1117" s="713"/>
      <c r="D1117" s="713"/>
      <c r="E1117" s="713"/>
      <c r="F1117" s="713"/>
      <c r="G1117" s="713"/>
      <c r="H1117" s="713"/>
      <c r="I1117" s="713"/>
      <c r="J1117" s="713"/>
      <c r="K1117" s="713"/>
      <c r="L1117" s="713"/>
      <c r="M1117" s="713"/>
      <c r="N1117" s="713"/>
      <c r="O1117" s="713"/>
      <c r="P1117" s="713"/>
      <c r="Q1117" s="713"/>
    </row>
    <row r="1118" spans="1:17" x14ac:dyDescent="0.25">
      <c r="A1118" s="713" t="s">
        <v>494</v>
      </c>
      <c r="B1118" s="713"/>
      <c r="C1118" s="713"/>
      <c r="D1118" s="713"/>
      <c r="E1118" s="713"/>
      <c r="F1118" s="713"/>
      <c r="G1118" s="713"/>
      <c r="H1118" s="713"/>
      <c r="I1118" s="713"/>
      <c r="J1118" s="713"/>
      <c r="K1118" s="713"/>
      <c r="L1118" s="713"/>
      <c r="M1118" s="713"/>
      <c r="N1118" s="713"/>
      <c r="O1118" s="713"/>
      <c r="P1118" s="713"/>
      <c r="Q1118" s="713"/>
    </row>
    <row r="1119" spans="1:17" x14ac:dyDescent="0.25">
      <c r="A1119" s="726" t="s">
        <v>4</v>
      </c>
      <c r="B1119" s="726"/>
      <c r="C1119" s="726"/>
      <c r="D1119" s="726"/>
      <c r="E1119" s="726"/>
      <c r="F1119" s="726"/>
      <c r="G1119" s="726"/>
      <c r="H1119" s="726"/>
      <c r="I1119" s="726"/>
      <c r="J1119" s="726"/>
      <c r="K1119" s="726"/>
      <c r="L1119" s="726"/>
      <c r="M1119" s="726"/>
      <c r="N1119" s="726"/>
      <c r="O1119" s="726"/>
      <c r="P1119" s="726"/>
      <c r="Q1119" s="726"/>
    </row>
    <row r="1120" spans="1:17" x14ac:dyDescent="0.25">
      <c r="A1120" s="706" t="s">
        <v>93</v>
      </c>
      <c r="B1120" s="706"/>
      <c r="C1120" s="706"/>
      <c r="D1120" s="706"/>
      <c r="E1120" s="706"/>
      <c r="F1120" s="706"/>
      <c r="G1120" s="706"/>
      <c r="H1120" s="706"/>
      <c r="I1120" s="706"/>
      <c r="J1120" s="706"/>
      <c r="K1120" s="706"/>
      <c r="L1120" s="706"/>
      <c r="M1120" s="706"/>
      <c r="N1120" s="706"/>
      <c r="O1120" s="706"/>
      <c r="P1120" s="706"/>
      <c r="Q1120" s="706"/>
    </row>
    <row r="1121" spans="1:17" ht="18.75" thickBot="1" x14ac:dyDescent="0.3">
      <c r="A1121" s="2"/>
      <c r="B1121" s="2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2"/>
      <c r="P1121" s="2"/>
      <c r="Q1121" s="2"/>
    </row>
    <row r="1122" spans="1:17" ht="15.75" thickTop="1" x14ac:dyDescent="0.25">
      <c r="A1122" s="698" t="s">
        <v>6</v>
      </c>
      <c r="B1122" s="700" t="s">
        <v>7</v>
      </c>
      <c r="C1122" s="702" t="s">
        <v>8</v>
      </c>
      <c r="D1122" s="702" t="s">
        <v>9</v>
      </c>
      <c r="E1122" s="702" t="s">
        <v>10</v>
      </c>
      <c r="F1122" s="702" t="s">
        <v>11</v>
      </c>
      <c r="G1122" s="700" t="s">
        <v>12</v>
      </c>
      <c r="H1122" s="704" t="s">
        <v>13</v>
      </c>
      <c r="I1122" s="704" t="s">
        <v>14</v>
      </c>
      <c r="J1122" s="704" t="s">
        <v>15</v>
      </c>
      <c r="K1122" s="715" t="s">
        <v>16</v>
      </c>
      <c r="L1122" s="716"/>
      <c r="M1122" s="716"/>
      <c r="N1122" s="717"/>
      <c r="O1122" s="721" t="s">
        <v>17</v>
      </c>
      <c r="P1122" s="722"/>
      <c r="Q1122" s="708" t="s">
        <v>18</v>
      </c>
    </row>
    <row r="1123" spans="1:17" x14ac:dyDescent="0.25">
      <c r="A1123" s="699"/>
      <c r="B1123" s="701"/>
      <c r="C1123" s="703"/>
      <c r="D1123" s="703"/>
      <c r="E1123" s="703"/>
      <c r="F1123" s="703"/>
      <c r="G1123" s="701"/>
      <c r="H1123" s="705"/>
      <c r="I1123" s="705"/>
      <c r="J1123" s="705"/>
      <c r="K1123" s="718"/>
      <c r="L1123" s="719"/>
      <c r="M1123" s="719"/>
      <c r="N1123" s="720"/>
      <c r="O1123" s="723"/>
      <c r="P1123" s="724"/>
      <c r="Q1123" s="709"/>
    </row>
    <row r="1124" spans="1:17" x14ac:dyDescent="0.25">
      <c r="A1124" s="699"/>
      <c r="B1124" s="701"/>
      <c r="C1124" s="703"/>
      <c r="D1124" s="703"/>
      <c r="E1124" s="703"/>
      <c r="F1124" s="703"/>
      <c r="G1124" s="701"/>
      <c r="H1124" s="705"/>
      <c r="I1124" s="705"/>
      <c r="J1124" s="705"/>
      <c r="K1124" s="711" t="s">
        <v>19</v>
      </c>
      <c r="L1124" s="711" t="s">
        <v>20</v>
      </c>
      <c r="M1124" s="711" t="s">
        <v>21</v>
      </c>
      <c r="N1124" s="711" t="s">
        <v>22</v>
      </c>
      <c r="O1124" s="695" t="s">
        <v>23</v>
      </c>
      <c r="P1124" s="695" t="s">
        <v>24</v>
      </c>
      <c r="Q1124" s="709"/>
    </row>
    <row r="1125" spans="1:17" ht="15.75" thickBot="1" x14ac:dyDescent="0.3">
      <c r="A1125" s="727"/>
      <c r="B1125" s="725"/>
      <c r="C1125" s="707"/>
      <c r="D1125" s="707"/>
      <c r="E1125" s="707"/>
      <c r="F1125" s="707"/>
      <c r="G1125" s="725"/>
      <c r="H1125" s="696"/>
      <c r="I1125" s="696"/>
      <c r="J1125" s="696"/>
      <c r="K1125" s="712"/>
      <c r="L1125" s="712"/>
      <c r="M1125" s="712"/>
      <c r="N1125" s="712"/>
      <c r="O1125" s="696"/>
      <c r="P1125" s="696"/>
      <c r="Q1125" s="710"/>
    </row>
    <row r="1126" spans="1:17" ht="72.75" thickBot="1" x14ac:dyDescent="0.3">
      <c r="A1126" s="129">
        <v>1</v>
      </c>
      <c r="B1126" s="71">
        <v>33603</v>
      </c>
      <c r="C1126" s="165" t="s">
        <v>420</v>
      </c>
      <c r="D1126" s="164" t="s">
        <v>71</v>
      </c>
      <c r="E1126" s="164" t="s">
        <v>26</v>
      </c>
      <c r="F1126" s="71">
        <v>600</v>
      </c>
      <c r="G1126" s="164" t="s">
        <v>75</v>
      </c>
      <c r="H1126" s="177">
        <v>41.79</v>
      </c>
      <c r="I1126" s="177">
        <v>25078</v>
      </c>
      <c r="J1126" s="73" t="s">
        <v>28</v>
      </c>
      <c r="K1126" s="74">
        <v>0.1</v>
      </c>
      <c r="L1126" s="74">
        <v>0.4</v>
      </c>
      <c r="M1126" s="74">
        <v>0.1</v>
      </c>
      <c r="N1126" s="74">
        <v>0.4</v>
      </c>
      <c r="O1126" s="83" t="s">
        <v>29</v>
      </c>
      <c r="P1126" s="83"/>
      <c r="Q1126" s="238" t="s">
        <v>30</v>
      </c>
    </row>
    <row r="1127" spans="1:17" ht="15.75" thickTop="1" x14ac:dyDescent="0.25">
      <c r="G1127" s="62"/>
    </row>
    <row r="1128" spans="1:17" x14ac:dyDescent="0.25">
      <c r="G1128" s="62"/>
    </row>
    <row r="1129" spans="1:17" ht="14.25" customHeight="1" x14ac:dyDescent="0.25">
      <c r="G1129" s="62"/>
    </row>
    <row r="1130" spans="1:17" ht="14.25" customHeight="1" x14ac:dyDescent="0.25">
      <c r="G1130" s="62"/>
    </row>
    <row r="1131" spans="1:17" ht="14.25" customHeight="1" x14ac:dyDescent="0.25">
      <c r="G1131" s="62"/>
      <c r="I1131" s="70">
        <v>25078</v>
      </c>
    </row>
    <row r="1132" spans="1:17" ht="14.25" customHeight="1" x14ac:dyDescent="0.25">
      <c r="G1132" s="62"/>
    </row>
    <row r="1133" spans="1:17" ht="14.25" customHeight="1" x14ac:dyDescent="0.25">
      <c r="G1133" s="62"/>
    </row>
    <row r="1134" spans="1:17" ht="14.25" customHeight="1" x14ac:dyDescent="0.25">
      <c r="G1134" s="62"/>
    </row>
    <row r="1135" spans="1:17" ht="14.25" customHeight="1" x14ac:dyDescent="0.25">
      <c r="G1135" s="62"/>
    </row>
    <row r="1136" spans="1:17" ht="14.25" customHeight="1" x14ac:dyDescent="0.25">
      <c r="G1136" s="62"/>
    </row>
    <row r="1137" spans="7:7" ht="14.25" customHeight="1" x14ac:dyDescent="0.25">
      <c r="G1137" s="62"/>
    </row>
    <row r="1138" spans="7:7" ht="14.25" customHeight="1" x14ac:dyDescent="0.25">
      <c r="G1138" s="62"/>
    </row>
    <row r="1139" spans="7:7" ht="14.25" customHeight="1" x14ac:dyDescent="0.25">
      <c r="G1139" s="62"/>
    </row>
    <row r="1140" spans="7:7" x14ac:dyDescent="0.25">
      <c r="G1140" s="62"/>
    </row>
    <row r="1141" spans="7:7" x14ac:dyDescent="0.25">
      <c r="G1141" s="62"/>
    </row>
    <row r="1142" spans="7:7" x14ac:dyDescent="0.25">
      <c r="G1142" s="62"/>
    </row>
    <row r="1143" spans="7:7" x14ac:dyDescent="0.25">
      <c r="G1143" s="62"/>
    </row>
    <row r="1144" spans="7:7" x14ac:dyDescent="0.25">
      <c r="G1144" s="62"/>
    </row>
    <row r="1145" spans="7:7" x14ac:dyDescent="0.25">
      <c r="G1145" s="62"/>
    </row>
    <row r="1146" spans="7:7" x14ac:dyDescent="0.25">
      <c r="G1146" s="62"/>
    </row>
    <row r="1147" spans="7:7" x14ac:dyDescent="0.25">
      <c r="G1147" s="62"/>
    </row>
    <row r="1148" spans="7:7" x14ac:dyDescent="0.25">
      <c r="G1148" s="62"/>
    </row>
    <row r="1149" spans="7:7" x14ac:dyDescent="0.25">
      <c r="G1149" s="62"/>
    </row>
    <row r="1150" spans="7:7" ht="47.45" customHeight="1" x14ac:dyDescent="0.25">
      <c r="G1150" s="62"/>
    </row>
    <row r="1151" spans="7:7" x14ac:dyDescent="0.25">
      <c r="G1151" s="62"/>
    </row>
    <row r="1152" spans="7:7" ht="15.75" customHeight="1" x14ac:dyDescent="0.25">
      <c r="G1152" s="62"/>
    </row>
    <row r="1153" spans="1:17" x14ac:dyDescent="0.25">
      <c r="A1153" s="706" t="s">
        <v>0</v>
      </c>
      <c r="B1153" s="706"/>
      <c r="C1153" s="706"/>
      <c r="D1153" s="706"/>
      <c r="E1153" s="706"/>
      <c r="F1153" s="706"/>
      <c r="G1153" s="706"/>
      <c r="H1153" s="706"/>
      <c r="I1153" s="706"/>
      <c r="J1153" s="706"/>
      <c r="K1153" s="706"/>
      <c r="L1153" s="706"/>
      <c r="M1153" s="706"/>
      <c r="N1153" s="706"/>
      <c r="O1153" s="706"/>
      <c r="P1153" s="706"/>
      <c r="Q1153" s="706"/>
    </row>
    <row r="1154" spans="1:17" ht="15" customHeight="1" x14ac:dyDescent="0.25">
      <c r="A1154" s="713" t="s">
        <v>1</v>
      </c>
      <c r="B1154" s="713"/>
      <c r="C1154" s="713"/>
      <c r="D1154" s="713"/>
      <c r="E1154" s="713"/>
      <c r="F1154" s="713"/>
      <c r="G1154" s="713"/>
      <c r="H1154" s="713"/>
      <c r="I1154" s="713"/>
      <c r="J1154" s="713"/>
      <c r="K1154" s="713"/>
      <c r="L1154" s="713"/>
      <c r="M1154" s="713"/>
      <c r="N1154" s="713"/>
      <c r="O1154" s="713"/>
      <c r="P1154" s="713"/>
      <c r="Q1154" s="713"/>
    </row>
    <row r="1155" spans="1:17" x14ac:dyDescent="0.25">
      <c r="A1155" s="713" t="s">
        <v>2</v>
      </c>
      <c r="B1155" s="713"/>
      <c r="C1155" s="713"/>
      <c r="D1155" s="713"/>
      <c r="E1155" s="713"/>
      <c r="F1155" s="713"/>
      <c r="G1155" s="713"/>
      <c r="H1155" s="713"/>
      <c r="I1155" s="713"/>
      <c r="J1155" s="713"/>
      <c r="K1155" s="713"/>
      <c r="L1155" s="713"/>
      <c r="M1155" s="713"/>
      <c r="N1155" s="713"/>
      <c r="O1155" s="713"/>
      <c r="P1155" s="713"/>
      <c r="Q1155" s="713"/>
    </row>
    <row r="1156" spans="1:17" ht="42.75" customHeight="1" x14ac:dyDescent="0.25">
      <c r="A1156" s="713" t="s">
        <v>3</v>
      </c>
      <c r="B1156" s="713"/>
      <c r="C1156" s="713"/>
      <c r="D1156" s="713"/>
      <c r="E1156" s="713"/>
      <c r="F1156" s="713"/>
      <c r="G1156" s="713"/>
      <c r="H1156" s="713"/>
      <c r="I1156" s="713"/>
      <c r="J1156" s="713"/>
      <c r="K1156" s="713"/>
      <c r="L1156" s="713"/>
      <c r="M1156" s="713"/>
      <c r="N1156" s="713"/>
      <c r="O1156" s="713"/>
      <c r="P1156" s="713"/>
      <c r="Q1156" s="713"/>
    </row>
    <row r="1157" spans="1:17" ht="36" customHeight="1" x14ac:dyDescent="0.25">
      <c r="A1157" s="713" t="s">
        <v>494</v>
      </c>
      <c r="B1157" s="713"/>
      <c r="C1157" s="713"/>
      <c r="D1157" s="713"/>
      <c r="E1157" s="713"/>
      <c r="F1157" s="713"/>
      <c r="G1157" s="713"/>
      <c r="H1157" s="713"/>
      <c r="I1157" s="713"/>
      <c r="J1157" s="713"/>
      <c r="K1157" s="713"/>
      <c r="L1157" s="713"/>
      <c r="M1157" s="713"/>
      <c r="N1157" s="713"/>
      <c r="O1157" s="713"/>
      <c r="P1157" s="713"/>
      <c r="Q1157" s="713"/>
    </row>
    <row r="1158" spans="1:17" ht="49.5" customHeight="1" x14ac:dyDescent="0.25">
      <c r="A1158" s="714" t="s">
        <v>4</v>
      </c>
      <c r="B1158" s="714"/>
      <c r="C1158" s="714"/>
      <c r="D1158" s="714"/>
      <c r="E1158" s="714"/>
      <c r="F1158" s="714"/>
      <c r="G1158" s="714"/>
      <c r="H1158" s="714"/>
      <c r="I1158" s="714"/>
      <c r="J1158" s="714"/>
      <c r="K1158" s="714"/>
      <c r="L1158" s="714"/>
      <c r="M1158" s="714"/>
      <c r="N1158" s="714"/>
      <c r="O1158" s="714"/>
      <c r="P1158" s="714"/>
      <c r="Q1158" s="714"/>
    </row>
    <row r="1159" spans="1:17" ht="48.75" customHeight="1" x14ac:dyDescent="0.25">
      <c r="A1159" s="737" t="s">
        <v>94</v>
      </c>
      <c r="B1159" s="737"/>
      <c r="C1159" s="737"/>
      <c r="D1159" s="737"/>
      <c r="E1159" s="737"/>
      <c r="F1159" s="737"/>
      <c r="G1159" s="737"/>
      <c r="H1159" s="737"/>
      <c r="I1159" s="737"/>
      <c r="J1159" s="737"/>
      <c r="K1159" s="737"/>
      <c r="L1159" s="737"/>
      <c r="M1159" s="737"/>
      <c r="N1159" s="737"/>
      <c r="O1159" s="737"/>
      <c r="P1159" s="737"/>
      <c r="Q1159" s="737"/>
    </row>
    <row r="1160" spans="1:17" ht="18.75" thickBot="1" x14ac:dyDescent="0.3">
      <c r="A1160" s="2"/>
      <c r="B1160" s="2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2"/>
      <c r="P1160" s="2"/>
      <c r="Q1160" s="2"/>
    </row>
    <row r="1161" spans="1:17" ht="15.75" thickTop="1" x14ac:dyDescent="0.25">
      <c r="A1161" s="698" t="s">
        <v>6</v>
      </c>
      <c r="B1161" s="700" t="s">
        <v>7</v>
      </c>
      <c r="C1161" s="702" t="s">
        <v>8</v>
      </c>
      <c r="D1161" s="702" t="s">
        <v>9</v>
      </c>
      <c r="E1161" s="702" t="s">
        <v>10</v>
      </c>
      <c r="F1161" s="702" t="s">
        <v>11</v>
      </c>
      <c r="G1161" s="700" t="s">
        <v>12</v>
      </c>
      <c r="H1161" s="704" t="s">
        <v>13</v>
      </c>
      <c r="I1161" s="704" t="s">
        <v>14</v>
      </c>
      <c r="J1161" s="704" t="s">
        <v>15</v>
      </c>
      <c r="K1161" s="715" t="s">
        <v>16</v>
      </c>
      <c r="L1161" s="716"/>
      <c r="M1161" s="716"/>
      <c r="N1161" s="717"/>
      <c r="O1161" s="721" t="s">
        <v>17</v>
      </c>
      <c r="P1161" s="722"/>
      <c r="Q1161" s="708" t="s">
        <v>18</v>
      </c>
    </row>
    <row r="1162" spans="1:17" x14ac:dyDescent="0.25">
      <c r="A1162" s="699"/>
      <c r="B1162" s="701"/>
      <c r="C1162" s="703"/>
      <c r="D1162" s="703"/>
      <c r="E1162" s="703"/>
      <c r="F1162" s="703"/>
      <c r="G1162" s="701"/>
      <c r="H1162" s="705"/>
      <c r="I1162" s="705"/>
      <c r="J1162" s="705"/>
      <c r="K1162" s="718"/>
      <c r="L1162" s="719"/>
      <c r="M1162" s="719"/>
      <c r="N1162" s="720"/>
      <c r="O1162" s="723"/>
      <c r="P1162" s="724"/>
      <c r="Q1162" s="709"/>
    </row>
    <row r="1163" spans="1:17" x14ac:dyDescent="0.25">
      <c r="A1163" s="699"/>
      <c r="B1163" s="701"/>
      <c r="C1163" s="703"/>
      <c r="D1163" s="703"/>
      <c r="E1163" s="703"/>
      <c r="F1163" s="703"/>
      <c r="G1163" s="701"/>
      <c r="H1163" s="705"/>
      <c r="I1163" s="705"/>
      <c r="J1163" s="705"/>
      <c r="K1163" s="711" t="s">
        <v>19</v>
      </c>
      <c r="L1163" s="711" t="s">
        <v>20</v>
      </c>
      <c r="M1163" s="711" t="s">
        <v>21</v>
      </c>
      <c r="N1163" s="711" t="s">
        <v>22</v>
      </c>
      <c r="O1163" s="695" t="s">
        <v>23</v>
      </c>
      <c r="P1163" s="695" t="s">
        <v>24</v>
      </c>
      <c r="Q1163" s="709"/>
    </row>
    <row r="1164" spans="1:17" ht="15.75" thickBot="1" x14ac:dyDescent="0.3">
      <c r="A1164" s="727"/>
      <c r="B1164" s="725"/>
      <c r="C1164" s="707"/>
      <c r="D1164" s="707"/>
      <c r="E1164" s="707"/>
      <c r="F1164" s="707"/>
      <c r="G1164" s="725"/>
      <c r="H1164" s="696"/>
      <c r="I1164" s="696"/>
      <c r="J1164" s="696"/>
      <c r="K1164" s="712"/>
      <c r="L1164" s="712"/>
      <c r="M1164" s="712"/>
      <c r="N1164" s="712"/>
      <c r="O1164" s="696"/>
      <c r="P1164" s="696"/>
      <c r="Q1164" s="710"/>
    </row>
    <row r="1165" spans="1:17" ht="36" x14ac:dyDescent="0.25">
      <c r="A1165" s="52">
        <v>1</v>
      </c>
      <c r="B1165" s="53">
        <v>33801</v>
      </c>
      <c r="C1165" s="5" t="s">
        <v>421</v>
      </c>
      <c r="D1165" s="731" t="s">
        <v>71</v>
      </c>
      <c r="E1165" s="731" t="s">
        <v>72</v>
      </c>
      <c r="F1165" s="53">
        <v>12</v>
      </c>
      <c r="G1165" s="5" t="s">
        <v>75</v>
      </c>
      <c r="H1165" s="605">
        <v>10000</v>
      </c>
      <c r="I1165" s="601">
        <f>SUM(F1165*H1165)</f>
        <v>120000</v>
      </c>
      <c r="J1165" s="214" t="s">
        <v>28</v>
      </c>
      <c r="K1165" s="86">
        <v>0.25</v>
      </c>
      <c r="L1165" s="86">
        <v>0.25</v>
      </c>
      <c r="M1165" s="86">
        <v>0.25</v>
      </c>
      <c r="N1165" s="86">
        <v>0.25</v>
      </c>
      <c r="O1165" s="161" t="s">
        <v>29</v>
      </c>
      <c r="P1165" s="161"/>
      <c r="Q1165" s="728" t="s">
        <v>30</v>
      </c>
    </row>
    <row r="1166" spans="1:17" ht="36" x14ac:dyDescent="0.25">
      <c r="A1166" s="244">
        <v>2</v>
      </c>
      <c r="B1166" s="230">
        <v>33801</v>
      </c>
      <c r="C1166" s="176" t="s">
        <v>422</v>
      </c>
      <c r="D1166" s="732"/>
      <c r="E1166" s="732"/>
      <c r="F1166" s="16">
        <v>12</v>
      </c>
      <c r="G1166" s="7" t="s">
        <v>75</v>
      </c>
      <c r="H1166" s="606">
        <v>10000</v>
      </c>
      <c r="I1166" s="606">
        <v>120000</v>
      </c>
      <c r="J1166" s="124" t="s">
        <v>28</v>
      </c>
      <c r="K1166" s="100">
        <v>0.25</v>
      </c>
      <c r="L1166" s="100">
        <v>0.25</v>
      </c>
      <c r="M1166" s="100">
        <v>0.25</v>
      </c>
      <c r="N1166" s="100">
        <v>0.25</v>
      </c>
      <c r="O1166" s="137" t="s">
        <v>29</v>
      </c>
      <c r="P1166" s="137"/>
      <c r="Q1166" s="729"/>
    </row>
    <row r="1167" spans="1:17" ht="36" x14ac:dyDescent="0.25">
      <c r="A1167" s="244">
        <v>3</v>
      </c>
      <c r="B1167" s="230">
        <v>33801</v>
      </c>
      <c r="C1167" s="176" t="s">
        <v>423</v>
      </c>
      <c r="D1167" s="732"/>
      <c r="E1167" s="732"/>
      <c r="F1167" s="230">
        <v>12</v>
      </c>
      <c r="G1167" s="176" t="s">
        <v>75</v>
      </c>
      <c r="H1167" s="607">
        <v>6666.67</v>
      </c>
      <c r="I1167" s="606">
        <v>80000</v>
      </c>
      <c r="J1167" s="124" t="s">
        <v>28</v>
      </c>
      <c r="K1167" s="100">
        <v>0.25</v>
      </c>
      <c r="L1167" s="100">
        <v>0.25</v>
      </c>
      <c r="M1167" s="100">
        <v>0.25</v>
      </c>
      <c r="N1167" s="100">
        <v>0.25</v>
      </c>
      <c r="O1167" s="137" t="s">
        <v>29</v>
      </c>
      <c r="P1167" s="137"/>
      <c r="Q1167" s="729"/>
    </row>
    <row r="1168" spans="1:17" ht="36" x14ac:dyDescent="0.25">
      <c r="A1168" s="244">
        <v>4</v>
      </c>
      <c r="B1168" s="230">
        <v>33801</v>
      </c>
      <c r="C1168" s="176" t="s">
        <v>424</v>
      </c>
      <c r="D1168" s="732"/>
      <c r="E1168" s="732"/>
      <c r="F1168" s="230">
        <v>12</v>
      </c>
      <c r="G1168" s="176" t="s">
        <v>75</v>
      </c>
      <c r="H1168" s="240">
        <v>2500</v>
      </c>
      <c r="I1168" s="17">
        <v>30000</v>
      </c>
      <c r="J1168" s="124" t="s">
        <v>28</v>
      </c>
      <c r="K1168" s="100">
        <v>0.25</v>
      </c>
      <c r="L1168" s="100">
        <v>0.25</v>
      </c>
      <c r="M1168" s="100">
        <v>0.25</v>
      </c>
      <c r="N1168" s="100">
        <v>0.25</v>
      </c>
      <c r="O1168" s="137" t="s">
        <v>29</v>
      </c>
      <c r="P1168" s="137"/>
      <c r="Q1168" s="729"/>
    </row>
    <row r="1169" spans="1:17" ht="24.75" thickBot="1" x14ac:dyDescent="0.3">
      <c r="A1169" s="245">
        <v>5</v>
      </c>
      <c r="B1169" s="231">
        <v>33801</v>
      </c>
      <c r="C1169" s="200" t="s">
        <v>425</v>
      </c>
      <c r="D1169" s="733"/>
      <c r="E1169" s="733"/>
      <c r="F1169" s="231">
        <v>12</v>
      </c>
      <c r="G1169" s="200" t="s">
        <v>75</v>
      </c>
      <c r="H1169" s="241">
        <v>7916.66</v>
      </c>
      <c r="I1169" s="149">
        <v>95000</v>
      </c>
      <c r="J1169" s="57" t="s">
        <v>28</v>
      </c>
      <c r="K1169" s="58">
        <v>0.25</v>
      </c>
      <c r="L1169" s="58">
        <v>0.25</v>
      </c>
      <c r="M1169" s="58">
        <v>0.25</v>
      </c>
      <c r="N1169" s="58">
        <v>0.25</v>
      </c>
      <c r="O1169" s="147" t="s">
        <v>29</v>
      </c>
      <c r="P1169" s="147"/>
      <c r="Q1169" s="730"/>
    </row>
    <row r="1170" spans="1:17" ht="15.75" thickTop="1" x14ac:dyDescent="0.25">
      <c r="G1170" s="62"/>
      <c r="I1170" s="61"/>
    </row>
    <row r="1171" spans="1:17" x14ac:dyDescent="0.25">
      <c r="G1171" s="62"/>
      <c r="I1171" s="61"/>
    </row>
    <row r="1172" spans="1:17" x14ac:dyDescent="0.25">
      <c r="G1172" s="62"/>
      <c r="I1172" s="61"/>
    </row>
    <row r="1173" spans="1:17" x14ac:dyDescent="0.25">
      <c r="G1173" s="62"/>
      <c r="I1173" s="61">
        <v>445000</v>
      </c>
    </row>
    <row r="1174" spans="1:17" x14ac:dyDescent="0.25">
      <c r="G1174" s="62"/>
      <c r="I1174" s="61"/>
    </row>
    <row r="1175" spans="1:17" x14ac:dyDescent="0.25">
      <c r="G1175" s="62"/>
      <c r="I1175" s="61"/>
    </row>
    <row r="1176" spans="1:17" x14ac:dyDescent="0.25">
      <c r="G1176" s="62"/>
      <c r="I1176" s="61"/>
    </row>
    <row r="1177" spans="1:17" x14ac:dyDescent="0.25">
      <c r="G1177" s="62"/>
      <c r="I1177" s="61"/>
    </row>
    <row r="1178" spans="1:17" x14ac:dyDescent="0.25">
      <c r="G1178" s="62"/>
      <c r="I1178" s="61"/>
    </row>
    <row r="1179" spans="1:17" x14ac:dyDescent="0.25">
      <c r="G1179" s="62"/>
      <c r="I1179" s="61"/>
    </row>
    <row r="1180" spans="1:17" x14ac:dyDescent="0.25">
      <c r="G1180" s="62"/>
      <c r="I1180" s="61"/>
    </row>
    <row r="1181" spans="1:17" x14ac:dyDescent="0.25">
      <c r="G1181" s="62"/>
    </row>
    <row r="1182" spans="1:17" x14ac:dyDescent="0.25">
      <c r="A1182" s="706" t="s">
        <v>0</v>
      </c>
      <c r="B1182" s="706"/>
      <c r="C1182" s="706"/>
      <c r="D1182" s="706"/>
      <c r="E1182" s="706"/>
      <c r="F1182" s="706"/>
      <c r="G1182" s="706"/>
      <c r="H1182" s="706"/>
      <c r="I1182" s="706"/>
      <c r="J1182" s="706"/>
      <c r="K1182" s="706"/>
      <c r="L1182" s="706"/>
      <c r="M1182" s="706"/>
      <c r="N1182" s="706"/>
      <c r="O1182" s="706"/>
      <c r="P1182" s="706"/>
      <c r="Q1182" s="706"/>
    </row>
    <row r="1183" spans="1:17" x14ac:dyDescent="0.25">
      <c r="A1183" s="713" t="s">
        <v>1</v>
      </c>
      <c r="B1183" s="713"/>
      <c r="C1183" s="713"/>
      <c r="D1183" s="713"/>
      <c r="E1183" s="713"/>
      <c r="F1183" s="713"/>
      <c r="G1183" s="713"/>
      <c r="H1183" s="713"/>
      <c r="I1183" s="713"/>
      <c r="J1183" s="713"/>
      <c r="K1183" s="713"/>
      <c r="L1183" s="713"/>
      <c r="M1183" s="713"/>
      <c r="N1183" s="713"/>
      <c r="O1183" s="713"/>
      <c r="P1183" s="713"/>
      <c r="Q1183" s="713"/>
    </row>
    <row r="1184" spans="1:17" x14ac:dyDescent="0.25">
      <c r="A1184" s="713" t="s">
        <v>2</v>
      </c>
      <c r="B1184" s="713"/>
      <c r="C1184" s="713"/>
      <c r="D1184" s="713"/>
      <c r="E1184" s="713"/>
      <c r="F1184" s="713"/>
      <c r="G1184" s="713"/>
      <c r="H1184" s="713"/>
      <c r="I1184" s="713"/>
      <c r="J1184" s="713"/>
      <c r="K1184" s="713"/>
      <c r="L1184" s="713"/>
      <c r="M1184" s="713"/>
      <c r="N1184" s="713"/>
      <c r="O1184" s="713"/>
      <c r="P1184" s="713"/>
      <c r="Q1184" s="713"/>
    </row>
    <row r="1185" spans="1:17" x14ac:dyDescent="0.25">
      <c r="A1185" s="713" t="s">
        <v>3</v>
      </c>
      <c r="B1185" s="713"/>
      <c r="C1185" s="713"/>
      <c r="D1185" s="713"/>
      <c r="E1185" s="713"/>
      <c r="F1185" s="713"/>
      <c r="G1185" s="713"/>
      <c r="H1185" s="713"/>
      <c r="I1185" s="713"/>
      <c r="J1185" s="713"/>
      <c r="K1185" s="713"/>
      <c r="L1185" s="713"/>
      <c r="M1185" s="713"/>
      <c r="N1185" s="713"/>
      <c r="O1185" s="713"/>
      <c r="P1185" s="713"/>
      <c r="Q1185" s="713"/>
    </row>
    <row r="1186" spans="1:17" x14ac:dyDescent="0.25">
      <c r="A1186" s="713" t="s">
        <v>510</v>
      </c>
      <c r="B1186" s="713"/>
      <c r="C1186" s="713"/>
      <c r="D1186" s="713"/>
      <c r="E1186" s="713"/>
      <c r="F1186" s="713"/>
      <c r="G1186" s="713"/>
      <c r="H1186" s="713"/>
      <c r="I1186" s="713"/>
      <c r="J1186" s="713"/>
      <c r="K1186" s="713"/>
      <c r="L1186" s="713"/>
      <c r="M1186" s="713"/>
      <c r="N1186" s="713"/>
      <c r="O1186" s="713"/>
      <c r="P1186" s="713"/>
      <c r="Q1186" s="713"/>
    </row>
    <row r="1187" spans="1:17" x14ac:dyDescent="0.25">
      <c r="A1187" s="714" t="s">
        <v>4</v>
      </c>
      <c r="B1187" s="714"/>
      <c r="C1187" s="714"/>
      <c r="D1187" s="714"/>
      <c r="E1187" s="714"/>
      <c r="F1187" s="714"/>
      <c r="G1187" s="714"/>
      <c r="H1187" s="714"/>
      <c r="I1187" s="714"/>
      <c r="J1187" s="714"/>
      <c r="K1187" s="714"/>
      <c r="L1187" s="714"/>
      <c r="M1187" s="714"/>
      <c r="N1187" s="714"/>
      <c r="O1187" s="714"/>
      <c r="P1187" s="714"/>
      <c r="Q1187" s="714"/>
    </row>
    <row r="1188" spans="1:17" x14ac:dyDescent="0.25">
      <c r="A1188" s="737" t="s">
        <v>95</v>
      </c>
      <c r="B1188" s="737"/>
      <c r="C1188" s="737"/>
      <c r="D1188" s="737"/>
      <c r="E1188" s="737"/>
      <c r="F1188" s="737"/>
      <c r="G1188" s="737"/>
      <c r="H1188" s="737"/>
      <c r="I1188" s="737"/>
      <c r="J1188" s="737"/>
      <c r="K1188" s="737"/>
      <c r="L1188" s="737"/>
      <c r="M1188" s="737"/>
      <c r="N1188" s="737"/>
      <c r="O1188" s="737"/>
      <c r="P1188" s="737"/>
      <c r="Q1188" s="737"/>
    </row>
    <row r="1189" spans="1:17" ht="18.75" thickBot="1" x14ac:dyDescent="0.3">
      <c r="A1189" s="2"/>
      <c r="B1189" s="2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2"/>
      <c r="P1189" s="2"/>
      <c r="Q1189" s="2"/>
    </row>
    <row r="1190" spans="1:17" ht="15.75" thickTop="1" x14ac:dyDescent="0.25">
      <c r="A1190" s="698" t="s">
        <v>6</v>
      </c>
      <c r="B1190" s="700" t="s">
        <v>7</v>
      </c>
      <c r="C1190" s="702" t="s">
        <v>8</v>
      </c>
      <c r="D1190" s="702" t="s">
        <v>9</v>
      </c>
      <c r="E1190" s="702" t="s">
        <v>10</v>
      </c>
      <c r="F1190" s="702" t="s">
        <v>11</v>
      </c>
      <c r="G1190" s="700" t="s">
        <v>12</v>
      </c>
      <c r="H1190" s="704" t="s">
        <v>13</v>
      </c>
      <c r="I1190" s="704" t="s">
        <v>14</v>
      </c>
      <c r="J1190" s="704" t="s">
        <v>15</v>
      </c>
      <c r="K1190" s="715" t="s">
        <v>16</v>
      </c>
      <c r="L1190" s="716"/>
      <c r="M1190" s="716"/>
      <c r="N1190" s="717"/>
      <c r="O1190" s="721" t="s">
        <v>17</v>
      </c>
      <c r="P1190" s="722"/>
      <c r="Q1190" s="708" t="s">
        <v>18</v>
      </c>
    </row>
    <row r="1191" spans="1:17" x14ac:dyDescent="0.25">
      <c r="A1191" s="699"/>
      <c r="B1191" s="701"/>
      <c r="C1191" s="703"/>
      <c r="D1191" s="703"/>
      <c r="E1191" s="703"/>
      <c r="F1191" s="703"/>
      <c r="G1191" s="701"/>
      <c r="H1191" s="705"/>
      <c r="I1191" s="705"/>
      <c r="J1191" s="705"/>
      <c r="K1191" s="718"/>
      <c r="L1191" s="719"/>
      <c r="M1191" s="719"/>
      <c r="N1191" s="720"/>
      <c r="O1191" s="723"/>
      <c r="P1191" s="724"/>
      <c r="Q1191" s="709"/>
    </row>
    <row r="1192" spans="1:17" x14ac:dyDescent="0.25">
      <c r="A1192" s="699"/>
      <c r="B1192" s="701"/>
      <c r="C1192" s="703"/>
      <c r="D1192" s="703"/>
      <c r="E1192" s="703"/>
      <c r="F1192" s="703"/>
      <c r="G1192" s="701"/>
      <c r="H1192" s="705"/>
      <c r="I1192" s="705"/>
      <c r="J1192" s="705"/>
      <c r="K1192" s="711" t="s">
        <v>19</v>
      </c>
      <c r="L1192" s="711" t="s">
        <v>20</v>
      </c>
      <c r="M1192" s="711" t="s">
        <v>21</v>
      </c>
      <c r="N1192" s="711" t="s">
        <v>22</v>
      </c>
      <c r="O1192" s="695" t="s">
        <v>23</v>
      </c>
      <c r="P1192" s="695" t="s">
        <v>24</v>
      </c>
      <c r="Q1192" s="709"/>
    </row>
    <row r="1193" spans="1:17" ht="15.75" customHeight="1" thickBot="1" x14ac:dyDescent="0.3">
      <c r="A1193" s="727"/>
      <c r="B1193" s="725"/>
      <c r="C1193" s="707"/>
      <c r="D1193" s="707"/>
      <c r="E1193" s="707"/>
      <c r="F1193" s="707"/>
      <c r="G1193" s="725"/>
      <c r="H1193" s="696"/>
      <c r="I1193" s="696"/>
      <c r="J1193" s="696"/>
      <c r="K1193" s="712"/>
      <c r="L1193" s="712"/>
      <c r="M1193" s="712"/>
      <c r="N1193" s="712"/>
      <c r="O1193" s="696"/>
      <c r="P1193" s="696"/>
      <c r="Q1193" s="710"/>
    </row>
    <row r="1194" spans="1:17" ht="72.75" thickBot="1" x14ac:dyDescent="0.3">
      <c r="A1194" s="129">
        <v>1</v>
      </c>
      <c r="B1194" s="71">
        <v>34101</v>
      </c>
      <c r="C1194" s="164" t="s">
        <v>426</v>
      </c>
      <c r="D1194" s="165" t="s">
        <v>71</v>
      </c>
      <c r="E1194" s="165" t="s">
        <v>72</v>
      </c>
      <c r="F1194" s="71">
        <v>1</v>
      </c>
      <c r="G1194" s="164" t="s">
        <v>75</v>
      </c>
      <c r="H1194" s="72">
        <f>I1194</f>
        <v>171520</v>
      </c>
      <c r="I1194" s="72">
        <v>171520</v>
      </c>
      <c r="J1194" s="73" t="s">
        <v>28</v>
      </c>
      <c r="K1194" s="74">
        <v>0.25</v>
      </c>
      <c r="L1194" s="74">
        <v>0.25</v>
      </c>
      <c r="M1194" s="74">
        <v>0.25</v>
      </c>
      <c r="N1194" s="74">
        <v>0.25</v>
      </c>
      <c r="O1194" s="83" t="s">
        <v>29</v>
      </c>
      <c r="P1194" s="83"/>
      <c r="Q1194" s="151" t="s">
        <v>30</v>
      </c>
    </row>
    <row r="1195" spans="1:17" ht="15" customHeight="1" thickTop="1" x14ac:dyDescent="0.25">
      <c r="G1195" s="62"/>
    </row>
    <row r="1196" spans="1:17" x14ac:dyDescent="0.25">
      <c r="G1196" s="62"/>
    </row>
    <row r="1197" spans="1:17" s="227" customFormat="1" ht="139.5" customHeight="1" x14ac:dyDescent="0.25">
      <c r="A1197"/>
      <c r="B1197"/>
      <c r="C1197"/>
      <c r="D1197"/>
      <c r="E1197"/>
      <c r="F1197"/>
      <c r="G1197" s="62"/>
      <c r="H1197"/>
      <c r="I1197"/>
      <c r="J1197"/>
      <c r="K1197"/>
      <c r="L1197"/>
      <c r="M1197"/>
      <c r="N1197"/>
      <c r="O1197"/>
      <c r="P1197"/>
      <c r="Q1197"/>
    </row>
    <row r="1198" spans="1:17" x14ac:dyDescent="0.25">
      <c r="G1198" s="62"/>
      <c r="I1198" s="61">
        <f>SUM(I1194:I1197)</f>
        <v>171520</v>
      </c>
    </row>
    <row r="1199" spans="1:17" x14ac:dyDescent="0.25">
      <c r="G1199" s="62"/>
    </row>
    <row r="1200" spans="1:17" x14ac:dyDescent="0.25">
      <c r="G1200" s="62"/>
    </row>
    <row r="1201" spans="7:7" x14ac:dyDescent="0.25">
      <c r="G1201" s="62"/>
    </row>
    <row r="1202" spans="7:7" x14ac:dyDescent="0.25">
      <c r="G1202" s="62"/>
    </row>
    <row r="1203" spans="7:7" x14ac:dyDescent="0.25">
      <c r="G1203" s="62"/>
    </row>
    <row r="1204" spans="7:7" x14ac:dyDescent="0.25">
      <c r="G1204" s="62"/>
    </row>
    <row r="1205" spans="7:7" x14ac:dyDescent="0.25">
      <c r="G1205" s="62"/>
    </row>
    <row r="1206" spans="7:7" x14ac:dyDescent="0.25">
      <c r="G1206" s="62"/>
    </row>
    <row r="1207" spans="7:7" x14ac:dyDescent="0.25">
      <c r="G1207" s="62"/>
    </row>
    <row r="1208" spans="7:7" x14ac:dyDescent="0.25">
      <c r="G1208" s="62"/>
    </row>
    <row r="1209" spans="7:7" x14ac:dyDescent="0.25">
      <c r="G1209" s="62"/>
    </row>
    <row r="1210" spans="7:7" x14ac:dyDescent="0.25">
      <c r="G1210" s="62"/>
    </row>
    <row r="1211" spans="7:7" x14ac:dyDescent="0.25">
      <c r="G1211" s="62"/>
    </row>
    <row r="1212" spans="7:7" x14ac:dyDescent="0.25">
      <c r="G1212" s="62"/>
    </row>
    <row r="1213" spans="7:7" x14ac:dyDescent="0.25">
      <c r="G1213" s="62"/>
    </row>
    <row r="1214" spans="7:7" x14ac:dyDescent="0.25">
      <c r="G1214" s="62"/>
    </row>
    <row r="1215" spans="7:7" x14ac:dyDescent="0.25">
      <c r="G1215" s="62"/>
    </row>
    <row r="1216" spans="7:7" x14ac:dyDescent="0.25">
      <c r="G1216" s="62"/>
    </row>
    <row r="1217" spans="1:17" x14ac:dyDescent="0.25">
      <c r="G1217" s="62"/>
    </row>
    <row r="1218" spans="1:17" x14ac:dyDescent="0.25">
      <c r="G1218" s="62"/>
    </row>
    <row r="1219" spans="1:17" x14ac:dyDescent="0.25">
      <c r="G1219" s="62"/>
    </row>
    <row r="1220" spans="1:17" x14ac:dyDescent="0.25">
      <c r="G1220" s="62"/>
    </row>
    <row r="1221" spans="1:17" x14ac:dyDescent="0.25">
      <c r="G1221" s="62"/>
    </row>
    <row r="1222" spans="1:17" x14ac:dyDescent="0.25">
      <c r="A1222" s="706" t="s">
        <v>0</v>
      </c>
      <c r="B1222" s="706"/>
      <c r="C1222" s="706"/>
      <c r="D1222" s="706"/>
      <c r="E1222" s="706"/>
      <c r="F1222" s="706"/>
      <c r="G1222" s="706"/>
      <c r="H1222" s="706"/>
      <c r="I1222" s="706"/>
      <c r="J1222" s="706"/>
      <c r="K1222" s="706"/>
      <c r="L1222" s="706"/>
      <c r="M1222" s="706"/>
      <c r="N1222" s="706"/>
      <c r="O1222" s="706"/>
      <c r="P1222" s="706"/>
      <c r="Q1222" s="706"/>
    </row>
    <row r="1223" spans="1:17" x14ac:dyDescent="0.25">
      <c r="A1223" s="713" t="s">
        <v>1</v>
      </c>
      <c r="B1223" s="713"/>
      <c r="C1223" s="713"/>
      <c r="D1223" s="713"/>
      <c r="E1223" s="713"/>
      <c r="F1223" s="713"/>
      <c r="G1223" s="713"/>
      <c r="H1223" s="713"/>
      <c r="I1223" s="713"/>
      <c r="J1223" s="713"/>
      <c r="K1223" s="713"/>
      <c r="L1223" s="713"/>
      <c r="M1223" s="713"/>
      <c r="N1223" s="713"/>
      <c r="O1223" s="713"/>
      <c r="P1223" s="713"/>
      <c r="Q1223" s="713"/>
    </row>
    <row r="1224" spans="1:17" x14ac:dyDescent="0.25">
      <c r="A1224" s="713" t="s">
        <v>2</v>
      </c>
      <c r="B1224" s="713"/>
      <c r="C1224" s="713"/>
      <c r="D1224" s="713"/>
      <c r="E1224" s="713"/>
      <c r="F1224" s="713"/>
      <c r="G1224" s="713"/>
      <c r="H1224" s="713"/>
      <c r="I1224" s="713"/>
      <c r="J1224" s="713"/>
      <c r="K1224" s="713"/>
      <c r="L1224" s="713"/>
      <c r="M1224" s="713"/>
      <c r="N1224" s="713"/>
      <c r="O1224" s="713"/>
      <c r="P1224" s="713"/>
      <c r="Q1224" s="713"/>
    </row>
    <row r="1225" spans="1:17" x14ac:dyDescent="0.25">
      <c r="A1225" s="713" t="s">
        <v>3</v>
      </c>
      <c r="B1225" s="713"/>
      <c r="C1225" s="713"/>
      <c r="D1225" s="713"/>
      <c r="E1225" s="713"/>
      <c r="F1225" s="713"/>
      <c r="G1225" s="713"/>
      <c r="H1225" s="713"/>
      <c r="I1225" s="713"/>
      <c r="J1225" s="713"/>
      <c r="K1225" s="713"/>
      <c r="L1225" s="713"/>
      <c r="M1225" s="713"/>
      <c r="N1225" s="713"/>
      <c r="O1225" s="713"/>
      <c r="P1225" s="713"/>
      <c r="Q1225" s="713"/>
    </row>
    <row r="1226" spans="1:17" x14ac:dyDescent="0.25">
      <c r="A1226" s="713" t="s">
        <v>494</v>
      </c>
      <c r="B1226" s="713"/>
      <c r="C1226" s="713"/>
      <c r="D1226" s="713"/>
      <c r="E1226" s="713"/>
      <c r="F1226" s="713"/>
      <c r="G1226" s="713"/>
      <c r="H1226" s="713"/>
      <c r="I1226" s="713"/>
      <c r="J1226" s="713"/>
      <c r="K1226" s="713"/>
      <c r="L1226" s="713"/>
      <c r="M1226" s="713"/>
      <c r="N1226" s="713"/>
      <c r="O1226" s="713"/>
      <c r="P1226" s="713"/>
      <c r="Q1226" s="713"/>
    </row>
    <row r="1227" spans="1:17" x14ac:dyDescent="0.25">
      <c r="A1227" s="726" t="s">
        <v>4</v>
      </c>
      <c r="B1227" s="726"/>
      <c r="C1227" s="726"/>
      <c r="D1227" s="726"/>
      <c r="E1227" s="726"/>
      <c r="F1227" s="726"/>
      <c r="G1227" s="726"/>
      <c r="H1227" s="726"/>
      <c r="I1227" s="726"/>
      <c r="J1227" s="726"/>
      <c r="K1227" s="726"/>
      <c r="L1227" s="726"/>
      <c r="M1227" s="726"/>
      <c r="N1227" s="726"/>
      <c r="O1227" s="726"/>
      <c r="P1227" s="726"/>
      <c r="Q1227" s="726"/>
    </row>
    <row r="1228" spans="1:17" x14ac:dyDescent="0.25">
      <c r="A1228" s="697" t="s">
        <v>96</v>
      </c>
      <c r="B1228" s="697"/>
      <c r="C1228" s="697"/>
      <c r="D1228" s="697"/>
      <c r="E1228" s="697"/>
      <c r="F1228" s="697"/>
      <c r="G1228" s="697"/>
      <c r="H1228" s="697"/>
      <c r="I1228" s="697"/>
      <c r="J1228" s="697"/>
      <c r="K1228" s="697"/>
      <c r="L1228" s="697"/>
      <c r="M1228" s="697"/>
      <c r="N1228" s="697"/>
      <c r="O1228" s="697"/>
      <c r="P1228" s="697"/>
      <c r="Q1228" s="697"/>
    </row>
    <row r="1229" spans="1:17" ht="18.75" thickBot="1" x14ac:dyDescent="0.3">
      <c r="A1229" s="2"/>
      <c r="B1229" s="2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2"/>
      <c r="P1229" s="2"/>
      <c r="Q1229" s="2"/>
    </row>
    <row r="1230" spans="1:17" ht="15.75" thickTop="1" x14ac:dyDescent="0.25">
      <c r="A1230" s="698" t="s">
        <v>6</v>
      </c>
      <c r="B1230" s="700" t="s">
        <v>7</v>
      </c>
      <c r="C1230" s="702" t="s">
        <v>8</v>
      </c>
      <c r="D1230" s="702" t="s">
        <v>9</v>
      </c>
      <c r="E1230" s="702" t="s">
        <v>10</v>
      </c>
      <c r="F1230" s="702" t="s">
        <v>11</v>
      </c>
      <c r="G1230" s="700" t="s">
        <v>12</v>
      </c>
      <c r="H1230" s="704" t="s">
        <v>13</v>
      </c>
      <c r="I1230" s="704" t="s">
        <v>14</v>
      </c>
      <c r="J1230" s="704" t="s">
        <v>15</v>
      </c>
      <c r="K1230" s="715" t="s">
        <v>16</v>
      </c>
      <c r="L1230" s="716"/>
      <c r="M1230" s="716"/>
      <c r="N1230" s="717"/>
      <c r="O1230" s="721" t="s">
        <v>17</v>
      </c>
      <c r="P1230" s="722"/>
      <c r="Q1230" s="708" t="s">
        <v>18</v>
      </c>
    </row>
    <row r="1231" spans="1:17" ht="15" customHeight="1" x14ac:dyDescent="0.25">
      <c r="A1231" s="699"/>
      <c r="B1231" s="701"/>
      <c r="C1231" s="703"/>
      <c r="D1231" s="703"/>
      <c r="E1231" s="703"/>
      <c r="F1231" s="703"/>
      <c r="G1231" s="701"/>
      <c r="H1231" s="705"/>
      <c r="I1231" s="705"/>
      <c r="J1231" s="705"/>
      <c r="K1231" s="718"/>
      <c r="L1231" s="719"/>
      <c r="M1231" s="719"/>
      <c r="N1231" s="720"/>
      <c r="O1231" s="723"/>
      <c r="P1231" s="724"/>
      <c r="Q1231" s="709"/>
    </row>
    <row r="1232" spans="1:17" x14ac:dyDescent="0.25">
      <c r="A1232" s="699"/>
      <c r="B1232" s="701"/>
      <c r="C1232" s="703"/>
      <c r="D1232" s="703"/>
      <c r="E1232" s="703"/>
      <c r="F1232" s="703"/>
      <c r="G1232" s="701"/>
      <c r="H1232" s="705"/>
      <c r="I1232" s="705"/>
      <c r="J1232" s="705"/>
      <c r="K1232" s="711" t="s">
        <v>19</v>
      </c>
      <c r="L1232" s="711" t="s">
        <v>20</v>
      </c>
      <c r="M1232" s="711" t="s">
        <v>21</v>
      </c>
      <c r="N1232" s="711" t="s">
        <v>22</v>
      </c>
      <c r="O1232" s="695" t="s">
        <v>23</v>
      </c>
      <c r="P1232" s="695" t="s">
        <v>24</v>
      </c>
      <c r="Q1232" s="709"/>
    </row>
    <row r="1233" spans="1:17" ht="15.75" customHeight="1" thickBot="1" x14ac:dyDescent="0.3">
      <c r="A1233" s="727"/>
      <c r="B1233" s="725"/>
      <c r="C1233" s="707"/>
      <c r="D1233" s="707"/>
      <c r="E1233" s="707"/>
      <c r="F1233" s="707"/>
      <c r="G1233" s="725"/>
      <c r="H1233" s="696"/>
      <c r="I1233" s="696"/>
      <c r="J1233" s="696"/>
      <c r="K1233" s="712"/>
      <c r="L1233" s="712"/>
      <c r="M1233" s="712"/>
      <c r="N1233" s="712"/>
      <c r="O1233" s="696"/>
      <c r="P1233" s="696"/>
      <c r="Q1233" s="710"/>
    </row>
    <row r="1234" spans="1:17" ht="24" x14ac:dyDescent="0.25">
      <c r="A1234" s="52">
        <v>1</v>
      </c>
      <c r="B1234" s="53">
        <v>34501</v>
      </c>
      <c r="C1234" s="172" t="s">
        <v>427</v>
      </c>
      <c r="D1234" s="731" t="s">
        <v>71</v>
      </c>
      <c r="E1234" s="731" t="s">
        <v>26</v>
      </c>
      <c r="F1234" s="53">
        <v>1</v>
      </c>
      <c r="G1234" s="5" t="s">
        <v>97</v>
      </c>
      <c r="H1234" s="608">
        <v>180000</v>
      </c>
      <c r="I1234" s="609">
        <v>180000</v>
      </c>
      <c r="J1234" s="53" t="s">
        <v>28</v>
      </c>
      <c r="K1234" s="42">
        <v>1</v>
      </c>
      <c r="L1234" s="42">
        <v>0</v>
      </c>
      <c r="M1234" s="42">
        <v>0</v>
      </c>
      <c r="N1234" s="42">
        <v>0</v>
      </c>
      <c r="O1234" s="53"/>
      <c r="P1234" s="54" t="s">
        <v>29</v>
      </c>
      <c r="Q1234" s="728" t="s">
        <v>98</v>
      </c>
    </row>
    <row r="1235" spans="1:17" ht="15" customHeight="1" thickBot="1" x14ac:dyDescent="0.3">
      <c r="A1235" s="22">
        <v>2</v>
      </c>
      <c r="B1235" s="23">
        <v>34501</v>
      </c>
      <c r="C1235" s="173" t="s">
        <v>428</v>
      </c>
      <c r="D1235" s="733"/>
      <c r="E1235" s="733"/>
      <c r="F1235" s="23">
        <v>1</v>
      </c>
      <c r="G1235" s="174" t="s">
        <v>97</v>
      </c>
      <c r="H1235" s="610">
        <v>540000</v>
      </c>
      <c r="I1235" s="611">
        <v>540000</v>
      </c>
      <c r="J1235" s="23" t="s">
        <v>28</v>
      </c>
      <c r="K1235" s="25">
        <v>1</v>
      </c>
      <c r="L1235" s="25">
        <v>0</v>
      </c>
      <c r="M1235" s="25">
        <v>0</v>
      </c>
      <c r="N1235" s="25">
        <v>0</v>
      </c>
      <c r="O1235" s="23"/>
      <c r="P1235" s="26" t="s">
        <v>29</v>
      </c>
      <c r="Q1235" s="730"/>
    </row>
    <row r="1236" spans="1:17" ht="15.75" thickTop="1" x14ac:dyDescent="0.25">
      <c r="A1236" s="227"/>
      <c r="B1236" s="227"/>
      <c r="C1236" s="227"/>
      <c r="D1236" s="227"/>
      <c r="E1236" s="227"/>
      <c r="F1236" s="227"/>
      <c r="G1236" s="242"/>
      <c r="H1236" s="227"/>
      <c r="I1236" s="243"/>
      <c r="J1236" s="227"/>
      <c r="K1236" s="227"/>
      <c r="L1236" s="227"/>
      <c r="M1236" s="227"/>
      <c r="N1236" s="227"/>
      <c r="O1236" s="227"/>
      <c r="P1236" s="227"/>
      <c r="Q1236" s="227"/>
    </row>
    <row r="1237" spans="1:17" ht="153" customHeight="1" x14ac:dyDescent="0.25">
      <c r="G1237" s="62"/>
      <c r="I1237" s="61"/>
    </row>
    <row r="1238" spans="1:17" x14ac:dyDescent="0.25">
      <c r="G1238" s="62"/>
      <c r="I1238" s="61"/>
    </row>
    <row r="1239" spans="1:17" x14ac:dyDescent="0.25">
      <c r="G1239" s="62"/>
      <c r="I1239" s="61">
        <f>SUM(I1234:I1238)</f>
        <v>720000</v>
      </c>
    </row>
    <row r="1240" spans="1:17" x14ac:dyDescent="0.25">
      <c r="G1240" s="62"/>
      <c r="I1240" s="61"/>
    </row>
    <row r="1241" spans="1:17" x14ac:dyDescent="0.25">
      <c r="G1241" s="62"/>
      <c r="I1241" s="61"/>
    </row>
    <row r="1242" spans="1:17" x14ac:dyDescent="0.25">
      <c r="G1242" s="62"/>
      <c r="I1242" s="61"/>
    </row>
    <row r="1243" spans="1:17" x14ac:dyDescent="0.25">
      <c r="G1243" s="62"/>
      <c r="I1243" s="61"/>
    </row>
    <row r="1244" spans="1:17" x14ac:dyDescent="0.25">
      <c r="G1244" s="62"/>
      <c r="I1244" s="61"/>
    </row>
    <row r="1245" spans="1:17" x14ac:dyDescent="0.25">
      <c r="G1245" s="62"/>
      <c r="I1245" s="61"/>
    </row>
    <row r="1246" spans="1:17" x14ac:dyDescent="0.25">
      <c r="G1246" s="62"/>
      <c r="I1246" s="61"/>
    </row>
    <row r="1247" spans="1:17" x14ac:dyDescent="0.25">
      <c r="G1247" s="62"/>
      <c r="I1247" s="61"/>
    </row>
    <row r="1248" spans="1:17" x14ac:dyDescent="0.25">
      <c r="G1248" s="62"/>
      <c r="I1248" s="61"/>
    </row>
    <row r="1249" spans="1:17" x14ac:dyDescent="0.25">
      <c r="G1249" s="62"/>
      <c r="I1249" s="61"/>
    </row>
    <row r="1250" spans="1:17" x14ac:dyDescent="0.25">
      <c r="G1250" s="62"/>
      <c r="I1250" s="61"/>
    </row>
    <row r="1251" spans="1:17" x14ac:dyDescent="0.25">
      <c r="G1251" s="62"/>
      <c r="I1251" s="61"/>
    </row>
    <row r="1252" spans="1:17" x14ac:dyDescent="0.25">
      <c r="G1252" s="62"/>
      <c r="I1252" s="61"/>
    </row>
    <row r="1253" spans="1:17" x14ac:dyDescent="0.25">
      <c r="G1253" s="62"/>
      <c r="I1253" s="61"/>
    </row>
    <row r="1254" spans="1:17" x14ac:dyDescent="0.25">
      <c r="G1254" s="62"/>
      <c r="I1254" s="61"/>
    </row>
    <row r="1255" spans="1:17" x14ac:dyDescent="0.25">
      <c r="G1255" s="62"/>
      <c r="I1255" s="61"/>
    </row>
    <row r="1256" spans="1:17" x14ac:dyDescent="0.25">
      <c r="G1256" s="62"/>
      <c r="I1256" s="61"/>
    </row>
    <row r="1257" spans="1:17" x14ac:dyDescent="0.25">
      <c r="G1257" s="62"/>
      <c r="I1257" s="61"/>
    </row>
    <row r="1258" spans="1:17" x14ac:dyDescent="0.25">
      <c r="G1258" s="62"/>
      <c r="I1258" s="61"/>
    </row>
    <row r="1259" spans="1:17" x14ac:dyDescent="0.25">
      <c r="G1259" s="62"/>
      <c r="I1259" t="s">
        <v>99</v>
      </c>
    </row>
    <row r="1260" spans="1:17" x14ac:dyDescent="0.25">
      <c r="G1260" s="62"/>
    </row>
    <row r="1261" spans="1:17" x14ac:dyDescent="0.25">
      <c r="G1261" s="62"/>
    </row>
    <row r="1262" spans="1:17" x14ac:dyDescent="0.25">
      <c r="G1262" s="62"/>
    </row>
    <row r="1263" spans="1:17" x14ac:dyDescent="0.25">
      <c r="A1263" s="706" t="s">
        <v>0</v>
      </c>
      <c r="B1263" s="706"/>
      <c r="C1263" s="706"/>
      <c r="D1263" s="706"/>
      <c r="E1263" s="706"/>
      <c r="F1263" s="706"/>
      <c r="G1263" s="706"/>
      <c r="H1263" s="706"/>
      <c r="I1263" s="706"/>
      <c r="J1263" s="706"/>
      <c r="K1263" s="706"/>
      <c r="L1263" s="706"/>
      <c r="M1263" s="706"/>
      <c r="N1263" s="706"/>
      <c r="O1263" s="706"/>
      <c r="P1263" s="706"/>
      <c r="Q1263" s="706"/>
    </row>
    <row r="1264" spans="1:17" x14ac:dyDescent="0.25">
      <c r="A1264" s="713" t="s">
        <v>1</v>
      </c>
      <c r="B1264" s="713"/>
      <c r="C1264" s="713"/>
      <c r="D1264" s="713"/>
      <c r="E1264" s="713"/>
      <c r="F1264" s="713"/>
      <c r="G1264" s="713"/>
      <c r="H1264" s="713"/>
      <c r="I1264" s="713"/>
      <c r="J1264" s="713"/>
      <c r="K1264" s="713"/>
      <c r="L1264" s="713"/>
      <c r="M1264" s="713"/>
      <c r="N1264" s="713"/>
      <c r="O1264" s="713"/>
      <c r="P1264" s="713"/>
      <c r="Q1264" s="713"/>
    </row>
    <row r="1265" spans="1:17" x14ac:dyDescent="0.25">
      <c r="A1265" s="713" t="s">
        <v>2</v>
      </c>
      <c r="B1265" s="713"/>
      <c r="C1265" s="713"/>
      <c r="D1265" s="713"/>
      <c r="E1265" s="713"/>
      <c r="F1265" s="713"/>
      <c r="G1265" s="713"/>
      <c r="H1265" s="713"/>
      <c r="I1265" s="713"/>
      <c r="J1265" s="713"/>
      <c r="K1265" s="713"/>
      <c r="L1265" s="713"/>
      <c r="M1265" s="713"/>
      <c r="N1265" s="713"/>
      <c r="O1265" s="713"/>
      <c r="P1265" s="713"/>
      <c r="Q1265" s="713"/>
    </row>
    <row r="1266" spans="1:17" x14ac:dyDescent="0.25">
      <c r="A1266" s="713" t="s">
        <v>3</v>
      </c>
      <c r="B1266" s="713"/>
      <c r="C1266" s="713"/>
      <c r="D1266" s="713"/>
      <c r="E1266" s="713"/>
      <c r="F1266" s="713"/>
      <c r="G1266" s="713"/>
      <c r="H1266" s="713"/>
      <c r="I1266" s="713"/>
      <c r="J1266" s="713"/>
      <c r="K1266" s="713"/>
      <c r="L1266" s="713"/>
      <c r="M1266" s="713"/>
      <c r="N1266" s="713"/>
      <c r="O1266" s="713"/>
      <c r="P1266" s="713"/>
      <c r="Q1266" s="713"/>
    </row>
    <row r="1267" spans="1:17" x14ac:dyDescent="0.25">
      <c r="A1267" s="713" t="s">
        <v>510</v>
      </c>
      <c r="B1267" s="713"/>
      <c r="C1267" s="713"/>
      <c r="D1267" s="713"/>
      <c r="E1267" s="713"/>
      <c r="F1267" s="713"/>
      <c r="G1267" s="713"/>
      <c r="H1267" s="713"/>
      <c r="I1267" s="713"/>
      <c r="J1267" s="713"/>
      <c r="K1267" s="713"/>
      <c r="L1267" s="713"/>
      <c r="M1267" s="713"/>
      <c r="N1267" s="713"/>
      <c r="O1267" s="713"/>
      <c r="P1267" s="713"/>
      <c r="Q1267" s="713"/>
    </row>
    <row r="1268" spans="1:17" x14ac:dyDescent="0.25">
      <c r="A1268" s="714" t="s">
        <v>4</v>
      </c>
      <c r="B1268" s="714"/>
      <c r="C1268" s="714"/>
      <c r="D1268" s="714"/>
      <c r="E1268" s="714"/>
      <c r="F1268" s="714"/>
      <c r="G1268" s="714"/>
      <c r="H1268" s="714"/>
      <c r="I1268" s="714"/>
      <c r="J1268" s="714"/>
      <c r="K1268" s="714"/>
      <c r="L1268" s="714"/>
      <c r="M1268" s="714"/>
      <c r="N1268" s="714"/>
      <c r="O1268" s="714"/>
      <c r="P1268" s="714"/>
      <c r="Q1268" s="714"/>
    </row>
    <row r="1269" spans="1:17" x14ac:dyDescent="0.25">
      <c r="A1269" s="737" t="s">
        <v>100</v>
      </c>
      <c r="B1269" s="737"/>
      <c r="C1269" s="737"/>
      <c r="D1269" s="737"/>
      <c r="E1269" s="737"/>
      <c r="F1269" s="737"/>
      <c r="G1269" s="737"/>
      <c r="H1269" s="737"/>
      <c r="I1269" s="737"/>
      <c r="J1269" s="737"/>
      <c r="K1269" s="737"/>
      <c r="L1269" s="737"/>
      <c r="M1269" s="737"/>
      <c r="N1269" s="737"/>
      <c r="O1269" s="737"/>
      <c r="P1269" s="737"/>
      <c r="Q1269" s="737"/>
    </row>
    <row r="1270" spans="1:17" ht="18.75" thickBot="1" x14ac:dyDescent="0.3">
      <c r="A1270" s="2"/>
      <c r="B1270" s="2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2"/>
      <c r="P1270" s="2"/>
      <c r="Q1270" s="2"/>
    </row>
    <row r="1271" spans="1:17" ht="15.75" thickTop="1" x14ac:dyDescent="0.25">
      <c r="A1271" s="698" t="s">
        <v>6</v>
      </c>
      <c r="B1271" s="700" t="s">
        <v>7</v>
      </c>
      <c r="C1271" s="702" t="s">
        <v>8</v>
      </c>
      <c r="D1271" s="702" t="s">
        <v>9</v>
      </c>
      <c r="E1271" s="702" t="s">
        <v>10</v>
      </c>
      <c r="F1271" s="702" t="s">
        <v>11</v>
      </c>
      <c r="G1271" s="700" t="s">
        <v>12</v>
      </c>
      <c r="H1271" s="704" t="s">
        <v>13</v>
      </c>
      <c r="I1271" s="704" t="s">
        <v>14</v>
      </c>
      <c r="J1271" s="704" t="s">
        <v>15</v>
      </c>
      <c r="K1271" s="715" t="s">
        <v>16</v>
      </c>
      <c r="L1271" s="716"/>
      <c r="M1271" s="716"/>
      <c r="N1271" s="717"/>
      <c r="O1271" s="721" t="s">
        <v>17</v>
      </c>
      <c r="P1271" s="722"/>
      <c r="Q1271" s="708" t="s">
        <v>18</v>
      </c>
    </row>
    <row r="1272" spans="1:17" ht="15.75" customHeight="1" x14ac:dyDescent="0.25">
      <c r="A1272" s="699"/>
      <c r="B1272" s="701"/>
      <c r="C1272" s="703"/>
      <c r="D1272" s="703"/>
      <c r="E1272" s="703"/>
      <c r="F1272" s="703"/>
      <c r="G1272" s="701"/>
      <c r="H1272" s="705"/>
      <c r="I1272" s="705"/>
      <c r="J1272" s="705"/>
      <c r="K1272" s="718"/>
      <c r="L1272" s="719"/>
      <c r="M1272" s="719"/>
      <c r="N1272" s="720"/>
      <c r="O1272" s="723"/>
      <c r="P1272" s="724"/>
      <c r="Q1272" s="709"/>
    </row>
    <row r="1273" spans="1:17" x14ac:dyDescent="0.25">
      <c r="A1273" s="699"/>
      <c r="B1273" s="701"/>
      <c r="C1273" s="703"/>
      <c r="D1273" s="703"/>
      <c r="E1273" s="703"/>
      <c r="F1273" s="703"/>
      <c r="G1273" s="701"/>
      <c r="H1273" s="705"/>
      <c r="I1273" s="705"/>
      <c r="J1273" s="705"/>
      <c r="K1273" s="711" t="s">
        <v>19</v>
      </c>
      <c r="L1273" s="711" t="s">
        <v>20</v>
      </c>
      <c r="M1273" s="711" t="s">
        <v>21</v>
      </c>
      <c r="N1273" s="711" t="s">
        <v>22</v>
      </c>
      <c r="O1273" s="695" t="s">
        <v>23</v>
      </c>
      <c r="P1273" s="695" t="s">
        <v>24</v>
      </c>
      <c r="Q1273" s="709"/>
    </row>
    <row r="1274" spans="1:17" ht="15" customHeight="1" thickBot="1" x14ac:dyDescent="0.3">
      <c r="A1274" s="727"/>
      <c r="B1274" s="725"/>
      <c r="C1274" s="707"/>
      <c r="D1274" s="707"/>
      <c r="E1274" s="707"/>
      <c r="F1274" s="707"/>
      <c r="G1274" s="725"/>
      <c r="H1274" s="696"/>
      <c r="I1274" s="696"/>
      <c r="J1274" s="696"/>
      <c r="K1274" s="712"/>
      <c r="L1274" s="712"/>
      <c r="M1274" s="712"/>
      <c r="N1274" s="712"/>
      <c r="O1274" s="696"/>
      <c r="P1274" s="696"/>
      <c r="Q1274" s="710"/>
    </row>
    <row r="1275" spans="1:17" x14ac:dyDescent="0.25">
      <c r="A1275" s="52">
        <v>1</v>
      </c>
      <c r="B1275" s="53">
        <v>34701</v>
      </c>
      <c r="C1275" s="5" t="s">
        <v>429</v>
      </c>
      <c r="D1275" s="731" t="s">
        <v>71</v>
      </c>
      <c r="E1275" s="731" t="s">
        <v>72</v>
      </c>
      <c r="F1275" s="538">
        <v>4039</v>
      </c>
      <c r="G1275" s="5" t="s">
        <v>31</v>
      </c>
      <c r="H1275" s="159">
        <v>65</v>
      </c>
      <c r="I1275" s="159">
        <v>262500</v>
      </c>
      <c r="J1275" s="214" t="s">
        <v>28</v>
      </c>
      <c r="K1275" s="86">
        <v>0.1</v>
      </c>
      <c r="L1275" s="86">
        <v>0.4</v>
      </c>
      <c r="M1275" s="86">
        <v>0.1</v>
      </c>
      <c r="N1275" s="86">
        <v>0.4</v>
      </c>
      <c r="O1275" s="161" t="s">
        <v>29</v>
      </c>
      <c r="P1275" s="161"/>
      <c r="Q1275" s="728" t="s">
        <v>30</v>
      </c>
    </row>
    <row r="1276" spans="1:17" ht="158.25" customHeight="1" x14ac:dyDescent="0.25">
      <c r="A1276" s="244">
        <v>2</v>
      </c>
      <c r="B1276" s="16">
        <v>34701</v>
      </c>
      <c r="C1276" s="176" t="s">
        <v>430</v>
      </c>
      <c r="D1276" s="732"/>
      <c r="E1276" s="732"/>
      <c r="F1276" s="586">
        <v>250</v>
      </c>
      <c r="G1276" s="7" t="s">
        <v>75</v>
      </c>
      <c r="H1276" s="240">
        <v>138</v>
      </c>
      <c r="I1276" s="159">
        <f t="shared" ref="I1276:I1278" si="12">SUM(F1276*H1276)</f>
        <v>34500</v>
      </c>
      <c r="J1276" s="124" t="s">
        <v>28</v>
      </c>
      <c r="K1276" s="100">
        <v>0.1</v>
      </c>
      <c r="L1276" s="100">
        <v>0.4</v>
      </c>
      <c r="M1276" s="100">
        <v>0.1</v>
      </c>
      <c r="N1276" s="100">
        <v>0.4</v>
      </c>
      <c r="O1276" s="137" t="s">
        <v>29</v>
      </c>
      <c r="P1276" s="137"/>
      <c r="Q1276" s="729"/>
    </row>
    <row r="1277" spans="1:17" x14ac:dyDescent="0.25">
      <c r="A1277" s="244">
        <v>3</v>
      </c>
      <c r="B1277" s="16">
        <v>34701</v>
      </c>
      <c r="C1277" s="176" t="s">
        <v>431</v>
      </c>
      <c r="D1277" s="732"/>
      <c r="E1277" s="732"/>
      <c r="F1277" s="586">
        <v>300</v>
      </c>
      <c r="G1277" s="7" t="s">
        <v>31</v>
      </c>
      <c r="H1277" s="240">
        <v>150</v>
      </c>
      <c r="I1277" s="159">
        <f t="shared" si="12"/>
        <v>45000</v>
      </c>
      <c r="J1277" s="124" t="s">
        <v>28</v>
      </c>
      <c r="K1277" s="100">
        <v>0.1</v>
      </c>
      <c r="L1277" s="100">
        <v>0.4</v>
      </c>
      <c r="M1277" s="100">
        <v>0.1</v>
      </c>
      <c r="N1277" s="100">
        <v>0.4</v>
      </c>
      <c r="O1277" s="137" t="s">
        <v>29</v>
      </c>
      <c r="P1277" s="137"/>
      <c r="Q1277" s="729"/>
    </row>
    <row r="1278" spans="1:17" ht="15.75" thickBot="1" x14ac:dyDescent="0.3">
      <c r="A1278" s="245">
        <v>4</v>
      </c>
      <c r="B1278" s="23">
        <v>34701</v>
      </c>
      <c r="C1278" s="200" t="s">
        <v>432</v>
      </c>
      <c r="D1278" s="733"/>
      <c r="E1278" s="733"/>
      <c r="F1278" s="587">
        <v>193</v>
      </c>
      <c r="G1278" s="174" t="s">
        <v>31</v>
      </c>
      <c r="H1278" s="241">
        <v>145</v>
      </c>
      <c r="I1278" s="159">
        <f t="shared" si="12"/>
        <v>27985</v>
      </c>
      <c r="J1278" s="57" t="s">
        <v>28</v>
      </c>
      <c r="K1278" s="58">
        <v>0.1</v>
      </c>
      <c r="L1278" s="58">
        <v>0.4</v>
      </c>
      <c r="M1278" s="58">
        <v>0.1</v>
      </c>
      <c r="N1278" s="58">
        <v>0.4</v>
      </c>
      <c r="O1278" s="147" t="s">
        <v>29</v>
      </c>
      <c r="P1278" s="147"/>
      <c r="Q1278" s="730"/>
    </row>
    <row r="1279" spans="1:17" ht="15.75" thickTop="1" x14ac:dyDescent="0.25">
      <c r="G1279" s="62"/>
      <c r="I1279" s="102"/>
    </row>
    <row r="1280" spans="1:17" x14ac:dyDescent="0.25">
      <c r="G1280" s="62"/>
      <c r="I1280" s="102"/>
    </row>
    <row r="1281" spans="7:9" x14ac:dyDescent="0.25">
      <c r="G1281" s="62"/>
      <c r="I1281" s="128"/>
    </row>
    <row r="1282" spans="7:9" x14ac:dyDescent="0.25">
      <c r="G1282" s="62"/>
      <c r="I1282" s="63">
        <v>370000</v>
      </c>
    </row>
    <row r="1283" spans="7:9" x14ac:dyDescent="0.25">
      <c r="G1283" s="62"/>
      <c r="I1283" s="63"/>
    </row>
    <row r="1284" spans="7:9" x14ac:dyDescent="0.25">
      <c r="G1284" s="62"/>
      <c r="I1284" s="63"/>
    </row>
    <row r="1285" spans="7:9" x14ac:dyDescent="0.25">
      <c r="G1285" s="62"/>
      <c r="I1285" s="63"/>
    </row>
    <row r="1286" spans="7:9" x14ac:dyDescent="0.25">
      <c r="G1286" s="62"/>
      <c r="I1286" s="63"/>
    </row>
    <row r="1287" spans="7:9" x14ac:dyDescent="0.25">
      <c r="G1287" s="62"/>
      <c r="I1287" s="63"/>
    </row>
    <row r="1288" spans="7:9" x14ac:dyDescent="0.25">
      <c r="G1288" s="62"/>
      <c r="I1288" s="63"/>
    </row>
    <row r="1289" spans="7:9" x14ac:dyDescent="0.25">
      <c r="G1289" s="62"/>
      <c r="I1289" s="63"/>
    </row>
    <row r="1290" spans="7:9" x14ac:dyDescent="0.25">
      <c r="G1290" s="62"/>
      <c r="I1290" s="63"/>
    </row>
    <row r="1291" spans="7:9" x14ac:dyDescent="0.25">
      <c r="G1291" s="62"/>
      <c r="I1291" s="63"/>
    </row>
    <row r="1292" spans="7:9" x14ac:dyDescent="0.25">
      <c r="G1292" s="62"/>
      <c r="I1292" s="63"/>
    </row>
    <row r="1293" spans="7:9" x14ac:dyDescent="0.25">
      <c r="G1293" s="62"/>
      <c r="I1293" s="63"/>
    </row>
    <row r="1294" spans="7:9" x14ac:dyDescent="0.25">
      <c r="G1294" s="62"/>
      <c r="I1294" s="63"/>
    </row>
    <row r="1295" spans="7:9" x14ac:dyDescent="0.25">
      <c r="G1295" s="62"/>
      <c r="I1295" s="63"/>
    </row>
    <row r="1296" spans="7:9" x14ac:dyDescent="0.25">
      <c r="G1296" s="62"/>
      <c r="I1296" s="63"/>
    </row>
    <row r="1297" spans="1:17" x14ac:dyDescent="0.25">
      <c r="G1297" s="62"/>
      <c r="I1297" s="63"/>
    </row>
    <row r="1298" spans="1:17" x14ac:dyDescent="0.25">
      <c r="G1298" s="62"/>
      <c r="I1298" s="63"/>
    </row>
    <row r="1299" spans="1:17" x14ac:dyDescent="0.25">
      <c r="G1299" s="62"/>
      <c r="I1299" s="63"/>
    </row>
    <row r="1300" spans="1:17" x14ac:dyDescent="0.25">
      <c r="G1300" s="62"/>
      <c r="I1300" s="63"/>
    </row>
    <row r="1301" spans="1:17" x14ac:dyDescent="0.25">
      <c r="G1301" s="62"/>
      <c r="I1301" s="63"/>
    </row>
    <row r="1302" spans="1:17" x14ac:dyDescent="0.25">
      <c r="G1302" s="62"/>
      <c r="I1302" s="63"/>
    </row>
    <row r="1303" spans="1:17" x14ac:dyDescent="0.25">
      <c r="G1303" s="62"/>
    </row>
    <row r="1304" spans="1:17" x14ac:dyDescent="0.25">
      <c r="A1304" s="706"/>
      <c r="B1304" s="706"/>
      <c r="C1304" s="706"/>
      <c r="D1304" s="706"/>
      <c r="E1304" s="706"/>
      <c r="F1304" s="706"/>
      <c r="G1304" s="706"/>
      <c r="H1304" s="706"/>
      <c r="I1304" s="706"/>
      <c r="J1304" s="706"/>
      <c r="K1304" s="706"/>
      <c r="L1304" s="706"/>
      <c r="M1304" s="706"/>
      <c r="N1304" s="706"/>
      <c r="O1304" s="706"/>
      <c r="P1304" s="706"/>
      <c r="Q1304" s="706"/>
    </row>
    <row r="1305" spans="1:17" x14ac:dyDescent="0.25">
      <c r="A1305" s="713"/>
      <c r="B1305" s="713"/>
      <c r="C1305" s="713"/>
      <c r="D1305" s="713"/>
      <c r="E1305" s="713"/>
      <c r="F1305" s="713"/>
      <c r="G1305" s="713"/>
      <c r="H1305" s="713"/>
      <c r="I1305" s="713"/>
      <c r="J1305" s="713"/>
      <c r="K1305" s="713"/>
      <c r="L1305" s="713"/>
      <c r="M1305" s="713"/>
      <c r="N1305" s="713"/>
      <c r="O1305" s="713"/>
      <c r="P1305" s="713"/>
      <c r="Q1305" s="713"/>
    </row>
    <row r="1306" spans="1:17" x14ac:dyDescent="0.25">
      <c r="A1306" s="713"/>
      <c r="B1306" s="713"/>
      <c r="C1306" s="713"/>
      <c r="D1306" s="713"/>
      <c r="E1306" s="713"/>
      <c r="F1306" s="713"/>
      <c r="G1306" s="713"/>
      <c r="H1306" s="713"/>
      <c r="I1306" s="713"/>
      <c r="J1306" s="713"/>
      <c r="K1306" s="713"/>
      <c r="L1306" s="713"/>
      <c r="M1306" s="713"/>
      <c r="N1306" s="713"/>
      <c r="O1306" s="713"/>
      <c r="P1306" s="713"/>
      <c r="Q1306" s="713"/>
    </row>
    <row r="1307" spans="1:17" x14ac:dyDescent="0.25">
      <c r="A1307" s="713"/>
      <c r="B1307" s="713"/>
      <c r="C1307" s="713"/>
      <c r="D1307" s="713"/>
      <c r="E1307" s="713"/>
      <c r="F1307" s="713"/>
      <c r="G1307" s="713"/>
      <c r="H1307" s="713"/>
      <c r="I1307" s="713"/>
      <c r="J1307" s="713"/>
      <c r="K1307" s="713"/>
      <c r="L1307" s="713"/>
      <c r="M1307" s="713"/>
      <c r="N1307" s="713"/>
      <c r="O1307" s="713"/>
      <c r="P1307" s="713"/>
      <c r="Q1307" s="713"/>
    </row>
    <row r="1308" spans="1:17" x14ac:dyDescent="0.25">
      <c r="A1308" s="1"/>
      <c r="B1308" s="1"/>
      <c r="C1308" s="1"/>
      <c r="D1308" s="1"/>
      <c r="E1308" s="1"/>
      <c r="F1308" s="1"/>
      <c r="G1308" s="51"/>
      <c r="H1308" s="1"/>
      <c r="I1308" s="1"/>
      <c r="J1308" s="1"/>
      <c r="K1308" s="1"/>
      <c r="L1308" s="1"/>
      <c r="M1308" s="1"/>
      <c r="N1308" s="1"/>
      <c r="O1308" s="1"/>
      <c r="P1308" s="1"/>
      <c r="Q1308" s="1"/>
    </row>
    <row r="1309" spans="1:17" x14ac:dyDescent="0.25">
      <c r="G1309" s="62"/>
    </row>
    <row r="1310" spans="1:17" x14ac:dyDescent="0.25">
      <c r="A1310" s="706" t="s">
        <v>0</v>
      </c>
      <c r="B1310" s="706"/>
      <c r="C1310" s="706"/>
      <c r="D1310" s="706"/>
      <c r="E1310" s="706"/>
      <c r="F1310" s="706"/>
      <c r="G1310" s="706"/>
      <c r="H1310" s="706"/>
      <c r="I1310" s="706"/>
      <c r="J1310" s="706"/>
      <c r="K1310" s="706"/>
      <c r="L1310" s="706"/>
      <c r="M1310" s="706"/>
      <c r="N1310" s="706"/>
      <c r="O1310" s="706"/>
      <c r="P1310" s="706"/>
      <c r="Q1310" s="706"/>
    </row>
    <row r="1311" spans="1:17" x14ac:dyDescent="0.25">
      <c r="A1311" s="713" t="s">
        <v>1</v>
      </c>
      <c r="B1311" s="713"/>
      <c r="C1311" s="713"/>
      <c r="D1311" s="713"/>
      <c r="E1311" s="713"/>
      <c r="F1311" s="713"/>
      <c r="G1311" s="713"/>
      <c r="H1311" s="713"/>
      <c r="I1311" s="713"/>
      <c r="J1311" s="713"/>
      <c r="K1311" s="713"/>
      <c r="L1311" s="713"/>
      <c r="M1311" s="713"/>
      <c r="N1311" s="713"/>
      <c r="O1311" s="713"/>
      <c r="P1311" s="713"/>
      <c r="Q1311" s="713"/>
    </row>
    <row r="1312" spans="1:17" x14ac:dyDescent="0.25">
      <c r="A1312" s="713" t="s">
        <v>2</v>
      </c>
      <c r="B1312" s="713"/>
      <c r="C1312" s="713"/>
      <c r="D1312" s="713"/>
      <c r="E1312" s="713"/>
      <c r="F1312" s="713"/>
      <c r="G1312" s="713"/>
      <c r="H1312" s="713"/>
      <c r="I1312" s="713"/>
      <c r="J1312" s="713"/>
      <c r="K1312" s="713"/>
      <c r="L1312" s="713"/>
      <c r="M1312" s="713"/>
      <c r="N1312" s="713"/>
      <c r="O1312" s="713"/>
      <c r="P1312" s="713"/>
      <c r="Q1312" s="713"/>
    </row>
    <row r="1313" spans="1:17" x14ac:dyDescent="0.25">
      <c r="A1313" s="713" t="s">
        <v>3</v>
      </c>
      <c r="B1313" s="713"/>
      <c r="C1313" s="713"/>
      <c r="D1313" s="713"/>
      <c r="E1313" s="713"/>
      <c r="F1313" s="713"/>
      <c r="G1313" s="713"/>
      <c r="H1313" s="713"/>
      <c r="I1313" s="713"/>
      <c r="J1313" s="713"/>
      <c r="K1313" s="713"/>
      <c r="L1313" s="713"/>
      <c r="M1313" s="713"/>
      <c r="N1313" s="713"/>
      <c r="O1313" s="713"/>
      <c r="P1313" s="713"/>
      <c r="Q1313" s="713"/>
    </row>
    <row r="1314" spans="1:17" x14ac:dyDescent="0.25">
      <c r="A1314" s="713" t="s">
        <v>494</v>
      </c>
      <c r="B1314" s="713"/>
      <c r="C1314" s="713"/>
      <c r="D1314" s="713"/>
      <c r="E1314" s="713"/>
      <c r="F1314" s="713"/>
      <c r="G1314" s="713"/>
      <c r="H1314" s="713"/>
      <c r="I1314" s="713"/>
      <c r="J1314" s="713"/>
      <c r="K1314" s="713"/>
      <c r="L1314" s="713"/>
      <c r="M1314" s="713"/>
      <c r="N1314" s="713"/>
      <c r="O1314" s="713"/>
      <c r="P1314" s="713"/>
      <c r="Q1314" s="713"/>
    </row>
    <row r="1315" spans="1:17" x14ac:dyDescent="0.25">
      <c r="A1315" s="726" t="s">
        <v>4</v>
      </c>
      <c r="B1315" s="726"/>
      <c r="C1315" s="726"/>
      <c r="D1315" s="726"/>
      <c r="E1315" s="726"/>
      <c r="F1315" s="726"/>
      <c r="G1315" s="726"/>
      <c r="H1315" s="726"/>
      <c r="I1315" s="726"/>
      <c r="J1315" s="726"/>
      <c r="K1315" s="726"/>
      <c r="L1315" s="726"/>
      <c r="M1315" s="726"/>
      <c r="N1315" s="726"/>
      <c r="O1315" s="726"/>
      <c r="P1315" s="726"/>
      <c r="Q1315" s="726"/>
    </row>
    <row r="1316" spans="1:17" x14ac:dyDescent="0.25">
      <c r="A1316" s="697" t="s">
        <v>101</v>
      </c>
      <c r="B1316" s="697"/>
      <c r="C1316" s="697"/>
      <c r="D1316" s="697"/>
      <c r="E1316" s="697"/>
      <c r="F1316" s="697"/>
      <c r="G1316" s="697"/>
      <c r="H1316" s="697"/>
      <c r="I1316" s="697"/>
      <c r="J1316" s="697"/>
      <c r="K1316" s="697"/>
      <c r="L1316" s="697"/>
      <c r="M1316" s="697"/>
      <c r="N1316" s="697"/>
      <c r="O1316" s="697"/>
      <c r="P1316" s="697"/>
      <c r="Q1316" s="697"/>
    </row>
    <row r="1317" spans="1:17" ht="15.75" customHeight="1" thickBot="1" x14ac:dyDescent="0.3">
      <c r="A1317" s="2"/>
      <c r="B1317" s="2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2"/>
      <c r="P1317" s="2"/>
      <c r="Q1317" s="2"/>
    </row>
    <row r="1318" spans="1:17" ht="15.75" thickTop="1" x14ac:dyDescent="0.25">
      <c r="A1318" s="698" t="s">
        <v>6</v>
      </c>
      <c r="B1318" s="700" t="s">
        <v>7</v>
      </c>
      <c r="C1318" s="702" t="s">
        <v>8</v>
      </c>
      <c r="D1318" s="702" t="s">
        <v>9</v>
      </c>
      <c r="E1318" s="702" t="s">
        <v>10</v>
      </c>
      <c r="F1318" s="702" t="s">
        <v>11</v>
      </c>
      <c r="G1318" s="700" t="s">
        <v>12</v>
      </c>
      <c r="H1318" s="704" t="s">
        <v>13</v>
      </c>
      <c r="I1318" s="704" t="s">
        <v>14</v>
      </c>
      <c r="J1318" s="704" t="s">
        <v>15</v>
      </c>
      <c r="K1318" s="715" t="s">
        <v>16</v>
      </c>
      <c r="L1318" s="716"/>
      <c r="M1318" s="716"/>
      <c r="N1318" s="717"/>
      <c r="O1318" s="721" t="s">
        <v>17</v>
      </c>
      <c r="P1318" s="722"/>
      <c r="Q1318" s="708" t="s">
        <v>18</v>
      </c>
    </row>
    <row r="1319" spans="1:17" ht="15" customHeight="1" x14ac:dyDescent="0.25">
      <c r="A1319" s="699"/>
      <c r="B1319" s="701"/>
      <c r="C1319" s="703"/>
      <c r="D1319" s="703"/>
      <c r="E1319" s="703"/>
      <c r="F1319" s="703"/>
      <c r="G1319" s="701"/>
      <c r="H1319" s="705"/>
      <c r="I1319" s="705"/>
      <c r="J1319" s="705"/>
      <c r="K1319" s="718"/>
      <c r="L1319" s="719"/>
      <c r="M1319" s="719"/>
      <c r="N1319" s="720"/>
      <c r="O1319" s="723"/>
      <c r="P1319" s="724"/>
      <c r="Q1319" s="709"/>
    </row>
    <row r="1320" spans="1:17" x14ac:dyDescent="0.25">
      <c r="A1320" s="699"/>
      <c r="B1320" s="701"/>
      <c r="C1320" s="703"/>
      <c r="D1320" s="703"/>
      <c r="E1320" s="703"/>
      <c r="F1320" s="703"/>
      <c r="G1320" s="701"/>
      <c r="H1320" s="705"/>
      <c r="I1320" s="705"/>
      <c r="J1320" s="705"/>
      <c r="K1320" s="711" t="s">
        <v>19</v>
      </c>
      <c r="L1320" s="711" t="s">
        <v>20</v>
      </c>
      <c r="M1320" s="711" t="s">
        <v>21</v>
      </c>
      <c r="N1320" s="711" t="s">
        <v>22</v>
      </c>
      <c r="O1320" s="695" t="s">
        <v>23</v>
      </c>
      <c r="P1320" s="695" t="s">
        <v>24</v>
      </c>
      <c r="Q1320" s="709"/>
    </row>
    <row r="1321" spans="1:17" ht="112.5" customHeight="1" thickBot="1" x14ac:dyDescent="0.3">
      <c r="A1321" s="727"/>
      <c r="B1321" s="725"/>
      <c r="C1321" s="707"/>
      <c r="D1321" s="707"/>
      <c r="E1321" s="707"/>
      <c r="F1321" s="707"/>
      <c r="G1321" s="725"/>
      <c r="H1321" s="696"/>
      <c r="I1321" s="696"/>
      <c r="J1321" s="696"/>
      <c r="K1321" s="712"/>
      <c r="L1321" s="712"/>
      <c r="M1321" s="712"/>
      <c r="N1321" s="712"/>
      <c r="O1321" s="696"/>
      <c r="P1321" s="696"/>
      <c r="Q1321" s="710"/>
    </row>
    <row r="1322" spans="1:17" ht="90.75" customHeight="1" thickBot="1" x14ac:dyDescent="0.3">
      <c r="A1322" s="378">
        <v>1</v>
      </c>
      <c r="B1322" s="342">
        <v>35101</v>
      </c>
      <c r="C1322" s="164" t="s">
        <v>433</v>
      </c>
      <c r="D1322" s="164" t="s">
        <v>71</v>
      </c>
      <c r="E1322" s="164" t="s">
        <v>26</v>
      </c>
      <c r="F1322" s="71">
        <v>12</v>
      </c>
      <c r="G1322" s="170" t="s">
        <v>75</v>
      </c>
      <c r="H1322" s="612">
        <f>I1322/F1322</f>
        <v>21666.666666666668</v>
      </c>
      <c r="I1322" s="613">
        <v>260000</v>
      </c>
      <c r="J1322" s="382" t="s">
        <v>28</v>
      </c>
      <c r="K1322" s="429">
        <v>0.25</v>
      </c>
      <c r="L1322" s="74">
        <v>0.25</v>
      </c>
      <c r="M1322" s="74">
        <v>0.25</v>
      </c>
      <c r="N1322" s="74">
        <v>0.25</v>
      </c>
      <c r="O1322" s="83" t="s">
        <v>29</v>
      </c>
      <c r="P1322" s="217"/>
      <c r="Q1322" s="239" t="s">
        <v>30</v>
      </c>
    </row>
    <row r="1323" spans="1:17" ht="15.75" thickTop="1" x14ac:dyDescent="0.25">
      <c r="A1323" s="27"/>
      <c r="B1323" s="27"/>
      <c r="C1323" s="12"/>
      <c r="D1323" s="12"/>
      <c r="E1323" s="12"/>
      <c r="F1323" s="27"/>
      <c r="G1323" s="12"/>
      <c r="H1323" s="69"/>
      <c r="I1323" s="69"/>
      <c r="J1323" s="27"/>
      <c r="K1323" s="79"/>
      <c r="L1323" s="79"/>
      <c r="M1323" s="79"/>
      <c r="N1323" s="79"/>
      <c r="O1323" s="34"/>
      <c r="P1323" s="27"/>
      <c r="Q1323" s="14"/>
    </row>
    <row r="1324" spans="1:17" x14ac:dyDescent="0.25">
      <c r="A1324" s="27"/>
      <c r="B1324" s="27"/>
      <c r="C1324" s="12"/>
      <c r="D1324" s="12"/>
      <c r="E1324" s="12"/>
      <c r="F1324" s="27"/>
      <c r="G1324" s="12"/>
      <c r="H1324" s="69"/>
      <c r="I1324" s="69"/>
      <c r="J1324" s="27"/>
      <c r="K1324" s="79"/>
      <c r="L1324" s="79"/>
      <c r="M1324" s="79"/>
      <c r="N1324" s="79"/>
      <c r="O1324" s="34"/>
      <c r="P1324" s="27"/>
      <c r="Q1324" s="14"/>
    </row>
    <row r="1325" spans="1:17" x14ac:dyDescent="0.25">
      <c r="A1325" s="27"/>
      <c r="B1325" s="27"/>
      <c r="C1325" s="12"/>
      <c r="D1325" s="12"/>
      <c r="E1325" s="12"/>
      <c r="F1325" s="27"/>
      <c r="G1325" s="12"/>
      <c r="H1325" s="69"/>
      <c r="I1325" s="69"/>
      <c r="J1325" s="27"/>
      <c r="K1325" s="79"/>
      <c r="L1325" s="79"/>
      <c r="M1325" s="79"/>
      <c r="N1325" s="79"/>
      <c r="O1325" s="34"/>
      <c r="P1325" s="27"/>
      <c r="Q1325" s="14"/>
    </row>
    <row r="1326" spans="1:17" x14ac:dyDescent="0.25">
      <c r="A1326" s="27"/>
      <c r="B1326" s="27"/>
      <c r="C1326" s="12"/>
      <c r="D1326" s="12"/>
      <c r="E1326" s="12"/>
      <c r="F1326" s="27"/>
      <c r="G1326" s="12"/>
      <c r="H1326" s="69"/>
      <c r="I1326" s="69">
        <v>260000</v>
      </c>
      <c r="J1326" s="27"/>
      <c r="K1326" s="79"/>
      <c r="L1326" s="79"/>
      <c r="M1326" s="79"/>
      <c r="N1326" s="79"/>
      <c r="O1326" s="34"/>
      <c r="P1326" s="27"/>
      <c r="Q1326" s="14"/>
    </row>
    <row r="1327" spans="1:17" x14ac:dyDescent="0.25">
      <c r="A1327" s="27"/>
      <c r="B1327" s="27"/>
      <c r="C1327" s="12"/>
      <c r="D1327" s="12"/>
      <c r="E1327" s="12"/>
      <c r="F1327" s="27"/>
      <c r="G1327" s="12"/>
      <c r="H1327" s="69"/>
      <c r="I1327" s="69"/>
      <c r="J1327" s="27"/>
      <c r="K1327" s="79"/>
      <c r="L1327" s="79"/>
      <c r="M1327" s="79"/>
      <c r="N1327" s="79"/>
      <c r="O1327" s="34"/>
      <c r="P1327" s="27"/>
      <c r="Q1327" s="14"/>
    </row>
    <row r="1328" spans="1:17" x14ac:dyDescent="0.25">
      <c r="A1328" s="27"/>
      <c r="B1328" s="27"/>
      <c r="C1328" s="12"/>
      <c r="D1328" s="12"/>
      <c r="E1328" s="12"/>
      <c r="F1328" s="27"/>
      <c r="G1328" s="12"/>
      <c r="H1328" s="69"/>
      <c r="I1328" s="69"/>
      <c r="J1328" s="27"/>
      <c r="K1328" s="79"/>
      <c r="L1328" s="79"/>
      <c r="M1328" s="79"/>
      <c r="N1328" s="79"/>
      <c r="O1328" s="34"/>
      <c r="P1328" s="27"/>
      <c r="Q1328" s="14"/>
    </row>
    <row r="1329" spans="1:17" x14ac:dyDescent="0.25">
      <c r="A1329" s="27"/>
      <c r="B1329" s="27"/>
      <c r="C1329" s="12"/>
      <c r="D1329" s="12"/>
      <c r="E1329" s="12"/>
      <c r="F1329" s="27"/>
      <c r="G1329" s="12"/>
      <c r="H1329" s="69"/>
      <c r="I1329" s="69"/>
      <c r="J1329" s="27"/>
      <c r="K1329" s="79"/>
      <c r="L1329" s="79"/>
      <c r="M1329" s="79"/>
      <c r="N1329" s="79"/>
      <c r="O1329" s="34"/>
      <c r="P1329" s="27"/>
      <c r="Q1329" s="14"/>
    </row>
    <row r="1330" spans="1:17" x14ac:dyDescent="0.25">
      <c r="A1330" s="27"/>
      <c r="B1330" s="27"/>
      <c r="C1330" s="12"/>
      <c r="D1330" s="12"/>
      <c r="E1330" s="12"/>
      <c r="F1330" s="27"/>
      <c r="G1330" s="12"/>
      <c r="H1330" s="69"/>
      <c r="I1330" s="69"/>
      <c r="J1330" s="27"/>
      <c r="K1330" s="79"/>
      <c r="L1330" s="79"/>
      <c r="M1330" s="79"/>
      <c r="N1330" s="79"/>
      <c r="O1330" s="34"/>
      <c r="P1330" s="27"/>
      <c r="Q1330" s="14"/>
    </row>
    <row r="1331" spans="1:17" x14ac:dyDescent="0.25">
      <c r="A1331" s="27"/>
      <c r="B1331" s="27"/>
      <c r="C1331" s="12"/>
      <c r="D1331" s="12"/>
      <c r="E1331" s="12"/>
      <c r="F1331" s="27"/>
      <c r="G1331" s="12"/>
      <c r="H1331" s="69"/>
      <c r="I1331" s="69"/>
      <c r="J1331" s="27"/>
      <c r="K1331" s="79"/>
      <c r="L1331" s="79"/>
      <c r="M1331" s="79"/>
      <c r="N1331" s="79"/>
      <c r="O1331" s="34"/>
      <c r="P1331" s="27"/>
      <c r="Q1331" s="14"/>
    </row>
    <row r="1332" spans="1:17" x14ac:dyDescent="0.25">
      <c r="A1332" s="27"/>
      <c r="B1332" s="27"/>
      <c r="C1332" s="12"/>
      <c r="D1332" s="12"/>
      <c r="E1332" s="12"/>
      <c r="F1332" s="27"/>
      <c r="G1332" s="12"/>
      <c r="H1332" s="69"/>
      <c r="I1332" s="69"/>
      <c r="J1332" s="27"/>
      <c r="K1332" s="79"/>
      <c r="L1332" s="79"/>
      <c r="M1332" s="79"/>
      <c r="N1332" s="79"/>
      <c r="O1332" s="34"/>
      <c r="P1332" s="27"/>
      <c r="Q1332" s="14"/>
    </row>
    <row r="1333" spans="1:17" x14ac:dyDescent="0.25">
      <c r="A1333" s="27"/>
      <c r="B1333" s="27"/>
      <c r="C1333" s="12"/>
      <c r="D1333" s="12"/>
      <c r="E1333" s="12"/>
      <c r="F1333" s="27"/>
      <c r="G1333" s="12"/>
      <c r="H1333" s="69"/>
      <c r="I1333" s="69"/>
      <c r="J1333" s="27"/>
      <c r="K1333" s="79"/>
      <c r="L1333" s="79"/>
      <c r="M1333" s="79"/>
      <c r="N1333" s="79"/>
      <c r="O1333" s="34"/>
      <c r="P1333" s="27"/>
      <c r="Q1333" s="14"/>
    </row>
    <row r="1334" spans="1:17" x14ac:dyDescent="0.25">
      <c r="A1334" s="27"/>
      <c r="B1334" s="27"/>
      <c r="C1334" s="12"/>
      <c r="D1334" s="12"/>
      <c r="E1334" s="12"/>
      <c r="F1334" s="27"/>
      <c r="G1334" s="12"/>
      <c r="H1334" s="69"/>
      <c r="I1334" s="69"/>
      <c r="J1334" s="27"/>
      <c r="K1334" s="79"/>
      <c r="L1334" s="79"/>
      <c r="M1334" s="79"/>
      <c r="N1334" s="79"/>
      <c r="O1334" s="34"/>
      <c r="P1334" s="27"/>
      <c r="Q1334" s="14"/>
    </row>
    <row r="1335" spans="1:17" x14ac:dyDescent="0.25">
      <c r="A1335" s="27"/>
      <c r="B1335" s="27"/>
      <c r="C1335" s="12"/>
      <c r="D1335" s="12"/>
      <c r="E1335" s="12"/>
      <c r="F1335" s="27"/>
      <c r="G1335" s="12"/>
      <c r="H1335" s="69"/>
      <c r="I1335" s="69"/>
      <c r="J1335" s="27"/>
      <c r="K1335" s="79"/>
      <c r="L1335" s="79"/>
      <c r="M1335" s="79"/>
      <c r="N1335" s="79"/>
      <c r="O1335" s="34"/>
      <c r="P1335" s="27"/>
      <c r="Q1335" s="14"/>
    </row>
    <row r="1336" spans="1:17" x14ac:dyDescent="0.25">
      <c r="A1336" s="27"/>
      <c r="B1336" s="27"/>
      <c r="C1336" s="12"/>
      <c r="D1336" s="12"/>
      <c r="E1336" s="12"/>
      <c r="F1336" s="27"/>
      <c r="G1336" s="12"/>
      <c r="H1336" s="69"/>
      <c r="I1336" s="69"/>
      <c r="J1336" s="27"/>
      <c r="K1336" s="79"/>
      <c r="L1336" s="79"/>
      <c r="M1336" s="79"/>
      <c r="N1336" s="79"/>
      <c r="O1336" s="34"/>
      <c r="P1336" s="27"/>
      <c r="Q1336" s="14"/>
    </row>
    <row r="1337" spans="1:17" x14ac:dyDescent="0.25">
      <c r="A1337" s="27"/>
      <c r="B1337" s="27"/>
      <c r="C1337" s="12"/>
      <c r="D1337" s="12"/>
      <c r="E1337" s="12"/>
      <c r="F1337" s="27"/>
      <c r="G1337" s="12"/>
      <c r="H1337" s="69"/>
      <c r="I1337" s="69"/>
      <c r="J1337" s="27"/>
      <c r="K1337" s="79"/>
      <c r="L1337" s="79"/>
      <c r="M1337" s="79"/>
      <c r="N1337" s="79"/>
      <c r="O1337" s="34"/>
      <c r="P1337" s="27"/>
      <c r="Q1337" s="14"/>
    </row>
    <row r="1338" spans="1:17" x14ac:dyDescent="0.25">
      <c r="A1338" s="27"/>
      <c r="B1338" s="27"/>
      <c r="C1338" s="12"/>
      <c r="D1338" s="12"/>
      <c r="E1338" s="12"/>
      <c r="F1338" s="27"/>
      <c r="G1338" s="12"/>
      <c r="H1338" s="69"/>
      <c r="I1338" s="69"/>
      <c r="J1338" s="27"/>
      <c r="K1338" s="79"/>
      <c r="L1338" s="79"/>
      <c r="M1338" s="79"/>
      <c r="N1338" s="79"/>
      <c r="O1338" s="34"/>
      <c r="P1338" s="27"/>
      <c r="Q1338" s="14"/>
    </row>
    <row r="1339" spans="1:17" x14ac:dyDescent="0.25">
      <c r="A1339" s="27"/>
      <c r="B1339" s="27"/>
      <c r="C1339" s="12"/>
      <c r="D1339" s="12"/>
      <c r="E1339" s="12"/>
      <c r="F1339" s="27"/>
      <c r="G1339" s="12"/>
      <c r="H1339" s="69"/>
      <c r="I1339" s="69"/>
      <c r="J1339" s="27"/>
      <c r="K1339" s="79"/>
      <c r="L1339" s="79"/>
      <c r="M1339" s="79"/>
      <c r="N1339" s="79"/>
      <c r="O1339" s="34"/>
      <c r="P1339" s="27"/>
      <c r="Q1339" s="14"/>
    </row>
    <row r="1340" spans="1:17" x14ac:dyDescent="0.25">
      <c r="A1340" s="27"/>
      <c r="B1340" s="27"/>
      <c r="C1340" s="12"/>
      <c r="D1340" s="12"/>
      <c r="E1340" s="12"/>
      <c r="F1340" s="27"/>
      <c r="G1340" s="12"/>
      <c r="H1340" s="69"/>
      <c r="I1340" s="69"/>
      <c r="J1340" s="27"/>
      <c r="K1340" s="79"/>
      <c r="L1340" s="79"/>
      <c r="M1340" s="79"/>
      <c r="N1340" s="79"/>
      <c r="O1340" s="34"/>
      <c r="P1340" s="27"/>
      <c r="Q1340" s="14"/>
    </row>
    <row r="1341" spans="1:17" x14ac:dyDescent="0.25">
      <c r="A1341" s="27"/>
      <c r="B1341" s="27"/>
      <c r="C1341" s="12"/>
      <c r="D1341" s="12"/>
      <c r="E1341" s="12"/>
      <c r="F1341" s="27"/>
      <c r="G1341" s="12"/>
      <c r="H1341" s="69"/>
      <c r="I1341" s="69"/>
      <c r="J1341" s="27"/>
      <c r="K1341" s="79"/>
      <c r="L1341" s="79"/>
      <c r="M1341" s="79"/>
      <c r="N1341" s="79"/>
      <c r="O1341" s="34"/>
      <c r="P1341" s="27"/>
      <c r="Q1341" s="14"/>
    </row>
    <row r="1342" spans="1:17" x14ac:dyDescent="0.25">
      <c r="A1342" s="27"/>
      <c r="B1342" s="27"/>
      <c r="C1342" s="12"/>
      <c r="D1342" s="12"/>
      <c r="E1342" s="12"/>
      <c r="F1342" s="27"/>
      <c r="G1342" s="12"/>
      <c r="H1342" s="69"/>
      <c r="I1342" s="69"/>
      <c r="J1342" s="27"/>
      <c r="K1342" s="79"/>
      <c r="L1342" s="79"/>
      <c r="M1342" s="79"/>
      <c r="N1342" s="79"/>
      <c r="O1342" s="34"/>
      <c r="P1342" s="27"/>
      <c r="Q1342" s="14"/>
    </row>
    <row r="1343" spans="1:17" x14ac:dyDescent="0.25">
      <c r="A1343" s="27"/>
      <c r="B1343" s="27"/>
      <c r="C1343" s="12"/>
      <c r="D1343" s="12"/>
      <c r="E1343" s="12"/>
      <c r="F1343" s="27"/>
      <c r="G1343" s="12"/>
      <c r="H1343" s="69"/>
      <c r="I1343" s="69"/>
      <c r="J1343" s="27"/>
      <c r="K1343" s="79"/>
      <c r="L1343" s="79"/>
      <c r="M1343" s="79"/>
      <c r="N1343" s="79"/>
      <c r="O1343" s="34"/>
      <c r="P1343" s="27"/>
      <c r="Q1343" s="14"/>
    </row>
    <row r="1344" spans="1:17" x14ac:dyDescent="0.25">
      <c r="A1344" s="27"/>
      <c r="B1344" s="27"/>
      <c r="C1344" s="12"/>
      <c r="D1344" s="12"/>
      <c r="E1344" s="12"/>
      <c r="F1344" s="27"/>
      <c r="G1344" s="12"/>
      <c r="H1344" s="69"/>
      <c r="I1344" s="69"/>
      <c r="J1344" s="27"/>
      <c r="K1344" s="79"/>
      <c r="L1344" s="79"/>
      <c r="M1344" s="79"/>
      <c r="N1344" s="79"/>
      <c r="O1344" s="34"/>
      <c r="P1344" s="27"/>
      <c r="Q1344" s="14"/>
    </row>
    <row r="1345" spans="1:17" x14ac:dyDescent="0.25">
      <c r="A1345" s="27"/>
      <c r="B1345" s="27"/>
      <c r="C1345" s="12"/>
      <c r="D1345" s="12"/>
      <c r="E1345" s="12"/>
      <c r="F1345" s="27"/>
      <c r="G1345" s="12"/>
      <c r="H1345" s="69"/>
      <c r="I1345" s="69"/>
      <c r="J1345" s="27"/>
      <c r="K1345" s="79"/>
      <c r="L1345" s="79"/>
      <c r="M1345" s="79"/>
      <c r="N1345" s="79"/>
      <c r="O1345" s="34"/>
      <c r="P1345" s="27"/>
      <c r="Q1345" s="14"/>
    </row>
    <row r="1346" spans="1:17" x14ac:dyDescent="0.25">
      <c r="A1346" s="27"/>
      <c r="B1346" s="27"/>
      <c r="C1346" s="12"/>
      <c r="D1346" s="12"/>
      <c r="E1346" s="12"/>
      <c r="F1346" s="27"/>
      <c r="G1346" s="12"/>
      <c r="H1346" s="69"/>
      <c r="I1346" s="69"/>
      <c r="J1346" s="27"/>
      <c r="K1346" s="79"/>
      <c r="L1346" s="79"/>
      <c r="M1346" s="79"/>
      <c r="N1346" s="79"/>
      <c r="O1346" s="34"/>
      <c r="P1346" s="27"/>
      <c r="Q1346" s="14"/>
    </row>
    <row r="1347" spans="1:17" x14ac:dyDescent="0.25">
      <c r="A1347" s="27"/>
      <c r="B1347" s="27"/>
      <c r="C1347" s="12"/>
      <c r="D1347" s="12"/>
      <c r="E1347" s="12"/>
      <c r="F1347" s="27"/>
      <c r="G1347" s="12"/>
      <c r="H1347" s="69"/>
      <c r="I1347" s="69"/>
      <c r="J1347" s="27"/>
      <c r="K1347" s="79"/>
      <c r="L1347" s="79"/>
      <c r="M1347" s="79"/>
      <c r="N1347" s="79"/>
      <c r="O1347" s="34"/>
      <c r="P1347" s="27"/>
      <c r="Q1347" s="14"/>
    </row>
    <row r="1348" spans="1:17" x14ac:dyDescent="0.25">
      <c r="A1348" s="27"/>
      <c r="B1348" s="27"/>
      <c r="C1348" s="12"/>
      <c r="D1348" s="12"/>
      <c r="E1348" s="12"/>
      <c r="F1348" s="27"/>
      <c r="G1348" s="12"/>
      <c r="H1348" s="69"/>
      <c r="I1348" s="69"/>
      <c r="J1348" s="27"/>
      <c r="K1348" s="79"/>
      <c r="L1348" s="79"/>
      <c r="M1348" s="79"/>
      <c r="N1348" s="79"/>
      <c r="O1348" s="34"/>
      <c r="P1348" s="27"/>
      <c r="Q1348" s="14"/>
    </row>
    <row r="1349" spans="1:17" x14ac:dyDescent="0.25">
      <c r="G1349" s="62"/>
    </row>
    <row r="1350" spans="1:17" x14ac:dyDescent="0.25">
      <c r="A1350" s="706" t="s">
        <v>0</v>
      </c>
      <c r="B1350" s="706"/>
      <c r="C1350" s="706"/>
      <c r="D1350" s="706"/>
      <c r="E1350" s="706"/>
      <c r="F1350" s="706"/>
      <c r="G1350" s="706"/>
      <c r="H1350" s="706"/>
      <c r="I1350" s="706"/>
      <c r="J1350" s="706"/>
      <c r="K1350" s="706"/>
      <c r="L1350" s="706"/>
      <c r="M1350" s="706"/>
      <c r="N1350" s="706"/>
      <c r="O1350" s="706"/>
      <c r="P1350" s="706"/>
      <c r="Q1350" s="706"/>
    </row>
    <row r="1351" spans="1:17" x14ac:dyDescent="0.25">
      <c r="A1351" s="713" t="s">
        <v>1</v>
      </c>
      <c r="B1351" s="713"/>
      <c r="C1351" s="713"/>
      <c r="D1351" s="713"/>
      <c r="E1351" s="713"/>
      <c r="F1351" s="713"/>
      <c r="G1351" s="713"/>
      <c r="H1351" s="713"/>
      <c r="I1351" s="713"/>
      <c r="J1351" s="713"/>
      <c r="K1351" s="713"/>
      <c r="L1351" s="713"/>
      <c r="M1351" s="713"/>
      <c r="N1351" s="713"/>
      <c r="O1351" s="713"/>
      <c r="P1351" s="713"/>
      <c r="Q1351" s="713"/>
    </row>
    <row r="1352" spans="1:17" x14ac:dyDescent="0.25">
      <c r="A1352" s="713" t="s">
        <v>2</v>
      </c>
      <c r="B1352" s="713"/>
      <c r="C1352" s="713"/>
      <c r="D1352" s="713"/>
      <c r="E1352" s="713"/>
      <c r="F1352" s="713"/>
      <c r="G1352" s="713"/>
      <c r="H1352" s="713"/>
      <c r="I1352" s="713"/>
      <c r="J1352" s="713"/>
      <c r="K1352" s="713"/>
      <c r="L1352" s="713"/>
      <c r="M1352" s="713"/>
      <c r="N1352" s="713"/>
      <c r="O1352" s="713"/>
      <c r="P1352" s="713"/>
      <c r="Q1352" s="713"/>
    </row>
    <row r="1353" spans="1:17" x14ac:dyDescent="0.25">
      <c r="A1353" s="713" t="s">
        <v>3</v>
      </c>
      <c r="B1353" s="713"/>
      <c r="C1353" s="713"/>
      <c r="D1353" s="713"/>
      <c r="E1353" s="713"/>
      <c r="F1353" s="713"/>
      <c r="G1353" s="713"/>
      <c r="H1353" s="713"/>
      <c r="I1353" s="713"/>
      <c r="J1353" s="713"/>
      <c r="K1353" s="713"/>
      <c r="L1353" s="713"/>
      <c r="M1353" s="713"/>
      <c r="N1353" s="713"/>
      <c r="O1353" s="713"/>
      <c r="P1353" s="713"/>
      <c r="Q1353" s="713"/>
    </row>
    <row r="1354" spans="1:17" ht="15.75" customHeight="1" x14ac:dyDescent="0.25">
      <c r="A1354" s="713" t="s">
        <v>494</v>
      </c>
      <c r="B1354" s="713"/>
      <c r="C1354" s="713"/>
      <c r="D1354" s="713"/>
      <c r="E1354" s="713"/>
      <c r="F1354" s="713"/>
      <c r="G1354" s="713"/>
      <c r="H1354" s="713"/>
      <c r="I1354" s="713"/>
      <c r="J1354" s="713"/>
      <c r="K1354" s="713"/>
      <c r="L1354" s="713"/>
      <c r="M1354" s="713"/>
      <c r="N1354" s="713"/>
      <c r="O1354" s="713"/>
      <c r="P1354" s="713"/>
      <c r="Q1354" s="713"/>
    </row>
    <row r="1355" spans="1:17" x14ac:dyDescent="0.25">
      <c r="A1355" s="714" t="s">
        <v>4</v>
      </c>
      <c r="B1355" s="714"/>
      <c r="C1355" s="714"/>
      <c r="D1355" s="714"/>
      <c r="E1355" s="714"/>
      <c r="F1355" s="714"/>
      <c r="G1355" s="714"/>
      <c r="H1355" s="714"/>
      <c r="I1355" s="714"/>
      <c r="J1355" s="714"/>
      <c r="K1355" s="714"/>
      <c r="L1355" s="714"/>
      <c r="M1355" s="714"/>
      <c r="N1355" s="714"/>
      <c r="O1355" s="714"/>
      <c r="P1355" s="714"/>
      <c r="Q1355" s="714"/>
    </row>
    <row r="1356" spans="1:17" ht="15" customHeight="1" x14ac:dyDescent="0.25">
      <c r="A1356" s="737" t="s">
        <v>102</v>
      </c>
      <c r="B1356" s="737"/>
      <c r="C1356" s="737"/>
      <c r="D1356" s="737"/>
      <c r="E1356" s="737"/>
      <c r="F1356" s="737"/>
      <c r="G1356" s="737"/>
      <c r="H1356" s="737"/>
      <c r="I1356" s="737"/>
      <c r="J1356" s="737"/>
      <c r="K1356" s="737"/>
      <c r="L1356" s="737"/>
      <c r="M1356" s="737"/>
      <c r="N1356" s="737"/>
      <c r="O1356" s="737"/>
      <c r="P1356" s="737"/>
      <c r="Q1356" s="737"/>
    </row>
    <row r="1357" spans="1:17" ht="18.75" thickBot="1" x14ac:dyDescent="0.3">
      <c r="A1357" s="87"/>
      <c r="B1357" s="87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87"/>
      <c r="P1357" s="87"/>
      <c r="Q1357" s="87"/>
    </row>
    <row r="1358" spans="1:17" ht="74.25" customHeight="1" thickTop="1" x14ac:dyDescent="0.25">
      <c r="A1358" s="698" t="s">
        <v>6</v>
      </c>
      <c r="B1358" s="700" t="s">
        <v>7</v>
      </c>
      <c r="C1358" s="702" t="s">
        <v>8</v>
      </c>
      <c r="D1358" s="702" t="s">
        <v>9</v>
      </c>
      <c r="E1358" s="702" t="s">
        <v>10</v>
      </c>
      <c r="F1358" s="702" t="s">
        <v>11</v>
      </c>
      <c r="G1358" s="700" t="s">
        <v>12</v>
      </c>
      <c r="H1358" s="704" t="s">
        <v>13</v>
      </c>
      <c r="I1358" s="704" t="s">
        <v>14</v>
      </c>
      <c r="J1358" s="704" t="s">
        <v>15</v>
      </c>
      <c r="K1358" s="715" t="s">
        <v>16</v>
      </c>
      <c r="L1358" s="716"/>
      <c r="M1358" s="716"/>
      <c r="N1358" s="717"/>
      <c r="O1358" s="721" t="s">
        <v>17</v>
      </c>
      <c r="P1358" s="722"/>
      <c r="Q1358" s="708" t="s">
        <v>18</v>
      </c>
    </row>
    <row r="1359" spans="1:17" ht="74.25" customHeight="1" x14ac:dyDescent="0.25">
      <c r="A1359" s="699"/>
      <c r="B1359" s="701"/>
      <c r="C1359" s="703"/>
      <c r="D1359" s="703"/>
      <c r="E1359" s="703"/>
      <c r="F1359" s="703"/>
      <c r="G1359" s="701"/>
      <c r="H1359" s="705"/>
      <c r="I1359" s="705"/>
      <c r="J1359" s="705"/>
      <c r="K1359" s="718"/>
      <c r="L1359" s="719"/>
      <c r="M1359" s="719"/>
      <c r="N1359" s="720"/>
      <c r="O1359" s="723"/>
      <c r="P1359" s="724"/>
      <c r="Q1359" s="709"/>
    </row>
    <row r="1360" spans="1:17" ht="74.25" customHeight="1" x14ac:dyDescent="0.25">
      <c r="A1360" s="699"/>
      <c r="B1360" s="701"/>
      <c r="C1360" s="703"/>
      <c r="D1360" s="703"/>
      <c r="E1360" s="703"/>
      <c r="F1360" s="703"/>
      <c r="G1360" s="701"/>
      <c r="H1360" s="705"/>
      <c r="I1360" s="705"/>
      <c r="J1360" s="705"/>
      <c r="K1360" s="711" t="s">
        <v>19</v>
      </c>
      <c r="L1360" s="711" t="s">
        <v>20</v>
      </c>
      <c r="M1360" s="711" t="s">
        <v>21</v>
      </c>
      <c r="N1360" s="711" t="s">
        <v>22</v>
      </c>
      <c r="O1360" s="695" t="s">
        <v>23</v>
      </c>
      <c r="P1360" s="695" t="s">
        <v>24</v>
      </c>
      <c r="Q1360" s="709"/>
    </row>
    <row r="1361" spans="1:17" ht="15.75" thickBot="1" x14ac:dyDescent="0.3">
      <c r="A1361" s="727"/>
      <c r="B1361" s="725"/>
      <c r="C1361" s="707"/>
      <c r="D1361" s="707"/>
      <c r="E1361" s="707"/>
      <c r="F1361" s="707"/>
      <c r="G1361" s="725"/>
      <c r="H1361" s="696"/>
      <c r="I1361" s="696"/>
      <c r="J1361" s="696"/>
      <c r="K1361" s="712"/>
      <c r="L1361" s="712"/>
      <c r="M1361" s="712"/>
      <c r="N1361" s="712"/>
      <c r="O1361" s="696"/>
      <c r="P1361" s="696"/>
      <c r="Q1361" s="710"/>
    </row>
    <row r="1362" spans="1:17" ht="72.75" thickBot="1" x14ac:dyDescent="0.3">
      <c r="A1362" s="129">
        <v>1</v>
      </c>
      <c r="B1362" s="71">
        <v>35201</v>
      </c>
      <c r="C1362" s="164" t="s">
        <v>434</v>
      </c>
      <c r="D1362" s="165" t="s">
        <v>71</v>
      </c>
      <c r="E1362" s="165" t="s">
        <v>72</v>
      </c>
      <c r="F1362" s="71">
        <v>28</v>
      </c>
      <c r="G1362" s="164" t="s">
        <v>75</v>
      </c>
      <c r="H1362" s="599">
        <f>I1362/F1362</f>
        <v>5548.3214285714284</v>
      </c>
      <c r="I1362" s="599">
        <v>155353</v>
      </c>
      <c r="J1362" s="73" t="s">
        <v>28</v>
      </c>
      <c r="K1362" s="74">
        <v>0.25</v>
      </c>
      <c r="L1362" s="74">
        <v>0.25</v>
      </c>
      <c r="M1362" s="74">
        <v>0.25</v>
      </c>
      <c r="N1362" s="74">
        <v>0.25</v>
      </c>
      <c r="O1362" s="83" t="s">
        <v>29</v>
      </c>
      <c r="P1362" s="83"/>
      <c r="Q1362" s="151" t="s">
        <v>30</v>
      </c>
    </row>
    <row r="1363" spans="1:17" ht="15.75" thickTop="1" x14ac:dyDescent="0.25">
      <c r="G1363" s="62"/>
    </row>
    <row r="1364" spans="1:17" x14ac:dyDescent="0.25">
      <c r="G1364" s="62"/>
    </row>
    <row r="1365" spans="1:17" x14ac:dyDescent="0.25">
      <c r="G1365" s="62"/>
    </row>
    <row r="1366" spans="1:17" x14ac:dyDescent="0.25">
      <c r="G1366" s="62"/>
    </row>
    <row r="1367" spans="1:17" x14ac:dyDescent="0.25">
      <c r="G1367" s="62"/>
      <c r="I1367" s="61">
        <f>SUM(I1362:I1366)</f>
        <v>155353</v>
      </c>
    </row>
    <row r="1368" spans="1:17" x14ac:dyDescent="0.25">
      <c r="G1368" s="62"/>
    </row>
    <row r="1369" spans="1:17" x14ac:dyDescent="0.25">
      <c r="G1369" s="62"/>
    </row>
    <row r="1370" spans="1:17" x14ac:dyDescent="0.25">
      <c r="G1370" s="62"/>
    </row>
    <row r="1371" spans="1:17" x14ac:dyDescent="0.25">
      <c r="G1371" s="62"/>
    </row>
    <row r="1372" spans="1:17" x14ac:dyDescent="0.25">
      <c r="G1372" s="62"/>
    </row>
    <row r="1373" spans="1:17" x14ac:dyDescent="0.25">
      <c r="G1373" s="62"/>
    </row>
    <row r="1374" spans="1:17" x14ac:dyDescent="0.25">
      <c r="G1374" s="62"/>
    </row>
    <row r="1375" spans="1:17" x14ac:dyDescent="0.25">
      <c r="G1375" s="62"/>
    </row>
    <row r="1376" spans="1:17" x14ac:dyDescent="0.25">
      <c r="G1376" s="62"/>
    </row>
    <row r="1377" spans="1:17" x14ac:dyDescent="0.25">
      <c r="G1377" s="62"/>
    </row>
    <row r="1378" spans="1:17" x14ac:dyDescent="0.25">
      <c r="G1378" s="62"/>
    </row>
    <row r="1379" spans="1:17" x14ac:dyDescent="0.25">
      <c r="G1379" s="62"/>
    </row>
    <row r="1380" spans="1:17" x14ac:dyDescent="0.25">
      <c r="G1380" s="62"/>
    </row>
    <row r="1381" spans="1:17" x14ac:dyDescent="0.25">
      <c r="G1381" s="62"/>
    </row>
    <row r="1382" spans="1:17" x14ac:dyDescent="0.25">
      <c r="G1382" s="62"/>
    </row>
    <row r="1383" spans="1:17" x14ac:dyDescent="0.25">
      <c r="G1383" s="62"/>
    </row>
    <row r="1384" spans="1:17" x14ac:dyDescent="0.25">
      <c r="G1384" s="62"/>
    </row>
    <row r="1385" spans="1:17" x14ac:dyDescent="0.25">
      <c r="G1385" s="62"/>
      <c r="I1385" s="61"/>
    </row>
    <row r="1386" spans="1:17" x14ac:dyDescent="0.25">
      <c r="G1386" s="62"/>
    </row>
    <row r="1387" spans="1:17" x14ac:dyDescent="0.25">
      <c r="G1387" s="62"/>
    </row>
    <row r="1388" spans="1:17" x14ac:dyDescent="0.25">
      <c r="G1388" s="62"/>
    </row>
    <row r="1389" spans="1:17" ht="15" customHeight="1" x14ac:dyDescent="0.25">
      <c r="A1389" s="706" t="s">
        <v>0</v>
      </c>
      <c r="B1389" s="706"/>
      <c r="C1389" s="706"/>
      <c r="D1389" s="706"/>
      <c r="E1389" s="706"/>
      <c r="F1389" s="706"/>
      <c r="G1389" s="706"/>
      <c r="H1389" s="706"/>
      <c r="I1389" s="706"/>
      <c r="J1389" s="706"/>
      <c r="K1389" s="706"/>
      <c r="L1389" s="706"/>
      <c r="M1389" s="706"/>
      <c r="N1389" s="706"/>
      <c r="O1389" s="706"/>
      <c r="P1389" s="706"/>
      <c r="Q1389" s="706"/>
    </row>
    <row r="1390" spans="1:17" x14ac:dyDescent="0.25">
      <c r="A1390" s="713" t="s">
        <v>1</v>
      </c>
      <c r="B1390" s="713"/>
      <c r="C1390" s="713"/>
      <c r="D1390" s="713"/>
      <c r="E1390" s="713"/>
      <c r="F1390" s="713"/>
      <c r="G1390" s="713"/>
      <c r="H1390" s="713"/>
      <c r="I1390" s="713"/>
      <c r="J1390" s="713"/>
      <c r="K1390" s="713"/>
      <c r="L1390" s="713"/>
      <c r="M1390" s="713"/>
      <c r="N1390" s="713"/>
      <c r="O1390" s="713"/>
      <c r="P1390" s="713"/>
      <c r="Q1390" s="713"/>
    </row>
    <row r="1391" spans="1:17" ht="15.75" customHeight="1" x14ac:dyDescent="0.25">
      <c r="A1391" s="713" t="s">
        <v>2</v>
      </c>
      <c r="B1391" s="713"/>
      <c r="C1391" s="713"/>
      <c r="D1391" s="713"/>
      <c r="E1391" s="713"/>
      <c r="F1391" s="713"/>
      <c r="G1391" s="713"/>
      <c r="H1391" s="713"/>
      <c r="I1391" s="713"/>
      <c r="J1391" s="713"/>
      <c r="K1391" s="713"/>
      <c r="L1391" s="713"/>
      <c r="M1391" s="713"/>
      <c r="N1391" s="713"/>
      <c r="O1391" s="713"/>
      <c r="P1391" s="713"/>
      <c r="Q1391" s="713"/>
    </row>
    <row r="1392" spans="1:17" x14ac:dyDescent="0.25">
      <c r="A1392" s="713" t="s">
        <v>3</v>
      </c>
      <c r="B1392" s="713"/>
      <c r="C1392" s="713"/>
      <c r="D1392" s="713"/>
      <c r="E1392" s="713"/>
      <c r="F1392" s="713"/>
      <c r="G1392" s="713"/>
      <c r="H1392" s="713"/>
      <c r="I1392" s="713"/>
      <c r="J1392" s="713"/>
      <c r="K1392" s="713"/>
      <c r="L1392" s="713"/>
      <c r="M1392" s="713"/>
      <c r="N1392" s="713"/>
      <c r="O1392" s="713"/>
      <c r="P1392" s="713"/>
      <c r="Q1392" s="713"/>
    </row>
    <row r="1393" spans="1:17" ht="15" customHeight="1" x14ac:dyDescent="0.25">
      <c r="A1393" s="713" t="s">
        <v>494</v>
      </c>
      <c r="B1393" s="713"/>
      <c r="C1393" s="713"/>
      <c r="D1393" s="713"/>
      <c r="E1393" s="713"/>
      <c r="F1393" s="713"/>
      <c r="G1393" s="713"/>
      <c r="H1393" s="713"/>
      <c r="I1393" s="713"/>
      <c r="J1393" s="713"/>
      <c r="K1393" s="713"/>
      <c r="L1393" s="713"/>
      <c r="M1393" s="713"/>
      <c r="N1393" s="713"/>
      <c r="O1393" s="713"/>
      <c r="P1393" s="713"/>
      <c r="Q1393" s="713"/>
    </row>
    <row r="1394" spans="1:17" x14ac:dyDescent="0.25">
      <c r="A1394" s="726" t="s">
        <v>4</v>
      </c>
      <c r="B1394" s="726"/>
      <c r="C1394" s="726"/>
      <c r="D1394" s="726"/>
      <c r="E1394" s="726"/>
      <c r="F1394" s="726"/>
      <c r="G1394" s="726"/>
      <c r="H1394" s="726"/>
      <c r="I1394" s="726"/>
      <c r="J1394" s="726"/>
      <c r="K1394" s="726"/>
      <c r="L1394" s="726"/>
      <c r="M1394" s="726"/>
      <c r="N1394" s="726"/>
      <c r="O1394" s="726"/>
      <c r="P1394" s="726"/>
      <c r="Q1394" s="726"/>
    </row>
    <row r="1395" spans="1:17" ht="53.25" customHeight="1" x14ac:dyDescent="0.25">
      <c r="A1395" s="697" t="s">
        <v>103</v>
      </c>
      <c r="B1395" s="697"/>
      <c r="C1395" s="697"/>
      <c r="D1395" s="697"/>
      <c r="E1395" s="697"/>
      <c r="F1395" s="697"/>
      <c r="G1395" s="697"/>
      <c r="H1395" s="697"/>
      <c r="I1395" s="697"/>
      <c r="J1395" s="697"/>
      <c r="K1395" s="697"/>
      <c r="L1395" s="697"/>
      <c r="M1395" s="697"/>
      <c r="N1395" s="697"/>
      <c r="O1395" s="697"/>
      <c r="P1395" s="697"/>
      <c r="Q1395" s="697"/>
    </row>
    <row r="1396" spans="1:17" ht="46.5" customHeight="1" thickBot="1" x14ac:dyDescent="0.3">
      <c r="A1396" s="2"/>
      <c r="B1396" s="2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2"/>
      <c r="P1396" s="2"/>
      <c r="Q1396" s="2"/>
    </row>
    <row r="1397" spans="1:17" ht="53.25" customHeight="1" thickTop="1" x14ac:dyDescent="0.25">
      <c r="A1397" s="698" t="s">
        <v>6</v>
      </c>
      <c r="B1397" s="700" t="s">
        <v>7</v>
      </c>
      <c r="C1397" s="702" t="s">
        <v>8</v>
      </c>
      <c r="D1397" s="702" t="s">
        <v>9</v>
      </c>
      <c r="E1397" s="702" t="s">
        <v>10</v>
      </c>
      <c r="F1397" s="702" t="s">
        <v>11</v>
      </c>
      <c r="G1397" s="700" t="s">
        <v>12</v>
      </c>
      <c r="H1397" s="704" t="s">
        <v>13</v>
      </c>
      <c r="I1397" s="704" t="s">
        <v>14</v>
      </c>
      <c r="J1397" s="704" t="s">
        <v>15</v>
      </c>
      <c r="K1397" s="715" t="s">
        <v>16</v>
      </c>
      <c r="L1397" s="716"/>
      <c r="M1397" s="716"/>
      <c r="N1397" s="717"/>
      <c r="O1397" s="721" t="s">
        <v>17</v>
      </c>
      <c r="P1397" s="722"/>
      <c r="Q1397" s="708" t="s">
        <v>18</v>
      </c>
    </row>
    <row r="1398" spans="1:17" x14ac:dyDescent="0.25">
      <c r="A1398" s="699"/>
      <c r="B1398" s="701"/>
      <c r="C1398" s="703"/>
      <c r="D1398" s="703"/>
      <c r="E1398" s="703"/>
      <c r="F1398" s="703"/>
      <c r="G1398" s="701"/>
      <c r="H1398" s="705"/>
      <c r="I1398" s="705"/>
      <c r="J1398" s="705"/>
      <c r="K1398" s="718"/>
      <c r="L1398" s="719"/>
      <c r="M1398" s="719"/>
      <c r="N1398" s="720"/>
      <c r="O1398" s="723"/>
      <c r="P1398" s="724"/>
      <c r="Q1398" s="709"/>
    </row>
    <row r="1399" spans="1:17" x14ac:dyDescent="0.25">
      <c r="A1399" s="699"/>
      <c r="B1399" s="701"/>
      <c r="C1399" s="703"/>
      <c r="D1399" s="703"/>
      <c r="E1399" s="703"/>
      <c r="F1399" s="703"/>
      <c r="G1399" s="701"/>
      <c r="H1399" s="705"/>
      <c r="I1399" s="705"/>
      <c r="J1399" s="705"/>
      <c r="K1399" s="711" t="s">
        <v>19</v>
      </c>
      <c r="L1399" s="711" t="s">
        <v>20</v>
      </c>
      <c r="M1399" s="711" t="s">
        <v>21</v>
      </c>
      <c r="N1399" s="711" t="s">
        <v>22</v>
      </c>
      <c r="O1399" s="695" t="s">
        <v>23</v>
      </c>
      <c r="P1399" s="695" t="s">
        <v>24</v>
      </c>
      <c r="Q1399" s="709"/>
    </row>
    <row r="1400" spans="1:17" ht="15.75" thickBot="1" x14ac:dyDescent="0.3">
      <c r="A1400" s="727"/>
      <c r="B1400" s="725"/>
      <c r="C1400" s="707"/>
      <c r="D1400" s="707"/>
      <c r="E1400" s="707"/>
      <c r="F1400" s="707"/>
      <c r="G1400" s="725"/>
      <c r="H1400" s="696"/>
      <c r="I1400" s="696"/>
      <c r="J1400" s="696"/>
      <c r="K1400" s="712"/>
      <c r="L1400" s="712"/>
      <c r="M1400" s="712"/>
      <c r="N1400" s="712"/>
      <c r="O1400" s="696"/>
      <c r="P1400" s="696"/>
      <c r="Q1400" s="710"/>
    </row>
    <row r="1401" spans="1:17" ht="72.75" thickBot="1" x14ac:dyDescent="0.3">
      <c r="A1401" s="412">
        <v>1</v>
      </c>
      <c r="B1401" s="413">
        <v>35302</v>
      </c>
      <c r="C1401" s="633" t="s">
        <v>435</v>
      </c>
      <c r="D1401" s="170" t="s">
        <v>71</v>
      </c>
      <c r="E1401" s="170" t="s">
        <v>26</v>
      </c>
      <c r="F1401" s="71">
        <v>103</v>
      </c>
      <c r="G1401" s="164" t="s">
        <v>75</v>
      </c>
      <c r="H1401" s="171">
        <v>1000</v>
      </c>
      <c r="I1401" s="171">
        <v>103000</v>
      </c>
      <c r="J1401" s="88" t="s">
        <v>28</v>
      </c>
      <c r="K1401" s="89">
        <v>0</v>
      </c>
      <c r="L1401" s="89">
        <v>0.5</v>
      </c>
      <c r="M1401" s="89">
        <v>0.5</v>
      </c>
      <c r="N1401" s="89">
        <v>0</v>
      </c>
      <c r="O1401" s="90" t="s">
        <v>29</v>
      </c>
      <c r="P1401" s="88"/>
      <c r="Q1401" s="239" t="s">
        <v>30</v>
      </c>
    </row>
    <row r="1402" spans="1:17" ht="15.75" thickTop="1" x14ac:dyDescent="0.25">
      <c r="A1402" s="1"/>
      <c r="B1402" s="1"/>
      <c r="C1402" s="1"/>
      <c r="D1402" s="1"/>
      <c r="E1402" s="1"/>
      <c r="F1402" s="1"/>
      <c r="G1402" s="51"/>
      <c r="H1402" s="1"/>
      <c r="I1402" s="1"/>
      <c r="J1402" s="1"/>
      <c r="K1402" s="1"/>
      <c r="L1402" s="1"/>
      <c r="M1402" s="1"/>
      <c r="N1402" s="1"/>
      <c r="O1402" s="1"/>
      <c r="P1402" s="1"/>
      <c r="Q1402" s="1"/>
    </row>
    <row r="1403" spans="1:17" x14ac:dyDescent="0.25">
      <c r="A1403" s="1"/>
      <c r="B1403" s="1"/>
      <c r="C1403" s="1"/>
      <c r="D1403" s="1"/>
      <c r="E1403" s="1"/>
      <c r="F1403" s="1"/>
      <c r="G1403" s="51"/>
      <c r="H1403" s="1"/>
      <c r="I1403" s="1"/>
      <c r="J1403" s="1"/>
      <c r="K1403" s="1"/>
      <c r="L1403" s="1"/>
      <c r="M1403" s="1"/>
      <c r="N1403" s="1"/>
      <c r="O1403" s="1"/>
      <c r="P1403" s="1"/>
      <c r="Q1403" s="1"/>
    </row>
    <row r="1404" spans="1:17" x14ac:dyDescent="0.25">
      <c r="A1404" s="1"/>
      <c r="B1404" s="1"/>
      <c r="C1404" s="1"/>
      <c r="D1404" s="1"/>
      <c r="E1404" s="1"/>
      <c r="F1404" s="1"/>
      <c r="G1404" s="51"/>
      <c r="H1404" s="1"/>
      <c r="I1404" s="44"/>
      <c r="J1404" s="1"/>
      <c r="K1404" s="1"/>
      <c r="L1404" s="1"/>
      <c r="M1404" s="1"/>
      <c r="N1404" s="1"/>
      <c r="O1404" s="1"/>
      <c r="P1404" s="1"/>
      <c r="Q1404" s="1"/>
    </row>
    <row r="1405" spans="1:17" x14ac:dyDescent="0.25">
      <c r="A1405" s="1"/>
      <c r="B1405" s="1"/>
      <c r="C1405" s="1"/>
      <c r="D1405" s="1"/>
      <c r="E1405" s="1"/>
      <c r="F1405" s="1"/>
      <c r="G1405" s="51"/>
      <c r="H1405" s="1"/>
      <c r="I1405" s="44">
        <f>SUM(I1401:I1404)</f>
        <v>103000</v>
      </c>
      <c r="J1405" s="1"/>
      <c r="K1405" s="1"/>
      <c r="L1405" s="1"/>
      <c r="M1405" s="1"/>
      <c r="N1405" s="1"/>
      <c r="O1405" s="1"/>
      <c r="P1405" s="1"/>
      <c r="Q1405" s="1"/>
    </row>
    <row r="1406" spans="1:17" x14ac:dyDescent="0.25">
      <c r="A1406" s="1"/>
      <c r="B1406" s="1"/>
      <c r="C1406" s="1"/>
      <c r="D1406" s="1"/>
      <c r="E1406" s="1"/>
      <c r="F1406" s="1"/>
      <c r="G1406" s="51"/>
      <c r="H1406" s="1"/>
      <c r="I1406" s="1"/>
      <c r="J1406" s="1"/>
      <c r="K1406" s="1"/>
      <c r="L1406" s="1"/>
      <c r="M1406" s="1"/>
      <c r="N1406" s="1"/>
      <c r="O1406" s="1"/>
      <c r="P1406" s="1"/>
      <c r="Q1406" s="1"/>
    </row>
    <row r="1407" spans="1:17" x14ac:dyDescent="0.25">
      <c r="A1407" s="1"/>
      <c r="B1407" s="1"/>
      <c r="C1407" s="1"/>
      <c r="D1407" s="1"/>
      <c r="E1407" s="1"/>
      <c r="F1407" s="1"/>
      <c r="G1407" s="51"/>
      <c r="H1407" s="1"/>
      <c r="I1407" s="1"/>
      <c r="J1407" s="1"/>
      <c r="K1407" s="1"/>
      <c r="L1407" s="1"/>
      <c r="M1407" s="1"/>
      <c r="N1407" s="1"/>
      <c r="O1407" s="1"/>
      <c r="P1407" s="1"/>
      <c r="Q1407" s="1"/>
    </row>
    <row r="1408" spans="1:17" x14ac:dyDescent="0.25">
      <c r="A1408" s="1"/>
      <c r="B1408" s="1"/>
      <c r="C1408" s="1"/>
      <c r="D1408" s="1"/>
      <c r="E1408" s="1"/>
      <c r="F1408" s="1"/>
      <c r="G1408" s="51"/>
      <c r="H1408" s="1"/>
      <c r="I1408" s="1"/>
      <c r="J1408" s="1"/>
      <c r="K1408" s="1"/>
      <c r="L1408" s="1"/>
      <c r="M1408" s="1"/>
      <c r="N1408" s="1"/>
      <c r="O1408" s="1"/>
      <c r="P1408" s="1"/>
      <c r="Q1408" s="1"/>
    </row>
    <row r="1409" spans="1:17" x14ac:dyDescent="0.25">
      <c r="A1409" s="1"/>
      <c r="B1409" s="1"/>
      <c r="C1409" s="1"/>
      <c r="D1409" s="1"/>
      <c r="E1409" s="1"/>
      <c r="F1409" s="1"/>
      <c r="G1409" s="51"/>
      <c r="H1409" s="1"/>
      <c r="I1409" s="1"/>
      <c r="J1409" s="1"/>
      <c r="K1409" s="1"/>
      <c r="L1409" s="1"/>
      <c r="M1409" s="1"/>
      <c r="N1409" s="1"/>
      <c r="O1409" s="1"/>
      <c r="P1409" s="1"/>
      <c r="Q1409" s="1"/>
    </row>
    <row r="1410" spans="1:17" x14ac:dyDescent="0.25">
      <c r="A1410" s="1"/>
      <c r="B1410" s="1"/>
      <c r="C1410" s="1"/>
      <c r="D1410" s="1"/>
      <c r="E1410" s="1"/>
      <c r="F1410" s="1"/>
      <c r="G1410" s="51"/>
      <c r="H1410" s="1"/>
      <c r="I1410" s="1"/>
      <c r="J1410" s="1"/>
      <c r="K1410" s="1"/>
      <c r="L1410" s="1"/>
      <c r="M1410" s="1"/>
      <c r="N1410" s="1"/>
      <c r="O1410" s="1"/>
      <c r="P1410" s="1"/>
      <c r="Q1410" s="1"/>
    </row>
    <row r="1411" spans="1:17" x14ac:dyDescent="0.25">
      <c r="A1411" s="1"/>
      <c r="B1411" s="1"/>
      <c r="C1411" s="1"/>
      <c r="D1411" s="1"/>
      <c r="E1411" s="1"/>
      <c r="F1411" s="1"/>
      <c r="G1411" s="51"/>
      <c r="H1411" s="1"/>
      <c r="I1411" s="1"/>
      <c r="J1411" s="1"/>
      <c r="K1411" s="1"/>
      <c r="L1411" s="1"/>
      <c r="M1411" s="1"/>
      <c r="N1411" s="1"/>
      <c r="O1411" s="1"/>
      <c r="P1411" s="1"/>
      <c r="Q1411" s="1"/>
    </row>
    <row r="1412" spans="1:17" x14ac:dyDescent="0.25">
      <c r="A1412" s="1"/>
      <c r="B1412" s="1"/>
      <c r="C1412" s="1"/>
      <c r="D1412" s="1"/>
      <c r="E1412" s="1"/>
      <c r="F1412" s="1"/>
      <c r="G1412" s="51"/>
      <c r="H1412" s="1"/>
      <c r="I1412" s="1"/>
      <c r="J1412" s="1"/>
      <c r="K1412" s="1"/>
      <c r="L1412" s="1"/>
      <c r="M1412" s="1"/>
      <c r="N1412" s="1"/>
      <c r="O1412" s="1"/>
      <c r="P1412" s="1"/>
      <c r="Q1412" s="1"/>
    </row>
    <row r="1413" spans="1:17" x14ac:dyDescent="0.25">
      <c r="A1413" s="1"/>
      <c r="B1413" s="1"/>
      <c r="C1413" s="1"/>
      <c r="D1413" s="1"/>
      <c r="E1413" s="1"/>
      <c r="F1413" s="1"/>
      <c r="G1413" s="51"/>
      <c r="H1413" s="1"/>
      <c r="I1413" s="1"/>
      <c r="J1413" s="1"/>
      <c r="K1413" s="1"/>
      <c r="L1413" s="1"/>
      <c r="M1413" s="1"/>
      <c r="N1413" s="1"/>
      <c r="O1413" s="1"/>
      <c r="P1413" s="1"/>
      <c r="Q1413" s="1"/>
    </row>
    <row r="1414" spans="1:17" x14ac:dyDescent="0.25">
      <c r="A1414" s="1"/>
      <c r="B1414" s="1"/>
      <c r="C1414" s="1"/>
      <c r="D1414" s="1"/>
      <c r="E1414" s="1"/>
      <c r="F1414" s="1"/>
      <c r="G1414" s="51"/>
      <c r="H1414" s="1"/>
      <c r="I1414" s="1"/>
      <c r="J1414" s="1"/>
      <c r="K1414" s="1"/>
      <c r="L1414" s="1"/>
      <c r="M1414" s="1"/>
      <c r="N1414" s="1"/>
      <c r="O1414" s="1"/>
      <c r="P1414" s="1"/>
      <c r="Q1414" s="1"/>
    </row>
    <row r="1415" spans="1:17" x14ac:dyDescent="0.25">
      <c r="A1415" s="1"/>
      <c r="B1415" s="1"/>
      <c r="C1415" s="1"/>
      <c r="D1415" s="1"/>
      <c r="E1415" s="1"/>
      <c r="F1415" s="1"/>
      <c r="G1415" s="51"/>
      <c r="H1415" s="1"/>
      <c r="I1415" s="1"/>
      <c r="J1415" s="1"/>
      <c r="K1415" s="1"/>
      <c r="L1415" s="1"/>
      <c r="M1415" s="1"/>
      <c r="N1415" s="1"/>
      <c r="O1415" s="1"/>
      <c r="P1415" s="1"/>
      <c r="Q1415" s="1"/>
    </row>
    <row r="1416" spans="1:17" x14ac:dyDescent="0.25">
      <c r="A1416" s="1"/>
      <c r="B1416" s="1"/>
      <c r="C1416" s="1"/>
      <c r="D1416" s="1"/>
      <c r="E1416" s="1"/>
      <c r="F1416" s="1"/>
      <c r="G1416" s="51"/>
      <c r="H1416" s="1"/>
      <c r="I1416" s="1"/>
      <c r="J1416" s="1"/>
      <c r="K1416" s="1"/>
      <c r="L1416" s="1"/>
      <c r="M1416" s="1"/>
      <c r="N1416" s="1"/>
      <c r="O1416" s="1"/>
      <c r="P1416" s="1"/>
      <c r="Q1416" s="1"/>
    </row>
    <row r="1417" spans="1:17" x14ac:dyDescent="0.25">
      <c r="A1417" s="1"/>
      <c r="B1417" s="1"/>
      <c r="C1417" s="1"/>
      <c r="D1417" s="1"/>
      <c r="E1417" s="1"/>
      <c r="F1417" s="1"/>
      <c r="G1417" s="51"/>
      <c r="H1417" s="1"/>
      <c r="I1417" s="1"/>
      <c r="J1417" s="1"/>
      <c r="K1417" s="1"/>
      <c r="L1417" s="1"/>
      <c r="M1417" s="1"/>
      <c r="N1417" s="1"/>
      <c r="O1417" s="1"/>
      <c r="P1417" s="1"/>
      <c r="Q1417" s="1"/>
    </row>
    <row r="1418" spans="1:17" x14ac:dyDescent="0.25">
      <c r="A1418" s="1"/>
      <c r="B1418" s="1"/>
      <c r="C1418" s="1"/>
      <c r="D1418" s="1"/>
      <c r="E1418" s="1"/>
      <c r="F1418" s="1"/>
      <c r="G1418" s="51"/>
      <c r="H1418" s="1"/>
      <c r="I1418" s="1"/>
      <c r="J1418" s="1"/>
      <c r="K1418" s="1"/>
      <c r="L1418" s="1"/>
      <c r="M1418" s="1"/>
      <c r="N1418" s="1"/>
      <c r="O1418" s="1"/>
      <c r="P1418" s="1"/>
      <c r="Q1418" s="1"/>
    </row>
    <row r="1419" spans="1:17" x14ac:dyDescent="0.25">
      <c r="A1419" s="1"/>
      <c r="B1419" s="1"/>
      <c r="C1419" s="1"/>
      <c r="D1419" s="1"/>
      <c r="E1419" s="1"/>
      <c r="F1419" s="1"/>
      <c r="G1419" s="51"/>
      <c r="H1419" s="1"/>
      <c r="I1419" s="1"/>
      <c r="J1419" s="1"/>
      <c r="K1419" s="1"/>
      <c r="L1419" s="1"/>
      <c r="M1419" s="1"/>
      <c r="N1419" s="1"/>
      <c r="O1419" s="1"/>
      <c r="P1419" s="1"/>
      <c r="Q1419" s="1"/>
    </row>
    <row r="1420" spans="1:17" x14ac:dyDescent="0.25">
      <c r="A1420" s="1"/>
      <c r="B1420" s="1"/>
      <c r="C1420" s="1"/>
      <c r="D1420" s="1"/>
      <c r="E1420" s="1"/>
      <c r="F1420" s="1"/>
      <c r="G1420" s="51"/>
      <c r="H1420" s="1"/>
      <c r="I1420" s="1"/>
      <c r="J1420" s="1"/>
      <c r="K1420" s="1"/>
      <c r="L1420" s="1"/>
      <c r="M1420" s="1"/>
      <c r="N1420" s="1"/>
      <c r="O1420" s="1"/>
      <c r="P1420" s="1"/>
      <c r="Q1420" s="1"/>
    </row>
    <row r="1421" spans="1:17" x14ac:dyDescent="0.25">
      <c r="A1421" s="1"/>
      <c r="B1421" s="1"/>
      <c r="C1421" s="1"/>
      <c r="D1421" s="1"/>
      <c r="E1421" s="1"/>
      <c r="F1421" s="1"/>
      <c r="G1421" s="51"/>
      <c r="H1421" s="1"/>
      <c r="I1421" s="1"/>
      <c r="J1421" s="1"/>
      <c r="K1421" s="1"/>
      <c r="L1421" s="1"/>
      <c r="M1421" s="1"/>
      <c r="N1421" s="1"/>
      <c r="O1421" s="1"/>
      <c r="P1421" s="1"/>
      <c r="Q1421" s="1"/>
    </row>
    <row r="1422" spans="1:17" x14ac:dyDescent="0.25">
      <c r="A1422" s="1"/>
      <c r="B1422" s="1"/>
      <c r="C1422" s="1"/>
      <c r="D1422" s="1"/>
      <c r="E1422" s="1"/>
      <c r="F1422" s="1"/>
      <c r="G1422" s="51"/>
      <c r="H1422" s="1"/>
      <c r="I1422" s="1"/>
      <c r="J1422" s="1"/>
      <c r="K1422" s="1"/>
      <c r="L1422" s="1"/>
      <c r="M1422" s="1"/>
      <c r="N1422" s="1"/>
      <c r="O1422" s="1"/>
      <c r="P1422" s="1"/>
      <c r="Q1422" s="1"/>
    </row>
    <row r="1423" spans="1:17" x14ac:dyDescent="0.25">
      <c r="A1423" s="1"/>
      <c r="B1423" s="1"/>
      <c r="C1423" s="1"/>
      <c r="D1423" s="1"/>
      <c r="E1423" s="1"/>
      <c r="F1423" s="1"/>
      <c r="G1423" s="51"/>
      <c r="H1423" s="1"/>
      <c r="I1423" s="1"/>
      <c r="J1423" s="1"/>
      <c r="K1423" s="1"/>
      <c r="L1423" s="1"/>
      <c r="M1423" s="1"/>
      <c r="N1423" s="1"/>
      <c r="O1423" s="1"/>
      <c r="P1423" s="1"/>
      <c r="Q1423" s="1"/>
    </row>
    <row r="1424" spans="1:17" x14ac:dyDescent="0.25">
      <c r="A1424" s="1"/>
      <c r="B1424" s="1"/>
      <c r="C1424" s="1"/>
      <c r="D1424" s="1"/>
      <c r="E1424" s="1"/>
      <c r="F1424" s="1"/>
      <c r="G1424" s="51"/>
      <c r="H1424" s="1"/>
      <c r="I1424" s="1"/>
      <c r="J1424" s="1"/>
      <c r="K1424" s="1"/>
      <c r="L1424" s="1"/>
      <c r="M1424" s="1"/>
      <c r="N1424" s="1"/>
      <c r="O1424" s="1"/>
      <c r="P1424" s="1"/>
      <c r="Q1424" s="1"/>
    </row>
    <row r="1425" spans="1:17" x14ac:dyDescent="0.25">
      <c r="A1425" s="1"/>
      <c r="B1425" s="1"/>
      <c r="C1425" s="1"/>
      <c r="D1425" s="1"/>
      <c r="E1425" s="1"/>
      <c r="F1425" s="1"/>
      <c r="G1425" s="51"/>
      <c r="H1425" s="1"/>
      <c r="I1425" s="1"/>
      <c r="J1425" s="1"/>
      <c r="K1425" s="1"/>
      <c r="L1425" s="1"/>
      <c r="M1425" s="1"/>
      <c r="N1425" s="1"/>
      <c r="O1425" s="1"/>
      <c r="P1425" s="1"/>
      <c r="Q1425" s="1"/>
    </row>
    <row r="1426" spans="1:17" x14ac:dyDescent="0.25">
      <c r="A1426" s="1"/>
      <c r="B1426" s="1"/>
      <c r="C1426" s="1"/>
      <c r="D1426" s="1"/>
      <c r="E1426" s="1"/>
      <c r="F1426" s="1"/>
      <c r="G1426" s="51"/>
      <c r="H1426" s="1"/>
      <c r="I1426" s="1"/>
      <c r="J1426" s="1"/>
      <c r="K1426" s="1"/>
      <c r="L1426" s="1"/>
      <c r="M1426" s="1"/>
      <c r="N1426" s="1"/>
      <c r="O1426" s="1"/>
      <c r="P1426" s="1"/>
      <c r="Q1426" s="1"/>
    </row>
    <row r="1427" spans="1:17" x14ac:dyDescent="0.25">
      <c r="A1427" s="1"/>
      <c r="B1427" s="1"/>
      <c r="C1427" s="1"/>
      <c r="D1427" s="1"/>
      <c r="E1427" s="1"/>
      <c r="F1427" s="1"/>
      <c r="G1427" s="51"/>
      <c r="H1427" s="1"/>
      <c r="I1427" s="1"/>
      <c r="J1427" s="1"/>
      <c r="K1427" s="1"/>
      <c r="L1427" s="1"/>
      <c r="M1427" s="1"/>
      <c r="N1427" s="1"/>
      <c r="O1427" s="1"/>
      <c r="P1427" s="1"/>
      <c r="Q1427" s="1"/>
    </row>
    <row r="1428" spans="1:17" x14ac:dyDescent="0.25">
      <c r="A1428" s="706" t="s">
        <v>0</v>
      </c>
      <c r="B1428" s="706"/>
      <c r="C1428" s="706"/>
      <c r="D1428" s="706"/>
      <c r="E1428" s="706"/>
      <c r="F1428" s="706"/>
      <c r="G1428" s="706"/>
      <c r="H1428" s="706"/>
      <c r="I1428" s="706"/>
      <c r="J1428" s="706"/>
      <c r="K1428" s="706"/>
      <c r="L1428" s="706"/>
      <c r="M1428" s="706"/>
      <c r="N1428" s="706"/>
      <c r="O1428" s="706"/>
      <c r="P1428" s="706"/>
      <c r="Q1428" s="706"/>
    </row>
    <row r="1429" spans="1:17" x14ac:dyDescent="0.25">
      <c r="A1429" s="713" t="s">
        <v>1</v>
      </c>
      <c r="B1429" s="713"/>
      <c r="C1429" s="713"/>
      <c r="D1429" s="713"/>
      <c r="E1429" s="713"/>
      <c r="F1429" s="713"/>
      <c r="G1429" s="713"/>
      <c r="H1429" s="713"/>
      <c r="I1429" s="713"/>
      <c r="J1429" s="713"/>
      <c r="K1429" s="713"/>
      <c r="L1429" s="713"/>
      <c r="M1429" s="713"/>
      <c r="N1429" s="713"/>
      <c r="O1429" s="713"/>
      <c r="P1429" s="713"/>
      <c r="Q1429" s="713"/>
    </row>
    <row r="1430" spans="1:17" ht="15" customHeight="1" x14ac:dyDescent="0.25">
      <c r="A1430" s="713" t="s">
        <v>2</v>
      </c>
      <c r="B1430" s="713"/>
      <c r="C1430" s="713"/>
      <c r="D1430" s="713"/>
      <c r="E1430" s="713"/>
      <c r="F1430" s="713"/>
      <c r="G1430" s="713"/>
      <c r="H1430" s="713"/>
      <c r="I1430" s="713"/>
      <c r="J1430" s="713"/>
      <c r="K1430" s="713"/>
      <c r="L1430" s="713"/>
      <c r="M1430" s="713"/>
      <c r="N1430" s="713"/>
      <c r="O1430" s="713"/>
      <c r="P1430" s="713"/>
      <c r="Q1430" s="713"/>
    </row>
    <row r="1431" spans="1:17" x14ac:dyDescent="0.25">
      <c r="A1431" s="713" t="s">
        <v>3</v>
      </c>
      <c r="B1431" s="713"/>
      <c r="C1431" s="713"/>
      <c r="D1431" s="713"/>
      <c r="E1431" s="713"/>
      <c r="F1431" s="713"/>
      <c r="G1431" s="713"/>
      <c r="H1431" s="713"/>
      <c r="I1431" s="713"/>
      <c r="J1431" s="713"/>
      <c r="K1431" s="713"/>
      <c r="L1431" s="713"/>
      <c r="M1431" s="713"/>
      <c r="N1431" s="713"/>
      <c r="O1431" s="713"/>
      <c r="P1431" s="713"/>
      <c r="Q1431" s="713"/>
    </row>
    <row r="1432" spans="1:17" ht="15.75" customHeight="1" x14ac:dyDescent="0.25">
      <c r="A1432" s="713" t="s">
        <v>494</v>
      </c>
      <c r="B1432" s="713"/>
      <c r="C1432" s="713"/>
      <c r="D1432" s="713"/>
      <c r="E1432" s="713"/>
      <c r="F1432" s="713"/>
      <c r="G1432" s="713"/>
      <c r="H1432" s="713"/>
      <c r="I1432" s="713"/>
      <c r="J1432" s="713"/>
      <c r="K1432" s="713"/>
      <c r="L1432" s="713"/>
      <c r="M1432" s="713"/>
      <c r="N1432" s="713"/>
      <c r="O1432" s="713"/>
      <c r="P1432" s="713"/>
      <c r="Q1432" s="713"/>
    </row>
    <row r="1433" spans="1:17" x14ac:dyDescent="0.25">
      <c r="A1433" s="726" t="s">
        <v>4</v>
      </c>
      <c r="B1433" s="726"/>
      <c r="C1433" s="726"/>
      <c r="D1433" s="726"/>
      <c r="E1433" s="726"/>
      <c r="F1433" s="726"/>
      <c r="G1433" s="726"/>
      <c r="H1433" s="726"/>
      <c r="I1433" s="726"/>
      <c r="J1433" s="726"/>
      <c r="K1433" s="726"/>
      <c r="L1433" s="726"/>
      <c r="M1433" s="726"/>
      <c r="N1433" s="726"/>
      <c r="O1433" s="726"/>
      <c r="P1433" s="726"/>
      <c r="Q1433" s="726"/>
    </row>
    <row r="1434" spans="1:17" ht="15" customHeight="1" x14ac:dyDescent="0.25">
      <c r="A1434" s="697" t="s">
        <v>104</v>
      </c>
      <c r="B1434" s="697"/>
      <c r="C1434" s="697"/>
      <c r="D1434" s="697"/>
      <c r="E1434" s="697"/>
      <c r="F1434" s="697"/>
      <c r="G1434" s="697"/>
      <c r="H1434" s="697"/>
      <c r="I1434" s="697"/>
      <c r="J1434" s="697"/>
      <c r="K1434" s="697"/>
      <c r="L1434" s="697"/>
      <c r="M1434" s="697"/>
      <c r="N1434" s="697"/>
      <c r="O1434" s="697"/>
      <c r="P1434" s="697"/>
      <c r="Q1434" s="697"/>
    </row>
    <row r="1435" spans="1:17" ht="18.75" thickBot="1" x14ac:dyDescent="0.3">
      <c r="A1435" s="2"/>
      <c r="B1435" s="2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2"/>
      <c r="P1435" s="2"/>
      <c r="Q1435" s="2"/>
    </row>
    <row r="1436" spans="1:17" ht="62.25" customHeight="1" thickTop="1" x14ac:dyDescent="0.25">
      <c r="A1436" s="698" t="s">
        <v>6</v>
      </c>
      <c r="B1436" s="700" t="s">
        <v>7</v>
      </c>
      <c r="C1436" s="702" t="s">
        <v>8</v>
      </c>
      <c r="D1436" s="702" t="s">
        <v>9</v>
      </c>
      <c r="E1436" s="702" t="s">
        <v>10</v>
      </c>
      <c r="F1436" s="702" t="s">
        <v>11</v>
      </c>
      <c r="G1436" s="700" t="s">
        <v>12</v>
      </c>
      <c r="H1436" s="704" t="s">
        <v>13</v>
      </c>
      <c r="I1436" s="704" t="s">
        <v>14</v>
      </c>
      <c r="J1436" s="704" t="s">
        <v>15</v>
      </c>
      <c r="K1436" s="715" t="s">
        <v>16</v>
      </c>
      <c r="L1436" s="716"/>
      <c r="M1436" s="716"/>
      <c r="N1436" s="717"/>
      <c r="O1436" s="721" t="s">
        <v>17</v>
      </c>
      <c r="P1436" s="722"/>
      <c r="Q1436" s="708" t="s">
        <v>18</v>
      </c>
    </row>
    <row r="1437" spans="1:17" ht="32.25" customHeight="1" x14ac:dyDescent="0.25">
      <c r="A1437" s="699"/>
      <c r="B1437" s="701"/>
      <c r="C1437" s="703"/>
      <c r="D1437" s="703"/>
      <c r="E1437" s="703"/>
      <c r="F1437" s="703"/>
      <c r="G1437" s="701"/>
      <c r="H1437" s="705"/>
      <c r="I1437" s="705"/>
      <c r="J1437" s="705"/>
      <c r="K1437" s="718"/>
      <c r="L1437" s="719"/>
      <c r="M1437" s="719"/>
      <c r="N1437" s="720"/>
      <c r="O1437" s="723"/>
      <c r="P1437" s="724"/>
      <c r="Q1437" s="709"/>
    </row>
    <row r="1438" spans="1:17" ht="33.75" customHeight="1" x14ac:dyDescent="0.25">
      <c r="A1438" s="699"/>
      <c r="B1438" s="701"/>
      <c r="C1438" s="703"/>
      <c r="D1438" s="703"/>
      <c r="E1438" s="703"/>
      <c r="F1438" s="703"/>
      <c r="G1438" s="701"/>
      <c r="H1438" s="705"/>
      <c r="I1438" s="705"/>
      <c r="J1438" s="705"/>
      <c r="K1438" s="711" t="s">
        <v>19</v>
      </c>
      <c r="L1438" s="711" t="s">
        <v>20</v>
      </c>
      <c r="M1438" s="711" t="s">
        <v>21</v>
      </c>
      <c r="N1438" s="711" t="s">
        <v>22</v>
      </c>
      <c r="O1438" s="695" t="s">
        <v>23</v>
      </c>
      <c r="P1438" s="695" t="s">
        <v>24</v>
      </c>
      <c r="Q1438" s="709"/>
    </row>
    <row r="1439" spans="1:17" ht="54" customHeight="1" thickBot="1" x14ac:dyDescent="0.3">
      <c r="A1439" s="727"/>
      <c r="B1439" s="725"/>
      <c r="C1439" s="707"/>
      <c r="D1439" s="707"/>
      <c r="E1439" s="707"/>
      <c r="F1439" s="707"/>
      <c r="G1439" s="725"/>
      <c r="H1439" s="696"/>
      <c r="I1439" s="696"/>
      <c r="J1439" s="696"/>
      <c r="K1439" s="712"/>
      <c r="L1439" s="712"/>
      <c r="M1439" s="712"/>
      <c r="N1439" s="712"/>
      <c r="O1439" s="696"/>
      <c r="P1439" s="696"/>
      <c r="Q1439" s="710"/>
    </row>
    <row r="1440" spans="1:17" ht="71.25" customHeight="1" x14ac:dyDescent="0.25">
      <c r="A1440" s="294">
        <v>1</v>
      </c>
      <c r="B1440" s="295">
        <v>35501</v>
      </c>
      <c r="C1440" s="634" t="s">
        <v>436</v>
      </c>
      <c r="D1440" s="762" t="s">
        <v>71</v>
      </c>
      <c r="E1440" s="731" t="s">
        <v>26</v>
      </c>
      <c r="F1440" s="278">
        <v>63</v>
      </c>
      <c r="G1440" s="166" t="s">
        <v>75</v>
      </c>
      <c r="H1440" s="296">
        <v>13010</v>
      </c>
      <c r="I1440" s="279">
        <v>445650</v>
      </c>
      <c r="J1440" s="278" t="s">
        <v>28</v>
      </c>
      <c r="K1440" s="297">
        <v>0.25</v>
      </c>
      <c r="L1440" s="297">
        <v>0.25</v>
      </c>
      <c r="M1440" s="297">
        <v>0.25</v>
      </c>
      <c r="N1440" s="297">
        <v>0.25</v>
      </c>
      <c r="O1440" s="298" t="s">
        <v>29</v>
      </c>
      <c r="P1440" s="299"/>
      <c r="Q1440" s="728" t="s">
        <v>30</v>
      </c>
    </row>
    <row r="1441" spans="1:17" ht="36.75" thickBot="1" x14ac:dyDescent="0.3">
      <c r="A1441" s="91">
        <v>1</v>
      </c>
      <c r="B1441" s="92">
        <v>35501</v>
      </c>
      <c r="C1441" s="169" t="s">
        <v>437</v>
      </c>
      <c r="D1441" s="763"/>
      <c r="E1441" s="733"/>
      <c r="F1441" s="300">
        <v>3</v>
      </c>
      <c r="G1441" s="483" t="s">
        <v>75</v>
      </c>
      <c r="H1441" s="301">
        <v>23137</v>
      </c>
      <c r="I1441" s="302">
        <v>49411</v>
      </c>
      <c r="J1441" s="71" t="s">
        <v>28</v>
      </c>
      <c r="K1441" s="89">
        <v>0.25</v>
      </c>
      <c r="L1441" s="89">
        <v>0.25</v>
      </c>
      <c r="M1441" s="89">
        <v>0.25</v>
      </c>
      <c r="N1441" s="89">
        <v>0.25</v>
      </c>
      <c r="O1441" s="83" t="s">
        <v>29</v>
      </c>
      <c r="P1441" s="293"/>
      <c r="Q1441" s="730"/>
    </row>
    <row r="1442" spans="1:17" ht="15.75" thickTop="1" x14ac:dyDescent="0.25">
      <c r="A1442" s="1"/>
      <c r="B1442" s="1"/>
      <c r="C1442" s="1"/>
      <c r="D1442" s="1"/>
      <c r="E1442" s="1"/>
      <c r="F1442" s="1"/>
      <c r="G1442" s="51"/>
      <c r="H1442" s="1"/>
      <c r="I1442" s="6"/>
      <c r="J1442" s="1"/>
      <c r="K1442" s="1"/>
      <c r="L1442" s="1"/>
      <c r="M1442" s="1"/>
      <c r="N1442" s="1"/>
      <c r="O1442" s="1"/>
      <c r="P1442" s="1"/>
      <c r="Q1442" s="1"/>
    </row>
    <row r="1443" spans="1:17" x14ac:dyDescent="0.25">
      <c r="A1443" s="1"/>
      <c r="B1443" s="1"/>
      <c r="C1443" s="1"/>
      <c r="D1443" s="1"/>
      <c r="E1443" s="1"/>
      <c r="F1443" s="1"/>
      <c r="G1443" s="51"/>
      <c r="H1443" s="1"/>
      <c r="I1443" s="1"/>
      <c r="J1443" s="1"/>
      <c r="K1443" s="1"/>
      <c r="L1443" s="1"/>
      <c r="M1443" s="1"/>
      <c r="N1443" s="1"/>
      <c r="O1443" s="1"/>
      <c r="P1443" s="1"/>
      <c r="Q1443" s="1"/>
    </row>
    <row r="1444" spans="1:17" x14ac:dyDescent="0.25">
      <c r="A1444" s="1"/>
      <c r="B1444" s="1"/>
      <c r="C1444" s="1"/>
      <c r="D1444" s="1"/>
      <c r="E1444" s="1"/>
      <c r="F1444" s="1"/>
      <c r="G1444" s="51"/>
      <c r="H1444" s="1"/>
      <c r="I1444" s="102"/>
      <c r="J1444" s="1"/>
      <c r="K1444" s="1"/>
      <c r="L1444" s="1"/>
      <c r="M1444" s="1"/>
      <c r="N1444" s="1"/>
      <c r="O1444" s="1"/>
      <c r="P1444" s="1"/>
      <c r="Q1444" s="1"/>
    </row>
    <row r="1445" spans="1:17" x14ac:dyDescent="0.25">
      <c r="A1445" s="1"/>
      <c r="B1445" s="1"/>
      <c r="C1445" s="1"/>
      <c r="D1445" s="1"/>
      <c r="E1445" s="1"/>
      <c r="F1445" s="1"/>
      <c r="G1445" s="51"/>
      <c r="H1445" s="1"/>
      <c r="I1445" s="102"/>
      <c r="J1445" s="1"/>
      <c r="K1445" s="1"/>
      <c r="L1445" s="1"/>
      <c r="M1445" s="1"/>
      <c r="N1445" s="1"/>
      <c r="O1445" s="1"/>
      <c r="P1445" s="1"/>
      <c r="Q1445" s="1"/>
    </row>
    <row r="1446" spans="1:17" x14ac:dyDescent="0.25">
      <c r="A1446" s="1"/>
      <c r="B1446" s="1"/>
      <c r="C1446" s="1"/>
      <c r="D1446" s="1"/>
      <c r="E1446" s="1"/>
      <c r="F1446" s="1"/>
      <c r="G1446" s="51"/>
      <c r="H1446" s="1"/>
      <c r="I1446" s="635">
        <f>SUM(I1440+I1441)</f>
        <v>495061</v>
      </c>
      <c r="J1446" s="1"/>
      <c r="K1446" s="1"/>
      <c r="L1446" s="1"/>
      <c r="M1446" s="1"/>
      <c r="N1446" s="1"/>
      <c r="O1446" s="1"/>
      <c r="P1446" s="1"/>
      <c r="Q1446" s="1"/>
    </row>
    <row r="1447" spans="1:17" x14ac:dyDescent="0.25">
      <c r="A1447" s="1"/>
      <c r="B1447" s="1"/>
      <c r="C1447" s="1"/>
      <c r="D1447" s="1"/>
      <c r="E1447" s="1"/>
      <c r="F1447" s="1"/>
      <c r="G1447" s="51"/>
      <c r="H1447" s="1"/>
      <c r="I1447" s="105"/>
      <c r="J1447" s="1"/>
      <c r="K1447" s="1"/>
      <c r="L1447" s="1"/>
      <c r="M1447" s="1"/>
      <c r="N1447" s="1"/>
      <c r="O1447" s="1"/>
      <c r="P1447" s="1"/>
      <c r="Q1447" s="1"/>
    </row>
    <row r="1448" spans="1:17" x14ac:dyDescent="0.25">
      <c r="A1448" s="1"/>
      <c r="B1448" s="1"/>
      <c r="C1448" s="1"/>
      <c r="D1448" s="1"/>
      <c r="E1448" s="1"/>
      <c r="F1448" s="1"/>
      <c r="G1448" s="51"/>
      <c r="H1448" s="1"/>
      <c r="I1448" s="106"/>
      <c r="J1448" s="1"/>
      <c r="K1448" s="1"/>
      <c r="L1448" s="1"/>
      <c r="M1448" s="1"/>
      <c r="N1448" s="1"/>
      <c r="O1448" s="1"/>
      <c r="P1448" s="1"/>
      <c r="Q1448" s="1"/>
    </row>
    <row r="1449" spans="1:17" x14ac:dyDescent="0.25">
      <c r="A1449" s="1"/>
      <c r="B1449" s="1"/>
      <c r="C1449" s="1"/>
      <c r="D1449" s="1"/>
      <c r="E1449" s="1"/>
      <c r="F1449" s="1"/>
      <c r="G1449" s="51"/>
      <c r="H1449" s="1"/>
      <c r="I1449" s="1"/>
      <c r="J1449" s="1"/>
      <c r="K1449" s="1"/>
      <c r="L1449" s="1"/>
      <c r="M1449" s="1"/>
      <c r="N1449" s="1"/>
      <c r="O1449" s="1"/>
      <c r="P1449" s="1"/>
      <c r="Q1449" s="1"/>
    </row>
    <row r="1450" spans="1:17" x14ac:dyDescent="0.25">
      <c r="A1450" s="1"/>
      <c r="B1450" s="1"/>
      <c r="C1450" s="1"/>
      <c r="D1450" s="1"/>
      <c r="E1450" s="1"/>
      <c r="F1450" s="1"/>
      <c r="G1450" s="51"/>
      <c r="H1450" s="1"/>
      <c r="I1450" s="1"/>
      <c r="J1450" s="1"/>
      <c r="K1450" s="1"/>
      <c r="L1450" s="1"/>
      <c r="M1450" s="1"/>
      <c r="N1450" s="1"/>
      <c r="O1450" s="1"/>
      <c r="P1450" s="1"/>
      <c r="Q1450" s="1"/>
    </row>
    <row r="1451" spans="1:17" x14ac:dyDescent="0.25">
      <c r="A1451" s="1"/>
      <c r="B1451" s="1"/>
      <c r="C1451" s="1"/>
      <c r="D1451" s="1"/>
      <c r="E1451" s="1"/>
      <c r="F1451" s="1"/>
      <c r="G1451" s="51"/>
      <c r="H1451" s="1"/>
      <c r="I1451" s="1"/>
      <c r="J1451" s="1"/>
      <c r="K1451" s="1"/>
      <c r="L1451" s="1"/>
      <c r="M1451" s="1"/>
      <c r="N1451" s="1"/>
      <c r="O1451" s="1"/>
      <c r="P1451" s="1"/>
      <c r="Q1451" s="1"/>
    </row>
    <row r="1452" spans="1:17" x14ac:dyDescent="0.25">
      <c r="A1452" s="1"/>
      <c r="B1452" s="1"/>
      <c r="C1452" s="1"/>
      <c r="D1452" s="1"/>
      <c r="E1452" s="1"/>
      <c r="F1452" s="1"/>
      <c r="G1452" s="51"/>
      <c r="H1452" s="1"/>
      <c r="I1452" s="1"/>
      <c r="J1452" s="1"/>
      <c r="K1452" s="1"/>
      <c r="L1452" s="1"/>
      <c r="M1452" s="1"/>
      <c r="N1452" s="1"/>
      <c r="O1452" s="1"/>
      <c r="P1452" s="1"/>
      <c r="Q1452" s="1"/>
    </row>
    <row r="1453" spans="1:17" x14ac:dyDescent="0.25">
      <c r="A1453" s="1"/>
      <c r="B1453" s="1"/>
      <c r="C1453" s="1"/>
      <c r="D1453" s="1"/>
      <c r="E1453" s="1"/>
      <c r="F1453" s="1"/>
      <c r="G1453" s="51"/>
      <c r="H1453" s="1"/>
      <c r="I1453" s="1"/>
      <c r="J1453" s="1"/>
      <c r="K1453" s="1"/>
      <c r="L1453" s="1"/>
      <c r="M1453" s="1"/>
      <c r="N1453" s="1"/>
      <c r="O1453" s="1"/>
      <c r="P1453" s="1"/>
      <c r="Q1453" s="1"/>
    </row>
    <row r="1454" spans="1:17" x14ac:dyDescent="0.25">
      <c r="A1454" s="1"/>
      <c r="B1454" s="1"/>
      <c r="C1454" s="1"/>
      <c r="D1454" s="1"/>
      <c r="E1454" s="1"/>
      <c r="F1454" s="1"/>
      <c r="G1454" s="51"/>
      <c r="H1454" s="1"/>
      <c r="I1454" s="1"/>
      <c r="J1454" s="1"/>
      <c r="K1454" s="1"/>
      <c r="L1454" s="1"/>
      <c r="M1454" s="1"/>
      <c r="N1454" s="1"/>
      <c r="O1454" s="1"/>
      <c r="P1454" s="1"/>
      <c r="Q1454" s="1"/>
    </row>
    <row r="1455" spans="1:17" x14ac:dyDescent="0.25">
      <c r="A1455" s="1"/>
      <c r="B1455" s="1"/>
      <c r="C1455" s="1"/>
      <c r="D1455" s="1"/>
      <c r="E1455" s="1"/>
      <c r="F1455" s="1"/>
      <c r="G1455" s="51"/>
      <c r="H1455" s="1"/>
      <c r="I1455" s="1"/>
      <c r="J1455" s="1"/>
      <c r="K1455" s="1"/>
      <c r="L1455" s="1"/>
      <c r="M1455" s="1"/>
      <c r="N1455" s="1"/>
      <c r="O1455" s="1"/>
      <c r="P1455" s="1"/>
      <c r="Q1455" s="1"/>
    </row>
    <row r="1456" spans="1:17" x14ac:dyDescent="0.25">
      <c r="A1456" s="1"/>
      <c r="B1456" s="1"/>
      <c r="C1456" s="1"/>
      <c r="D1456" s="1"/>
      <c r="E1456" s="1"/>
      <c r="F1456" s="1"/>
      <c r="G1456" s="51"/>
      <c r="H1456" s="1"/>
      <c r="I1456" s="1"/>
      <c r="J1456" s="1"/>
      <c r="K1456" s="1"/>
      <c r="L1456" s="1"/>
      <c r="M1456" s="1"/>
      <c r="N1456" s="1"/>
      <c r="O1456" s="1"/>
      <c r="P1456" s="1"/>
      <c r="Q1456" s="1"/>
    </row>
    <row r="1457" spans="1:17" x14ac:dyDescent="0.25">
      <c r="A1457" s="1"/>
      <c r="B1457" s="1"/>
      <c r="C1457" s="1"/>
      <c r="D1457" s="1"/>
      <c r="E1457" s="1"/>
      <c r="F1457" s="1"/>
      <c r="G1457" s="51"/>
      <c r="H1457" s="1"/>
      <c r="I1457" s="1"/>
      <c r="J1457" s="1"/>
      <c r="K1457" s="1"/>
      <c r="L1457" s="1"/>
      <c r="M1457" s="1"/>
      <c r="N1457" s="1"/>
      <c r="O1457" s="1"/>
      <c r="P1457" s="1"/>
      <c r="Q1457" s="1"/>
    </row>
    <row r="1458" spans="1:17" x14ac:dyDescent="0.25">
      <c r="A1458" s="1"/>
      <c r="B1458" s="1"/>
      <c r="C1458" s="1"/>
      <c r="D1458" s="1"/>
      <c r="E1458" s="1"/>
      <c r="F1458" s="1"/>
      <c r="G1458" s="51"/>
      <c r="H1458" s="1"/>
      <c r="I1458" s="1"/>
      <c r="J1458" s="1"/>
      <c r="K1458" s="1"/>
      <c r="L1458" s="1"/>
      <c r="M1458" s="1"/>
      <c r="N1458" s="1"/>
      <c r="O1458" s="1"/>
      <c r="P1458" s="1"/>
      <c r="Q1458" s="1"/>
    </row>
    <row r="1459" spans="1:17" x14ac:dyDescent="0.25">
      <c r="A1459" s="1"/>
      <c r="B1459" s="1"/>
      <c r="C1459" s="1"/>
      <c r="D1459" s="1"/>
      <c r="E1459" s="1"/>
      <c r="F1459" s="1"/>
      <c r="G1459" s="51"/>
      <c r="H1459" s="1"/>
      <c r="I1459" s="1"/>
      <c r="J1459" s="1"/>
      <c r="K1459" s="1"/>
      <c r="L1459" s="1"/>
      <c r="M1459" s="1"/>
      <c r="N1459" s="1"/>
      <c r="O1459" s="1"/>
      <c r="P1459" s="1"/>
      <c r="Q1459" s="1"/>
    </row>
    <row r="1460" spans="1:17" x14ac:dyDescent="0.25">
      <c r="A1460" s="1"/>
      <c r="B1460" s="1"/>
      <c r="C1460" s="1"/>
      <c r="D1460" s="1"/>
      <c r="E1460" s="1"/>
      <c r="F1460" s="1"/>
      <c r="G1460" s="51"/>
      <c r="H1460" s="1"/>
      <c r="I1460" s="1"/>
      <c r="J1460" s="1"/>
      <c r="K1460" s="1"/>
      <c r="L1460" s="1"/>
      <c r="M1460" s="1"/>
      <c r="N1460" s="1"/>
      <c r="O1460" s="1"/>
      <c r="P1460" s="1"/>
      <c r="Q1460" s="1"/>
    </row>
    <row r="1461" spans="1:17" x14ac:dyDescent="0.25">
      <c r="A1461" s="1"/>
      <c r="B1461" s="1"/>
      <c r="C1461" s="1"/>
      <c r="D1461" s="1"/>
      <c r="E1461" s="1"/>
      <c r="F1461" s="1"/>
      <c r="G1461" s="51"/>
      <c r="H1461" s="1"/>
      <c r="I1461" s="1"/>
      <c r="J1461" s="1"/>
      <c r="K1461" s="1"/>
      <c r="L1461" s="1"/>
      <c r="M1461" s="1"/>
      <c r="N1461" s="1"/>
      <c r="O1461" s="1"/>
      <c r="P1461" s="1"/>
      <c r="Q1461" s="1"/>
    </row>
    <row r="1462" spans="1:17" x14ac:dyDescent="0.25">
      <c r="A1462" s="1"/>
      <c r="B1462" s="1"/>
      <c r="C1462" s="1"/>
      <c r="D1462" s="1"/>
      <c r="E1462" s="1"/>
      <c r="F1462" s="1"/>
      <c r="G1462" s="51"/>
      <c r="H1462" s="1"/>
      <c r="I1462" s="1"/>
      <c r="J1462" s="1"/>
      <c r="K1462" s="1"/>
      <c r="L1462" s="1"/>
      <c r="M1462" s="1"/>
      <c r="N1462" s="1"/>
      <c r="O1462" s="1"/>
      <c r="P1462" s="1"/>
      <c r="Q1462" s="1"/>
    </row>
    <row r="1463" spans="1:17" x14ac:dyDescent="0.25">
      <c r="A1463" s="1"/>
      <c r="B1463" s="1"/>
      <c r="C1463" s="1"/>
      <c r="D1463" s="1"/>
      <c r="E1463" s="1"/>
      <c r="F1463" s="1"/>
      <c r="G1463" s="51"/>
      <c r="H1463" s="1"/>
      <c r="I1463" s="1"/>
      <c r="J1463" s="1"/>
      <c r="K1463" s="1"/>
      <c r="L1463" s="1"/>
      <c r="M1463" s="1"/>
      <c r="N1463" s="1"/>
      <c r="O1463" s="1"/>
      <c r="P1463" s="1"/>
      <c r="Q1463" s="1"/>
    </row>
    <row r="1464" spans="1:17" x14ac:dyDescent="0.25">
      <c r="A1464" s="1"/>
      <c r="B1464" s="1"/>
      <c r="C1464" s="1"/>
      <c r="D1464" s="1"/>
      <c r="E1464" s="1"/>
      <c r="F1464" s="1"/>
      <c r="G1464" s="51"/>
      <c r="H1464" s="1"/>
      <c r="I1464" s="1"/>
      <c r="J1464" s="1"/>
      <c r="K1464" s="1"/>
      <c r="L1464" s="1"/>
      <c r="M1464" s="1"/>
      <c r="N1464" s="1"/>
      <c r="O1464" s="1"/>
      <c r="P1464" s="1"/>
      <c r="Q1464" s="1"/>
    </row>
    <row r="1465" spans="1:17" x14ac:dyDescent="0.25">
      <c r="A1465" s="706" t="s">
        <v>0</v>
      </c>
      <c r="B1465" s="706"/>
      <c r="C1465" s="706"/>
      <c r="D1465" s="706"/>
      <c r="E1465" s="706"/>
      <c r="F1465" s="706"/>
      <c r="G1465" s="706"/>
      <c r="H1465" s="706"/>
      <c r="I1465" s="706"/>
      <c r="J1465" s="706"/>
      <c r="K1465" s="706"/>
      <c r="L1465" s="706"/>
      <c r="M1465" s="706"/>
      <c r="N1465" s="706"/>
      <c r="O1465" s="706"/>
      <c r="P1465" s="706"/>
      <c r="Q1465" s="706"/>
    </row>
    <row r="1466" spans="1:17" x14ac:dyDescent="0.25">
      <c r="A1466" s="713" t="s">
        <v>1</v>
      </c>
      <c r="B1466" s="713"/>
      <c r="C1466" s="713"/>
      <c r="D1466" s="713"/>
      <c r="E1466" s="713"/>
      <c r="F1466" s="713"/>
      <c r="G1466" s="713"/>
      <c r="H1466" s="713"/>
      <c r="I1466" s="713"/>
      <c r="J1466" s="713"/>
      <c r="K1466" s="713"/>
      <c r="L1466" s="713"/>
      <c r="M1466" s="713"/>
      <c r="N1466" s="713"/>
      <c r="O1466" s="713"/>
      <c r="P1466" s="713"/>
      <c r="Q1466" s="713"/>
    </row>
    <row r="1467" spans="1:17" x14ac:dyDescent="0.25">
      <c r="A1467" s="713" t="s">
        <v>2</v>
      </c>
      <c r="B1467" s="713"/>
      <c r="C1467" s="713"/>
      <c r="D1467" s="713"/>
      <c r="E1467" s="713"/>
      <c r="F1467" s="713"/>
      <c r="G1467" s="713"/>
      <c r="H1467" s="713"/>
      <c r="I1467" s="713"/>
      <c r="J1467" s="713"/>
      <c r="K1467" s="713"/>
      <c r="L1467" s="713"/>
      <c r="M1467" s="713"/>
      <c r="N1467" s="713"/>
      <c r="O1467" s="713"/>
      <c r="P1467" s="713"/>
      <c r="Q1467" s="713"/>
    </row>
    <row r="1468" spans="1:17" x14ac:dyDescent="0.25">
      <c r="A1468" s="713" t="s">
        <v>3</v>
      </c>
      <c r="B1468" s="713"/>
      <c r="C1468" s="713"/>
      <c r="D1468" s="713"/>
      <c r="E1468" s="713"/>
      <c r="F1468" s="713"/>
      <c r="G1468" s="713"/>
      <c r="H1468" s="713"/>
      <c r="I1468" s="713"/>
      <c r="J1468" s="713"/>
      <c r="K1468" s="713"/>
      <c r="L1468" s="713"/>
      <c r="M1468" s="713"/>
      <c r="N1468" s="713"/>
      <c r="O1468" s="713"/>
      <c r="P1468" s="713"/>
      <c r="Q1468" s="713"/>
    </row>
    <row r="1469" spans="1:17" ht="15.75" customHeight="1" x14ac:dyDescent="0.25">
      <c r="A1469" s="713" t="s">
        <v>494</v>
      </c>
      <c r="B1469" s="713"/>
      <c r="C1469" s="713"/>
      <c r="D1469" s="713"/>
      <c r="E1469" s="713"/>
      <c r="F1469" s="713"/>
      <c r="G1469" s="713"/>
      <c r="H1469" s="713"/>
      <c r="I1469" s="713"/>
      <c r="J1469" s="713"/>
      <c r="K1469" s="713"/>
      <c r="L1469" s="713"/>
      <c r="M1469" s="713"/>
      <c r="N1469" s="713"/>
      <c r="O1469" s="713"/>
      <c r="P1469" s="713"/>
      <c r="Q1469" s="713"/>
    </row>
    <row r="1470" spans="1:17" x14ac:dyDescent="0.25">
      <c r="A1470" s="726" t="s">
        <v>4</v>
      </c>
      <c r="B1470" s="726"/>
      <c r="C1470" s="726"/>
      <c r="D1470" s="726"/>
      <c r="E1470" s="726"/>
      <c r="F1470" s="726"/>
      <c r="G1470" s="726"/>
      <c r="H1470" s="726"/>
      <c r="I1470" s="726"/>
      <c r="J1470" s="726"/>
      <c r="K1470" s="726"/>
      <c r="L1470" s="726"/>
      <c r="M1470" s="726"/>
      <c r="N1470" s="726"/>
      <c r="O1470" s="726"/>
      <c r="P1470" s="726"/>
      <c r="Q1470" s="726"/>
    </row>
    <row r="1471" spans="1:17" ht="15" customHeight="1" x14ac:dyDescent="0.25">
      <c r="A1471" s="697" t="s">
        <v>105</v>
      </c>
      <c r="B1471" s="697"/>
      <c r="C1471" s="697"/>
      <c r="D1471" s="697"/>
      <c r="E1471" s="697"/>
      <c r="F1471" s="697"/>
      <c r="G1471" s="697"/>
      <c r="H1471" s="697"/>
      <c r="I1471" s="697"/>
      <c r="J1471" s="697"/>
      <c r="K1471" s="697"/>
      <c r="L1471" s="697"/>
      <c r="M1471" s="697"/>
      <c r="N1471" s="697"/>
      <c r="O1471" s="697"/>
      <c r="P1471" s="697"/>
      <c r="Q1471" s="697"/>
    </row>
    <row r="1472" spans="1:17" ht="18.75" thickBot="1" x14ac:dyDescent="0.3">
      <c r="A1472" s="2"/>
      <c r="B1472" s="2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2"/>
      <c r="P1472" s="2"/>
      <c r="Q1472" s="2"/>
    </row>
    <row r="1473" spans="1:17" ht="55.5" customHeight="1" thickTop="1" x14ac:dyDescent="0.25">
      <c r="A1473" s="698" t="s">
        <v>6</v>
      </c>
      <c r="B1473" s="700" t="s">
        <v>7</v>
      </c>
      <c r="C1473" s="702" t="s">
        <v>8</v>
      </c>
      <c r="D1473" s="702" t="s">
        <v>9</v>
      </c>
      <c r="E1473" s="702" t="s">
        <v>10</v>
      </c>
      <c r="F1473" s="702" t="s">
        <v>11</v>
      </c>
      <c r="G1473" s="700" t="s">
        <v>12</v>
      </c>
      <c r="H1473" s="704" t="s">
        <v>13</v>
      </c>
      <c r="I1473" s="704" t="s">
        <v>14</v>
      </c>
      <c r="J1473" s="704" t="s">
        <v>15</v>
      </c>
      <c r="K1473" s="715" t="s">
        <v>16</v>
      </c>
      <c r="L1473" s="716"/>
      <c r="M1473" s="716"/>
      <c r="N1473" s="717"/>
      <c r="O1473" s="721" t="s">
        <v>17</v>
      </c>
      <c r="P1473" s="722"/>
      <c r="Q1473" s="708" t="s">
        <v>18</v>
      </c>
    </row>
    <row r="1474" spans="1:17" ht="52.5" customHeight="1" x14ac:dyDescent="0.25">
      <c r="A1474" s="699"/>
      <c r="B1474" s="701"/>
      <c r="C1474" s="703"/>
      <c r="D1474" s="703"/>
      <c r="E1474" s="703"/>
      <c r="F1474" s="703"/>
      <c r="G1474" s="701"/>
      <c r="H1474" s="705"/>
      <c r="I1474" s="705"/>
      <c r="J1474" s="705"/>
      <c r="K1474" s="718"/>
      <c r="L1474" s="719"/>
      <c r="M1474" s="719"/>
      <c r="N1474" s="720"/>
      <c r="O1474" s="723"/>
      <c r="P1474" s="724"/>
      <c r="Q1474" s="709"/>
    </row>
    <row r="1475" spans="1:17" ht="61.5" customHeight="1" x14ac:dyDescent="0.25">
      <c r="A1475" s="699"/>
      <c r="B1475" s="701"/>
      <c r="C1475" s="703"/>
      <c r="D1475" s="703"/>
      <c r="E1475" s="703"/>
      <c r="F1475" s="703"/>
      <c r="G1475" s="701"/>
      <c r="H1475" s="705"/>
      <c r="I1475" s="705"/>
      <c r="J1475" s="705"/>
      <c r="K1475" s="711" t="s">
        <v>19</v>
      </c>
      <c r="L1475" s="711" t="s">
        <v>20</v>
      </c>
      <c r="M1475" s="711" t="s">
        <v>21</v>
      </c>
      <c r="N1475" s="711" t="s">
        <v>22</v>
      </c>
      <c r="O1475" s="695" t="s">
        <v>23</v>
      </c>
      <c r="P1475" s="695" t="s">
        <v>24</v>
      </c>
      <c r="Q1475" s="709"/>
    </row>
    <row r="1476" spans="1:17" ht="15.75" thickBot="1" x14ac:dyDescent="0.3">
      <c r="A1476" s="727"/>
      <c r="B1476" s="725"/>
      <c r="C1476" s="707"/>
      <c r="D1476" s="707"/>
      <c r="E1476" s="707"/>
      <c r="F1476" s="707"/>
      <c r="G1476" s="725"/>
      <c r="H1476" s="696"/>
      <c r="I1476" s="696"/>
      <c r="J1476" s="696"/>
      <c r="K1476" s="712"/>
      <c r="L1476" s="712"/>
      <c r="M1476" s="712"/>
      <c r="N1476" s="712"/>
      <c r="O1476" s="696"/>
      <c r="P1476" s="696"/>
      <c r="Q1476" s="710"/>
    </row>
    <row r="1477" spans="1:17" ht="36" x14ac:dyDescent="0.25">
      <c r="A1477" s="218">
        <v>1</v>
      </c>
      <c r="B1477" s="205">
        <v>35701</v>
      </c>
      <c r="C1477" s="636" t="s">
        <v>438</v>
      </c>
      <c r="D1477" s="731" t="s">
        <v>71</v>
      </c>
      <c r="E1477" s="731" t="s">
        <v>72</v>
      </c>
      <c r="F1477" s="538">
        <v>23</v>
      </c>
      <c r="G1477" s="539" t="s">
        <v>106</v>
      </c>
      <c r="H1477" s="614">
        <v>3478.26</v>
      </c>
      <c r="I1477" s="615">
        <v>80000</v>
      </c>
      <c r="J1477" s="53" t="s">
        <v>28</v>
      </c>
      <c r="K1477" s="221">
        <v>0.1</v>
      </c>
      <c r="L1477" s="221">
        <v>0.4</v>
      </c>
      <c r="M1477" s="221">
        <v>0.4</v>
      </c>
      <c r="N1477" s="221">
        <v>0.1</v>
      </c>
      <c r="O1477" s="54" t="s">
        <v>29</v>
      </c>
      <c r="P1477" s="43"/>
      <c r="Q1477" s="728" t="s">
        <v>30</v>
      </c>
    </row>
    <row r="1478" spans="1:17" ht="36" x14ac:dyDescent="0.25">
      <c r="A1478" s="637">
        <v>2</v>
      </c>
      <c r="B1478" s="35">
        <v>35701</v>
      </c>
      <c r="C1478" s="638" t="s">
        <v>439</v>
      </c>
      <c r="D1478" s="732"/>
      <c r="E1478" s="732"/>
      <c r="F1478" s="639">
        <v>87</v>
      </c>
      <c r="G1478" s="616" t="s">
        <v>106</v>
      </c>
      <c r="H1478" s="617">
        <v>2784.81</v>
      </c>
      <c r="I1478" s="618">
        <v>220000</v>
      </c>
      <c r="J1478" s="16" t="s">
        <v>28</v>
      </c>
      <c r="K1478" s="640">
        <v>0.1</v>
      </c>
      <c r="L1478" s="640">
        <v>0.4</v>
      </c>
      <c r="M1478" s="640">
        <v>0.4</v>
      </c>
      <c r="N1478" s="640">
        <v>0.1</v>
      </c>
      <c r="O1478" s="21" t="s">
        <v>29</v>
      </c>
      <c r="P1478" s="45"/>
      <c r="Q1478" s="729"/>
    </row>
    <row r="1479" spans="1:17" ht="48.75" thickBot="1" x14ac:dyDescent="0.3">
      <c r="A1479" s="201">
        <v>3</v>
      </c>
      <c r="B1479" s="142">
        <v>35701</v>
      </c>
      <c r="C1479" s="384" t="s">
        <v>440</v>
      </c>
      <c r="D1479" s="733"/>
      <c r="E1479" s="733"/>
      <c r="F1479" s="142">
        <v>11</v>
      </c>
      <c r="G1479" s="174" t="s">
        <v>106</v>
      </c>
      <c r="H1479" s="641">
        <v>521.90909090909088</v>
      </c>
      <c r="I1479" s="202">
        <v>30741</v>
      </c>
      <c r="J1479" s="23" t="s">
        <v>28</v>
      </c>
      <c r="K1479" s="203">
        <v>0.1</v>
      </c>
      <c r="L1479" s="203">
        <v>0.4</v>
      </c>
      <c r="M1479" s="203">
        <v>0.4</v>
      </c>
      <c r="N1479" s="203">
        <v>0.1</v>
      </c>
      <c r="O1479" s="26" t="s">
        <v>29</v>
      </c>
      <c r="P1479" s="46"/>
      <c r="Q1479" s="730"/>
    </row>
    <row r="1480" spans="1:17" ht="15.75" thickTop="1" x14ac:dyDescent="0.25">
      <c r="A1480" s="94"/>
      <c r="B1480" s="37"/>
      <c r="C1480" s="95"/>
      <c r="D1480" s="12"/>
      <c r="E1480" s="12"/>
      <c r="F1480" s="96"/>
      <c r="G1480" s="12"/>
      <c r="H1480" s="97"/>
      <c r="I1480" s="98"/>
      <c r="J1480" s="27"/>
      <c r="K1480" s="99"/>
      <c r="L1480" s="99"/>
      <c r="M1480" s="99"/>
      <c r="N1480" s="99"/>
      <c r="O1480" s="34"/>
      <c r="P1480" s="47"/>
      <c r="Q1480" s="14"/>
    </row>
    <row r="1481" spans="1:17" x14ac:dyDescent="0.25">
      <c r="A1481" s="94"/>
      <c r="B1481" s="37"/>
      <c r="C1481" s="95"/>
      <c r="D1481" s="12"/>
      <c r="E1481" s="12"/>
      <c r="F1481" s="96"/>
      <c r="G1481" s="12"/>
      <c r="H1481" s="97"/>
      <c r="I1481" s="98"/>
      <c r="J1481" s="27"/>
      <c r="K1481" s="99"/>
      <c r="L1481" s="99"/>
      <c r="M1481" s="99"/>
      <c r="N1481" s="99"/>
      <c r="O1481" s="34"/>
      <c r="P1481" s="47"/>
      <c r="Q1481" s="14"/>
    </row>
    <row r="1482" spans="1:17" x14ac:dyDescent="0.25">
      <c r="A1482" s="94"/>
      <c r="B1482" s="37"/>
      <c r="C1482" s="95"/>
      <c r="D1482" s="12"/>
      <c r="E1482" s="12"/>
      <c r="F1482" s="96"/>
      <c r="G1482" s="12"/>
      <c r="H1482" s="97"/>
      <c r="I1482" s="98"/>
      <c r="J1482" s="27"/>
      <c r="K1482" s="99"/>
      <c r="L1482" s="99"/>
      <c r="M1482" s="99"/>
      <c r="N1482" s="99"/>
      <c r="O1482" s="34"/>
      <c r="P1482" s="47"/>
      <c r="Q1482" s="14"/>
    </row>
    <row r="1483" spans="1:17" x14ac:dyDescent="0.25">
      <c r="A1483" s="94"/>
      <c r="B1483" s="37"/>
      <c r="C1483" s="95"/>
      <c r="D1483" s="12"/>
      <c r="E1483" s="12"/>
      <c r="F1483" s="96"/>
      <c r="G1483" s="12"/>
      <c r="H1483" s="97"/>
      <c r="I1483" s="98"/>
      <c r="J1483" s="27"/>
      <c r="K1483" s="99"/>
      <c r="L1483" s="99"/>
      <c r="M1483" s="99"/>
      <c r="N1483" s="99"/>
      <c r="O1483" s="34"/>
      <c r="P1483" s="47"/>
      <c r="Q1483" s="14"/>
    </row>
    <row r="1484" spans="1:17" x14ac:dyDescent="0.25">
      <c r="A1484" s="94"/>
      <c r="B1484" s="37"/>
      <c r="C1484" s="95"/>
      <c r="D1484" s="12"/>
      <c r="E1484" s="12"/>
      <c r="F1484" s="96"/>
      <c r="G1484" s="12"/>
      <c r="H1484" s="97"/>
      <c r="I1484" s="98">
        <f>SUM(I1477:I1483)</f>
        <v>330741</v>
      </c>
      <c r="J1484" s="27"/>
      <c r="K1484" s="99"/>
      <c r="L1484" s="99"/>
      <c r="M1484" s="99"/>
      <c r="N1484" s="99"/>
      <c r="O1484" s="34"/>
      <c r="P1484" s="47"/>
      <c r="Q1484" s="14"/>
    </row>
    <row r="1485" spans="1:17" x14ac:dyDescent="0.25">
      <c r="A1485" s="94"/>
      <c r="B1485" s="37"/>
      <c r="C1485" s="95"/>
      <c r="D1485" s="12"/>
      <c r="E1485" s="12"/>
      <c r="F1485" s="96"/>
      <c r="G1485" s="12"/>
      <c r="H1485" s="97"/>
      <c r="I1485" s="98"/>
      <c r="J1485" s="27"/>
      <c r="K1485" s="99"/>
      <c r="L1485" s="99"/>
      <c r="M1485" s="99"/>
      <c r="N1485" s="99"/>
      <c r="O1485" s="34"/>
      <c r="P1485" s="47"/>
      <c r="Q1485" s="14"/>
    </row>
    <row r="1486" spans="1:17" x14ac:dyDescent="0.25">
      <c r="A1486" s="94"/>
      <c r="B1486" s="37"/>
      <c r="C1486" s="95"/>
      <c r="D1486" s="12"/>
      <c r="E1486" s="12"/>
      <c r="F1486" s="96"/>
      <c r="G1486" s="12"/>
      <c r="H1486" s="97"/>
      <c r="I1486" s="98"/>
      <c r="J1486" s="27"/>
      <c r="K1486" s="99"/>
      <c r="L1486" s="99"/>
      <c r="M1486" s="99"/>
      <c r="N1486" s="99"/>
      <c r="O1486" s="34"/>
      <c r="P1486" s="47"/>
      <c r="Q1486" s="14"/>
    </row>
    <row r="1487" spans="1:17" x14ac:dyDescent="0.25">
      <c r="A1487" s="94"/>
      <c r="B1487" s="37"/>
      <c r="C1487" s="95"/>
      <c r="D1487" s="12"/>
      <c r="E1487" s="12"/>
      <c r="F1487" s="96"/>
      <c r="G1487" s="12"/>
      <c r="H1487" s="97"/>
      <c r="I1487" s="98"/>
      <c r="J1487" s="27"/>
      <c r="K1487" s="99"/>
      <c r="L1487" s="99"/>
      <c r="M1487" s="99"/>
      <c r="N1487" s="99"/>
      <c r="O1487" s="34"/>
      <c r="P1487" s="47"/>
      <c r="Q1487" s="14"/>
    </row>
    <row r="1488" spans="1:17" x14ac:dyDescent="0.25">
      <c r="A1488" s="94"/>
      <c r="B1488" s="37"/>
      <c r="C1488" s="95"/>
      <c r="D1488" s="12"/>
      <c r="E1488" s="12"/>
      <c r="F1488" s="96"/>
      <c r="G1488" s="12"/>
      <c r="H1488" s="97"/>
      <c r="I1488" s="98"/>
      <c r="J1488" s="27"/>
      <c r="K1488" s="99"/>
      <c r="L1488" s="99"/>
      <c r="M1488" s="99"/>
      <c r="N1488" s="99"/>
      <c r="O1488" s="34"/>
      <c r="P1488" s="47"/>
      <c r="Q1488" s="14"/>
    </row>
    <row r="1489" spans="1:17" x14ac:dyDescent="0.25">
      <c r="A1489" s="94"/>
      <c r="B1489" s="37"/>
      <c r="C1489" s="95"/>
      <c r="D1489" s="12"/>
      <c r="E1489" s="12"/>
      <c r="F1489" s="96"/>
      <c r="G1489" s="12"/>
      <c r="H1489" s="97"/>
      <c r="I1489" s="98"/>
      <c r="J1489" s="27"/>
      <c r="K1489" s="99"/>
      <c r="L1489" s="99"/>
      <c r="M1489" s="99"/>
      <c r="N1489" s="99"/>
      <c r="O1489" s="34"/>
      <c r="P1489" s="47"/>
      <c r="Q1489" s="14"/>
    </row>
    <row r="1490" spans="1:17" x14ac:dyDescent="0.25">
      <c r="A1490" s="94"/>
      <c r="B1490" s="37"/>
      <c r="C1490" s="95"/>
      <c r="D1490" s="12"/>
      <c r="E1490" s="12"/>
      <c r="F1490" s="96"/>
      <c r="G1490" s="12"/>
      <c r="H1490" s="97"/>
      <c r="I1490" s="98"/>
      <c r="J1490" s="27"/>
      <c r="K1490" s="99"/>
      <c r="L1490" s="99"/>
      <c r="M1490" s="99"/>
      <c r="N1490" s="99"/>
      <c r="O1490" s="34"/>
      <c r="P1490" s="47"/>
      <c r="Q1490" s="14"/>
    </row>
    <row r="1491" spans="1:17" x14ac:dyDescent="0.25">
      <c r="A1491" s="94"/>
      <c r="B1491" s="37"/>
      <c r="C1491" s="95"/>
      <c r="D1491" s="12"/>
      <c r="E1491" s="12"/>
      <c r="F1491" s="96"/>
      <c r="G1491" s="12"/>
      <c r="H1491" s="97"/>
      <c r="I1491" s="98"/>
      <c r="J1491" s="27"/>
      <c r="K1491" s="99"/>
      <c r="L1491" s="99"/>
      <c r="M1491" s="99"/>
      <c r="N1491" s="99"/>
      <c r="O1491" s="34"/>
      <c r="P1491" s="47"/>
      <c r="Q1491" s="14"/>
    </row>
    <row r="1492" spans="1:17" x14ac:dyDescent="0.25">
      <c r="A1492" s="94"/>
      <c r="B1492" s="37"/>
      <c r="C1492" s="95"/>
      <c r="D1492" s="12"/>
      <c r="E1492" s="12"/>
      <c r="F1492" s="96"/>
      <c r="G1492" s="12"/>
      <c r="H1492" s="97"/>
      <c r="I1492" s="98"/>
      <c r="J1492" s="27"/>
      <c r="K1492" s="99"/>
      <c r="L1492" s="99"/>
      <c r="M1492" s="99"/>
      <c r="N1492" s="99"/>
      <c r="O1492" s="34"/>
      <c r="P1492" s="47"/>
      <c r="Q1492" s="14"/>
    </row>
    <row r="1493" spans="1:17" x14ac:dyDescent="0.25">
      <c r="A1493" s="94"/>
      <c r="B1493" s="37"/>
      <c r="C1493" s="95"/>
      <c r="D1493" s="12"/>
      <c r="E1493" s="12"/>
      <c r="F1493" s="96"/>
      <c r="G1493" s="12"/>
      <c r="H1493" s="97"/>
      <c r="I1493" s="98"/>
      <c r="J1493" s="27"/>
      <c r="K1493" s="99"/>
      <c r="L1493" s="99"/>
      <c r="M1493" s="99"/>
      <c r="N1493" s="99"/>
      <c r="O1493" s="34"/>
      <c r="P1493" s="47"/>
      <c r="Q1493" s="14"/>
    </row>
    <row r="1494" spans="1:17" x14ac:dyDescent="0.25">
      <c r="A1494" s="94"/>
      <c r="B1494" s="37"/>
      <c r="C1494" s="95"/>
      <c r="D1494" s="12"/>
      <c r="E1494" s="12"/>
      <c r="F1494" s="96"/>
      <c r="G1494" s="12"/>
      <c r="H1494" s="97"/>
      <c r="I1494" s="98"/>
      <c r="J1494" s="27"/>
      <c r="K1494" s="99"/>
      <c r="L1494" s="99"/>
      <c r="M1494" s="99"/>
      <c r="N1494" s="99"/>
      <c r="O1494" s="34"/>
      <c r="P1494" s="47"/>
      <c r="Q1494" s="14"/>
    </row>
    <row r="1495" spans="1:17" x14ac:dyDescent="0.25">
      <c r="A1495" s="94"/>
      <c r="B1495" s="37"/>
      <c r="C1495" s="95"/>
      <c r="D1495" s="12"/>
      <c r="E1495" s="12"/>
      <c r="F1495" s="96"/>
      <c r="G1495" s="12"/>
      <c r="H1495" s="97"/>
      <c r="I1495" s="98"/>
      <c r="J1495" s="27"/>
      <c r="K1495" s="99"/>
      <c r="L1495" s="99"/>
      <c r="M1495" s="99"/>
      <c r="N1495" s="99"/>
      <c r="O1495" s="34"/>
      <c r="P1495" s="47"/>
      <c r="Q1495" s="14"/>
    </row>
    <row r="1496" spans="1:17" x14ac:dyDescent="0.25">
      <c r="A1496" s="94"/>
      <c r="B1496" s="37"/>
      <c r="C1496" s="95"/>
      <c r="D1496" s="12"/>
      <c r="E1496" s="12"/>
      <c r="F1496" s="96"/>
      <c r="G1496" s="12"/>
      <c r="H1496" s="97"/>
      <c r="I1496" s="98"/>
      <c r="J1496" s="27"/>
      <c r="K1496" s="99"/>
      <c r="L1496" s="99"/>
      <c r="M1496" s="99"/>
      <c r="N1496" s="99"/>
      <c r="O1496" s="34"/>
      <c r="P1496" s="47"/>
      <c r="Q1496" s="14"/>
    </row>
    <row r="1497" spans="1:17" x14ac:dyDescent="0.25">
      <c r="A1497" s="94"/>
      <c r="B1497" s="37"/>
      <c r="C1497" s="95"/>
      <c r="D1497" s="12"/>
      <c r="E1497" s="12"/>
      <c r="F1497" s="96"/>
      <c r="G1497" s="12"/>
      <c r="H1497" s="97"/>
      <c r="I1497" s="98"/>
      <c r="J1497" s="27"/>
      <c r="K1497" s="99"/>
      <c r="L1497" s="99"/>
      <c r="M1497" s="99"/>
      <c r="N1497" s="99"/>
      <c r="O1497" s="34"/>
      <c r="P1497" s="47"/>
      <c r="Q1497" s="14"/>
    </row>
    <row r="1498" spans="1:17" x14ac:dyDescent="0.25">
      <c r="A1498" s="94"/>
      <c r="B1498" s="37"/>
      <c r="C1498" s="95"/>
      <c r="D1498" s="12"/>
      <c r="E1498" s="12"/>
      <c r="F1498" s="96"/>
      <c r="G1498" s="12"/>
      <c r="H1498" s="97"/>
      <c r="I1498" s="98"/>
      <c r="J1498" s="27"/>
      <c r="K1498" s="99"/>
      <c r="L1498" s="99"/>
      <c r="M1498" s="99"/>
      <c r="N1498" s="99"/>
      <c r="O1498" s="34"/>
      <c r="P1498" s="47"/>
      <c r="Q1498" s="14"/>
    </row>
    <row r="1499" spans="1:17" x14ac:dyDescent="0.25">
      <c r="A1499" s="94"/>
      <c r="B1499" s="37"/>
      <c r="C1499" s="95"/>
      <c r="D1499" s="12"/>
      <c r="E1499" s="12"/>
      <c r="F1499" s="96"/>
      <c r="G1499" s="12"/>
      <c r="H1499" s="97"/>
      <c r="I1499" s="98"/>
      <c r="J1499" s="27"/>
      <c r="K1499" s="99"/>
      <c r="L1499" s="99"/>
      <c r="M1499" s="99"/>
      <c r="N1499" s="99"/>
      <c r="O1499" s="34"/>
      <c r="P1499" s="47"/>
      <c r="Q1499" s="14"/>
    </row>
    <row r="1500" spans="1:17" x14ac:dyDescent="0.25">
      <c r="A1500" s="94"/>
      <c r="B1500" s="37"/>
      <c r="C1500" s="95"/>
      <c r="D1500" s="12"/>
      <c r="E1500" s="12"/>
      <c r="F1500" s="96"/>
      <c r="G1500" s="12"/>
      <c r="H1500" s="97"/>
      <c r="I1500" s="98"/>
      <c r="J1500" s="27"/>
      <c r="K1500" s="99"/>
      <c r="L1500" s="99"/>
      <c r="M1500" s="99"/>
      <c r="N1500" s="99"/>
      <c r="O1500" s="34"/>
      <c r="P1500" s="47"/>
      <c r="Q1500" s="14"/>
    </row>
    <row r="1501" spans="1:17" x14ac:dyDescent="0.25">
      <c r="A1501" s="94"/>
      <c r="B1501" s="37"/>
      <c r="C1501" s="95"/>
      <c r="D1501" s="12"/>
      <c r="E1501" s="12"/>
      <c r="F1501" s="96"/>
      <c r="G1501" s="12"/>
      <c r="H1501" s="97"/>
      <c r="I1501" s="98"/>
      <c r="J1501" s="27"/>
      <c r="K1501" s="99"/>
      <c r="L1501" s="99"/>
      <c r="M1501" s="99"/>
      <c r="N1501" s="99"/>
      <c r="O1501" s="34"/>
      <c r="P1501" s="47"/>
      <c r="Q1501" s="14"/>
    </row>
    <row r="1502" spans="1:17" x14ac:dyDescent="0.25">
      <c r="A1502" s="706" t="s">
        <v>0</v>
      </c>
      <c r="B1502" s="706"/>
      <c r="C1502" s="706"/>
      <c r="D1502" s="706"/>
      <c r="E1502" s="706"/>
      <c r="F1502" s="706"/>
      <c r="G1502" s="706"/>
      <c r="H1502" s="706"/>
      <c r="I1502" s="706"/>
      <c r="J1502" s="706"/>
      <c r="K1502" s="706"/>
      <c r="L1502" s="706"/>
      <c r="M1502" s="706"/>
      <c r="N1502" s="706"/>
      <c r="O1502" s="706"/>
      <c r="P1502" s="706"/>
      <c r="Q1502" s="706"/>
    </row>
    <row r="1503" spans="1:17" x14ac:dyDescent="0.25">
      <c r="A1503" s="713" t="s">
        <v>1</v>
      </c>
      <c r="B1503" s="713"/>
      <c r="C1503" s="713"/>
      <c r="D1503" s="713"/>
      <c r="E1503" s="713"/>
      <c r="F1503" s="713"/>
      <c r="G1503" s="713"/>
      <c r="H1503" s="713"/>
      <c r="I1503" s="713"/>
      <c r="J1503" s="713"/>
      <c r="K1503" s="713"/>
      <c r="L1503" s="713"/>
      <c r="M1503" s="713"/>
      <c r="N1503" s="713"/>
      <c r="O1503" s="713"/>
      <c r="P1503" s="713"/>
      <c r="Q1503" s="713"/>
    </row>
    <row r="1504" spans="1:17" x14ac:dyDescent="0.25">
      <c r="A1504" s="713" t="s">
        <v>2</v>
      </c>
      <c r="B1504" s="713"/>
      <c r="C1504" s="713"/>
      <c r="D1504" s="713"/>
      <c r="E1504" s="713"/>
      <c r="F1504" s="713"/>
      <c r="G1504" s="713"/>
      <c r="H1504" s="713"/>
      <c r="I1504" s="713"/>
      <c r="J1504" s="713"/>
      <c r="K1504" s="713"/>
      <c r="L1504" s="713"/>
      <c r="M1504" s="713"/>
      <c r="N1504" s="713"/>
      <c r="O1504" s="713"/>
      <c r="P1504" s="713"/>
      <c r="Q1504" s="713"/>
    </row>
    <row r="1505" spans="1:17" x14ac:dyDescent="0.25">
      <c r="A1505" s="713" t="s">
        <v>3</v>
      </c>
      <c r="B1505" s="713"/>
      <c r="C1505" s="713"/>
      <c r="D1505" s="713"/>
      <c r="E1505" s="713"/>
      <c r="F1505" s="713"/>
      <c r="G1505" s="713"/>
      <c r="H1505" s="713"/>
      <c r="I1505" s="713"/>
      <c r="J1505" s="713"/>
      <c r="K1505" s="713"/>
      <c r="L1505" s="713"/>
      <c r="M1505" s="713"/>
      <c r="N1505" s="713"/>
      <c r="O1505" s="713"/>
      <c r="P1505" s="713"/>
      <c r="Q1505" s="713"/>
    </row>
    <row r="1506" spans="1:17" ht="15" customHeight="1" x14ac:dyDescent="0.25">
      <c r="A1506" s="713" t="s">
        <v>494</v>
      </c>
      <c r="B1506" s="713"/>
      <c r="C1506" s="713"/>
      <c r="D1506" s="713"/>
      <c r="E1506" s="713"/>
      <c r="F1506" s="713"/>
      <c r="G1506" s="713"/>
      <c r="H1506" s="713"/>
      <c r="I1506" s="713"/>
      <c r="J1506" s="713"/>
      <c r="K1506" s="713"/>
      <c r="L1506" s="713"/>
      <c r="M1506" s="713"/>
      <c r="N1506" s="713"/>
      <c r="O1506" s="713"/>
      <c r="P1506" s="713"/>
      <c r="Q1506" s="713"/>
    </row>
    <row r="1507" spans="1:17" x14ac:dyDescent="0.25">
      <c r="A1507" s="714" t="s">
        <v>4</v>
      </c>
      <c r="B1507" s="714"/>
      <c r="C1507" s="714"/>
      <c r="D1507" s="714"/>
      <c r="E1507" s="714"/>
      <c r="F1507" s="714"/>
      <c r="G1507" s="714"/>
      <c r="H1507" s="714"/>
      <c r="I1507" s="714"/>
      <c r="J1507" s="714"/>
      <c r="K1507" s="714"/>
      <c r="L1507" s="714"/>
      <c r="M1507" s="714"/>
      <c r="N1507" s="714"/>
      <c r="O1507" s="714"/>
      <c r="P1507" s="714"/>
      <c r="Q1507" s="714"/>
    </row>
    <row r="1508" spans="1:17" ht="15.75" customHeight="1" x14ac:dyDescent="0.25">
      <c r="A1508" s="737" t="s">
        <v>107</v>
      </c>
      <c r="B1508" s="737"/>
      <c r="C1508" s="737"/>
      <c r="D1508" s="737"/>
      <c r="E1508" s="737"/>
      <c r="F1508" s="737"/>
      <c r="G1508" s="737"/>
      <c r="H1508" s="737"/>
      <c r="I1508" s="737"/>
      <c r="J1508" s="737"/>
      <c r="K1508" s="737"/>
      <c r="L1508" s="737"/>
      <c r="M1508" s="737"/>
      <c r="N1508" s="737"/>
      <c r="O1508" s="737"/>
      <c r="P1508" s="737"/>
      <c r="Q1508" s="737"/>
    </row>
    <row r="1509" spans="1:17" ht="18.75" thickBot="1" x14ac:dyDescent="0.3">
      <c r="A1509" s="2"/>
      <c r="B1509" s="2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2"/>
      <c r="P1509" s="2"/>
      <c r="Q1509" s="2"/>
    </row>
    <row r="1510" spans="1:17" ht="15" customHeight="1" thickTop="1" x14ac:dyDescent="0.25">
      <c r="A1510" s="698" t="s">
        <v>6</v>
      </c>
      <c r="B1510" s="700" t="s">
        <v>7</v>
      </c>
      <c r="C1510" s="702" t="s">
        <v>8</v>
      </c>
      <c r="D1510" s="702" t="s">
        <v>9</v>
      </c>
      <c r="E1510" s="702" t="s">
        <v>10</v>
      </c>
      <c r="F1510" s="702" t="s">
        <v>11</v>
      </c>
      <c r="G1510" s="700" t="s">
        <v>12</v>
      </c>
      <c r="H1510" s="704" t="s">
        <v>13</v>
      </c>
      <c r="I1510" s="704" t="s">
        <v>14</v>
      </c>
      <c r="J1510" s="704" t="s">
        <v>15</v>
      </c>
      <c r="K1510" s="715" t="s">
        <v>16</v>
      </c>
      <c r="L1510" s="716"/>
      <c r="M1510" s="716"/>
      <c r="N1510" s="717"/>
      <c r="O1510" s="721" t="s">
        <v>17</v>
      </c>
      <c r="P1510" s="722"/>
      <c r="Q1510" s="708" t="s">
        <v>18</v>
      </c>
    </row>
    <row r="1511" spans="1:17" x14ac:dyDescent="0.25">
      <c r="A1511" s="699"/>
      <c r="B1511" s="701"/>
      <c r="C1511" s="703"/>
      <c r="D1511" s="703"/>
      <c r="E1511" s="703"/>
      <c r="F1511" s="703"/>
      <c r="G1511" s="701"/>
      <c r="H1511" s="705"/>
      <c r="I1511" s="705"/>
      <c r="J1511" s="705"/>
      <c r="K1511" s="718"/>
      <c r="L1511" s="719"/>
      <c r="M1511" s="719"/>
      <c r="N1511" s="720"/>
      <c r="O1511" s="723"/>
      <c r="P1511" s="724"/>
      <c r="Q1511" s="709"/>
    </row>
    <row r="1512" spans="1:17" ht="147" customHeight="1" x14ac:dyDescent="0.25">
      <c r="A1512" s="699"/>
      <c r="B1512" s="701"/>
      <c r="C1512" s="703"/>
      <c r="D1512" s="703"/>
      <c r="E1512" s="703"/>
      <c r="F1512" s="703"/>
      <c r="G1512" s="701"/>
      <c r="H1512" s="705"/>
      <c r="I1512" s="705"/>
      <c r="J1512" s="705"/>
      <c r="K1512" s="711" t="s">
        <v>19</v>
      </c>
      <c r="L1512" s="711" t="s">
        <v>20</v>
      </c>
      <c r="M1512" s="711" t="s">
        <v>21</v>
      </c>
      <c r="N1512" s="711" t="s">
        <v>22</v>
      </c>
      <c r="O1512" s="695" t="s">
        <v>23</v>
      </c>
      <c r="P1512" s="695" t="s">
        <v>24</v>
      </c>
      <c r="Q1512" s="709"/>
    </row>
    <row r="1513" spans="1:17" ht="15.75" thickBot="1" x14ac:dyDescent="0.3">
      <c r="A1513" s="727"/>
      <c r="B1513" s="725"/>
      <c r="C1513" s="707"/>
      <c r="D1513" s="707"/>
      <c r="E1513" s="707"/>
      <c r="F1513" s="707"/>
      <c r="G1513" s="725"/>
      <c r="H1513" s="696"/>
      <c r="I1513" s="696"/>
      <c r="J1513" s="696"/>
      <c r="K1513" s="712"/>
      <c r="L1513" s="712"/>
      <c r="M1513" s="712"/>
      <c r="N1513" s="712"/>
      <c r="O1513" s="696"/>
      <c r="P1513" s="696"/>
      <c r="Q1513" s="710"/>
    </row>
    <row r="1514" spans="1:17" ht="36" x14ac:dyDescent="0.25">
      <c r="A1514" s="52">
        <v>1</v>
      </c>
      <c r="B1514" s="53">
        <v>35801</v>
      </c>
      <c r="C1514" s="5" t="s">
        <v>441</v>
      </c>
      <c r="D1514" s="731" t="s">
        <v>71</v>
      </c>
      <c r="E1514" s="731" t="s">
        <v>72</v>
      </c>
      <c r="F1514" s="53">
        <v>12</v>
      </c>
      <c r="G1514" s="5" t="s">
        <v>75</v>
      </c>
      <c r="H1514" s="159">
        <v>15000</v>
      </c>
      <c r="I1514" s="222">
        <v>100000</v>
      </c>
      <c r="J1514" s="214" t="s">
        <v>28</v>
      </c>
      <c r="K1514" s="86">
        <v>0.25</v>
      </c>
      <c r="L1514" s="86">
        <v>0.25</v>
      </c>
      <c r="M1514" s="86">
        <v>0.25</v>
      </c>
      <c r="N1514" s="86">
        <v>0.25</v>
      </c>
      <c r="O1514" s="54" t="s">
        <v>29</v>
      </c>
      <c r="P1514" s="54"/>
      <c r="Q1514" s="728" t="s">
        <v>30</v>
      </c>
    </row>
    <row r="1515" spans="1:17" ht="36.75" thickBot="1" x14ac:dyDescent="0.3">
      <c r="A1515" s="223">
        <v>3</v>
      </c>
      <c r="B1515" s="224">
        <v>35801</v>
      </c>
      <c r="C1515" s="174" t="s">
        <v>442</v>
      </c>
      <c r="D1515" s="733"/>
      <c r="E1515" s="733"/>
      <c r="F1515" s="224">
        <v>12</v>
      </c>
      <c r="G1515" s="642" t="s">
        <v>75</v>
      </c>
      <c r="H1515" s="643">
        <v>4130.5</v>
      </c>
      <c r="I1515" s="204">
        <v>29566</v>
      </c>
      <c r="J1515" s="57" t="s">
        <v>28</v>
      </c>
      <c r="K1515" s="58">
        <v>0.25</v>
      </c>
      <c r="L1515" s="58">
        <v>0.25</v>
      </c>
      <c r="M1515" s="58">
        <v>0.25</v>
      </c>
      <c r="N1515" s="58">
        <v>0.25</v>
      </c>
      <c r="O1515" s="26" t="s">
        <v>29</v>
      </c>
      <c r="P1515" s="26"/>
      <c r="Q1515" s="730"/>
    </row>
    <row r="1516" spans="1:17" ht="15.75" thickTop="1" x14ac:dyDescent="0.25">
      <c r="A1516" s="94"/>
      <c r="B1516" s="37"/>
      <c r="C1516" s="95"/>
      <c r="D1516" s="12"/>
      <c r="E1516" s="12"/>
      <c r="F1516" s="96"/>
      <c r="G1516" s="12"/>
      <c r="H1516" s="97"/>
      <c r="I1516" s="98"/>
      <c r="J1516" s="27"/>
      <c r="K1516" s="99"/>
      <c r="L1516" s="99"/>
      <c r="M1516" s="99"/>
      <c r="N1516" s="99"/>
      <c r="O1516" s="34"/>
      <c r="P1516" s="47"/>
      <c r="Q1516" s="14"/>
    </row>
    <row r="1517" spans="1:17" x14ac:dyDescent="0.25">
      <c r="A1517" s="94"/>
      <c r="B1517" s="37"/>
      <c r="C1517" s="95"/>
      <c r="D1517" s="12"/>
      <c r="E1517" s="12"/>
      <c r="F1517" s="96"/>
      <c r="G1517" s="12"/>
      <c r="H1517" s="97"/>
      <c r="I1517" s="98"/>
      <c r="J1517" s="27"/>
      <c r="K1517" s="99"/>
      <c r="L1517" s="99"/>
      <c r="M1517" s="99"/>
      <c r="N1517" s="99"/>
      <c r="O1517" s="34"/>
      <c r="P1517" s="47"/>
      <c r="Q1517" s="14"/>
    </row>
    <row r="1518" spans="1:17" x14ac:dyDescent="0.25">
      <c r="A1518" s="94"/>
      <c r="B1518" s="37"/>
      <c r="C1518" s="95"/>
      <c r="D1518" s="12"/>
      <c r="E1518" s="12"/>
      <c r="F1518" s="96"/>
      <c r="G1518" s="12"/>
      <c r="H1518" s="97"/>
      <c r="I1518" s="98"/>
      <c r="J1518" s="27"/>
      <c r="K1518" s="99"/>
      <c r="L1518" s="99"/>
      <c r="M1518" s="99"/>
      <c r="N1518" s="99"/>
      <c r="O1518" s="34"/>
      <c r="P1518" s="47"/>
      <c r="Q1518" s="14"/>
    </row>
    <row r="1519" spans="1:17" x14ac:dyDescent="0.25">
      <c r="A1519" s="94"/>
      <c r="B1519" s="37"/>
      <c r="C1519" s="95"/>
      <c r="D1519" s="12"/>
      <c r="E1519" s="12"/>
      <c r="F1519" s="96"/>
      <c r="G1519" s="12"/>
      <c r="H1519" s="97"/>
      <c r="I1519" s="98">
        <f>SUM(I1514+I1515)</f>
        <v>129566</v>
      </c>
      <c r="J1519" s="27"/>
      <c r="K1519" s="99"/>
      <c r="L1519" s="99"/>
      <c r="M1519" s="99"/>
      <c r="N1519" s="99"/>
      <c r="O1519" s="34"/>
      <c r="P1519" s="47"/>
      <c r="Q1519" s="14"/>
    </row>
    <row r="1520" spans="1:17" x14ac:dyDescent="0.25">
      <c r="A1520" s="94"/>
      <c r="B1520" s="37"/>
      <c r="C1520" s="95"/>
      <c r="D1520" s="12"/>
      <c r="E1520" s="12"/>
      <c r="F1520" s="96"/>
      <c r="G1520" s="12"/>
      <c r="H1520" s="97"/>
      <c r="I1520" s="98"/>
      <c r="J1520" s="27"/>
      <c r="K1520" s="99"/>
      <c r="L1520" s="99"/>
      <c r="M1520" s="99"/>
      <c r="N1520" s="99"/>
      <c r="O1520" s="34"/>
      <c r="P1520" s="47"/>
      <c r="Q1520" s="14"/>
    </row>
    <row r="1521" spans="1:17" x14ac:dyDescent="0.25">
      <c r="A1521" s="94"/>
      <c r="B1521" s="37"/>
      <c r="C1521" s="95"/>
      <c r="D1521" s="12"/>
      <c r="E1521" s="12"/>
      <c r="F1521" s="96"/>
      <c r="G1521" s="12"/>
      <c r="H1521" s="97"/>
      <c r="I1521" s="98"/>
      <c r="J1521" s="27"/>
      <c r="K1521" s="99"/>
      <c r="L1521" s="99"/>
      <c r="M1521" s="99"/>
      <c r="N1521" s="99"/>
      <c r="O1521" s="34"/>
      <c r="P1521" s="47"/>
      <c r="Q1521" s="14"/>
    </row>
    <row r="1522" spans="1:17" x14ac:dyDescent="0.25">
      <c r="A1522" s="94"/>
      <c r="B1522" s="37"/>
      <c r="C1522" s="95"/>
      <c r="D1522" s="12"/>
      <c r="E1522" s="12"/>
      <c r="F1522" s="96"/>
      <c r="G1522" s="12"/>
      <c r="H1522" s="97"/>
      <c r="I1522" s="98"/>
      <c r="J1522" s="27"/>
      <c r="K1522" s="99"/>
      <c r="L1522" s="99"/>
      <c r="M1522" s="99"/>
      <c r="N1522" s="99"/>
      <c r="O1522" s="34"/>
      <c r="P1522" s="47"/>
      <c r="Q1522" s="14"/>
    </row>
    <row r="1523" spans="1:17" x14ac:dyDescent="0.25">
      <c r="A1523" s="94"/>
      <c r="B1523" s="37"/>
      <c r="C1523" s="95"/>
      <c r="D1523" s="12"/>
      <c r="E1523" s="12"/>
      <c r="F1523" s="96"/>
      <c r="G1523" s="12"/>
      <c r="H1523" s="97"/>
      <c r="I1523" s="98"/>
      <c r="J1523" s="27"/>
      <c r="K1523" s="99"/>
      <c r="L1523" s="99"/>
      <c r="M1523" s="99"/>
      <c r="N1523" s="99"/>
      <c r="O1523" s="34"/>
      <c r="P1523" s="47"/>
      <c r="Q1523" s="14"/>
    </row>
    <row r="1524" spans="1:17" x14ac:dyDescent="0.25">
      <c r="A1524" s="94"/>
      <c r="B1524" s="37"/>
      <c r="C1524" s="95"/>
      <c r="D1524" s="12"/>
      <c r="E1524" s="12"/>
      <c r="F1524" s="96"/>
      <c r="G1524" s="12"/>
      <c r="H1524" s="97"/>
      <c r="I1524" s="98"/>
      <c r="J1524" s="27"/>
      <c r="K1524" s="99"/>
      <c r="L1524" s="99"/>
      <c r="M1524" s="99"/>
      <c r="N1524" s="99"/>
      <c r="O1524" s="34"/>
      <c r="P1524" s="47"/>
      <c r="Q1524" s="14"/>
    </row>
    <row r="1525" spans="1:17" x14ac:dyDescent="0.25">
      <c r="A1525" s="94"/>
      <c r="B1525" s="37"/>
      <c r="C1525" s="95"/>
      <c r="D1525" s="12"/>
      <c r="E1525" s="12"/>
      <c r="F1525" s="96"/>
      <c r="G1525" s="12"/>
      <c r="H1525" s="97"/>
      <c r="I1525" s="98"/>
      <c r="J1525" s="27"/>
      <c r="K1525" s="99"/>
      <c r="L1525" s="99"/>
      <c r="M1525" s="99"/>
      <c r="N1525" s="99"/>
      <c r="O1525" s="34"/>
      <c r="P1525" s="47"/>
      <c r="Q1525" s="14"/>
    </row>
    <row r="1526" spans="1:17" x14ac:dyDescent="0.25">
      <c r="A1526" s="94"/>
      <c r="B1526" s="37"/>
      <c r="C1526" s="95"/>
      <c r="D1526" s="12"/>
      <c r="E1526" s="12"/>
      <c r="F1526" s="96"/>
      <c r="G1526" s="12"/>
      <c r="H1526" s="97"/>
      <c r="I1526" s="98"/>
      <c r="J1526" s="27"/>
      <c r="K1526" s="99"/>
      <c r="L1526" s="99"/>
      <c r="M1526" s="99"/>
      <c r="N1526" s="99"/>
      <c r="O1526" s="34"/>
      <c r="P1526" s="47"/>
      <c r="Q1526" s="14"/>
    </row>
    <row r="1527" spans="1:17" x14ac:dyDescent="0.25">
      <c r="A1527" s="94"/>
      <c r="B1527" s="37"/>
      <c r="C1527" s="95"/>
      <c r="D1527" s="12"/>
      <c r="E1527" s="12"/>
      <c r="F1527" s="96"/>
      <c r="G1527" s="12"/>
      <c r="H1527" s="97"/>
      <c r="I1527" s="98"/>
      <c r="J1527" s="27"/>
      <c r="K1527" s="99"/>
      <c r="L1527" s="99"/>
      <c r="M1527" s="99"/>
      <c r="N1527" s="99"/>
      <c r="O1527" s="34"/>
      <c r="P1527" s="47"/>
      <c r="Q1527" s="14"/>
    </row>
    <row r="1528" spans="1:17" x14ac:dyDescent="0.25">
      <c r="A1528" s="94"/>
      <c r="B1528" s="37"/>
      <c r="C1528" s="95"/>
      <c r="D1528" s="12"/>
      <c r="E1528" s="12"/>
      <c r="F1528" s="96"/>
      <c r="G1528" s="12"/>
      <c r="H1528" s="97"/>
      <c r="I1528" s="98"/>
      <c r="J1528" s="27"/>
      <c r="K1528" s="99"/>
      <c r="L1528" s="99"/>
      <c r="M1528" s="99"/>
      <c r="N1528" s="99"/>
      <c r="O1528" s="34"/>
      <c r="P1528" s="47"/>
      <c r="Q1528" s="14"/>
    </row>
    <row r="1529" spans="1:17" x14ac:dyDescent="0.25">
      <c r="A1529" s="94"/>
      <c r="B1529" s="37"/>
      <c r="C1529" s="95"/>
      <c r="D1529" s="12"/>
      <c r="E1529" s="12"/>
      <c r="F1529" s="96"/>
      <c r="G1529" s="12"/>
      <c r="H1529" s="97"/>
      <c r="I1529" s="98"/>
      <c r="J1529" s="27"/>
      <c r="K1529" s="99"/>
      <c r="L1529" s="99"/>
      <c r="M1529" s="99"/>
      <c r="N1529" s="99"/>
      <c r="O1529" s="34"/>
      <c r="P1529" s="47"/>
      <c r="Q1529" s="14"/>
    </row>
    <row r="1530" spans="1:17" x14ac:dyDescent="0.25">
      <c r="A1530" s="94"/>
      <c r="B1530" s="37"/>
      <c r="C1530" s="95"/>
      <c r="D1530" s="12"/>
      <c r="E1530" s="12"/>
      <c r="F1530" s="96"/>
      <c r="G1530" s="12"/>
      <c r="H1530" s="97"/>
      <c r="I1530" s="98"/>
      <c r="J1530" s="27"/>
      <c r="K1530" s="99"/>
      <c r="L1530" s="99"/>
      <c r="M1530" s="99"/>
      <c r="N1530" s="99"/>
      <c r="O1530" s="34"/>
      <c r="P1530" s="47"/>
      <c r="Q1530" s="14"/>
    </row>
    <row r="1531" spans="1:17" x14ac:dyDescent="0.25">
      <c r="A1531" s="94"/>
      <c r="B1531" s="37"/>
      <c r="C1531" s="95"/>
      <c r="D1531" s="12"/>
      <c r="E1531" s="12"/>
      <c r="F1531" s="96"/>
      <c r="G1531" s="12"/>
      <c r="H1531" s="97"/>
      <c r="I1531" s="98"/>
      <c r="J1531" s="27"/>
      <c r="K1531" s="99"/>
      <c r="L1531" s="99"/>
      <c r="M1531" s="99"/>
      <c r="N1531" s="99"/>
      <c r="O1531" s="34"/>
      <c r="P1531" s="47"/>
      <c r="Q1531" s="14"/>
    </row>
    <row r="1532" spans="1:17" x14ac:dyDescent="0.25">
      <c r="A1532" s="94"/>
      <c r="B1532" s="37"/>
      <c r="C1532" s="95"/>
      <c r="D1532" s="12"/>
      <c r="E1532" s="12"/>
      <c r="F1532" s="96"/>
      <c r="G1532" s="12"/>
      <c r="H1532" s="97"/>
      <c r="I1532" s="98"/>
      <c r="J1532" s="27"/>
      <c r="K1532" s="99"/>
      <c r="L1532" s="99"/>
      <c r="M1532" s="99"/>
      <c r="N1532" s="99"/>
      <c r="O1532" s="34"/>
      <c r="P1532" s="47"/>
      <c r="Q1532" s="14"/>
    </row>
    <row r="1533" spans="1:17" x14ac:dyDescent="0.25">
      <c r="A1533" s="94"/>
      <c r="B1533" s="37"/>
      <c r="C1533" s="95"/>
      <c r="D1533" s="12"/>
      <c r="E1533" s="12"/>
      <c r="F1533" s="96"/>
      <c r="G1533" s="12"/>
      <c r="H1533" s="97"/>
      <c r="I1533" s="98"/>
      <c r="J1533" s="27"/>
      <c r="K1533" s="99"/>
      <c r="L1533" s="99"/>
      <c r="M1533" s="99"/>
      <c r="N1533" s="99"/>
      <c r="O1533" s="34"/>
      <c r="P1533" s="47"/>
      <c r="Q1533" s="14"/>
    </row>
    <row r="1534" spans="1:17" x14ac:dyDescent="0.25">
      <c r="A1534" s="94"/>
      <c r="B1534" s="37"/>
      <c r="C1534" s="95"/>
      <c r="D1534" s="12"/>
      <c r="E1534" s="12"/>
      <c r="F1534" s="96"/>
      <c r="G1534" s="12"/>
      <c r="H1534" s="97"/>
      <c r="I1534" s="98"/>
      <c r="J1534" s="27"/>
      <c r="K1534" s="99"/>
      <c r="L1534" s="99"/>
      <c r="M1534" s="99"/>
      <c r="N1534" s="99"/>
      <c r="O1534" s="34"/>
      <c r="P1534" s="47"/>
      <c r="Q1534" s="14"/>
    </row>
    <row r="1535" spans="1:17" x14ac:dyDescent="0.25">
      <c r="A1535" s="94"/>
      <c r="B1535" s="37"/>
      <c r="C1535" s="95"/>
      <c r="D1535" s="12"/>
      <c r="E1535" s="12"/>
      <c r="F1535" s="96"/>
      <c r="G1535" s="12"/>
      <c r="H1535" s="97"/>
      <c r="I1535" s="107"/>
      <c r="J1535" s="27"/>
      <c r="K1535" s="99"/>
      <c r="L1535" s="99"/>
      <c r="M1535" s="99"/>
      <c r="N1535" s="99"/>
      <c r="O1535" s="34"/>
      <c r="P1535" s="47"/>
      <c r="Q1535" s="14"/>
    </row>
    <row r="1536" spans="1:17" x14ac:dyDescent="0.25">
      <c r="A1536" s="94"/>
      <c r="B1536" s="37"/>
      <c r="C1536" s="95"/>
      <c r="D1536" s="12"/>
      <c r="E1536" s="12"/>
      <c r="F1536" s="96"/>
      <c r="G1536" s="12"/>
      <c r="H1536" s="97"/>
      <c r="I1536" s="102"/>
      <c r="J1536" s="27"/>
      <c r="K1536" s="99"/>
      <c r="L1536" s="99"/>
      <c r="M1536" s="99"/>
      <c r="N1536" s="99"/>
      <c r="O1536" s="34"/>
      <c r="P1536" s="47"/>
      <c r="Q1536" s="14"/>
    </row>
    <row r="1537" spans="1:17" x14ac:dyDescent="0.25">
      <c r="A1537" s="94"/>
      <c r="B1537" s="37"/>
      <c r="C1537" s="95"/>
      <c r="D1537" s="12"/>
      <c r="E1537" s="12"/>
      <c r="F1537" s="96"/>
      <c r="G1537" s="12"/>
      <c r="H1537" s="97"/>
      <c r="I1537" s="102"/>
      <c r="J1537" s="27"/>
      <c r="K1537" s="99"/>
      <c r="L1537" s="99"/>
      <c r="M1537" s="99"/>
      <c r="N1537" s="99"/>
      <c r="O1537" s="34"/>
      <c r="P1537" s="47"/>
      <c r="Q1537" s="14"/>
    </row>
    <row r="1538" spans="1:17" ht="35.25" customHeight="1" x14ac:dyDescent="0.25">
      <c r="A1538" s="94"/>
      <c r="B1538" s="37"/>
      <c r="C1538" s="95"/>
      <c r="D1538" s="12"/>
      <c r="E1538" s="12"/>
      <c r="F1538" s="96"/>
      <c r="G1538" s="12"/>
      <c r="H1538" s="97"/>
      <c r="I1538" s="102"/>
      <c r="J1538" s="27"/>
      <c r="K1538" s="99"/>
      <c r="L1538" s="99"/>
      <c r="M1538" s="99"/>
      <c r="N1538" s="99"/>
      <c r="O1538" s="34"/>
      <c r="P1538" s="47"/>
      <c r="Q1538" s="14"/>
    </row>
    <row r="1539" spans="1:17" ht="39" customHeight="1" x14ac:dyDescent="0.25">
      <c r="A1539" s="94"/>
      <c r="B1539" s="37"/>
      <c r="C1539" s="95"/>
      <c r="D1539" s="12"/>
      <c r="E1539" s="12"/>
      <c r="F1539" s="96"/>
      <c r="G1539" s="12"/>
      <c r="H1539" s="97"/>
      <c r="I1539" s="102"/>
      <c r="J1539" s="27"/>
      <c r="K1539" s="99"/>
      <c r="L1539" s="99"/>
      <c r="M1539" s="99"/>
      <c r="N1539" s="99"/>
      <c r="O1539" s="34"/>
      <c r="P1539" s="47"/>
      <c r="Q1539" s="14"/>
    </row>
    <row r="1540" spans="1:17" x14ac:dyDescent="0.25">
      <c r="A1540" s="94"/>
      <c r="B1540" s="37"/>
      <c r="C1540" s="95"/>
      <c r="D1540" s="12"/>
      <c r="E1540" s="12"/>
      <c r="F1540" s="96"/>
      <c r="G1540" s="12"/>
      <c r="H1540" s="97"/>
      <c r="I1540" s="107"/>
      <c r="J1540" s="27"/>
      <c r="K1540" s="99"/>
      <c r="L1540" s="99"/>
      <c r="M1540" s="99"/>
      <c r="N1540" s="99"/>
      <c r="O1540" s="34"/>
      <c r="P1540" s="47"/>
      <c r="Q1540" s="14"/>
    </row>
    <row r="1541" spans="1:17" x14ac:dyDescent="0.25">
      <c r="G1541" s="62"/>
    </row>
    <row r="1542" spans="1:17" x14ac:dyDescent="0.25">
      <c r="A1542" s="706" t="s">
        <v>0</v>
      </c>
      <c r="B1542" s="706"/>
      <c r="C1542" s="706"/>
      <c r="D1542" s="706"/>
      <c r="E1542" s="706"/>
      <c r="F1542" s="706"/>
      <c r="G1542" s="706"/>
      <c r="H1542" s="706"/>
      <c r="I1542" s="706"/>
      <c r="J1542" s="706"/>
      <c r="K1542" s="706"/>
      <c r="L1542" s="706"/>
      <c r="M1542" s="706"/>
      <c r="N1542" s="706"/>
      <c r="O1542" s="706"/>
      <c r="P1542" s="706"/>
      <c r="Q1542" s="706"/>
    </row>
    <row r="1543" spans="1:17" x14ac:dyDescent="0.25">
      <c r="A1543" s="713" t="s">
        <v>1</v>
      </c>
      <c r="B1543" s="713"/>
      <c r="C1543" s="713"/>
      <c r="D1543" s="713"/>
      <c r="E1543" s="713"/>
      <c r="F1543" s="713"/>
      <c r="G1543" s="713"/>
      <c r="H1543" s="713"/>
      <c r="I1543" s="713"/>
      <c r="J1543" s="713"/>
      <c r="K1543" s="713"/>
      <c r="L1543" s="713"/>
      <c r="M1543" s="713"/>
      <c r="N1543" s="713"/>
      <c r="O1543" s="713"/>
      <c r="P1543" s="713"/>
      <c r="Q1543" s="713"/>
    </row>
    <row r="1544" spans="1:17" x14ac:dyDescent="0.25">
      <c r="A1544" s="713" t="s">
        <v>2</v>
      </c>
      <c r="B1544" s="713"/>
      <c r="C1544" s="713"/>
      <c r="D1544" s="713"/>
      <c r="E1544" s="713"/>
      <c r="F1544" s="713"/>
      <c r="G1544" s="713"/>
      <c r="H1544" s="713"/>
      <c r="I1544" s="713"/>
      <c r="J1544" s="713"/>
      <c r="K1544" s="713"/>
      <c r="L1544" s="713"/>
      <c r="M1544" s="713"/>
      <c r="N1544" s="713"/>
      <c r="O1544" s="713"/>
      <c r="P1544" s="713"/>
      <c r="Q1544" s="713"/>
    </row>
    <row r="1545" spans="1:17" ht="15" customHeight="1" x14ac:dyDescent="0.25">
      <c r="A1545" s="713" t="s">
        <v>3</v>
      </c>
      <c r="B1545" s="713"/>
      <c r="C1545" s="713"/>
      <c r="D1545" s="713"/>
      <c r="E1545" s="713"/>
      <c r="F1545" s="713"/>
      <c r="G1545" s="713"/>
      <c r="H1545" s="713"/>
      <c r="I1545" s="713"/>
      <c r="J1545" s="713"/>
      <c r="K1545" s="713"/>
      <c r="L1545" s="713"/>
      <c r="M1545" s="713"/>
      <c r="N1545" s="713"/>
      <c r="O1545" s="713"/>
      <c r="P1545" s="713"/>
      <c r="Q1545" s="713"/>
    </row>
    <row r="1546" spans="1:17" x14ac:dyDescent="0.25">
      <c r="A1546" s="713" t="s">
        <v>494</v>
      </c>
      <c r="B1546" s="713"/>
      <c r="C1546" s="713"/>
      <c r="D1546" s="713"/>
      <c r="E1546" s="713"/>
      <c r="F1546" s="713"/>
      <c r="G1546" s="713"/>
      <c r="H1546" s="713"/>
      <c r="I1546" s="713"/>
      <c r="J1546" s="713"/>
      <c r="K1546" s="713"/>
      <c r="L1546" s="713"/>
      <c r="M1546" s="713"/>
      <c r="N1546" s="713"/>
      <c r="O1546" s="713"/>
      <c r="P1546" s="713"/>
      <c r="Q1546" s="713"/>
    </row>
    <row r="1547" spans="1:17" ht="15.75" customHeight="1" x14ac:dyDescent="0.25">
      <c r="A1547" s="714" t="s">
        <v>4</v>
      </c>
      <c r="B1547" s="714"/>
      <c r="C1547" s="714"/>
      <c r="D1547" s="714"/>
      <c r="E1547" s="714"/>
      <c r="F1547" s="714"/>
      <c r="G1547" s="714"/>
      <c r="H1547" s="714"/>
      <c r="I1547" s="714"/>
      <c r="J1547" s="714"/>
      <c r="K1547" s="714"/>
      <c r="L1547" s="714"/>
      <c r="M1547" s="714"/>
      <c r="N1547" s="714"/>
      <c r="O1547" s="714"/>
      <c r="P1547" s="714"/>
      <c r="Q1547" s="714"/>
    </row>
    <row r="1548" spans="1:17" x14ac:dyDescent="0.25">
      <c r="A1548" s="737" t="s">
        <v>108</v>
      </c>
      <c r="B1548" s="737"/>
      <c r="C1548" s="737"/>
      <c r="D1548" s="737"/>
      <c r="E1548" s="737"/>
      <c r="F1548" s="737"/>
      <c r="G1548" s="737"/>
      <c r="H1548" s="737"/>
      <c r="I1548" s="737"/>
      <c r="J1548" s="737"/>
      <c r="K1548" s="737"/>
      <c r="L1548" s="737"/>
      <c r="M1548" s="737"/>
      <c r="N1548" s="737"/>
      <c r="O1548" s="737"/>
      <c r="P1548" s="737"/>
      <c r="Q1548" s="737"/>
    </row>
    <row r="1549" spans="1:17" ht="15" customHeight="1" thickBot="1" x14ac:dyDescent="0.3">
      <c r="A1549" s="2"/>
      <c r="B1549" s="2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2"/>
      <c r="P1549" s="2"/>
      <c r="Q1549" s="2"/>
    </row>
    <row r="1550" spans="1:17" ht="15.75" thickTop="1" x14ac:dyDescent="0.25">
      <c r="A1550" s="698" t="s">
        <v>6</v>
      </c>
      <c r="B1550" s="700" t="s">
        <v>7</v>
      </c>
      <c r="C1550" s="702" t="s">
        <v>8</v>
      </c>
      <c r="D1550" s="702" t="s">
        <v>9</v>
      </c>
      <c r="E1550" s="702" t="s">
        <v>10</v>
      </c>
      <c r="F1550" s="702" t="s">
        <v>11</v>
      </c>
      <c r="G1550" s="700" t="s">
        <v>12</v>
      </c>
      <c r="H1550" s="704" t="s">
        <v>13</v>
      </c>
      <c r="I1550" s="704" t="s">
        <v>14</v>
      </c>
      <c r="J1550" s="704" t="s">
        <v>15</v>
      </c>
      <c r="K1550" s="715" t="s">
        <v>16</v>
      </c>
      <c r="L1550" s="716"/>
      <c r="M1550" s="716"/>
      <c r="N1550" s="717"/>
      <c r="O1550" s="721" t="s">
        <v>17</v>
      </c>
      <c r="P1550" s="722"/>
      <c r="Q1550" s="708" t="s">
        <v>18</v>
      </c>
    </row>
    <row r="1551" spans="1:17" ht="151.5" customHeight="1" x14ac:dyDescent="0.25">
      <c r="A1551" s="699"/>
      <c r="B1551" s="701"/>
      <c r="C1551" s="703"/>
      <c r="D1551" s="703"/>
      <c r="E1551" s="703"/>
      <c r="F1551" s="703"/>
      <c r="G1551" s="701"/>
      <c r="H1551" s="705"/>
      <c r="I1551" s="705"/>
      <c r="J1551" s="705"/>
      <c r="K1551" s="718"/>
      <c r="L1551" s="719"/>
      <c r="M1551" s="719"/>
      <c r="N1551" s="720"/>
      <c r="O1551" s="723"/>
      <c r="P1551" s="724"/>
      <c r="Q1551" s="709"/>
    </row>
    <row r="1552" spans="1:17" x14ac:dyDescent="0.25">
      <c r="A1552" s="699"/>
      <c r="B1552" s="701"/>
      <c r="C1552" s="703"/>
      <c r="D1552" s="703"/>
      <c r="E1552" s="703"/>
      <c r="F1552" s="703"/>
      <c r="G1552" s="701"/>
      <c r="H1552" s="705"/>
      <c r="I1552" s="705"/>
      <c r="J1552" s="705"/>
      <c r="K1552" s="711" t="s">
        <v>19</v>
      </c>
      <c r="L1552" s="711" t="s">
        <v>20</v>
      </c>
      <c r="M1552" s="711" t="s">
        <v>21</v>
      </c>
      <c r="N1552" s="711" t="s">
        <v>22</v>
      </c>
      <c r="O1552" s="695" t="s">
        <v>23</v>
      </c>
      <c r="P1552" s="695" t="s">
        <v>24</v>
      </c>
      <c r="Q1552" s="709"/>
    </row>
    <row r="1553" spans="1:17" ht="15.75" thickBot="1" x14ac:dyDescent="0.3">
      <c r="A1553" s="727"/>
      <c r="B1553" s="725"/>
      <c r="C1553" s="707"/>
      <c r="D1553" s="707"/>
      <c r="E1553" s="707"/>
      <c r="F1553" s="707"/>
      <c r="G1553" s="725"/>
      <c r="H1553" s="696"/>
      <c r="I1553" s="696"/>
      <c r="J1553" s="696"/>
      <c r="K1553" s="712"/>
      <c r="L1553" s="712"/>
      <c r="M1553" s="712"/>
      <c r="N1553" s="712"/>
      <c r="O1553" s="696"/>
      <c r="P1553" s="696"/>
      <c r="Q1553" s="710"/>
    </row>
    <row r="1554" spans="1:17" ht="36" x14ac:dyDescent="0.25">
      <c r="A1554" s="52">
        <v>1</v>
      </c>
      <c r="B1554" s="53">
        <v>35901</v>
      </c>
      <c r="C1554" s="172" t="s">
        <v>443</v>
      </c>
      <c r="D1554" s="731" t="s">
        <v>71</v>
      </c>
      <c r="E1554" s="731" t="s">
        <v>72</v>
      </c>
      <c r="F1554" s="538">
        <v>14</v>
      </c>
      <c r="G1554" s="539" t="s">
        <v>97</v>
      </c>
      <c r="H1554" s="601">
        <v>1550</v>
      </c>
      <c r="I1554" s="608">
        <v>21000</v>
      </c>
      <c r="J1554" s="214" t="s">
        <v>28</v>
      </c>
      <c r="K1554" s="86">
        <v>0.25</v>
      </c>
      <c r="L1554" s="86">
        <v>0.25</v>
      </c>
      <c r="M1554" s="86">
        <v>0.25</v>
      </c>
      <c r="N1554" s="86">
        <v>0.25</v>
      </c>
      <c r="O1554" s="54" t="s">
        <v>29</v>
      </c>
      <c r="P1554" s="54"/>
      <c r="Q1554" s="728" t="s">
        <v>30</v>
      </c>
    </row>
    <row r="1555" spans="1:17" x14ac:dyDescent="0.25">
      <c r="A1555" s="236">
        <v>2</v>
      </c>
      <c r="B1555" s="232">
        <v>35901</v>
      </c>
      <c r="C1555" s="644" t="s">
        <v>511</v>
      </c>
      <c r="D1555" s="732"/>
      <c r="E1555" s="732"/>
      <c r="F1555" s="619">
        <v>24</v>
      </c>
      <c r="G1555" s="616" t="s">
        <v>97</v>
      </c>
      <c r="H1555" s="620">
        <v>1550</v>
      </c>
      <c r="I1555" s="608">
        <f t="shared" ref="I1555" si="13">SUM(F1555*H1555)</f>
        <v>37200</v>
      </c>
      <c r="J1555" s="124" t="s">
        <v>28</v>
      </c>
      <c r="K1555" s="100">
        <v>0.25</v>
      </c>
      <c r="L1555" s="100">
        <v>0.25</v>
      </c>
      <c r="M1555" s="100">
        <v>0.25</v>
      </c>
      <c r="N1555" s="100">
        <v>0.25</v>
      </c>
      <c r="O1555" s="21" t="s">
        <v>29</v>
      </c>
      <c r="P1555" s="234"/>
      <c r="Q1555" s="729"/>
    </row>
    <row r="1556" spans="1:17" ht="24.75" x14ac:dyDescent="0.25">
      <c r="A1556" s="236">
        <v>4</v>
      </c>
      <c r="B1556" s="232">
        <v>35901</v>
      </c>
      <c r="C1556" s="644" t="s">
        <v>444</v>
      </c>
      <c r="D1556" s="732"/>
      <c r="E1556" s="732"/>
      <c r="F1556" s="619">
        <v>3</v>
      </c>
      <c r="G1556" s="621" t="s">
        <v>97</v>
      </c>
      <c r="H1556" s="622">
        <v>11700</v>
      </c>
      <c r="I1556" s="608">
        <v>41800</v>
      </c>
      <c r="J1556" s="124" t="s">
        <v>28</v>
      </c>
      <c r="K1556" s="100">
        <v>0.25</v>
      </c>
      <c r="L1556" s="100">
        <v>0.25</v>
      </c>
      <c r="M1556" s="100">
        <v>0.25</v>
      </c>
      <c r="N1556" s="100">
        <v>0.25</v>
      </c>
      <c r="O1556" s="21" t="s">
        <v>29</v>
      </c>
      <c r="P1556" s="234"/>
      <c r="Q1556" s="729"/>
    </row>
    <row r="1557" spans="1:17" ht="25.5" thickBot="1" x14ac:dyDescent="0.3">
      <c r="A1557" s="223">
        <v>5</v>
      </c>
      <c r="B1557" s="645">
        <v>35901</v>
      </c>
      <c r="C1557" s="646" t="s">
        <v>445</v>
      </c>
      <c r="D1557" s="733"/>
      <c r="E1557" s="733"/>
      <c r="F1557" s="224">
        <v>6</v>
      </c>
      <c r="G1557" s="250" t="s">
        <v>97</v>
      </c>
      <c r="H1557" s="226">
        <v>1550</v>
      </c>
      <c r="I1557" s="222">
        <v>10000</v>
      </c>
      <c r="J1557" s="57" t="s">
        <v>28</v>
      </c>
      <c r="K1557" s="58">
        <v>0.25</v>
      </c>
      <c r="L1557" s="58">
        <v>0.25</v>
      </c>
      <c r="M1557" s="58">
        <v>0.25</v>
      </c>
      <c r="N1557" s="58">
        <v>0.25</v>
      </c>
      <c r="O1557" s="26" t="s">
        <v>29</v>
      </c>
      <c r="P1557" s="225"/>
      <c r="Q1557" s="730"/>
    </row>
    <row r="1558" spans="1:17" ht="15.75" thickTop="1" x14ac:dyDescent="0.25">
      <c r="B1558" s="372"/>
      <c r="G1558" s="62"/>
      <c r="I1558" s="102">
        <v>0</v>
      </c>
      <c r="J1558" s="103"/>
      <c r="K1558" s="103"/>
      <c r="L1558" s="103"/>
      <c r="M1558" s="103"/>
      <c r="N1558" s="103"/>
      <c r="O1558" s="103"/>
      <c r="P1558" s="103"/>
      <c r="Q1558" s="103"/>
    </row>
    <row r="1559" spans="1:17" x14ac:dyDescent="0.25">
      <c r="G1559" s="62"/>
      <c r="I1559" s="102"/>
      <c r="J1559" s="103"/>
      <c r="K1559" s="103"/>
      <c r="L1559" s="103"/>
      <c r="M1559" s="103"/>
      <c r="N1559" s="103"/>
      <c r="O1559" s="103"/>
      <c r="P1559" s="103"/>
      <c r="Q1559" s="103"/>
    </row>
    <row r="1560" spans="1:17" x14ac:dyDescent="0.25">
      <c r="G1560" s="62"/>
      <c r="I1560" s="102">
        <f>SUM(I1554:I1559)</f>
        <v>110000</v>
      </c>
      <c r="J1560" s="103"/>
      <c r="K1560" s="103"/>
      <c r="L1560" s="103"/>
      <c r="M1560" s="103"/>
      <c r="N1560" s="103"/>
      <c r="O1560" s="103"/>
      <c r="P1560" s="103"/>
      <c r="Q1560" s="103"/>
    </row>
    <row r="1561" spans="1:17" x14ac:dyDescent="0.25">
      <c r="G1561" s="62"/>
      <c r="I1561" s="102"/>
      <c r="J1561" s="103"/>
      <c r="K1561" s="103"/>
      <c r="L1561" s="103"/>
      <c r="M1561" s="103"/>
      <c r="N1561" s="103"/>
      <c r="O1561" s="103"/>
      <c r="P1561" s="103"/>
      <c r="Q1561" s="103"/>
    </row>
    <row r="1562" spans="1:17" x14ac:dyDescent="0.25">
      <c r="G1562" s="62"/>
      <c r="I1562" s="102"/>
      <c r="J1562" s="103"/>
      <c r="K1562" s="103"/>
      <c r="L1562" s="103"/>
      <c r="M1562" s="103"/>
      <c r="N1562" s="103"/>
      <c r="O1562" s="103"/>
      <c r="P1562" s="103"/>
      <c r="Q1562" s="103"/>
    </row>
    <row r="1563" spans="1:17" x14ac:dyDescent="0.25">
      <c r="G1563" s="62"/>
      <c r="I1563" s="102"/>
      <c r="J1563" s="103"/>
      <c r="K1563" s="103"/>
      <c r="L1563" s="103"/>
      <c r="M1563" s="103"/>
      <c r="N1563" s="103"/>
      <c r="O1563" s="103"/>
      <c r="P1563" s="103"/>
      <c r="Q1563" s="103"/>
    </row>
    <row r="1564" spans="1:17" x14ac:dyDescent="0.25">
      <c r="G1564" s="62"/>
      <c r="I1564" s="102"/>
      <c r="J1564" s="103"/>
      <c r="K1564" s="103"/>
      <c r="L1564" s="103"/>
      <c r="M1564" s="103"/>
      <c r="N1564" s="103"/>
      <c r="O1564" s="103"/>
      <c r="P1564" s="103"/>
      <c r="Q1564" s="103"/>
    </row>
    <row r="1565" spans="1:17" x14ac:dyDescent="0.25">
      <c r="G1565" s="62"/>
      <c r="I1565" s="102"/>
      <c r="J1565" s="103"/>
      <c r="K1565" s="103"/>
      <c r="L1565" s="103"/>
      <c r="M1565" s="103"/>
      <c r="N1565" s="103"/>
      <c r="O1565" s="103"/>
      <c r="P1565" s="103"/>
      <c r="Q1565" s="103"/>
    </row>
    <row r="1566" spans="1:17" x14ac:dyDescent="0.25">
      <c r="G1566" s="62"/>
      <c r="I1566" s="102"/>
      <c r="J1566" s="103"/>
      <c r="K1566" s="103"/>
      <c r="L1566" s="103"/>
      <c r="M1566" s="103"/>
      <c r="N1566" s="103"/>
      <c r="O1566" s="103"/>
      <c r="P1566" s="103"/>
      <c r="Q1566" s="103"/>
    </row>
    <row r="1567" spans="1:17" x14ac:dyDescent="0.25">
      <c r="G1567" s="62"/>
      <c r="I1567" s="102"/>
      <c r="J1567" s="103"/>
      <c r="K1567" s="103"/>
      <c r="L1567" s="103"/>
      <c r="M1567" s="103"/>
      <c r="N1567" s="103"/>
      <c r="O1567" s="103"/>
      <c r="P1567" s="103"/>
      <c r="Q1567" s="103"/>
    </row>
    <row r="1568" spans="1:17" x14ac:dyDescent="0.25">
      <c r="G1568" s="62"/>
      <c r="I1568" s="102"/>
      <c r="J1568" s="103"/>
      <c r="K1568" s="103"/>
      <c r="L1568" s="103"/>
      <c r="M1568" s="103"/>
      <c r="N1568" s="103"/>
      <c r="O1568" s="103"/>
      <c r="P1568" s="103"/>
      <c r="Q1568" s="103"/>
    </row>
    <row r="1569" spans="1:17" x14ac:dyDescent="0.25">
      <c r="G1569" s="62"/>
      <c r="I1569" s="102"/>
      <c r="J1569" s="103"/>
      <c r="K1569" s="103"/>
      <c r="L1569" s="103"/>
      <c r="M1569" s="103"/>
      <c r="N1569" s="103"/>
      <c r="O1569" s="103"/>
      <c r="P1569" s="103"/>
      <c r="Q1569" s="103"/>
    </row>
    <row r="1570" spans="1:17" x14ac:dyDescent="0.25">
      <c r="G1570" s="62"/>
      <c r="I1570" s="102"/>
      <c r="J1570" s="103"/>
      <c r="K1570" s="103"/>
      <c r="L1570" s="103"/>
      <c r="M1570" s="103"/>
      <c r="N1570" s="103"/>
      <c r="O1570" s="103"/>
      <c r="P1570" s="103"/>
      <c r="Q1570" s="103"/>
    </row>
    <row r="1571" spans="1:17" x14ac:dyDescent="0.25">
      <c r="G1571" s="62"/>
      <c r="I1571" s="102"/>
      <c r="J1571" s="103"/>
      <c r="K1571" s="103"/>
      <c r="L1571" s="103"/>
      <c r="M1571" s="103"/>
      <c r="N1571" s="103"/>
      <c r="O1571" s="103"/>
      <c r="P1571" s="103"/>
      <c r="Q1571" s="103"/>
    </row>
    <row r="1572" spans="1:17" x14ac:dyDescent="0.25">
      <c r="G1572" s="62"/>
      <c r="I1572" s="102"/>
      <c r="J1572" s="103"/>
      <c r="K1572" s="103"/>
      <c r="L1572" s="103"/>
      <c r="M1572" s="103"/>
      <c r="N1572" s="103"/>
      <c r="O1572" s="103"/>
      <c r="P1572" s="103"/>
      <c r="Q1572" s="103"/>
    </row>
    <row r="1573" spans="1:17" x14ac:dyDescent="0.25">
      <c r="G1573" s="62"/>
      <c r="I1573" s="102"/>
      <c r="J1573" s="103"/>
      <c r="K1573" s="103"/>
      <c r="L1573" s="103"/>
      <c r="M1573" s="103"/>
      <c r="N1573" s="103"/>
      <c r="O1573" s="103"/>
      <c r="P1573" s="103"/>
      <c r="Q1573" s="103"/>
    </row>
    <row r="1574" spans="1:17" x14ac:dyDescent="0.25">
      <c r="G1574" s="62"/>
      <c r="I1574" s="102"/>
      <c r="J1574" s="103"/>
      <c r="K1574" s="103"/>
      <c r="L1574" s="103"/>
      <c r="M1574" s="103"/>
      <c r="N1574" s="103"/>
      <c r="O1574" s="103"/>
      <c r="P1574" s="103"/>
      <c r="Q1574" s="103"/>
    </row>
    <row r="1575" spans="1:17" x14ac:dyDescent="0.25">
      <c r="G1575" s="62"/>
      <c r="I1575" s="102"/>
      <c r="J1575" s="103"/>
      <c r="K1575" s="103"/>
      <c r="L1575" s="103"/>
      <c r="M1575" s="103"/>
      <c r="N1575" s="103"/>
      <c r="O1575" s="103"/>
      <c r="P1575" s="103"/>
      <c r="Q1575" s="103"/>
    </row>
    <row r="1576" spans="1:17" x14ac:dyDescent="0.25">
      <c r="G1576" s="62"/>
      <c r="I1576" s="102"/>
      <c r="J1576" s="103"/>
      <c r="K1576" s="103"/>
      <c r="L1576" s="103"/>
      <c r="M1576" s="103"/>
      <c r="N1576" s="103"/>
      <c r="O1576" s="103"/>
      <c r="P1576" s="103"/>
      <c r="Q1576" s="103"/>
    </row>
    <row r="1577" spans="1:17" x14ac:dyDescent="0.25">
      <c r="G1577" s="62"/>
    </row>
    <row r="1578" spans="1:17" x14ac:dyDescent="0.25">
      <c r="A1578" s="706" t="s">
        <v>0</v>
      </c>
      <c r="B1578" s="706"/>
      <c r="C1578" s="706"/>
      <c r="D1578" s="706"/>
      <c r="E1578" s="706"/>
      <c r="F1578" s="706"/>
      <c r="G1578" s="706"/>
      <c r="H1578" s="706"/>
      <c r="I1578" s="706"/>
      <c r="J1578" s="706"/>
      <c r="K1578" s="706"/>
      <c r="L1578" s="706"/>
      <c r="M1578" s="706"/>
      <c r="N1578" s="706"/>
      <c r="O1578" s="706"/>
      <c r="P1578" s="706"/>
      <c r="Q1578" s="706"/>
    </row>
    <row r="1579" spans="1:17" x14ac:dyDescent="0.25">
      <c r="A1579" s="713" t="s">
        <v>1</v>
      </c>
      <c r="B1579" s="713"/>
      <c r="C1579" s="713"/>
      <c r="D1579" s="713"/>
      <c r="E1579" s="713"/>
      <c r="F1579" s="713"/>
      <c r="G1579" s="713"/>
      <c r="H1579" s="713"/>
      <c r="I1579" s="713"/>
      <c r="J1579" s="713"/>
      <c r="K1579" s="713"/>
      <c r="L1579" s="713"/>
      <c r="M1579" s="713"/>
      <c r="N1579" s="713"/>
      <c r="O1579" s="713"/>
      <c r="P1579" s="713"/>
      <c r="Q1579" s="713"/>
    </row>
    <row r="1580" spans="1:17" x14ac:dyDescent="0.25">
      <c r="A1580" s="713" t="s">
        <v>2</v>
      </c>
      <c r="B1580" s="713"/>
      <c r="C1580" s="713"/>
      <c r="D1580" s="713"/>
      <c r="E1580" s="713"/>
      <c r="F1580" s="713"/>
      <c r="G1580" s="713"/>
      <c r="H1580" s="713"/>
      <c r="I1580" s="713"/>
      <c r="J1580" s="713"/>
      <c r="K1580" s="713"/>
      <c r="L1580" s="713"/>
      <c r="M1580" s="713"/>
      <c r="N1580" s="713"/>
      <c r="O1580" s="713"/>
      <c r="P1580" s="713"/>
      <c r="Q1580" s="713"/>
    </row>
    <row r="1581" spans="1:17" x14ac:dyDescent="0.25">
      <c r="A1581" s="713" t="s">
        <v>3</v>
      </c>
      <c r="B1581" s="713"/>
      <c r="C1581" s="713"/>
      <c r="D1581" s="713"/>
      <c r="E1581" s="713"/>
      <c r="F1581" s="713"/>
      <c r="G1581" s="713"/>
      <c r="H1581" s="713"/>
      <c r="I1581" s="713"/>
      <c r="J1581" s="713"/>
      <c r="K1581" s="713"/>
      <c r="L1581" s="713"/>
      <c r="M1581" s="713"/>
      <c r="N1581" s="713"/>
      <c r="O1581" s="713"/>
      <c r="P1581" s="713"/>
      <c r="Q1581" s="713"/>
    </row>
    <row r="1582" spans="1:17" x14ac:dyDescent="0.25">
      <c r="A1582" s="713" t="s">
        <v>494</v>
      </c>
      <c r="B1582" s="713"/>
      <c r="C1582" s="713"/>
      <c r="D1582" s="713"/>
      <c r="E1582" s="713"/>
      <c r="F1582" s="713"/>
      <c r="G1582" s="713"/>
      <c r="H1582" s="713"/>
      <c r="I1582" s="713"/>
      <c r="J1582" s="713"/>
      <c r="K1582" s="713"/>
      <c r="L1582" s="713"/>
      <c r="M1582" s="713"/>
      <c r="N1582" s="713"/>
      <c r="O1582" s="713"/>
      <c r="P1582" s="713"/>
      <c r="Q1582" s="713"/>
    </row>
    <row r="1583" spans="1:17" x14ac:dyDescent="0.25">
      <c r="A1583" s="726" t="s">
        <v>4</v>
      </c>
      <c r="B1583" s="726"/>
      <c r="C1583" s="726"/>
      <c r="D1583" s="726"/>
      <c r="E1583" s="726"/>
      <c r="F1583" s="726"/>
      <c r="G1583" s="726"/>
      <c r="H1583" s="726"/>
      <c r="I1583" s="726"/>
      <c r="J1583" s="726"/>
      <c r="K1583" s="726"/>
      <c r="L1583" s="726"/>
      <c r="M1583" s="726"/>
      <c r="N1583" s="726"/>
      <c r="O1583" s="726"/>
      <c r="P1583" s="726"/>
      <c r="Q1583" s="726"/>
    </row>
    <row r="1584" spans="1:17" ht="15" customHeight="1" x14ac:dyDescent="0.25">
      <c r="A1584" s="714" t="s">
        <v>109</v>
      </c>
      <c r="B1584" s="714"/>
      <c r="C1584" s="714"/>
      <c r="D1584" s="714"/>
      <c r="E1584" s="714"/>
      <c r="F1584" s="714"/>
      <c r="G1584" s="714"/>
      <c r="H1584" s="714"/>
      <c r="I1584" s="714"/>
      <c r="J1584" s="714"/>
      <c r="K1584" s="714"/>
      <c r="L1584" s="714"/>
      <c r="M1584" s="714"/>
      <c r="N1584" s="714"/>
      <c r="O1584" s="714"/>
      <c r="P1584" s="714"/>
      <c r="Q1584" s="714"/>
    </row>
    <row r="1585" spans="1:17" ht="18.75" thickBot="1" x14ac:dyDescent="0.3">
      <c r="A1585" s="2"/>
      <c r="B1585" s="2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2"/>
      <c r="P1585" s="2"/>
      <c r="Q1585" s="2"/>
    </row>
    <row r="1586" spans="1:17" ht="15.75" customHeight="1" thickTop="1" x14ac:dyDescent="0.25">
      <c r="A1586" s="698" t="s">
        <v>6</v>
      </c>
      <c r="B1586" s="700" t="s">
        <v>7</v>
      </c>
      <c r="C1586" s="702" t="s">
        <v>8</v>
      </c>
      <c r="D1586" s="702" t="s">
        <v>9</v>
      </c>
      <c r="E1586" s="702" t="s">
        <v>10</v>
      </c>
      <c r="F1586" s="702" t="s">
        <v>11</v>
      </c>
      <c r="G1586" s="700" t="s">
        <v>12</v>
      </c>
      <c r="H1586" s="704" t="s">
        <v>13</v>
      </c>
      <c r="I1586" s="704" t="s">
        <v>14</v>
      </c>
      <c r="J1586" s="704" t="s">
        <v>15</v>
      </c>
      <c r="K1586" s="715" t="s">
        <v>16</v>
      </c>
      <c r="L1586" s="716"/>
      <c r="M1586" s="716"/>
      <c r="N1586" s="717"/>
      <c r="O1586" s="721" t="s">
        <v>17</v>
      </c>
      <c r="P1586" s="722"/>
      <c r="Q1586" s="708" t="s">
        <v>18</v>
      </c>
    </row>
    <row r="1587" spans="1:17" x14ac:dyDescent="0.25">
      <c r="A1587" s="699"/>
      <c r="B1587" s="701"/>
      <c r="C1587" s="703"/>
      <c r="D1587" s="703"/>
      <c r="E1587" s="703"/>
      <c r="F1587" s="703"/>
      <c r="G1587" s="701"/>
      <c r="H1587" s="705"/>
      <c r="I1587" s="705"/>
      <c r="J1587" s="705"/>
      <c r="K1587" s="718"/>
      <c r="L1587" s="719"/>
      <c r="M1587" s="719"/>
      <c r="N1587" s="720"/>
      <c r="O1587" s="723"/>
      <c r="P1587" s="724"/>
      <c r="Q1587" s="709"/>
    </row>
    <row r="1588" spans="1:17" ht="15" customHeight="1" x14ac:dyDescent="0.25">
      <c r="A1588" s="699"/>
      <c r="B1588" s="701"/>
      <c r="C1588" s="703"/>
      <c r="D1588" s="703"/>
      <c r="E1588" s="703"/>
      <c r="F1588" s="703"/>
      <c r="G1588" s="701"/>
      <c r="H1588" s="705"/>
      <c r="I1588" s="705"/>
      <c r="J1588" s="705"/>
      <c r="K1588" s="711" t="s">
        <v>19</v>
      </c>
      <c r="L1588" s="711" t="s">
        <v>20</v>
      </c>
      <c r="M1588" s="711" t="s">
        <v>21</v>
      </c>
      <c r="N1588" s="711" t="s">
        <v>22</v>
      </c>
      <c r="O1588" s="695" t="s">
        <v>23</v>
      </c>
      <c r="P1588" s="695" t="s">
        <v>24</v>
      </c>
      <c r="Q1588" s="709"/>
    </row>
    <row r="1589" spans="1:17" ht="15.75" thickBot="1" x14ac:dyDescent="0.3">
      <c r="A1589" s="727"/>
      <c r="B1589" s="725"/>
      <c r="C1589" s="707"/>
      <c r="D1589" s="707"/>
      <c r="E1589" s="707"/>
      <c r="F1589" s="764"/>
      <c r="G1589" s="725"/>
      <c r="H1589" s="696"/>
      <c r="I1589" s="696"/>
      <c r="J1589" s="696"/>
      <c r="K1589" s="712"/>
      <c r="L1589" s="712"/>
      <c r="M1589" s="712"/>
      <c r="N1589" s="712"/>
      <c r="O1589" s="696"/>
      <c r="P1589" s="696"/>
      <c r="Q1589" s="710"/>
    </row>
    <row r="1590" spans="1:17" ht="164.25" customHeight="1" thickBot="1" x14ac:dyDescent="0.3">
      <c r="A1590" s="84">
        <v>1</v>
      </c>
      <c r="B1590" s="365">
        <v>36201</v>
      </c>
      <c r="C1590" s="365" t="s">
        <v>446</v>
      </c>
      <c r="D1590" s="731" t="s">
        <v>71</v>
      </c>
      <c r="E1590" s="731" t="s">
        <v>26</v>
      </c>
      <c r="F1590" s="586">
        <v>63</v>
      </c>
      <c r="G1590" s="166" t="s">
        <v>73</v>
      </c>
      <c r="H1590" s="647">
        <v>1770.28125</v>
      </c>
      <c r="I1590" s="623">
        <f>SUM(F1590*H1590)</f>
        <v>111527.71875</v>
      </c>
      <c r="J1590" s="648" t="s">
        <v>28</v>
      </c>
      <c r="K1590" s="85">
        <v>0.1</v>
      </c>
      <c r="L1590" s="85">
        <v>0.4</v>
      </c>
      <c r="M1590" s="86">
        <v>0.4</v>
      </c>
      <c r="N1590" s="86">
        <v>0.1</v>
      </c>
      <c r="O1590" s="228"/>
      <c r="P1590" s="228" t="s">
        <v>29</v>
      </c>
      <c r="Q1590" s="728" t="s">
        <v>30</v>
      </c>
    </row>
    <row r="1591" spans="1:17" ht="15.75" thickBot="1" x14ac:dyDescent="0.3">
      <c r="A1591" s="15">
        <v>2</v>
      </c>
      <c r="B1591" s="280">
        <v>36201</v>
      </c>
      <c r="C1591" s="358" t="s">
        <v>447</v>
      </c>
      <c r="D1591" s="732"/>
      <c r="E1591" s="732"/>
      <c r="F1591" s="586">
        <v>15</v>
      </c>
      <c r="G1591" s="7" t="s">
        <v>73</v>
      </c>
      <c r="H1591" s="167">
        <v>6200</v>
      </c>
      <c r="I1591" s="623">
        <f>SUM(F1591*H1591)</f>
        <v>93000</v>
      </c>
      <c r="J1591" s="358" t="s">
        <v>28</v>
      </c>
      <c r="K1591" s="100">
        <v>0.1</v>
      </c>
      <c r="L1591" s="100">
        <v>0.4</v>
      </c>
      <c r="M1591" s="100">
        <v>0.4</v>
      </c>
      <c r="N1591" s="101">
        <v>0.1</v>
      </c>
      <c r="O1591" s="137"/>
      <c r="P1591" s="137" t="s">
        <v>29</v>
      </c>
      <c r="Q1591" s="729"/>
    </row>
    <row r="1592" spans="1:17" ht="15.75" thickBot="1" x14ac:dyDescent="0.3">
      <c r="A1592" s="22">
        <v>3</v>
      </c>
      <c r="B1592" s="174">
        <v>36201</v>
      </c>
      <c r="C1592" s="23" t="s">
        <v>448</v>
      </c>
      <c r="D1592" s="733"/>
      <c r="E1592" s="733"/>
      <c r="F1592" s="587">
        <v>75</v>
      </c>
      <c r="G1592" s="174" t="s">
        <v>73</v>
      </c>
      <c r="H1592" s="204">
        <v>997.55140100000006</v>
      </c>
      <c r="I1592" s="623">
        <f>SUM(F1592*H1592)</f>
        <v>74816.355074999999</v>
      </c>
      <c r="J1592" s="23" t="s">
        <v>28</v>
      </c>
      <c r="K1592" s="58">
        <v>0.1</v>
      </c>
      <c r="L1592" s="58">
        <v>0.4</v>
      </c>
      <c r="M1592" s="58">
        <v>0.4</v>
      </c>
      <c r="N1592" s="58">
        <v>0.1</v>
      </c>
      <c r="O1592" s="229"/>
      <c r="P1592" s="147" t="s">
        <v>29</v>
      </c>
      <c r="Q1592" s="730"/>
    </row>
    <row r="1593" spans="1:17" ht="15.75" thickTop="1" x14ac:dyDescent="0.25">
      <c r="G1593" s="62"/>
      <c r="I1593" s="113"/>
    </row>
    <row r="1594" spans="1:17" x14ac:dyDescent="0.25">
      <c r="G1594" s="62"/>
      <c r="I1594" s="103"/>
    </row>
    <row r="1595" spans="1:17" x14ac:dyDescent="0.25">
      <c r="G1595" s="62"/>
      <c r="I1595" s="102">
        <v>279285</v>
      </c>
    </row>
    <row r="1596" spans="1:17" x14ac:dyDescent="0.25">
      <c r="G1596" s="62"/>
      <c r="I1596" s="102"/>
    </row>
    <row r="1597" spans="1:17" x14ac:dyDescent="0.25">
      <c r="G1597" s="62"/>
      <c r="I1597" s="103"/>
    </row>
    <row r="1598" spans="1:17" x14ac:dyDescent="0.25">
      <c r="G1598" s="62"/>
      <c r="I1598" s="104"/>
    </row>
    <row r="1599" spans="1:17" x14ac:dyDescent="0.25">
      <c r="G1599" s="62"/>
      <c r="I1599" s="103"/>
    </row>
    <row r="1600" spans="1:17" x14ac:dyDescent="0.25">
      <c r="G1600" s="62"/>
      <c r="I1600" s="103"/>
    </row>
    <row r="1601" spans="7:9" x14ac:dyDescent="0.25">
      <c r="G1601" s="62"/>
      <c r="I1601" s="103"/>
    </row>
    <row r="1602" spans="7:9" x14ac:dyDescent="0.25">
      <c r="G1602" s="62"/>
    </row>
    <row r="1603" spans="7:9" x14ac:dyDescent="0.25">
      <c r="G1603" s="62"/>
    </row>
    <row r="1604" spans="7:9" x14ac:dyDescent="0.25">
      <c r="G1604" s="62"/>
    </row>
    <row r="1605" spans="7:9" x14ac:dyDescent="0.25">
      <c r="G1605" s="62"/>
    </row>
    <row r="1606" spans="7:9" x14ac:dyDescent="0.25">
      <c r="G1606" s="62"/>
    </row>
    <row r="1607" spans="7:9" x14ac:dyDescent="0.25">
      <c r="G1607" s="62"/>
    </row>
    <row r="1608" spans="7:9" x14ac:dyDescent="0.25">
      <c r="G1608" s="62"/>
    </row>
    <row r="1609" spans="7:9" x14ac:dyDescent="0.25">
      <c r="G1609" s="62"/>
    </row>
    <row r="1610" spans="7:9" x14ac:dyDescent="0.25">
      <c r="G1610" s="62"/>
    </row>
    <row r="1611" spans="7:9" x14ac:dyDescent="0.25">
      <c r="G1611" s="62"/>
    </row>
    <row r="1612" spans="7:9" x14ac:dyDescent="0.25">
      <c r="G1612" s="62"/>
    </row>
    <row r="1613" spans="7:9" x14ac:dyDescent="0.25">
      <c r="G1613" s="62"/>
    </row>
    <row r="1614" spans="7:9" x14ac:dyDescent="0.25">
      <c r="G1614" s="62"/>
    </row>
    <row r="1615" spans="7:9" x14ac:dyDescent="0.25">
      <c r="G1615" s="62"/>
    </row>
    <row r="1616" spans="7:9" x14ac:dyDescent="0.25">
      <c r="G1616" s="62"/>
    </row>
    <row r="1617" spans="1:17" x14ac:dyDescent="0.25">
      <c r="G1617" s="62"/>
    </row>
    <row r="1618" spans="1:17" x14ac:dyDescent="0.25">
      <c r="A1618" s="706" t="s">
        <v>0</v>
      </c>
      <c r="B1618" s="706"/>
      <c r="C1618" s="706"/>
      <c r="D1618" s="706"/>
      <c r="E1618" s="706"/>
      <c r="F1618" s="706"/>
      <c r="G1618" s="706"/>
      <c r="H1618" s="706"/>
      <c r="I1618" s="706"/>
      <c r="J1618" s="706"/>
      <c r="K1618" s="706"/>
      <c r="L1618" s="706"/>
      <c r="M1618" s="706"/>
      <c r="N1618" s="706"/>
      <c r="O1618" s="706"/>
      <c r="P1618" s="706"/>
      <c r="Q1618" s="706"/>
    </row>
    <row r="1619" spans="1:17" x14ac:dyDescent="0.25">
      <c r="A1619" s="713" t="s">
        <v>1</v>
      </c>
      <c r="B1619" s="713"/>
      <c r="C1619" s="713"/>
      <c r="D1619" s="713"/>
      <c r="E1619" s="713"/>
      <c r="F1619" s="713"/>
      <c r="G1619" s="713"/>
      <c r="H1619" s="713"/>
      <c r="I1619" s="713"/>
      <c r="J1619" s="713"/>
      <c r="K1619" s="713"/>
      <c r="L1619" s="713"/>
      <c r="M1619" s="713"/>
      <c r="N1619" s="713"/>
      <c r="O1619" s="713"/>
      <c r="P1619" s="713"/>
      <c r="Q1619" s="713"/>
    </row>
    <row r="1620" spans="1:17" x14ac:dyDescent="0.25">
      <c r="A1620" s="713" t="s">
        <v>2</v>
      </c>
      <c r="B1620" s="713"/>
      <c r="C1620" s="713"/>
      <c r="D1620" s="713"/>
      <c r="E1620" s="713"/>
      <c r="F1620" s="713"/>
      <c r="G1620" s="713"/>
      <c r="H1620" s="713"/>
      <c r="I1620" s="713"/>
      <c r="J1620" s="713"/>
      <c r="K1620" s="713"/>
      <c r="L1620" s="713"/>
      <c r="M1620" s="713"/>
      <c r="N1620" s="713"/>
      <c r="O1620" s="713"/>
      <c r="P1620" s="713"/>
      <c r="Q1620" s="713"/>
    </row>
    <row r="1621" spans="1:17" x14ac:dyDescent="0.25">
      <c r="A1621" s="713" t="s">
        <v>3</v>
      </c>
      <c r="B1621" s="713"/>
      <c r="C1621" s="713"/>
      <c r="D1621" s="713"/>
      <c r="E1621" s="713"/>
      <c r="F1621" s="713"/>
      <c r="G1621" s="713"/>
      <c r="H1621" s="713"/>
      <c r="I1621" s="713"/>
      <c r="J1621" s="713"/>
      <c r="K1621" s="713"/>
      <c r="L1621" s="713"/>
      <c r="M1621" s="713"/>
      <c r="N1621" s="713"/>
      <c r="O1621" s="713"/>
      <c r="P1621" s="713"/>
      <c r="Q1621" s="713"/>
    </row>
    <row r="1622" spans="1:17" x14ac:dyDescent="0.25">
      <c r="A1622" s="713" t="s">
        <v>494</v>
      </c>
      <c r="B1622" s="713"/>
      <c r="C1622" s="713"/>
      <c r="D1622" s="713"/>
      <c r="E1622" s="713"/>
      <c r="F1622" s="713"/>
      <c r="G1622" s="713"/>
      <c r="H1622" s="713"/>
      <c r="I1622" s="713"/>
      <c r="J1622" s="713"/>
      <c r="K1622" s="713"/>
      <c r="L1622" s="713"/>
      <c r="M1622" s="713"/>
      <c r="N1622" s="713"/>
      <c r="O1622" s="713"/>
      <c r="P1622" s="713"/>
      <c r="Q1622" s="713"/>
    </row>
    <row r="1623" spans="1:17" ht="15" customHeight="1" x14ac:dyDescent="0.25">
      <c r="A1623" s="714" t="s">
        <v>4</v>
      </c>
      <c r="B1623" s="714"/>
      <c r="C1623" s="714"/>
      <c r="D1623" s="714"/>
      <c r="E1623" s="714"/>
      <c r="F1623" s="714"/>
      <c r="G1623" s="714"/>
      <c r="H1623" s="714"/>
      <c r="I1623" s="714"/>
      <c r="J1623" s="714"/>
      <c r="K1623" s="714"/>
      <c r="L1623" s="714"/>
      <c r="M1623" s="714"/>
      <c r="N1623" s="714"/>
      <c r="O1623" s="714"/>
      <c r="P1623" s="714"/>
      <c r="Q1623" s="714"/>
    </row>
    <row r="1624" spans="1:17" x14ac:dyDescent="0.25">
      <c r="A1624" s="737" t="s">
        <v>110</v>
      </c>
      <c r="B1624" s="737"/>
      <c r="C1624" s="737"/>
      <c r="D1624" s="737"/>
      <c r="E1624" s="737"/>
      <c r="F1624" s="737"/>
      <c r="G1624" s="737"/>
      <c r="H1624" s="737"/>
      <c r="I1624" s="737"/>
      <c r="J1624" s="737"/>
      <c r="K1624" s="737"/>
      <c r="L1624" s="737"/>
      <c r="M1624" s="737"/>
      <c r="N1624" s="737"/>
      <c r="O1624" s="737"/>
      <c r="P1624" s="737"/>
      <c r="Q1624" s="737"/>
    </row>
    <row r="1625" spans="1:17" ht="15.75" customHeight="1" thickBot="1" x14ac:dyDescent="0.3">
      <c r="A1625" s="2"/>
      <c r="B1625" s="2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2"/>
      <c r="P1625" s="2"/>
      <c r="Q1625" s="2"/>
    </row>
    <row r="1626" spans="1:17" ht="15.75" thickTop="1" x14ac:dyDescent="0.25">
      <c r="A1626" s="698" t="s">
        <v>6</v>
      </c>
      <c r="B1626" s="700" t="s">
        <v>7</v>
      </c>
      <c r="C1626" s="702" t="s">
        <v>8</v>
      </c>
      <c r="D1626" s="702" t="s">
        <v>9</v>
      </c>
      <c r="E1626" s="702" t="s">
        <v>10</v>
      </c>
      <c r="F1626" s="702" t="s">
        <v>11</v>
      </c>
      <c r="G1626" s="700" t="s">
        <v>12</v>
      </c>
      <c r="H1626" s="704" t="s">
        <v>13</v>
      </c>
      <c r="I1626" s="704" t="s">
        <v>14</v>
      </c>
      <c r="J1626" s="704" t="s">
        <v>15</v>
      </c>
      <c r="K1626" s="715" t="s">
        <v>16</v>
      </c>
      <c r="L1626" s="716"/>
      <c r="M1626" s="716"/>
      <c r="N1626" s="717"/>
      <c r="O1626" s="721" t="s">
        <v>17</v>
      </c>
      <c r="P1626" s="722"/>
      <c r="Q1626" s="708" t="s">
        <v>18</v>
      </c>
    </row>
    <row r="1627" spans="1:17" ht="15" customHeight="1" x14ac:dyDescent="0.25">
      <c r="A1627" s="699"/>
      <c r="B1627" s="701"/>
      <c r="C1627" s="703"/>
      <c r="D1627" s="703"/>
      <c r="E1627" s="703"/>
      <c r="F1627" s="703"/>
      <c r="G1627" s="701"/>
      <c r="H1627" s="705"/>
      <c r="I1627" s="705"/>
      <c r="J1627" s="705"/>
      <c r="K1627" s="718"/>
      <c r="L1627" s="719"/>
      <c r="M1627" s="719"/>
      <c r="N1627" s="720"/>
      <c r="O1627" s="723"/>
      <c r="P1627" s="724"/>
      <c r="Q1627" s="709"/>
    </row>
    <row r="1628" spans="1:17" x14ac:dyDescent="0.25">
      <c r="A1628" s="699"/>
      <c r="B1628" s="701"/>
      <c r="C1628" s="703"/>
      <c r="D1628" s="703"/>
      <c r="E1628" s="703"/>
      <c r="F1628" s="703"/>
      <c r="G1628" s="701"/>
      <c r="H1628" s="705"/>
      <c r="I1628" s="705"/>
      <c r="J1628" s="705"/>
      <c r="K1628" s="711" t="s">
        <v>19</v>
      </c>
      <c r="L1628" s="711" t="s">
        <v>20</v>
      </c>
      <c r="M1628" s="711" t="s">
        <v>21</v>
      </c>
      <c r="N1628" s="711" t="s">
        <v>22</v>
      </c>
      <c r="O1628" s="695" t="s">
        <v>23</v>
      </c>
      <c r="P1628" s="695" t="s">
        <v>24</v>
      </c>
      <c r="Q1628" s="709"/>
    </row>
    <row r="1629" spans="1:17" s="227" customFormat="1" ht="158.25" customHeight="1" thickBot="1" x14ac:dyDescent="0.25">
      <c r="A1629" s="727"/>
      <c r="B1629" s="725"/>
      <c r="C1629" s="707"/>
      <c r="D1629" s="707"/>
      <c r="E1629" s="707"/>
      <c r="F1629" s="707"/>
      <c r="G1629" s="725"/>
      <c r="H1629" s="696"/>
      <c r="I1629" s="696"/>
      <c r="J1629" s="696"/>
      <c r="K1629" s="712"/>
      <c r="L1629" s="712"/>
      <c r="M1629" s="712"/>
      <c r="N1629" s="712"/>
      <c r="O1629" s="696"/>
      <c r="P1629" s="696"/>
      <c r="Q1629" s="710"/>
    </row>
    <row r="1630" spans="1:17" ht="72.75" thickBot="1" x14ac:dyDescent="0.3">
      <c r="A1630" s="129">
        <v>1</v>
      </c>
      <c r="B1630" s="71">
        <v>37101</v>
      </c>
      <c r="C1630" s="164" t="s">
        <v>166</v>
      </c>
      <c r="D1630" s="165" t="s">
        <v>71</v>
      </c>
      <c r="E1630" s="165" t="s">
        <v>72</v>
      </c>
      <c r="F1630" s="71">
        <v>93</v>
      </c>
      <c r="G1630" s="164" t="s">
        <v>75</v>
      </c>
      <c r="H1630" s="72">
        <v>6033.79</v>
      </c>
      <c r="I1630" s="72">
        <v>441143</v>
      </c>
      <c r="J1630" s="73" t="s">
        <v>28</v>
      </c>
      <c r="K1630" s="74">
        <v>0.25</v>
      </c>
      <c r="L1630" s="74">
        <v>0.25</v>
      </c>
      <c r="M1630" s="74">
        <v>0.25</v>
      </c>
      <c r="N1630" s="74">
        <v>0.25</v>
      </c>
      <c r="O1630" s="83" t="s">
        <v>29</v>
      </c>
      <c r="P1630" s="83"/>
      <c r="Q1630" s="151" t="s">
        <v>30</v>
      </c>
    </row>
    <row r="1631" spans="1:17" ht="15.75" thickTop="1" x14ac:dyDescent="0.25">
      <c r="G1631" s="62"/>
      <c r="I1631" t="s">
        <v>118</v>
      </c>
    </row>
    <row r="1632" spans="1:17" x14ac:dyDescent="0.25">
      <c r="G1632" s="62"/>
      <c r="I1632" s="61"/>
    </row>
    <row r="1633" spans="7:9" x14ac:dyDescent="0.25">
      <c r="G1633" s="62"/>
      <c r="I1633" s="102"/>
    </row>
    <row r="1634" spans="7:9" x14ac:dyDescent="0.25">
      <c r="G1634" s="62"/>
      <c r="I1634" s="102"/>
    </row>
    <row r="1635" spans="7:9" x14ac:dyDescent="0.25">
      <c r="G1635" s="62"/>
      <c r="I1635" s="102">
        <f>SUM(I1630)</f>
        <v>441143</v>
      </c>
    </row>
    <row r="1636" spans="7:9" x14ac:dyDescent="0.25">
      <c r="G1636" s="62"/>
      <c r="I1636" s="102"/>
    </row>
    <row r="1637" spans="7:9" x14ac:dyDescent="0.25">
      <c r="G1637" s="62"/>
      <c r="I1637" s="102"/>
    </row>
    <row r="1638" spans="7:9" x14ac:dyDescent="0.25">
      <c r="G1638" s="62"/>
      <c r="I1638" s="102"/>
    </row>
    <row r="1639" spans="7:9" x14ac:dyDescent="0.25">
      <c r="G1639" s="62"/>
      <c r="I1639" s="102"/>
    </row>
    <row r="1640" spans="7:9" x14ac:dyDescent="0.25">
      <c r="G1640" s="62"/>
      <c r="I1640" s="102"/>
    </row>
    <row r="1641" spans="7:9" x14ac:dyDescent="0.25">
      <c r="G1641" s="62"/>
      <c r="I1641" s="102"/>
    </row>
    <row r="1642" spans="7:9" x14ac:dyDescent="0.25">
      <c r="G1642" s="62"/>
      <c r="I1642" s="102"/>
    </row>
    <row r="1643" spans="7:9" x14ac:dyDescent="0.25">
      <c r="G1643" s="62"/>
      <c r="I1643" s="102"/>
    </row>
    <row r="1644" spans="7:9" x14ac:dyDescent="0.25">
      <c r="G1644" s="62"/>
      <c r="I1644" s="102"/>
    </row>
    <row r="1645" spans="7:9" x14ac:dyDescent="0.25">
      <c r="G1645" s="62"/>
      <c r="I1645" s="102"/>
    </row>
    <row r="1646" spans="7:9" x14ac:dyDescent="0.25">
      <c r="G1646" s="62"/>
      <c r="I1646" s="102"/>
    </row>
    <row r="1647" spans="7:9" x14ac:dyDescent="0.25">
      <c r="G1647" s="62"/>
      <c r="I1647" s="102"/>
    </row>
    <row r="1648" spans="7:9" x14ac:dyDescent="0.25">
      <c r="G1648" s="62"/>
      <c r="I1648" s="102"/>
    </row>
    <row r="1649" spans="1:17" x14ac:dyDescent="0.25">
      <c r="G1649" s="62"/>
      <c r="I1649" s="103"/>
    </row>
    <row r="1650" spans="1:17" x14ac:dyDescent="0.25">
      <c r="G1650" s="62"/>
      <c r="I1650" s="104"/>
    </row>
    <row r="1651" spans="1:17" x14ac:dyDescent="0.25">
      <c r="G1651" s="62"/>
    </row>
    <row r="1652" spans="1:17" x14ac:dyDescent="0.25">
      <c r="G1652" s="62"/>
    </row>
    <row r="1653" spans="1:17" x14ac:dyDescent="0.25">
      <c r="G1653" s="62"/>
    </row>
    <row r="1654" spans="1:17" x14ac:dyDescent="0.25">
      <c r="G1654" s="62"/>
    </row>
    <row r="1655" spans="1:17" x14ac:dyDescent="0.25">
      <c r="G1655" s="62"/>
    </row>
    <row r="1656" spans="1:17" x14ac:dyDescent="0.25">
      <c r="G1656" s="62"/>
    </row>
    <row r="1657" spans="1:17" x14ac:dyDescent="0.25">
      <c r="G1657" s="62"/>
    </row>
    <row r="1658" spans="1:17" x14ac:dyDescent="0.25">
      <c r="A1658" s="706" t="s">
        <v>0</v>
      </c>
      <c r="B1658" s="706"/>
      <c r="C1658" s="706"/>
      <c r="D1658" s="706"/>
      <c r="E1658" s="706"/>
      <c r="F1658" s="706"/>
      <c r="G1658" s="706"/>
      <c r="H1658" s="706"/>
      <c r="I1658" s="706"/>
      <c r="J1658" s="706"/>
      <c r="K1658" s="706"/>
      <c r="L1658" s="706"/>
      <c r="M1658" s="706"/>
      <c r="N1658" s="706"/>
      <c r="O1658" s="706"/>
      <c r="P1658" s="706"/>
      <c r="Q1658" s="706"/>
    </row>
    <row r="1659" spans="1:17" x14ac:dyDescent="0.25">
      <c r="A1659" s="713" t="s">
        <v>1</v>
      </c>
      <c r="B1659" s="713"/>
      <c r="C1659" s="713"/>
      <c r="D1659" s="713"/>
      <c r="E1659" s="713"/>
      <c r="F1659" s="713"/>
      <c r="G1659" s="713"/>
      <c r="H1659" s="713"/>
      <c r="I1659" s="713"/>
      <c r="J1659" s="713"/>
      <c r="K1659" s="713"/>
      <c r="L1659" s="713"/>
      <c r="M1659" s="713"/>
      <c r="N1659" s="713"/>
      <c r="O1659" s="713"/>
      <c r="P1659" s="713"/>
      <c r="Q1659" s="713"/>
    </row>
    <row r="1660" spans="1:17" x14ac:dyDescent="0.25">
      <c r="A1660" s="713" t="s">
        <v>2</v>
      </c>
      <c r="B1660" s="713"/>
      <c r="C1660" s="713"/>
      <c r="D1660" s="713"/>
      <c r="E1660" s="713"/>
      <c r="F1660" s="713"/>
      <c r="G1660" s="713"/>
      <c r="H1660" s="713"/>
      <c r="I1660" s="713"/>
      <c r="J1660" s="713"/>
      <c r="K1660" s="713"/>
      <c r="L1660" s="713"/>
      <c r="M1660" s="713"/>
      <c r="N1660" s="713"/>
      <c r="O1660" s="713"/>
      <c r="P1660" s="713"/>
      <c r="Q1660" s="713"/>
    </row>
    <row r="1661" spans="1:17" x14ac:dyDescent="0.25">
      <c r="A1661" s="713" t="s">
        <v>3</v>
      </c>
      <c r="B1661" s="713"/>
      <c r="C1661" s="713"/>
      <c r="D1661" s="713"/>
      <c r="E1661" s="713"/>
      <c r="F1661" s="713"/>
      <c r="G1661" s="713"/>
      <c r="H1661" s="713"/>
      <c r="I1661" s="713"/>
      <c r="J1661" s="713"/>
      <c r="K1661" s="713"/>
      <c r="L1661" s="713"/>
      <c r="M1661" s="713"/>
      <c r="N1661" s="713"/>
      <c r="O1661" s="713"/>
      <c r="P1661" s="713"/>
      <c r="Q1661" s="713"/>
    </row>
    <row r="1662" spans="1:17" ht="15" customHeight="1" x14ac:dyDescent="0.25">
      <c r="A1662" s="713" t="s">
        <v>494</v>
      </c>
      <c r="B1662" s="713"/>
      <c r="C1662" s="713"/>
      <c r="D1662" s="713"/>
      <c r="E1662" s="713"/>
      <c r="F1662" s="713"/>
      <c r="G1662" s="713"/>
      <c r="H1662" s="713"/>
      <c r="I1662" s="713"/>
      <c r="J1662" s="713"/>
      <c r="K1662" s="713"/>
      <c r="L1662" s="713"/>
      <c r="M1662" s="713"/>
      <c r="N1662" s="713"/>
      <c r="O1662" s="713"/>
      <c r="P1662" s="713"/>
      <c r="Q1662" s="713"/>
    </row>
    <row r="1663" spans="1:17" x14ac:dyDescent="0.25">
      <c r="A1663" s="714" t="s">
        <v>4</v>
      </c>
      <c r="B1663" s="714"/>
      <c r="C1663" s="714"/>
      <c r="D1663" s="714"/>
      <c r="E1663" s="714"/>
      <c r="F1663" s="714"/>
      <c r="G1663" s="714"/>
      <c r="H1663" s="714"/>
      <c r="I1663" s="714"/>
      <c r="J1663" s="714"/>
      <c r="K1663" s="714"/>
      <c r="L1663" s="714"/>
      <c r="M1663" s="714"/>
      <c r="N1663" s="714"/>
      <c r="O1663" s="714"/>
      <c r="P1663" s="714"/>
      <c r="Q1663" s="714"/>
    </row>
    <row r="1664" spans="1:17" ht="15.75" customHeight="1" x14ac:dyDescent="0.25">
      <c r="A1664" s="737" t="s">
        <v>111</v>
      </c>
      <c r="B1664" s="737"/>
      <c r="C1664" s="737"/>
      <c r="D1664" s="737"/>
      <c r="E1664" s="737"/>
      <c r="F1664" s="737"/>
      <c r="G1664" s="737"/>
      <c r="H1664" s="737"/>
      <c r="I1664" s="737"/>
      <c r="J1664" s="737"/>
      <c r="K1664" s="737"/>
      <c r="L1664" s="737"/>
      <c r="M1664" s="737"/>
      <c r="N1664" s="737"/>
      <c r="O1664" s="737"/>
      <c r="P1664" s="737"/>
      <c r="Q1664" s="737"/>
    </row>
    <row r="1665" spans="1:17" ht="18.75" thickBot="1" x14ac:dyDescent="0.3">
      <c r="A1665" s="2"/>
      <c r="B1665" s="2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2"/>
      <c r="P1665" s="2"/>
      <c r="Q1665" s="2"/>
    </row>
    <row r="1666" spans="1:17" ht="15" customHeight="1" thickTop="1" x14ac:dyDescent="0.25">
      <c r="A1666" s="698" t="s">
        <v>6</v>
      </c>
      <c r="B1666" s="700" t="s">
        <v>7</v>
      </c>
      <c r="C1666" s="702" t="s">
        <v>8</v>
      </c>
      <c r="D1666" s="702" t="s">
        <v>9</v>
      </c>
      <c r="E1666" s="702" t="s">
        <v>10</v>
      </c>
      <c r="F1666" s="702" t="s">
        <v>11</v>
      </c>
      <c r="G1666" s="700" t="s">
        <v>12</v>
      </c>
      <c r="H1666" s="704" t="s">
        <v>13</v>
      </c>
      <c r="I1666" s="704" t="s">
        <v>14</v>
      </c>
      <c r="J1666" s="704" t="s">
        <v>15</v>
      </c>
      <c r="K1666" s="715" t="s">
        <v>16</v>
      </c>
      <c r="L1666" s="716"/>
      <c r="M1666" s="716"/>
      <c r="N1666" s="717"/>
      <c r="O1666" s="721" t="s">
        <v>17</v>
      </c>
      <c r="P1666" s="722"/>
      <c r="Q1666" s="708" t="s">
        <v>18</v>
      </c>
    </row>
    <row r="1667" spans="1:17" x14ac:dyDescent="0.25">
      <c r="A1667" s="699"/>
      <c r="B1667" s="701"/>
      <c r="C1667" s="703"/>
      <c r="D1667" s="703"/>
      <c r="E1667" s="703"/>
      <c r="F1667" s="703"/>
      <c r="G1667" s="701"/>
      <c r="H1667" s="705"/>
      <c r="I1667" s="705"/>
      <c r="J1667" s="705"/>
      <c r="K1667" s="718"/>
      <c r="L1667" s="719"/>
      <c r="M1667" s="719"/>
      <c r="N1667" s="720"/>
      <c r="O1667" s="723"/>
      <c r="P1667" s="724"/>
      <c r="Q1667" s="709"/>
    </row>
    <row r="1668" spans="1:17" ht="173.25" customHeight="1" x14ac:dyDescent="0.25">
      <c r="A1668" s="699"/>
      <c r="B1668" s="701"/>
      <c r="C1668" s="703"/>
      <c r="D1668" s="703"/>
      <c r="E1668" s="703"/>
      <c r="F1668" s="703"/>
      <c r="G1668" s="701"/>
      <c r="H1668" s="705"/>
      <c r="I1668" s="705"/>
      <c r="J1668" s="705"/>
      <c r="K1668" s="711" t="s">
        <v>19</v>
      </c>
      <c r="L1668" s="711" t="s">
        <v>20</v>
      </c>
      <c r="M1668" s="711" t="s">
        <v>21</v>
      </c>
      <c r="N1668" s="711" t="s">
        <v>22</v>
      </c>
      <c r="O1668" s="695" t="s">
        <v>23</v>
      </c>
      <c r="P1668" s="695" t="s">
        <v>24</v>
      </c>
      <c r="Q1668" s="709"/>
    </row>
    <row r="1669" spans="1:17" ht="15.75" thickBot="1" x14ac:dyDescent="0.3">
      <c r="A1669" s="727"/>
      <c r="B1669" s="725"/>
      <c r="C1669" s="707"/>
      <c r="D1669" s="707"/>
      <c r="E1669" s="707"/>
      <c r="F1669" s="707"/>
      <c r="G1669" s="725"/>
      <c r="H1669" s="696"/>
      <c r="I1669" s="696"/>
      <c r="J1669" s="696"/>
      <c r="K1669" s="712"/>
      <c r="L1669" s="712"/>
      <c r="M1669" s="712"/>
      <c r="N1669" s="712"/>
      <c r="O1669" s="696"/>
      <c r="P1669" s="696"/>
      <c r="Q1669" s="710"/>
    </row>
    <row r="1670" spans="1:17" ht="72.75" thickBot="1" x14ac:dyDescent="0.3">
      <c r="A1670" s="129">
        <v>1</v>
      </c>
      <c r="B1670" s="71">
        <v>37201</v>
      </c>
      <c r="C1670" s="164" t="s">
        <v>145</v>
      </c>
      <c r="D1670" s="165" t="s">
        <v>71</v>
      </c>
      <c r="E1670" s="165" t="s">
        <v>72</v>
      </c>
      <c r="F1670" s="71">
        <v>27</v>
      </c>
      <c r="G1670" s="164" t="s">
        <v>75</v>
      </c>
      <c r="H1670" s="72">
        <v>1023.6666666666666</v>
      </c>
      <c r="I1670" s="72">
        <v>27639</v>
      </c>
      <c r="J1670" s="73" t="s">
        <v>28</v>
      </c>
      <c r="K1670" s="74">
        <v>0.25</v>
      </c>
      <c r="L1670" s="74">
        <v>0.25</v>
      </c>
      <c r="M1670" s="74">
        <v>0.25</v>
      </c>
      <c r="N1670" s="74">
        <v>0.25</v>
      </c>
      <c r="O1670" s="83" t="s">
        <v>29</v>
      </c>
      <c r="P1670" s="83"/>
      <c r="Q1670" s="151" t="s">
        <v>30</v>
      </c>
    </row>
    <row r="1671" spans="1:17" ht="15.75" thickTop="1" x14ac:dyDescent="0.25">
      <c r="G1671" s="62"/>
    </row>
    <row r="1672" spans="1:17" x14ac:dyDescent="0.25">
      <c r="G1672" s="62"/>
      <c r="I1672" s="61"/>
    </row>
    <row r="1673" spans="1:17" x14ac:dyDescent="0.25">
      <c r="G1673" s="62"/>
    </row>
    <row r="1674" spans="1:17" x14ac:dyDescent="0.25">
      <c r="G1674" s="62"/>
      <c r="I1674" s="102"/>
    </row>
    <row r="1675" spans="1:17" x14ac:dyDescent="0.25">
      <c r="G1675" s="62"/>
      <c r="I1675" s="102"/>
      <c r="Q1675" s="61"/>
    </row>
    <row r="1676" spans="1:17" x14ac:dyDescent="0.25">
      <c r="G1676" s="62"/>
      <c r="I1676" s="102">
        <f>SUM(I1670:I1675)</f>
        <v>27639</v>
      </c>
      <c r="Q1676" s="61"/>
    </row>
    <row r="1677" spans="1:17" x14ac:dyDescent="0.25">
      <c r="G1677" s="62"/>
      <c r="I1677" s="102"/>
      <c r="Q1677" s="61"/>
    </row>
    <row r="1678" spans="1:17" x14ac:dyDescent="0.25">
      <c r="G1678" s="62"/>
      <c r="I1678" s="102"/>
      <c r="Q1678" s="61"/>
    </row>
    <row r="1679" spans="1:17" x14ac:dyDescent="0.25">
      <c r="G1679" s="62"/>
      <c r="I1679" s="102"/>
      <c r="Q1679" s="61"/>
    </row>
    <row r="1680" spans="1:17" x14ac:dyDescent="0.25">
      <c r="G1680" s="62"/>
      <c r="I1680" s="102"/>
      <c r="Q1680" s="61"/>
    </row>
    <row r="1681" spans="7:17" x14ac:dyDescent="0.25">
      <c r="G1681" s="62"/>
      <c r="I1681" s="102"/>
      <c r="Q1681" s="61"/>
    </row>
    <row r="1682" spans="7:17" x14ac:dyDescent="0.25">
      <c r="G1682" s="62"/>
      <c r="I1682" s="102"/>
      <c r="Q1682" s="61"/>
    </row>
    <row r="1683" spans="7:17" x14ac:dyDescent="0.25">
      <c r="G1683" s="62"/>
      <c r="I1683" s="102"/>
      <c r="Q1683" s="61"/>
    </row>
    <row r="1684" spans="7:17" x14ac:dyDescent="0.25">
      <c r="G1684" s="62"/>
      <c r="I1684" s="102"/>
      <c r="Q1684" s="61"/>
    </row>
    <row r="1685" spans="7:17" x14ac:dyDescent="0.25">
      <c r="G1685" s="62"/>
      <c r="I1685" s="102"/>
      <c r="Q1685" s="61"/>
    </row>
    <row r="1686" spans="7:17" x14ac:dyDescent="0.25">
      <c r="G1686" s="62"/>
      <c r="I1686" s="102"/>
      <c r="Q1686" s="61"/>
    </row>
    <row r="1687" spans="7:17" x14ac:dyDescent="0.25">
      <c r="G1687" s="62"/>
      <c r="I1687" s="102"/>
      <c r="Q1687" s="61"/>
    </row>
    <row r="1688" spans="7:17" x14ac:dyDescent="0.25">
      <c r="G1688" s="62"/>
      <c r="I1688" s="102"/>
      <c r="Q1688" s="61"/>
    </row>
    <row r="1689" spans="7:17" x14ac:dyDescent="0.25">
      <c r="G1689" s="62"/>
      <c r="I1689" s="102"/>
      <c r="Q1689" s="61"/>
    </row>
    <row r="1690" spans="7:17" x14ac:dyDescent="0.25">
      <c r="G1690" s="62"/>
      <c r="I1690" s="102"/>
      <c r="Q1690" s="61"/>
    </row>
    <row r="1691" spans="7:17" x14ac:dyDescent="0.25">
      <c r="G1691" s="62"/>
      <c r="I1691" s="102"/>
      <c r="Q1691" s="61"/>
    </row>
    <row r="1692" spans="7:17" x14ac:dyDescent="0.25">
      <c r="G1692" s="62"/>
      <c r="I1692" s="102"/>
      <c r="Q1692" s="61"/>
    </row>
    <row r="1693" spans="7:17" x14ac:dyDescent="0.25">
      <c r="G1693" s="62"/>
      <c r="I1693" s="102"/>
      <c r="Q1693" s="61"/>
    </row>
    <row r="1694" spans="7:17" x14ac:dyDescent="0.25">
      <c r="G1694" s="62"/>
      <c r="I1694" s="102"/>
      <c r="Q1694" s="61"/>
    </row>
    <row r="1695" spans="7:17" x14ac:dyDescent="0.25">
      <c r="G1695" s="62"/>
      <c r="I1695" s="102"/>
      <c r="Q1695" s="61"/>
    </row>
    <row r="1696" spans="7:17" x14ac:dyDescent="0.25">
      <c r="G1696" s="62"/>
    </row>
    <row r="1697" spans="1:17" x14ac:dyDescent="0.25">
      <c r="A1697" s="706" t="s">
        <v>0</v>
      </c>
      <c r="B1697" s="706"/>
      <c r="C1697" s="706"/>
      <c r="D1697" s="706"/>
      <c r="E1697" s="706"/>
      <c r="F1697" s="706"/>
      <c r="G1697" s="706"/>
      <c r="H1697" s="706"/>
      <c r="I1697" s="706"/>
      <c r="J1697" s="706"/>
      <c r="K1697" s="706"/>
      <c r="L1697" s="706"/>
      <c r="M1697" s="706"/>
      <c r="N1697" s="706"/>
      <c r="O1697" s="706"/>
      <c r="P1697" s="706"/>
      <c r="Q1697" s="706"/>
    </row>
    <row r="1698" spans="1:17" x14ac:dyDescent="0.25">
      <c r="A1698" s="713" t="s">
        <v>1</v>
      </c>
      <c r="B1698" s="713"/>
      <c r="C1698" s="713"/>
      <c r="D1698" s="713"/>
      <c r="E1698" s="713"/>
      <c r="F1698" s="713"/>
      <c r="G1698" s="713"/>
      <c r="H1698" s="713"/>
      <c r="I1698" s="713"/>
      <c r="J1698" s="713"/>
      <c r="K1698" s="713"/>
      <c r="L1698" s="713"/>
      <c r="M1698" s="713"/>
      <c r="N1698" s="713"/>
      <c r="O1698" s="713"/>
      <c r="P1698" s="713"/>
      <c r="Q1698" s="713"/>
    </row>
    <row r="1699" spans="1:17" x14ac:dyDescent="0.25">
      <c r="A1699" s="713" t="s">
        <v>2</v>
      </c>
      <c r="B1699" s="713"/>
      <c r="C1699" s="713"/>
      <c r="D1699" s="713"/>
      <c r="E1699" s="713"/>
      <c r="F1699" s="713"/>
      <c r="G1699" s="713"/>
      <c r="H1699" s="713"/>
      <c r="I1699" s="713"/>
      <c r="J1699" s="713"/>
      <c r="K1699" s="713"/>
      <c r="L1699" s="713"/>
      <c r="M1699" s="713"/>
      <c r="N1699" s="713"/>
      <c r="O1699" s="713"/>
      <c r="P1699" s="713"/>
      <c r="Q1699" s="713"/>
    </row>
    <row r="1700" spans="1:17" ht="15" customHeight="1" x14ac:dyDescent="0.25">
      <c r="A1700" s="713" t="s">
        <v>3</v>
      </c>
      <c r="B1700" s="713"/>
      <c r="C1700" s="713"/>
      <c r="D1700" s="713"/>
      <c r="E1700" s="713"/>
      <c r="F1700" s="713"/>
      <c r="G1700" s="713"/>
      <c r="H1700" s="713"/>
      <c r="I1700" s="713"/>
      <c r="J1700" s="713"/>
      <c r="K1700" s="713"/>
      <c r="L1700" s="713"/>
      <c r="M1700" s="713"/>
      <c r="N1700" s="713"/>
      <c r="O1700" s="713"/>
      <c r="P1700" s="713"/>
      <c r="Q1700" s="713"/>
    </row>
    <row r="1701" spans="1:17" x14ac:dyDescent="0.25">
      <c r="A1701" s="713" t="s">
        <v>494</v>
      </c>
      <c r="B1701" s="713"/>
      <c r="C1701" s="713"/>
      <c r="D1701" s="713"/>
      <c r="E1701" s="713"/>
      <c r="F1701" s="713"/>
      <c r="G1701" s="713"/>
      <c r="H1701" s="713"/>
      <c r="I1701" s="713"/>
      <c r="J1701" s="713"/>
      <c r="K1701" s="713"/>
      <c r="L1701" s="713"/>
      <c r="M1701" s="713"/>
      <c r="N1701" s="713"/>
      <c r="O1701" s="713"/>
      <c r="P1701" s="713"/>
      <c r="Q1701" s="713"/>
    </row>
    <row r="1702" spans="1:17" ht="15.75" customHeight="1" x14ac:dyDescent="0.25">
      <c r="A1702" s="714" t="s">
        <v>4</v>
      </c>
      <c r="B1702" s="714"/>
      <c r="C1702" s="714"/>
      <c r="D1702" s="714"/>
      <c r="E1702" s="714"/>
      <c r="F1702" s="714"/>
      <c r="G1702" s="714"/>
      <c r="H1702" s="714"/>
      <c r="I1702" s="714"/>
      <c r="J1702" s="714"/>
      <c r="K1702" s="714"/>
      <c r="L1702" s="714"/>
      <c r="M1702" s="714"/>
      <c r="N1702" s="714"/>
      <c r="O1702" s="714"/>
      <c r="P1702" s="714"/>
      <c r="Q1702" s="714"/>
    </row>
    <row r="1703" spans="1:17" x14ac:dyDescent="0.25">
      <c r="A1703" s="737" t="s">
        <v>112</v>
      </c>
      <c r="B1703" s="737"/>
      <c r="C1703" s="737"/>
      <c r="D1703" s="737"/>
      <c r="E1703" s="737"/>
      <c r="F1703" s="737"/>
      <c r="G1703" s="737"/>
      <c r="H1703" s="737"/>
      <c r="I1703" s="737"/>
      <c r="J1703" s="737"/>
      <c r="K1703" s="737"/>
      <c r="L1703" s="737"/>
      <c r="M1703" s="737"/>
      <c r="N1703" s="737"/>
      <c r="O1703" s="737"/>
      <c r="P1703" s="737"/>
      <c r="Q1703" s="737"/>
    </row>
    <row r="1704" spans="1:17" ht="15" customHeight="1" thickBot="1" x14ac:dyDescent="0.3">
      <c r="A1704" s="2"/>
      <c r="B1704" s="2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2"/>
      <c r="P1704" s="2"/>
      <c r="Q1704" s="2"/>
    </row>
    <row r="1705" spans="1:17" ht="15.75" thickTop="1" x14ac:dyDescent="0.25">
      <c r="A1705" s="698" t="s">
        <v>6</v>
      </c>
      <c r="B1705" s="700" t="s">
        <v>7</v>
      </c>
      <c r="C1705" s="702" t="s">
        <v>8</v>
      </c>
      <c r="D1705" s="702" t="s">
        <v>9</v>
      </c>
      <c r="E1705" s="702" t="s">
        <v>10</v>
      </c>
      <c r="F1705" s="702" t="s">
        <v>11</v>
      </c>
      <c r="G1705" s="700" t="s">
        <v>12</v>
      </c>
      <c r="H1705" s="704" t="s">
        <v>13</v>
      </c>
      <c r="I1705" s="704" t="s">
        <v>14</v>
      </c>
      <c r="J1705" s="704" t="s">
        <v>15</v>
      </c>
      <c r="K1705" s="715" t="s">
        <v>16</v>
      </c>
      <c r="L1705" s="716"/>
      <c r="M1705" s="716"/>
      <c r="N1705" s="717"/>
      <c r="O1705" s="721" t="s">
        <v>17</v>
      </c>
      <c r="P1705" s="722"/>
      <c r="Q1705" s="708" t="s">
        <v>18</v>
      </c>
    </row>
    <row r="1706" spans="1:17" s="227" customFormat="1" ht="162.75" customHeight="1" x14ac:dyDescent="0.2">
      <c r="A1706" s="699"/>
      <c r="B1706" s="701"/>
      <c r="C1706" s="703"/>
      <c r="D1706" s="703"/>
      <c r="E1706" s="703"/>
      <c r="F1706" s="703"/>
      <c r="G1706" s="701"/>
      <c r="H1706" s="705"/>
      <c r="I1706" s="705"/>
      <c r="J1706" s="705"/>
      <c r="K1706" s="718"/>
      <c r="L1706" s="719"/>
      <c r="M1706" s="719"/>
      <c r="N1706" s="720"/>
      <c r="O1706" s="723"/>
      <c r="P1706" s="724"/>
      <c r="Q1706" s="709"/>
    </row>
    <row r="1707" spans="1:17" x14ac:dyDescent="0.25">
      <c r="A1707" s="699"/>
      <c r="B1707" s="701"/>
      <c r="C1707" s="703"/>
      <c r="D1707" s="703"/>
      <c r="E1707" s="703"/>
      <c r="F1707" s="703"/>
      <c r="G1707" s="701"/>
      <c r="H1707" s="705"/>
      <c r="I1707" s="705"/>
      <c r="J1707" s="705"/>
      <c r="K1707" s="711" t="s">
        <v>19</v>
      </c>
      <c r="L1707" s="711" t="s">
        <v>20</v>
      </c>
      <c r="M1707" s="711" t="s">
        <v>21</v>
      </c>
      <c r="N1707" s="711" t="s">
        <v>22</v>
      </c>
      <c r="O1707" s="695" t="s">
        <v>23</v>
      </c>
      <c r="P1707" s="695" t="s">
        <v>24</v>
      </c>
      <c r="Q1707" s="709"/>
    </row>
    <row r="1708" spans="1:17" ht="15.75" thickBot="1" x14ac:dyDescent="0.3">
      <c r="A1708" s="727"/>
      <c r="B1708" s="725"/>
      <c r="C1708" s="707"/>
      <c r="D1708" s="707"/>
      <c r="E1708" s="707"/>
      <c r="F1708" s="707"/>
      <c r="G1708" s="725"/>
      <c r="H1708" s="696"/>
      <c r="I1708" s="696"/>
      <c r="J1708" s="696"/>
      <c r="K1708" s="712"/>
      <c r="L1708" s="712"/>
      <c r="M1708" s="712"/>
      <c r="N1708" s="712"/>
      <c r="O1708" s="696"/>
      <c r="P1708" s="696"/>
      <c r="Q1708" s="710"/>
    </row>
    <row r="1709" spans="1:17" ht="72.75" thickBot="1" x14ac:dyDescent="0.3">
      <c r="A1709" s="129">
        <v>1</v>
      </c>
      <c r="B1709" s="71">
        <v>37501</v>
      </c>
      <c r="C1709" s="164" t="s">
        <v>449</v>
      </c>
      <c r="D1709" s="165" t="s">
        <v>71</v>
      </c>
      <c r="E1709" s="165" t="s">
        <v>72</v>
      </c>
      <c r="F1709" s="71">
        <v>1420</v>
      </c>
      <c r="G1709" s="164" t="s">
        <v>75</v>
      </c>
      <c r="H1709" s="72">
        <v>1000</v>
      </c>
      <c r="I1709" s="72">
        <v>1420188</v>
      </c>
      <c r="J1709" s="73" t="s">
        <v>28</v>
      </c>
      <c r="K1709" s="74">
        <v>0.25</v>
      </c>
      <c r="L1709" s="74">
        <v>0.25</v>
      </c>
      <c r="M1709" s="74">
        <v>0.25</v>
      </c>
      <c r="N1709" s="74">
        <v>0.25</v>
      </c>
      <c r="O1709" s="83" t="s">
        <v>29</v>
      </c>
      <c r="P1709" s="83"/>
      <c r="Q1709" s="151" t="s">
        <v>30</v>
      </c>
    </row>
    <row r="1710" spans="1:17" ht="15.75" thickTop="1" x14ac:dyDescent="0.25">
      <c r="G1710" s="62"/>
    </row>
    <row r="1711" spans="1:17" x14ac:dyDescent="0.25">
      <c r="G1711" s="62"/>
      <c r="I1711" s="61"/>
    </row>
    <row r="1712" spans="1:17" x14ac:dyDescent="0.25">
      <c r="G1712" s="62"/>
      <c r="I1712" s="102"/>
    </row>
    <row r="1713" spans="7:9" x14ac:dyDescent="0.25">
      <c r="G1713" s="62"/>
      <c r="I1713" s="102">
        <v>1420188</v>
      </c>
    </row>
    <row r="1714" spans="7:9" x14ac:dyDescent="0.25">
      <c r="G1714" s="62"/>
      <c r="I1714" s="103"/>
    </row>
    <row r="1715" spans="7:9" x14ac:dyDescent="0.25">
      <c r="G1715" s="62"/>
      <c r="I1715" s="103"/>
    </row>
    <row r="1716" spans="7:9" x14ac:dyDescent="0.25">
      <c r="G1716" s="62"/>
      <c r="I1716" s="103"/>
    </row>
    <row r="1717" spans="7:9" x14ac:dyDescent="0.25">
      <c r="G1717" s="62"/>
      <c r="I1717" s="103"/>
    </row>
    <row r="1718" spans="7:9" x14ac:dyDescent="0.25">
      <c r="G1718" s="62"/>
      <c r="I1718" s="103"/>
    </row>
    <row r="1719" spans="7:9" x14ac:dyDescent="0.25">
      <c r="G1719" s="62"/>
      <c r="I1719" s="103"/>
    </row>
    <row r="1720" spans="7:9" x14ac:dyDescent="0.25">
      <c r="G1720" s="62"/>
      <c r="I1720" s="103"/>
    </row>
    <row r="1721" spans="7:9" x14ac:dyDescent="0.25">
      <c r="G1721" s="62"/>
      <c r="I1721" s="103"/>
    </row>
    <row r="1722" spans="7:9" x14ac:dyDescent="0.25">
      <c r="G1722" s="62"/>
      <c r="I1722" s="103"/>
    </row>
    <row r="1723" spans="7:9" x14ac:dyDescent="0.25">
      <c r="G1723" s="62"/>
      <c r="I1723" s="103"/>
    </row>
    <row r="1724" spans="7:9" x14ac:dyDescent="0.25">
      <c r="G1724" s="62"/>
      <c r="I1724" s="103"/>
    </row>
    <row r="1725" spans="7:9" x14ac:dyDescent="0.25">
      <c r="G1725" s="62"/>
    </row>
    <row r="1726" spans="7:9" x14ac:dyDescent="0.25">
      <c r="G1726" s="62"/>
      <c r="I1726" s="63"/>
    </row>
    <row r="1727" spans="7:9" x14ac:dyDescent="0.25">
      <c r="G1727" s="62"/>
    </row>
    <row r="1728" spans="7:9" x14ac:dyDescent="0.25">
      <c r="G1728" s="62"/>
    </row>
    <row r="1729" spans="1:17" x14ac:dyDescent="0.25">
      <c r="G1729" s="62"/>
    </row>
    <row r="1730" spans="1:17" x14ac:dyDescent="0.25">
      <c r="G1730" s="62"/>
    </row>
    <row r="1731" spans="1:17" x14ac:dyDescent="0.25">
      <c r="G1731" s="62"/>
    </row>
    <row r="1732" spans="1:17" x14ac:dyDescent="0.25">
      <c r="G1732" s="62"/>
    </row>
    <row r="1733" spans="1:17" x14ac:dyDescent="0.25">
      <c r="G1733" s="62"/>
    </row>
    <row r="1734" spans="1:17" x14ac:dyDescent="0.25">
      <c r="G1734" s="62"/>
    </row>
    <row r="1735" spans="1:17" x14ac:dyDescent="0.25">
      <c r="G1735" s="62"/>
    </row>
    <row r="1736" spans="1:17" x14ac:dyDescent="0.25">
      <c r="A1736" s="706" t="s">
        <v>0</v>
      </c>
      <c r="B1736" s="706"/>
      <c r="C1736" s="706"/>
      <c r="D1736" s="706"/>
      <c r="E1736" s="706"/>
      <c r="F1736" s="706"/>
      <c r="G1736" s="706"/>
      <c r="H1736" s="706"/>
      <c r="I1736" s="706"/>
      <c r="J1736" s="706"/>
      <c r="K1736" s="706"/>
      <c r="L1736" s="706"/>
      <c r="M1736" s="706"/>
      <c r="N1736" s="706"/>
      <c r="O1736" s="706"/>
      <c r="P1736" s="706"/>
      <c r="Q1736" s="706"/>
    </row>
    <row r="1737" spans="1:17" x14ac:dyDescent="0.25">
      <c r="A1737" s="713" t="s">
        <v>1</v>
      </c>
      <c r="B1737" s="713"/>
      <c r="C1737" s="713"/>
      <c r="D1737" s="713"/>
      <c r="E1737" s="713"/>
      <c r="F1737" s="713"/>
      <c r="G1737" s="713"/>
      <c r="H1737" s="713"/>
      <c r="I1737" s="713"/>
      <c r="J1737" s="713"/>
      <c r="K1737" s="713"/>
      <c r="L1737" s="713"/>
      <c r="M1737" s="713"/>
      <c r="N1737" s="713"/>
      <c r="O1737" s="713"/>
      <c r="P1737" s="713"/>
      <c r="Q1737" s="713"/>
    </row>
    <row r="1738" spans="1:17" x14ac:dyDescent="0.25">
      <c r="A1738" s="713" t="s">
        <v>2</v>
      </c>
      <c r="B1738" s="713"/>
      <c r="C1738" s="713"/>
      <c r="D1738" s="713"/>
      <c r="E1738" s="713"/>
      <c r="F1738" s="713"/>
      <c r="G1738" s="713"/>
      <c r="H1738" s="713"/>
      <c r="I1738" s="713"/>
      <c r="J1738" s="713"/>
      <c r="K1738" s="713"/>
      <c r="L1738" s="713"/>
      <c r="M1738" s="713"/>
      <c r="N1738" s="713"/>
      <c r="O1738" s="713"/>
      <c r="P1738" s="713"/>
      <c r="Q1738" s="713"/>
    </row>
    <row r="1739" spans="1:17" ht="15" customHeight="1" x14ac:dyDescent="0.25">
      <c r="A1739" s="713" t="s">
        <v>3</v>
      </c>
      <c r="B1739" s="713"/>
      <c r="C1739" s="713"/>
      <c r="D1739" s="713"/>
      <c r="E1739" s="713"/>
      <c r="F1739" s="713"/>
      <c r="G1739" s="713"/>
      <c r="H1739" s="713"/>
      <c r="I1739" s="713"/>
      <c r="J1739" s="713"/>
      <c r="K1739" s="713"/>
      <c r="L1739" s="713"/>
      <c r="M1739" s="713"/>
      <c r="N1739" s="713"/>
      <c r="O1739" s="713"/>
      <c r="P1739" s="713"/>
      <c r="Q1739" s="713"/>
    </row>
    <row r="1740" spans="1:17" x14ac:dyDescent="0.25">
      <c r="A1740" s="713" t="s">
        <v>494</v>
      </c>
      <c r="B1740" s="713"/>
      <c r="C1740" s="713"/>
      <c r="D1740" s="713"/>
      <c r="E1740" s="713"/>
      <c r="F1740" s="713"/>
      <c r="G1740" s="713"/>
      <c r="H1740" s="713"/>
      <c r="I1740" s="713"/>
      <c r="J1740" s="713"/>
      <c r="K1740" s="713"/>
      <c r="L1740" s="713"/>
      <c r="M1740" s="713"/>
      <c r="N1740" s="713"/>
      <c r="O1740" s="713"/>
      <c r="P1740" s="713"/>
      <c r="Q1740" s="713"/>
    </row>
    <row r="1741" spans="1:17" ht="15.75" customHeight="1" x14ac:dyDescent="0.25">
      <c r="A1741" s="714" t="s">
        <v>4</v>
      </c>
      <c r="B1741" s="714"/>
      <c r="C1741" s="714"/>
      <c r="D1741" s="714"/>
      <c r="E1741" s="714"/>
      <c r="F1741" s="714"/>
      <c r="G1741" s="714"/>
      <c r="H1741" s="714"/>
      <c r="I1741" s="714"/>
      <c r="J1741" s="714"/>
      <c r="K1741" s="714"/>
      <c r="L1741" s="714"/>
      <c r="M1741" s="714"/>
      <c r="N1741" s="714"/>
      <c r="O1741" s="714"/>
      <c r="P1741" s="714"/>
      <c r="Q1741" s="714"/>
    </row>
    <row r="1742" spans="1:17" x14ac:dyDescent="0.25">
      <c r="A1742" s="737" t="s">
        <v>113</v>
      </c>
      <c r="B1742" s="737"/>
      <c r="C1742" s="737"/>
      <c r="D1742" s="737"/>
      <c r="E1742" s="737"/>
      <c r="F1742" s="737"/>
      <c r="G1742" s="737"/>
      <c r="H1742" s="737"/>
      <c r="I1742" s="737"/>
      <c r="J1742" s="737"/>
      <c r="K1742" s="737"/>
      <c r="L1742" s="737"/>
      <c r="M1742" s="737"/>
      <c r="N1742" s="737"/>
      <c r="O1742" s="737"/>
      <c r="P1742" s="737"/>
      <c r="Q1742" s="737"/>
    </row>
    <row r="1743" spans="1:17" ht="15" customHeight="1" thickBot="1" x14ac:dyDescent="0.3">
      <c r="A1743" s="2"/>
      <c r="B1743" s="2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2"/>
      <c r="P1743" s="2"/>
      <c r="Q1743" s="2"/>
    </row>
    <row r="1744" spans="1:17" ht="15.75" thickTop="1" x14ac:dyDescent="0.25">
      <c r="A1744" s="698" t="s">
        <v>6</v>
      </c>
      <c r="B1744" s="700" t="s">
        <v>7</v>
      </c>
      <c r="C1744" s="702" t="s">
        <v>8</v>
      </c>
      <c r="D1744" s="702" t="s">
        <v>9</v>
      </c>
      <c r="E1744" s="702" t="s">
        <v>10</v>
      </c>
      <c r="F1744" s="702" t="s">
        <v>11</v>
      </c>
      <c r="G1744" s="700" t="s">
        <v>12</v>
      </c>
      <c r="H1744" s="704" t="s">
        <v>13</v>
      </c>
      <c r="I1744" s="704" t="s">
        <v>14</v>
      </c>
      <c r="J1744" s="704" t="s">
        <v>15</v>
      </c>
      <c r="K1744" s="715" t="s">
        <v>16</v>
      </c>
      <c r="L1744" s="716"/>
      <c r="M1744" s="716"/>
      <c r="N1744" s="717"/>
      <c r="O1744" s="721" t="s">
        <v>17</v>
      </c>
      <c r="P1744" s="722"/>
      <c r="Q1744" s="708" t="s">
        <v>18</v>
      </c>
    </row>
    <row r="1745" spans="1:17" ht="155.25" customHeight="1" x14ac:dyDescent="0.25">
      <c r="A1745" s="699"/>
      <c r="B1745" s="701"/>
      <c r="C1745" s="703"/>
      <c r="D1745" s="703"/>
      <c r="E1745" s="703"/>
      <c r="F1745" s="703"/>
      <c r="G1745" s="701"/>
      <c r="H1745" s="705"/>
      <c r="I1745" s="705"/>
      <c r="J1745" s="705"/>
      <c r="K1745" s="718"/>
      <c r="L1745" s="719"/>
      <c r="M1745" s="719"/>
      <c r="N1745" s="720"/>
      <c r="O1745" s="723"/>
      <c r="P1745" s="724"/>
      <c r="Q1745" s="709"/>
    </row>
    <row r="1746" spans="1:17" x14ac:dyDescent="0.25">
      <c r="A1746" s="699"/>
      <c r="B1746" s="701"/>
      <c r="C1746" s="703"/>
      <c r="D1746" s="703"/>
      <c r="E1746" s="703"/>
      <c r="F1746" s="703"/>
      <c r="G1746" s="701"/>
      <c r="H1746" s="705"/>
      <c r="I1746" s="705"/>
      <c r="J1746" s="705"/>
      <c r="K1746" s="711" t="s">
        <v>19</v>
      </c>
      <c r="L1746" s="711" t="s">
        <v>20</v>
      </c>
      <c r="M1746" s="711" t="s">
        <v>21</v>
      </c>
      <c r="N1746" s="711" t="s">
        <v>22</v>
      </c>
      <c r="O1746" s="695" t="s">
        <v>23</v>
      </c>
      <c r="P1746" s="695" t="s">
        <v>24</v>
      </c>
      <c r="Q1746" s="709"/>
    </row>
    <row r="1747" spans="1:17" ht="15.75" thickBot="1" x14ac:dyDescent="0.3">
      <c r="A1747" s="727"/>
      <c r="B1747" s="725"/>
      <c r="C1747" s="707"/>
      <c r="D1747" s="707"/>
      <c r="E1747" s="707"/>
      <c r="F1747" s="707"/>
      <c r="G1747" s="725"/>
      <c r="H1747" s="696"/>
      <c r="I1747" s="696"/>
      <c r="J1747" s="696"/>
      <c r="K1747" s="712"/>
      <c r="L1747" s="712"/>
      <c r="M1747" s="712"/>
      <c r="N1747" s="712"/>
      <c r="O1747" s="696"/>
      <c r="P1747" s="696"/>
      <c r="Q1747" s="710"/>
    </row>
    <row r="1748" spans="1:17" ht="72.75" thickBot="1" x14ac:dyDescent="0.3">
      <c r="A1748" s="129">
        <v>1</v>
      </c>
      <c r="B1748" s="71">
        <v>37502</v>
      </c>
      <c r="C1748" s="164" t="s">
        <v>450</v>
      </c>
      <c r="D1748" s="165" t="s">
        <v>71</v>
      </c>
      <c r="E1748" s="165" t="s">
        <v>72</v>
      </c>
      <c r="F1748" s="71">
        <f>I1748/H1748</f>
        <v>194</v>
      </c>
      <c r="G1748" s="164" t="s">
        <v>75</v>
      </c>
      <c r="H1748" s="72">
        <v>450</v>
      </c>
      <c r="I1748" s="72">
        <v>87300</v>
      </c>
      <c r="J1748" s="73" t="s">
        <v>28</v>
      </c>
      <c r="K1748" s="74">
        <v>0.25</v>
      </c>
      <c r="L1748" s="74">
        <v>0.25</v>
      </c>
      <c r="M1748" s="74">
        <v>0.25</v>
      </c>
      <c r="N1748" s="74">
        <v>0.25</v>
      </c>
      <c r="O1748" s="83" t="s">
        <v>29</v>
      </c>
      <c r="P1748" s="83"/>
      <c r="Q1748" s="151" t="s">
        <v>30</v>
      </c>
    </row>
    <row r="1749" spans="1:17" ht="15.75" thickTop="1" x14ac:dyDescent="0.25">
      <c r="G1749" s="62"/>
    </row>
    <row r="1750" spans="1:17" x14ac:dyDescent="0.25">
      <c r="G1750" s="62"/>
      <c r="I1750" s="61"/>
    </row>
    <row r="1751" spans="1:17" x14ac:dyDescent="0.25">
      <c r="G1751" s="62"/>
      <c r="I1751" s="102"/>
    </row>
    <row r="1752" spans="1:17" x14ac:dyDescent="0.25">
      <c r="G1752" s="62"/>
      <c r="I1752" s="102">
        <f>SUM(I1748:I1751)</f>
        <v>87300</v>
      </c>
    </row>
    <row r="1753" spans="1:17" x14ac:dyDescent="0.25">
      <c r="G1753" s="62"/>
      <c r="I1753" s="103"/>
    </row>
    <row r="1754" spans="1:17" x14ac:dyDescent="0.25">
      <c r="G1754" s="62"/>
      <c r="I1754" s="103"/>
    </row>
    <row r="1755" spans="1:17" x14ac:dyDescent="0.25">
      <c r="G1755" s="62"/>
      <c r="I1755" s="103"/>
    </row>
    <row r="1756" spans="1:17" x14ac:dyDescent="0.25">
      <c r="G1756" s="62"/>
      <c r="I1756" s="103"/>
    </row>
    <row r="1757" spans="1:17" x14ac:dyDescent="0.25">
      <c r="G1757" s="62"/>
      <c r="I1757" s="103"/>
    </row>
    <row r="1758" spans="1:17" x14ac:dyDescent="0.25">
      <c r="G1758" s="62"/>
      <c r="I1758" s="103"/>
    </row>
    <row r="1759" spans="1:17" x14ac:dyDescent="0.25">
      <c r="G1759" s="62"/>
      <c r="I1759" s="103"/>
    </row>
    <row r="1760" spans="1:17" x14ac:dyDescent="0.25">
      <c r="G1760" s="62"/>
      <c r="I1760" s="103"/>
    </row>
    <row r="1761" spans="1:17" x14ac:dyDescent="0.25">
      <c r="G1761" s="62"/>
      <c r="I1761" s="103"/>
    </row>
    <row r="1762" spans="1:17" x14ac:dyDescent="0.25">
      <c r="G1762" s="62"/>
      <c r="I1762" s="103"/>
    </row>
    <row r="1763" spans="1:17" x14ac:dyDescent="0.25">
      <c r="G1763" s="62"/>
      <c r="I1763" s="103"/>
    </row>
    <row r="1764" spans="1:17" x14ac:dyDescent="0.25">
      <c r="G1764" s="62"/>
      <c r="I1764" s="103"/>
    </row>
    <row r="1765" spans="1:17" x14ac:dyDescent="0.25">
      <c r="G1765" s="62"/>
      <c r="I1765" s="103"/>
    </row>
    <row r="1766" spans="1:17" x14ac:dyDescent="0.25">
      <c r="G1766" s="62"/>
      <c r="I1766" s="103"/>
    </row>
    <row r="1767" spans="1:17" x14ac:dyDescent="0.25">
      <c r="G1767" s="62"/>
      <c r="I1767" s="104"/>
    </row>
    <row r="1768" spans="1:17" x14ac:dyDescent="0.25">
      <c r="G1768" s="62"/>
      <c r="I1768" s="103"/>
    </row>
    <row r="1769" spans="1:17" x14ac:dyDescent="0.25">
      <c r="G1769" s="62"/>
    </row>
    <row r="1770" spans="1:17" x14ac:dyDescent="0.25">
      <c r="G1770" s="62"/>
    </row>
    <row r="1771" spans="1:17" x14ac:dyDescent="0.25">
      <c r="G1771" s="62"/>
    </row>
    <row r="1772" spans="1:17" x14ac:dyDescent="0.25">
      <c r="G1772" s="62"/>
    </row>
    <row r="1773" spans="1:17" x14ac:dyDescent="0.25">
      <c r="G1773" s="62"/>
    </row>
    <row r="1774" spans="1:17" x14ac:dyDescent="0.25">
      <c r="G1774" s="62"/>
    </row>
    <row r="1775" spans="1:17" x14ac:dyDescent="0.25">
      <c r="A1775" s="706" t="s">
        <v>0</v>
      </c>
      <c r="B1775" s="706"/>
      <c r="C1775" s="706"/>
      <c r="D1775" s="706"/>
      <c r="E1775" s="706"/>
      <c r="F1775" s="706"/>
      <c r="G1775" s="706"/>
      <c r="H1775" s="706"/>
      <c r="I1775" s="706"/>
      <c r="J1775" s="706"/>
      <c r="K1775" s="706"/>
      <c r="L1775" s="706"/>
      <c r="M1775" s="706"/>
      <c r="N1775" s="706"/>
      <c r="O1775" s="706"/>
      <c r="P1775" s="706"/>
      <c r="Q1775" s="706"/>
    </row>
    <row r="1776" spans="1:17" x14ac:dyDescent="0.25">
      <c r="A1776" s="713" t="s">
        <v>1</v>
      </c>
      <c r="B1776" s="713"/>
      <c r="C1776" s="713"/>
      <c r="D1776" s="713"/>
      <c r="E1776" s="713"/>
      <c r="F1776" s="713"/>
      <c r="G1776" s="713"/>
      <c r="H1776" s="713"/>
      <c r="I1776" s="713"/>
      <c r="J1776" s="713"/>
      <c r="K1776" s="713"/>
      <c r="L1776" s="713"/>
      <c r="M1776" s="713"/>
      <c r="N1776" s="713"/>
      <c r="O1776" s="713"/>
      <c r="P1776" s="713"/>
      <c r="Q1776" s="713"/>
    </row>
    <row r="1777" spans="1:17" x14ac:dyDescent="0.25">
      <c r="A1777" s="713" t="s">
        <v>2</v>
      </c>
      <c r="B1777" s="713"/>
      <c r="C1777" s="713"/>
      <c r="D1777" s="713"/>
      <c r="E1777" s="713"/>
      <c r="F1777" s="713"/>
      <c r="G1777" s="713"/>
      <c r="H1777" s="713"/>
      <c r="I1777" s="713"/>
      <c r="J1777" s="713"/>
      <c r="K1777" s="713"/>
      <c r="L1777" s="713"/>
      <c r="M1777" s="713"/>
      <c r="N1777" s="713"/>
      <c r="O1777" s="713"/>
      <c r="P1777" s="713"/>
      <c r="Q1777" s="713"/>
    </row>
    <row r="1778" spans="1:17" x14ac:dyDescent="0.25">
      <c r="A1778" s="713" t="s">
        <v>3</v>
      </c>
      <c r="B1778" s="713"/>
      <c r="C1778" s="713"/>
      <c r="D1778" s="713"/>
      <c r="E1778" s="713"/>
      <c r="F1778" s="713"/>
      <c r="G1778" s="713"/>
      <c r="H1778" s="713"/>
      <c r="I1778" s="713"/>
      <c r="J1778" s="713"/>
      <c r="K1778" s="713"/>
      <c r="L1778" s="713"/>
      <c r="M1778" s="713"/>
      <c r="N1778" s="713"/>
      <c r="O1778" s="713"/>
      <c r="P1778" s="713"/>
      <c r="Q1778" s="713"/>
    </row>
    <row r="1779" spans="1:17" x14ac:dyDescent="0.25">
      <c r="A1779" s="713" t="s">
        <v>494</v>
      </c>
      <c r="B1779" s="713"/>
      <c r="C1779" s="713"/>
      <c r="D1779" s="713"/>
      <c r="E1779" s="713"/>
      <c r="F1779" s="713"/>
      <c r="G1779" s="713"/>
      <c r="H1779" s="713"/>
      <c r="I1779" s="713"/>
      <c r="J1779" s="713"/>
      <c r="K1779" s="713"/>
      <c r="L1779" s="713"/>
      <c r="M1779" s="713"/>
      <c r="N1779" s="713"/>
      <c r="O1779" s="713"/>
      <c r="P1779" s="713"/>
      <c r="Q1779" s="713"/>
    </row>
    <row r="1780" spans="1:17" x14ac:dyDescent="0.25">
      <c r="A1780" s="714" t="s">
        <v>4</v>
      </c>
      <c r="B1780" s="714"/>
      <c r="C1780" s="714"/>
      <c r="D1780" s="714"/>
      <c r="E1780" s="714"/>
      <c r="F1780" s="714"/>
      <c r="G1780" s="714"/>
      <c r="H1780" s="714"/>
      <c r="I1780" s="714"/>
      <c r="J1780" s="714"/>
      <c r="K1780" s="714"/>
      <c r="L1780" s="714"/>
      <c r="M1780" s="714"/>
      <c r="N1780" s="714"/>
      <c r="O1780" s="714"/>
      <c r="P1780" s="714"/>
      <c r="Q1780" s="714"/>
    </row>
    <row r="1781" spans="1:17" x14ac:dyDescent="0.25">
      <c r="A1781" s="737" t="s">
        <v>114</v>
      </c>
      <c r="B1781" s="737"/>
      <c r="C1781" s="737"/>
      <c r="D1781" s="737"/>
      <c r="E1781" s="737"/>
      <c r="F1781" s="737"/>
      <c r="G1781" s="737"/>
      <c r="H1781" s="737"/>
      <c r="I1781" s="737"/>
      <c r="J1781" s="737"/>
      <c r="K1781" s="737"/>
      <c r="L1781" s="737"/>
      <c r="M1781" s="737"/>
      <c r="N1781" s="737"/>
      <c r="O1781" s="737"/>
      <c r="P1781" s="737"/>
      <c r="Q1781" s="737"/>
    </row>
    <row r="1782" spans="1:17" ht="18.75" thickBot="1" x14ac:dyDescent="0.3">
      <c r="A1782" s="2"/>
      <c r="B1782" s="2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2"/>
      <c r="P1782" s="2"/>
      <c r="Q1782" s="2"/>
    </row>
    <row r="1783" spans="1:17" ht="15.75" thickTop="1" x14ac:dyDescent="0.25">
      <c r="A1783" s="698" t="s">
        <v>6</v>
      </c>
      <c r="B1783" s="700" t="s">
        <v>7</v>
      </c>
      <c r="C1783" s="702" t="s">
        <v>8</v>
      </c>
      <c r="D1783" s="702" t="s">
        <v>9</v>
      </c>
      <c r="E1783" s="702" t="s">
        <v>10</v>
      </c>
      <c r="F1783" s="702" t="s">
        <v>11</v>
      </c>
      <c r="G1783" s="700" t="s">
        <v>12</v>
      </c>
      <c r="H1783" s="704" t="s">
        <v>13</v>
      </c>
      <c r="I1783" s="704" t="s">
        <v>14</v>
      </c>
      <c r="J1783" s="704" t="s">
        <v>15</v>
      </c>
      <c r="K1783" s="715" t="s">
        <v>16</v>
      </c>
      <c r="L1783" s="716"/>
      <c r="M1783" s="716"/>
      <c r="N1783" s="717"/>
      <c r="O1783" s="721" t="s">
        <v>17</v>
      </c>
      <c r="P1783" s="722"/>
      <c r="Q1783" s="708" t="s">
        <v>18</v>
      </c>
    </row>
    <row r="1784" spans="1:17" x14ac:dyDescent="0.25">
      <c r="A1784" s="699"/>
      <c r="B1784" s="701"/>
      <c r="C1784" s="703"/>
      <c r="D1784" s="703"/>
      <c r="E1784" s="703"/>
      <c r="F1784" s="703"/>
      <c r="G1784" s="701"/>
      <c r="H1784" s="705"/>
      <c r="I1784" s="705"/>
      <c r="J1784" s="705"/>
      <c r="K1784" s="718"/>
      <c r="L1784" s="719"/>
      <c r="M1784" s="719"/>
      <c r="N1784" s="720"/>
      <c r="O1784" s="723"/>
      <c r="P1784" s="724"/>
      <c r="Q1784" s="709"/>
    </row>
    <row r="1785" spans="1:17" x14ac:dyDescent="0.25">
      <c r="A1785" s="699"/>
      <c r="B1785" s="701"/>
      <c r="C1785" s="703"/>
      <c r="D1785" s="703"/>
      <c r="E1785" s="703"/>
      <c r="F1785" s="703"/>
      <c r="G1785" s="701"/>
      <c r="H1785" s="705"/>
      <c r="I1785" s="705"/>
      <c r="J1785" s="705"/>
      <c r="K1785" s="711" t="s">
        <v>19</v>
      </c>
      <c r="L1785" s="711" t="s">
        <v>20</v>
      </c>
      <c r="M1785" s="711" t="s">
        <v>21</v>
      </c>
      <c r="N1785" s="711" t="s">
        <v>22</v>
      </c>
      <c r="O1785" s="695" t="s">
        <v>23</v>
      </c>
      <c r="P1785" s="695" t="s">
        <v>24</v>
      </c>
      <c r="Q1785" s="709"/>
    </row>
    <row r="1786" spans="1:17" ht="15.75" thickBot="1" x14ac:dyDescent="0.3">
      <c r="A1786" s="727"/>
      <c r="B1786" s="725"/>
      <c r="C1786" s="707"/>
      <c r="D1786" s="707"/>
      <c r="E1786" s="707"/>
      <c r="F1786" s="707"/>
      <c r="G1786" s="725"/>
      <c r="H1786" s="696"/>
      <c r="I1786" s="696"/>
      <c r="J1786" s="696"/>
      <c r="K1786" s="712"/>
      <c r="L1786" s="712"/>
      <c r="M1786" s="712"/>
      <c r="N1786" s="712"/>
      <c r="O1786" s="696"/>
      <c r="P1786" s="696"/>
      <c r="Q1786" s="710"/>
    </row>
    <row r="1787" spans="1:17" ht="72.75" thickBot="1" x14ac:dyDescent="0.3">
      <c r="A1787" s="129">
        <v>1</v>
      </c>
      <c r="B1787" s="71">
        <v>37901</v>
      </c>
      <c r="C1787" s="164" t="s">
        <v>147</v>
      </c>
      <c r="D1787" s="165" t="s">
        <v>71</v>
      </c>
      <c r="E1787" s="165" t="s">
        <v>72</v>
      </c>
      <c r="F1787" s="71">
        <v>240</v>
      </c>
      <c r="G1787" s="164" t="s">
        <v>75</v>
      </c>
      <c r="H1787" s="72">
        <f>I1787/F1787</f>
        <v>80.370833333333337</v>
      </c>
      <c r="I1787" s="72">
        <v>19289</v>
      </c>
      <c r="J1787" s="73" t="s">
        <v>28</v>
      </c>
      <c r="K1787" s="74">
        <v>0.25</v>
      </c>
      <c r="L1787" s="74">
        <v>0.25</v>
      </c>
      <c r="M1787" s="74">
        <v>0.25</v>
      </c>
      <c r="N1787" s="74">
        <v>0.25</v>
      </c>
      <c r="O1787" s="83" t="s">
        <v>29</v>
      </c>
      <c r="P1787" s="83"/>
      <c r="Q1787" s="151" t="s">
        <v>30</v>
      </c>
    </row>
    <row r="1788" spans="1:17" ht="15.75" thickTop="1" x14ac:dyDescent="0.25">
      <c r="G1788" s="62"/>
    </row>
    <row r="1789" spans="1:17" x14ac:dyDescent="0.25">
      <c r="G1789" s="62"/>
      <c r="I1789" s="61"/>
    </row>
    <row r="1790" spans="1:17" x14ac:dyDescent="0.25">
      <c r="G1790" s="62"/>
    </row>
    <row r="1791" spans="1:17" x14ac:dyDescent="0.25">
      <c r="G1791" s="62"/>
      <c r="I1791" s="102">
        <f>SUM(I1787:I1790)</f>
        <v>19289</v>
      </c>
    </row>
    <row r="1792" spans="1:17" x14ac:dyDescent="0.25">
      <c r="G1792" s="62"/>
      <c r="I1792" s="102"/>
    </row>
    <row r="1793" spans="7:17" x14ac:dyDescent="0.25">
      <c r="G1793" s="62"/>
      <c r="I1793" s="102"/>
    </row>
    <row r="1794" spans="7:17" x14ac:dyDescent="0.25">
      <c r="G1794" s="62"/>
      <c r="I1794" s="102"/>
    </row>
    <row r="1795" spans="7:17" x14ac:dyDescent="0.25">
      <c r="G1795" s="62"/>
      <c r="I1795" s="102"/>
    </row>
    <row r="1796" spans="7:17" x14ac:dyDescent="0.25">
      <c r="G1796" s="62"/>
      <c r="I1796" s="102"/>
    </row>
    <row r="1797" spans="7:17" x14ac:dyDescent="0.25">
      <c r="G1797" s="62"/>
      <c r="I1797" s="102"/>
    </row>
    <row r="1798" spans="7:17" x14ac:dyDescent="0.25">
      <c r="G1798" s="62"/>
      <c r="I1798" s="102"/>
    </row>
    <row r="1799" spans="7:17" x14ac:dyDescent="0.25">
      <c r="G1799" s="62"/>
      <c r="I1799" s="102"/>
    </row>
    <row r="1800" spans="7:17" x14ac:dyDescent="0.25">
      <c r="G1800" s="62"/>
      <c r="I1800" s="102"/>
    </row>
    <row r="1801" spans="7:17" x14ac:dyDescent="0.25">
      <c r="G1801" s="62"/>
      <c r="I1801" s="102"/>
    </row>
    <row r="1802" spans="7:17" x14ac:dyDescent="0.25">
      <c r="G1802" s="62"/>
      <c r="I1802" s="102"/>
    </row>
    <row r="1803" spans="7:17" x14ac:dyDescent="0.25">
      <c r="G1803" s="62"/>
      <c r="I1803" s="102"/>
    </row>
    <row r="1804" spans="7:17" x14ac:dyDescent="0.25">
      <c r="G1804" s="62"/>
      <c r="I1804" s="102"/>
    </row>
    <row r="1805" spans="7:17" x14ac:dyDescent="0.25">
      <c r="G1805" s="62"/>
      <c r="I1805" s="103"/>
      <c r="Q1805" s="61"/>
    </row>
    <row r="1806" spans="7:17" x14ac:dyDescent="0.25">
      <c r="G1806" s="62"/>
      <c r="I1806" s="104"/>
    </row>
    <row r="1807" spans="7:17" x14ac:dyDescent="0.25">
      <c r="G1807" s="62"/>
      <c r="I1807" s="103"/>
    </row>
    <row r="1808" spans="7:17" x14ac:dyDescent="0.25">
      <c r="G1808" s="62"/>
    </row>
    <row r="1809" spans="1:17" x14ac:dyDescent="0.25">
      <c r="G1809" s="62"/>
    </row>
    <row r="1810" spans="1:17" x14ac:dyDescent="0.25">
      <c r="G1810" s="62"/>
    </row>
    <row r="1811" spans="1:17" x14ac:dyDescent="0.25">
      <c r="G1811" s="62"/>
    </row>
    <row r="1812" spans="1:17" x14ac:dyDescent="0.25">
      <c r="G1812" s="62"/>
    </row>
    <row r="1813" spans="1:17" x14ac:dyDescent="0.25">
      <c r="A1813" s="706" t="s">
        <v>0</v>
      </c>
      <c r="B1813" s="706"/>
      <c r="C1813" s="706"/>
      <c r="D1813" s="706"/>
      <c r="E1813" s="706"/>
      <c r="F1813" s="706"/>
      <c r="G1813" s="706"/>
      <c r="H1813" s="706"/>
      <c r="I1813" s="706"/>
      <c r="J1813" s="706"/>
      <c r="K1813" s="706"/>
      <c r="L1813" s="706"/>
      <c r="M1813" s="706"/>
      <c r="N1813" s="706"/>
      <c r="O1813" s="706"/>
      <c r="P1813" s="706"/>
      <c r="Q1813" s="706"/>
    </row>
    <row r="1814" spans="1:17" x14ac:dyDescent="0.25">
      <c r="A1814" s="713" t="s">
        <v>1</v>
      </c>
      <c r="B1814" s="713"/>
      <c r="C1814" s="713"/>
      <c r="D1814" s="713"/>
      <c r="E1814" s="713"/>
      <c r="F1814" s="713"/>
      <c r="G1814" s="713"/>
      <c r="H1814" s="713"/>
      <c r="I1814" s="713"/>
      <c r="J1814" s="713"/>
      <c r="K1814" s="713"/>
      <c r="L1814" s="713"/>
      <c r="M1814" s="713"/>
      <c r="N1814" s="713"/>
      <c r="O1814" s="713"/>
      <c r="P1814" s="713"/>
      <c r="Q1814" s="713"/>
    </row>
    <row r="1815" spans="1:17" x14ac:dyDescent="0.25">
      <c r="A1815" s="713" t="s">
        <v>2</v>
      </c>
      <c r="B1815" s="713"/>
      <c r="C1815" s="713"/>
      <c r="D1815" s="713"/>
      <c r="E1815" s="713"/>
      <c r="F1815" s="713"/>
      <c r="G1815" s="713"/>
      <c r="H1815" s="713"/>
      <c r="I1815" s="713"/>
      <c r="J1815" s="713"/>
      <c r="K1815" s="713"/>
      <c r="L1815" s="713"/>
      <c r="M1815" s="713"/>
      <c r="N1815" s="713"/>
      <c r="O1815" s="713"/>
      <c r="P1815" s="713"/>
      <c r="Q1815" s="713"/>
    </row>
    <row r="1816" spans="1:17" x14ac:dyDescent="0.25">
      <c r="A1816" s="713" t="s">
        <v>3</v>
      </c>
      <c r="B1816" s="713"/>
      <c r="C1816" s="713"/>
      <c r="D1816" s="713"/>
      <c r="E1816" s="713"/>
      <c r="F1816" s="713"/>
      <c r="G1816" s="713"/>
      <c r="H1816" s="713"/>
      <c r="I1816" s="713"/>
      <c r="J1816" s="713"/>
      <c r="K1816" s="713"/>
      <c r="L1816" s="713"/>
      <c r="M1816" s="713"/>
      <c r="N1816" s="713"/>
      <c r="O1816" s="713"/>
      <c r="P1816" s="713"/>
      <c r="Q1816" s="713"/>
    </row>
    <row r="1817" spans="1:17" x14ac:dyDescent="0.25">
      <c r="A1817" s="713" t="s">
        <v>494</v>
      </c>
      <c r="B1817" s="713"/>
      <c r="C1817" s="713"/>
      <c r="D1817" s="713"/>
      <c r="E1817" s="713"/>
      <c r="F1817" s="713"/>
      <c r="G1817" s="713"/>
      <c r="H1817" s="713"/>
      <c r="I1817" s="713"/>
      <c r="J1817" s="713"/>
      <c r="K1817" s="713"/>
      <c r="L1817" s="713"/>
      <c r="M1817" s="713"/>
      <c r="N1817" s="713"/>
      <c r="O1817" s="713"/>
      <c r="P1817" s="713"/>
      <c r="Q1817" s="713"/>
    </row>
    <row r="1818" spans="1:17" ht="15" customHeight="1" x14ac:dyDescent="0.25">
      <c r="A1818" s="714" t="s">
        <v>4</v>
      </c>
      <c r="B1818" s="714"/>
      <c r="C1818" s="714"/>
      <c r="D1818" s="714"/>
      <c r="E1818" s="714"/>
      <c r="F1818" s="714"/>
      <c r="G1818" s="714"/>
      <c r="H1818" s="714"/>
      <c r="I1818" s="714"/>
      <c r="J1818" s="714"/>
      <c r="K1818" s="714"/>
      <c r="L1818" s="714"/>
      <c r="M1818" s="714"/>
      <c r="N1818" s="714"/>
      <c r="O1818" s="714"/>
      <c r="P1818" s="714"/>
      <c r="Q1818" s="714"/>
    </row>
    <row r="1819" spans="1:17" x14ac:dyDescent="0.25">
      <c r="A1819" s="737" t="s">
        <v>115</v>
      </c>
      <c r="B1819" s="737"/>
      <c r="C1819" s="737"/>
      <c r="D1819" s="737"/>
      <c r="E1819" s="737"/>
      <c r="F1819" s="737"/>
      <c r="G1819" s="737"/>
      <c r="H1819" s="737"/>
      <c r="I1819" s="737"/>
      <c r="J1819" s="737"/>
      <c r="K1819" s="737"/>
      <c r="L1819" s="737"/>
      <c r="M1819" s="737"/>
      <c r="N1819" s="737"/>
      <c r="O1819" s="737"/>
      <c r="P1819" s="737"/>
      <c r="Q1819" s="737"/>
    </row>
    <row r="1820" spans="1:17" ht="15.75" customHeight="1" thickBot="1" x14ac:dyDescent="0.3">
      <c r="A1820" s="2"/>
      <c r="B1820" s="2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2"/>
      <c r="P1820" s="2"/>
      <c r="Q1820" s="2"/>
    </row>
    <row r="1821" spans="1:17" ht="15.75" thickTop="1" x14ac:dyDescent="0.25">
      <c r="A1821" s="698" t="s">
        <v>6</v>
      </c>
      <c r="B1821" s="700" t="s">
        <v>7</v>
      </c>
      <c r="C1821" s="702" t="s">
        <v>8</v>
      </c>
      <c r="D1821" s="702" t="s">
        <v>9</v>
      </c>
      <c r="E1821" s="702" t="s">
        <v>10</v>
      </c>
      <c r="F1821" s="702" t="s">
        <v>11</v>
      </c>
      <c r="G1821" s="700" t="s">
        <v>12</v>
      </c>
      <c r="H1821" s="704" t="s">
        <v>13</v>
      </c>
      <c r="I1821" s="704" t="s">
        <v>14</v>
      </c>
      <c r="J1821" s="704" t="s">
        <v>15</v>
      </c>
      <c r="K1821" s="715" t="s">
        <v>16</v>
      </c>
      <c r="L1821" s="716"/>
      <c r="M1821" s="716"/>
      <c r="N1821" s="717"/>
      <c r="O1821" s="721" t="s">
        <v>17</v>
      </c>
      <c r="P1821" s="722"/>
      <c r="Q1821" s="708" t="s">
        <v>18</v>
      </c>
    </row>
    <row r="1822" spans="1:17" ht="15" customHeight="1" x14ac:dyDescent="0.25">
      <c r="A1822" s="699"/>
      <c r="B1822" s="701"/>
      <c r="C1822" s="703"/>
      <c r="D1822" s="703"/>
      <c r="E1822" s="703"/>
      <c r="F1822" s="703"/>
      <c r="G1822" s="701"/>
      <c r="H1822" s="705"/>
      <c r="I1822" s="705"/>
      <c r="J1822" s="705"/>
      <c r="K1822" s="718"/>
      <c r="L1822" s="719"/>
      <c r="M1822" s="719"/>
      <c r="N1822" s="720"/>
      <c r="O1822" s="723"/>
      <c r="P1822" s="724"/>
      <c r="Q1822" s="709"/>
    </row>
    <row r="1823" spans="1:17" x14ac:dyDescent="0.25">
      <c r="A1823" s="699"/>
      <c r="B1823" s="701"/>
      <c r="C1823" s="703"/>
      <c r="D1823" s="703"/>
      <c r="E1823" s="703"/>
      <c r="F1823" s="703"/>
      <c r="G1823" s="701"/>
      <c r="H1823" s="705"/>
      <c r="I1823" s="705"/>
      <c r="J1823" s="705"/>
      <c r="K1823" s="711" t="s">
        <v>19</v>
      </c>
      <c r="L1823" s="711" t="s">
        <v>20</v>
      </c>
      <c r="M1823" s="711" t="s">
        <v>21</v>
      </c>
      <c r="N1823" s="711" t="s">
        <v>22</v>
      </c>
      <c r="O1823" s="695" t="s">
        <v>23</v>
      </c>
      <c r="P1823" s="695" t="s">
        <v>24</v>
      </c>
      <c r="Q1823" s="709"/>
    </row>
    <row r="1824" spans="1:17" ht="170.25" customHeight="1" thickBot="1" x14ac:dyDescent="0.3">
      <c r="A1824" s="727"/>
      <c r="B1824" s="725"/>
      <c r="C1824" s="707"/>
      <c r="D1824" s="707"/>
      <c r="E1824" s="707"/>
      <c r="F1824" s="707"/>
      <c r="G1824" s="725"/>
      <c r="H1824" s="696"/>
      <c r="I1824" s="696"/>
      <c r="J1824" s="696"/>
      <c r="K1824" s="712"/>
      <c r="L1824" s="712"/>
      <c r="M1824" s="712"/>
      <c r="N1824" s="712"/>
      <c r="O1824" s="696"/>
      <c r="P1824" s="696"/>
      <c r="Q1824" s="710"/>
    </row>
    <row r="1825" spans="1:17" ht="72.75" thickBot="1" x14ac:dyDescent="0.3">
      <c r="A1825" s="129">
        <v>1</v>
      </c>
      <c r="B1825" s="71">
        <v>38301</v>
      </c>
      <c r="C1825" s="164" t="s">
        <v>148</v>
      </c>
      <c r="D1825" s="165" t="s">
        <v>71</v>
      </c>
      <c r="E1825" s="165" t="s">
        <v>72</v>
      </c>
      <c r="F1825" s="71">
        <v>2</v>
      </c>
      <c r="G1825" s="164" t="s">
        <v>75</v>
      </c>
      <c r="H1825" s="72">
        <v>115064.5</v>
      </c>
      <c r="I1825" s="72">
        <v>230129</v>
      </c>
      <c r="J1825" s="73" t="s">
        <v>28</v>
      </c>
      <c r="K1825" s="74">
        <v>0</v>
      </c>
      <c r="L1825" s="74">
        <v>0.5</v>
      </c>
      <c r="M1825" s="74">
        <v>0.5</v>
      </c>
      <c r="N1825" s="74">
        <v>0</v>
      </c>
      <c r="O1825" s="83" t="s">
        <v>29</v>
      </c>
      <c r="P1825" s="83"/>
      <c r="Q1825" s="151" t="s">
        <v>30</v>
      </c>
    </row>
    <row r="1826" spans="1:17" ht="15.75" thickTop="1" x14ac:dyDescent="0.25">
      <c r="G1826" s="62"/>
    </row>
    <row r="1827" spans="1:17" x14ac:dyDescent="0.25">
      <c r="G1827" s="62"/>
      <c r="I1827" s="61"/>
    </row>
    <row r="1828" spans="1:17" x14ac:dyDescent="0.25">
      <c r="G1828" s="62"/>
      <c r="I1828" s="102">
        <v>230129</v>
      </c>
    </row>
    <row r="1829" spans="1:17" x14ac:dyDescent="0.25">
      <c r="G1829" s="62"/>
      <c r="I1829" s="102"/>
    </row>
    <row r="1830" spans="1:17" x14ac:dyDescent="0.25">
      <c r="G1830" s="62"/>
      <c r="I1830" s="103"/>
    </row>
    <row r="1831" spans="1:17" x14ac:dyDescent="0.25">
      <c r="G1831" s="62"/>
      <c r="I1831" s="63"/>
      <c r="Q1831" s="61"/>
    </row>
    <row r="1832" spans="1:17" x14ac:dyDescent="0.25">
      <c r="G1832" s="62"/>
      <c r="I1832" s="63"/>
      <c r="Q1832" s="61"/>
    </row>
    <row r="1833" spans="1:17" x14ac:dyDescent="0.25">
      <c r="G1833" s="62"/>
      <c r="I1833" s="63"/>
      <c r="Q1833" s="61"/>
    </row>
    <row r="1834" spans="1:17" x14ac:dyDescent="0.25">
      <c r="G1834" s="62"/>
      <c r="I1834" s="63"/>
      <c r="Q1834" s="61"/>
    </row>
    <row r="1835" spans="1:17" x14ac:dyDescent="0.25">
      <c r="G1835" s="62"/>
      <c r="I1835" s="63"/>
      <c r="Q1835" s="61"/>
    </row>
    <row r="1836" spans="1:17" x14ac:dyDescent="0.25">
      <c r="G1836" s="62"/>
      <c r="I1836" s="63"/>
      <c r="Q1836" s="61"/>
    </row>
    <row r="1837" spans="1:17" x14ac:dyDescent="0.25">
      <c r="G1837" s="62"/>
      <c r="I1837" s="63"/>
      <c r="Q1837" s="61"/>
    </row>
    <row r="1838" spans="1:17" x14ac:dyDescent="0.25">
      <c r="G1838" s="62"/>
      <c r="I1838" s="63"/>
      <c r="Q1838" s="61"/>
    </row>
    <row r="1839" spans="1:17" x14ac:dyDescent="0.25">
      <c r="G1839" s="62"/>
      <c r="I1839" s="63"/>
      <c r="Q1839" s="61"/>
    </row>
    <row r="1840" spans="1:17" x14ac:dyDescent="0.25">
      <c r="G1840" s="62"/>
      <c r="I1840" s="63"/>
      <c r="Q1840" s="61"/>
    </row>
    <row r="1841" spans="1:17" x14ac:dyDescent="0.25">
      <c r="G1841" s="62"/>
      <c r="I1841" s="63"/>
      <c r="Q1841" s="61"/>
    </row>
    <row r="1842" spans="1:17" x14ac:dyDescent="0.25">
      <c r="G1842" s="62"/>
      <c r="I1842" s="63"/>
      <c r="Q1842" s="61"/>
    </row>
    <row r="1843" spans="1:17" x14ac:dyDescent="0.25">
      <c r="G1843" s="62"/>
      <c r="I1843" s="63"/>
      <c r="Q1843" s="61"/>
    </row>
    <row r="1844" spans="1:17" x14ac:dyDescent="0.25">
      <c r="G1844" s="62"/>
      <c r="I1844" s="63"/>
      <c r="Q1844" s="61"/>
    </row>
    <row r="1845" spans="1:17" x14ac:dyDescent="0.25">
      <c r="G1845" s="62"/>
      <c r="I1845" s="63"/>
      <c r="Q1845" s="61"/>
    </row>
    <row r="1846" spans="1:17" x14ac:dyDescent="0.25">
      <c r="G1846" s="62"/>
      <c r="I1846" s="63"/>
      <c r="Q1846" s="61"/>
    </row>
    <row r="1847" spans="1:17" x14ac:dyDescent="0.25">
      <c r="G1847" s="62"/>
      <c r="I1847" s="63"/>
      <c r="Q1847" s="61"/>
    </row>
    <row r="1848" spans="1:17" x14ac:dyDescent="0.25">
      <c r="G1848" s="62"/>
      <c r="I1848" s="63"/>
      <c r="Q1848" s="61"/>
    </row>
    <row r="1849" spans="1:17" x14ac:dyDescent="0.25">
      <c r="G1849" s="62"/>
      <c r="I1849" s="63"/>
      <c r="Q1849" s="61"/>
    </row>
    <row r="1850" spans="1:17" x14ac:dyDescent="0.25">
      <c r="G1850" s="62"/>
      <c r="I1850" s="63"/>
      <c r="Q1850" s="61"/>
    </row>
    <row r="1851" spans="1:17" x14ac:dyDescent="0.25">
      <c r="G1851" s="62"/>
    </row>
    <row r="1852" spans="1:17" x14ac:dyDescent="0.25">
      <c r="A1852" s="706" t="s">
        <v>0</v>
      </c>
      <c r="B1852" s="706"/>
      <c r="C1852" s="706"/>
      <c r="D1852" s="706"/>
      <c r="E1852" s="706"/>
      <c r="F1852" s="706"/>
      <c r="G1852" s="706"/>
      <c r="H1852" s="706"/>
      <c r="I1852" s="706"/>
      <c r="J1852" s="706"/>
      <c r="K1852" s="706"/>
      <c r="L1852" s="706"/>
      <c r="M1852" s="706"/>
      <c r="N1852" s="706"/>
      <c r="O1852" s="706"/>
      <c r="P1852" s="706"/>
      <c r="Q1852" s="706"/>
    </row>
    <row r="1853" spans="1:17" x14ac:dyDescent="0.25">
      <c r="A1853" s="713" t="s">
        <v>1</v>
      </c>
      <c r="B1853" s="713"/>
      <c r="C1853" s="713"/>
      <c r="D1853" s="713"/>
      <c r="E1853" s="713"/>
      <c r="F1853" s="713"/>
      <c r="G1853" s="713"/>
      <c r="H1853" s="713"/>
      <c r="I1853" s="713"/>
      <c r="J1853" s="713"/>
      <c r="K1853" s="713"/>
      <c r="L1853" s="713"/>
      <c r="M1853" s="713"/>
      <c r="N1853" s="713"/>
      <c r="O1853" s="713"/>
      <c r="P1853" s="713"/>
      <c r="Q1853" s="713"/>
    </row>
    <row r="1854" spans="1:17" x14ac:dyDescent="0.25">
      <c r="A1854" s="713" t="s">
        <v>2</v>
      </c>
      <c r="B1854" s="713"/>
      <c r="C1854" s="713"/>
      <c r="D1854" s="713"/>
      <c r="E1854" s="713"/>
      <c r="F1854" s="713"/>
      <c r="G1854" s="713"/>
      <c r="H1854" s="713"/>
      <c r="I1854" s="713"/>
      <c r="J1854" s="713"/>
      <c r="K1854" s="713"/>
      <c r="L1854" s="713"/>
      <c r="M1854" s="713"/>
      <c r="N1854" s="713"/>
      <c r="O1854" s="713"/>
      <c r="P1854" s="713"/>
      <c r="Q1854" s="713"/>
    </row>
    <row r="1855" spans="1:17" x14ac:dyDescent="0.25">
      <c r="A1855" s="713" t="s">
        <v>3</v>
      </c>
      <c r="B1855" s="713"/>
      <c r="C1855" s="713"/>
      <c r="D1855" s="713"/>
      <c r="E1855" s="713"/>
      <c r="F1855" s="713"/>
      <c r="G1855" s="713"/>
      <c r="H1855" s="713"/>
      <c r="I1855" s="713"/>
      <c r="J1855" s="713"/>
      <c r="K1855" s="713"/>
      <c r="L1855" s="713"/>
      <c r="M1855" s="713"/>
      <c r="N1855" s="713"/>
      <c r="O1855" s="713"/>
      <c r="P1855" s="713"/>
      <c r="Q1855" s="713"/>
    </row>
    <row r="1856" spans="1:17" ht="15" customHeight="1" x14ac:dyDescent="0.25">
      <c r="A1856" s="713" t="s">
        <v>494</v>
      </c>
      <c r="B1856" s="713"/>
      <c r="C1856" s="713"/>
      <c r="D1856" s="713"/>
      <c r="E1856" s="713"/>
      <c r="F1856" s="713"/>
      <c r="G1856" s="713"/>
      <c r="H1856" s="713"/>
      <c r="I1856" s="713"/>
      <c r="J1856" s="713"/>
      <c r="K1856" s="713"/>
      <c r="L1856" s="713"/>
      <c r="M1856" s="713"/>
      <c r="N1856" s="713"/>
      <c r="O1856" s="713"/>
      <c r="P1856" s="713"/>
      <c r="Q1856" s="713"/>
    </row>
    <row r="1857" spans="1:17" x14ac:dyDescent="0.25">
      <c r="A1857" s="714" t="s">
        <v>4</v>
      </c>
      <c r="B1857" s="714"/>
      <c r="C1857" s="714"/>
      <c r="D1857" s="714"/>
      <c r="E1857" s="714"/>
      <c r="F1857" s="714"/>
      <c r="G1857" s="714"/>
      <c r="H1857" s="714"/>
      <c r="I1857" s="714"/>
      <c r="J1857" s="714"/>
      <c r="K1857" s="714"/>
      <c r="L1857" s="714"/>
      <c r="M1857" s="714"/>
      <c r="N1857" s="714"/>
      <c r="O1857" s="714"/>
      <c r="P1857" s="714"/>
      <c r="Q1857" s="714"/>
    </row>
    <row r="1858" spans="1:17" ht="15.75" customHeight="1" x14ac:dyDescent="0.25">
      <c r="A1858" s="737" t="s">
        <v>120</v>
      </c>
      <c r="B1858" s="737"/>
      <c r="C1858" s="737"/>
      <c r="D1858" s="737"/>
      <c r="E1858" s="737"/>
      <c r="F1858" s="737"/>
      <c r="G1858" s="737"/>
      <c r="H1858" s="737"/>
      <c r="I1858" s="737"/>
      <c r="J1858" s="737"/>
      <c r="K1858" s="737"/>
      <c r="L1858" s="737"/>
      <c r="M1858" s="737"/>
      <c r="N1858" s="737"/>
      <c r="O1858" s="737"/>
      <c r="P1858" s="737"/>
      <c r="Q1858" s="737"/>
    </row>
    <row r="1859" spans="1:17" ht="15.75" thickBot="1" x14ac:dyDescent="0.3">
      <c r="A1859" s="304"/>
      <c r="B1859" s="303"/>
      <c r="C1859" s="303"/>
      <c r="D1859" s="303"/>
      <c r="E1859" s="303"/>
      <c r="F1859" s="303"/>
      <c r="G1859" s="304"/>
      <c r="H1859" s="303"/>
      <c r="I1859" s="303"/>
      <c r="J1859" s="303"/>
      <c r="K1859" s="303"/>
      <c r="L1859" s="303"/>
      <c r="M1859" s="303"/>
      <c r="N1859" s="303"/>
      <c r="O1859" s="303"/>
      <c r="P1859" s="303"/>
      <c r="Q1859" s="303"/>
    </row>
    <row r="1860" spans="1:17" ht="15" customHeight="1" thickTop="1" x14ac:dyDescent="0.25">
      <c r="A1860" s="698" t="s">
        <v>6</v>
      </c>
      <c r="B1860" s="700" t="s">
        <v>7</v>
      </c>
      <c r="C1860" s="702" t="s">
        <v>8</v>
      </c>
      <c r="D1860" s="702" t="s">
        <v>9</v>
      </c>
      <c r="E1860" s="702" t="s">
        <v>10</v>
      </c>
      <c r="F1860" s="702" t="s">
        <v>11</v>
      </c>
      <c r="G1860" s="700" t="s">
        <v>12</v>
      </c>
      <c r="H1860" s="704" t="s">
        <v>13</v>
      </c>
      <c r="I1860" s="704" t="s">
        <v>14</v>
      </c>
      <c r="J1860" s="704" t="s">
        <v>15</v>
      </c>
      <c r="K1860" s="715" t="s">
        <v>16</v>
      </c>
      <c r="L1860" s="716"/>
      <c r="M1860" s="716"/>
      <c r="N1860" s="717"/>
      <c r="O1860" s="715" t="s">
        <v>17</v>
      </c>
      <c r="P1860" s="717"/>
      <c r="Q1860" s="708" t="s">
        <v>18</v>
      </c>
    </row>
    <row r="1861" spans="1:17" x14ac:dyDescent="0.25">
      <c r="A1861" s="699"/>
      <c r="B1861" s="701"/>
      <c r="C1861" s="703"/>
      <c r="D1861" s="703"/>
      <c r="E1861" s="703"/>
      <c r="F1861" s="703"/>
      <c r="G1861" s="701"/>
      <c r="H1861" s="705"/>
      <c r="I1861" s="705"/>
      <c r="J1861" s="705"/>
      <c r="K1861" s="718"/>
      <c r="L1861" s="719"/>
      <c r="M1861" s="719"/>
      <c r="N1861" s="720"/>
      <c r="O1861" s="718"/>
      <c r="P1861" s="720"/>
      <c r="Q1861" s="709"/>
    </row>
    <row r="1862" spans="1:17" ht="76.5" customHeight="1" x14ac:dyDescent="0.25">
      <c r="A1862" s="699"/>
      <c r="B1862" s="701"/>
      <c r="C1862" s="703"/>
      <c r="D1862" s="703"/>
      <c r="E1862" s="703"/>
      <c r="F1862" s="703"/>
      <c r="G1862" s="701"/>
      <c r="H1862" s="705"/>
      <c r="I1862" s="705"/>
      <c r="J1862" s="705"/>
      <c r="K1862" s="711" t="s">
        <v>19</v>
      </c>
      <c r="L1862" s="711" t="s">
        <v>20</v>
      </c>
      <c r="M1862" s="711" t="s">
        <v>21</v>
      </c>
      <c r="N1862" s="711" t="s">
        <v>22</v>
      </c>
      <c r="O1862" s="695" t="s">
        <v>23</v>
      </c>
      <c r="P1862" s="695" t="s">
        <v>24</v>
      </c>
      <c r="Q1862" s="709"/>
    </row>
    <row r="1863" spans="1:17" ht="82.5" customHeight="1" thickBot="1" x14ac:dyDescent="0.3">
      <c r="A1863" s="727"/>
      <c r="B1863" s="725"/>
      <c r="C1863" s="707"/>
      <c r="D1863" s="707"/>
      <c r="E1863" s="707"/>
      <c r="F1863" s="707"/>
      <c r="G1863" s="725"/>
      <c r="H1863" s="696"/>
      <c r="I1863" s="696"/>
      <c r="J1863" s="696"/>
      <c r="K1863" s="712"/>
      <c r="L1863" s="712"/>
      <c r="M1863" s="712"/>
      <c r="N1863" s="712"/>
      <c r="O1863" s="696"/>
      <c r="P1863" s="696"/>
      <c r="Q1863" s="710"/>
    </row>
    <row r="1864" spans="1:17" ht="72.75" thickBot="1" x14ac:dyDescent="0.3">
      <c r="A1864" s="129">
        <v>1</v>
      </c>
      <c r="B1864" s="71">
        <v>39201</v>
      </c>
      <c r="C1864" s="164" t="s">
        <v>451</v>
      </c>
      <c r="D1864" s="165" t="s">
        <v>71</v>
      </c>
      <c r="E1864" s="165" t="s">
        <v>72</v>
      </c>
      <c r="F1864" s="71">
        <v>1</v>
      </c>
      <c r="G1864" s="164" t="s">
        <v>75</v>
      </c>
      <c r="H1864" s="72">
        <v>31500</v>
      </c>
      <c r="I1864" s="72">
        <v>31500</v>
      </c>
      <c r="J1864" s="73" t="s">
        <v>28</v>
      </c>
      <c r="K1864" s="74">
        <v>0.25</v>
      </c>
      <c r="L1864" s="74">
        <v>0.25</v>
      </c>
      <c r="M1864" s="74">
        <v>0.25</v>
      </c>
      <c r="N1864" s="74">
        <v>0.25</v>
      </c>
      <c r="O1864" s="83" t="s">
        <v>29</v>
      </c>
      <c r="P1864" s="83"/>
      <c r="Q1864" s="151" t="s">
        <v>30</v>
      </c>
    </row>
    <row r="1865" spans="1:17" ht="15.75" thickTop="1" x14ac:dyDescent="0.25">
      <c r="A1865" s="76"/>
      <c r="B1865" s="588"/>
      <c r="C1865" s="12"/>
      <c r="D1865" s="13"/>
      <c r="E1865" s="13"/>
      <c r="F1865" s="27"/>
      <c r="G1865" s="12"/>
      <c r="H1865" s="69"/>
      <c r="I1865" s="69"/>
      <c r="J1865" s="78"/>
      <c r="K1865" s="79"/>
      <c r="L1865" s="79"/>
      <c r="M1865" s="79"/>
      <c r="N1865" s="79"/>
      <c r="O1865" s="80"/>
      <c r="P1865" s="80"/>
      <c r="Q1865" s="14"/>
    </row>
    <row r="1866" spans="1:17" x14ac:dyDescent="0.25">
      <c r="A1866" s="76"/>
      <c r="B1866" s="588"/>
      <c r="C1866" s="12"/>
      <c r="D1866" s="13"/>
      <c r="E1866" s="13"/>
      <c r="F1866" s="27"/>
      <c r="G1866" s="12"/>
      <c r="H1866" s="69"/>
      <c r="I1866" s="69"/>
      <c r="J1866" s="78"/>
      <c r="K1866" s="79"/>
      <c r="L1866" s="79"/>
      <c r="M1866" s="79"/>
      <c r="N1866" s="79"/>
      <c r="O1866" s="80"/>
      <c r="P1866" s="80"/>
      <c r="Q1866" s="14"/>
    </row>
    <row r="1867" spans="1:17" x14ac:dyDescent="0.25">
      <c r="A1867" s="76"/>
      <c r="B1867" s="588"/>
      <c r="C1867" s="12"/>
      <c r="D1867" s="13"/>
      <c r="E1867" s="13"/>
      <c r="F1867" s="27"/>
      <c r="G1867" s="12"/>
      <c r="H1867" s="69"/>
      <c r="I1867" s="69"/>
      <c r="J1867" s="78"/>
      <c r="K1867" s="79"/>
      <c r="L1867" s="79"/>
      <c r="M1867" s="79"/>
      <c r="N1867" s="79"/>
      <c r="O1867" s="80"/>
      <c r="P1867" s="80"/>
      <c r="Q1867" s="14"/>
    </row>
    <row r="1868" spans="1:17" x14ac:dyDescent="0.25">
      <c r="A1868" s="76"/>
      <c r="B1868" s="588"/>
      <c r="C1868" s="12"/>
      <c r="D1868" s="13"/>
      <c r="E1868" s="13"/>
      <c r="F1868" s="27"/>
      <c r="G1868" s="12"/>
      <c r="H1868" s="69"/>
      <c r="I1868" s="69"/>
      <c r="J1868" s="78"/>
      <c r="K1868" s="79"/>
      <c r="L1868" s="79"/>
      <c r="M1868" s="79"/>
      <c r="N1868" s="79"/>
      <c r="O1868" s="80"/>
      <c r="P1868" s="80"/>
      <c r="Q1868" s="14"/>
    </row>
    <row r="1869" spans="1:17" x14ac:dyDescent="0.25">
      <c r="A1869" s="76"/>
      <c r="B1869" s="588"/>
      <c r="C1869" s="12"/>
      <c r="D1869" s="13"/>
      <c r="E1869" s="13"/>
      <c r="F1869" s="27"/>
      <c r="G1869" s="12"/>
      <c r="H1869" s="69"/>
      <c r="I1869" s="69"/>
      <c r="J1869" s="78"/>
      <c r="K1869" s="79"/>
      <c r="L1869" s="79"/>
      <c r="M1869" s="79"/>
      <c r="N1869" s="79"/>
      <c r="O1869" s="80"/>
      <c r="P1869" s="80"/>
      <c r="Q1869" s="14"/>
    </row>
    <row r="1870" spans="1:17" x14ac:dyDescent="0.25">
      <c r="A1870" s="76"/>
      <c r="B1870" s="588"/>
      <c r="C1870" s="12"/>
      <c r="D1870" s="13"/>
      <c r="E1870" s="13"/>
      <c r="F1870" s="27"/>
      <c r="G1870" s="12"/>
      <c r="H1870" s="69"/>
      <c r="I1870" s="69">
        <v>31500</v>
      </c>
      <c r="J1870" s="78"/>
      <c r="K1870" s="79"/>
      <c r="L1870" s="79"/>
      <c r="M1870" s="79"/>
      <c r="N1870" s="79"/>
      <c r="O1870" s="80"/>
      <c r="P1870" s="80"/>
      <c r="Q1870" s="14"/>
    </row>
    <row r="1871" spans="1:17" x14ac:dyDescent="0.25">
      <c r="A1871" s="76"/>
      <c r="B1871" s="588"/>
      <c r="C1871" s="12"/>
      <c r="D1871" s="13"/>
      <c r="E1871" s="13"/>
      <c r="F1871" s="27"/>
      <c r="G1871" s="12"/>
      <c r="H1871" s="69"/>
      <c r="I1871" s="69"/>
      <c r="J1871" s="78"/>
      <c r="K1871" s="79"/>
      <c r="L1871" s="79"/>
      <c r="M1871" s="79"/>
      <c r="N1871" s="79"/>
      <c r="O1871" s="80"/>
      <c r="P1871" s="80"/>
      <c r="Q1871" s="14"/>
    </row>
    <row r="1872" spans="1:17" x14ac:dyDescent="0.25">
      <c r="A1872" s="76"/>
      <c r="B1872" s="588"/>
      <c r="C1872" s="12"/>
      <c r="D1872" s="13"/>
      <c r="E1872" s="13"/>
      <c r="F1872" s="27"/>
      <c r="G1872" s="12"/>
      <c r="H1872" s="69"/>
      <c r="I1872" s="69"/>
      <c r="J1872" s="78"/>
      <c r="K1872" s="79"/>
      <c r="L1872" s="79"/>
      <c r="M1872" s="79"/>
      <c r="N1872" s="79"/>
      <c r="O1872" s="80"/>
      <c r="P1872" s="80"/>
      <c r="Q1872" s="14"/>
    </row>
    <row r="1873" spans="1:17" x14ac:dyDescent="0.25">
      <c r="A1873" s="76"/>
      <c r="B1873" s="588"/>
      <c r="C1873" s="12"/>
      <c r="D1873" s="13"/>
      <c r="E1873" s="13"/>
      <c r="F1873" s="27"/>
      <c r="G1873" s="12"/>
      <c r="H1873" s="69"/>
      <c r="I1873" s="69"/>
      <c r="J1873" s="78"/>
      <c r="K1873" s="79"/>
      <c r="L1873" s="79"/>
      <c r="M1873" s="79"/>
      <c r="N1873" s="79"/>
      <c r="O1873" s="80"/>
      <c r="P1873" s="80"/>
      <c r="Q1873" s="14"/>
    </row>
    <row r="1874" spans="1:17" x14ac:dyDescent="0.25">
      <c r="A1874" s="76"/>
      <c r="B1874" s="588"/>
      <c r="C1874" s="12"/>
      <c r="D1874" s="13"/>
      <c r="E1874" s="13"/>
      <c r="F1874" s="27"/>
      <c r="G1874" s="12"/>
      <c r="H1874" s="69"/>
      <c r="I1874" s="69"/>
      <c r="J1874" s="78"/>
      <c r="K1874" s="79"/>
      <c r="L1874" s="79"/>
      <c r="M1874" s="79"/>
      <c r="N1874" s="79"/>
      <c r="O1874" s="80"/>
      <c r="P1874" s="80"/>
      <c r="Q1874" s="14"/>
    </row>
    <row r="1875" spans="1:17" x14ac:dyDescent="0.25">
      <c r="A1875" s="76"/>
      <c r="B1875" s="588"/>
      <c r="C1875" s="12"/>
      <c r="D1875" s="13"/>
      <c r="E1875" s="13"/>
      <c r="F1875" s="27"/>
      <c r="G1875" s="12"/>
      <c r="H1875" s="69"/>
      <c r="I1875" s="69"/>
      <c r="J1875" s="78"/>
      <c r="K1875" s="79"/>
      <c r="L1875" s="79"/>
      <c r="M1875" s="79"/>
      <c r="N1875" s="79"/>
      <c r="O1875" s="80"/>
      <c r="P1875" s="80"/>
      <c r="Q1875" s="14"/>
    </row>
    <row r="1876" spans="1:17" x14ac:dyDescent="0.25">
      <c r="A1876" s="76"/>
      <c r="B1876" s="588"/>
      <c r="C1876" s="12"/>
      <c r="D1876" s="13"/>
      <c r="E1876" s="13"/>
      <c r="F1876" s="27"/>
      <c r="G1876" s="12"/>
      <c r="H1876" s="69"/>
      <c r="I1876" s="69"/>
      <c r="J1876" s="78"/>
      <c r="K1876" s="79"/>
      <c r="L1876" s="79"/>
      <c r="M1876" s="79"/>
      <c r="N1876" s="79"/>
      <c r="O1876" s="80"/>
      <c r="P1876" s="80"/>
      <c r="Q1876" s="14"/>
    </row>
    <row r="1877" spans="1:17" x14ac:dyDescent="0.25">
      <c r="A1877" s="76"/>
      <c r="B1877" s="588"/>
      <c r="C1877" s="12"/>
      <c r="D1877" s="13"/>
      <c r="E1877" s="13"/>
      <c r="F1877" s="27"/>
      <c r="G1877" s="12"/>
      <c r="H1877" s="69"/>
      <c r="I1877" s="69"/>
      <c r="J1877" s="78"/>
      <c r="K1877" s="79"/>
      <c r="L1877" s="79"/>
      <c r="M1877" s="79"/>
      <c r="N1877" s="79"/>
      <c r="O1877" s="80"/>
      <c r="P1877" s="80"/>
      <c r="Q1877" s="14"/>
    </row>
    <row r="1878" spans="1:17" x14ac:dyDescent="0.25">
      <c r="A1878" s="76"/>
      <c r="B1878" s="588"/>
      <c r="C1878" s="12"/>
      <c r="D1878" s="13"/>
      <c r="E1878" s="13"/>
      <c r="F1878" s="27"/>
      <c r="G1878" s="12"/>
      <c r="H1878" s="69"/>
      <c r="I1878" s="69"/>
      <c r="J1878" s="78"/>
      <c r="K1878" s="79"/>
      <c r="L1878" s="79"/>
      <c r="M1878" s="79"/>
      <c r="N1878" s="79"/>
      <c r="O1878" s="80"/>
      <c r="P1878" s="80"/>
      <c r="Q1878" s="14"/>
    </row>
    <row r="1879" spans="1:17" x14ac:dyDescent="0.25">
      <c r="A1879" s="76"/>
      <c r="B1879" s="588"/>
      <c r="C1879" s="12"/>
      <c r="D1879" s="13"/>
      <c r="E1879" s="13"/>
      <c r="F1879" s="27"/>
      <c r="G1879" s="12"/>
      <c r="H1879" s="69"/>
      <c r="I1879" s="69"/>
      <c r="J1879" s="78"/>
      <c r="K1879" s="79"/>
      <c r="L1879" s="79"/>
      <c r="M1879" s="79"/>
      <c r="N1879" s="79"/>
      <c r="O1879" s="80"/>
      <c r="P1879" s="80"/>
      <c r="Q1879" s="14"/>
    </row>
    <row r="1880" spans="1:17" x14ac:dyDescent="0.25">
      <c r="A1880" s="76"/>
      <c r="B1880" s="588"/>
      <c r="C1880" s="12"/>
      <c r="D1880" s="13"/>
      <c r="E1880" s="13"/>
      <c r="F1880" s="27"/>
      <c r="G1880" s="12"/>
      <c r="H1880" s="69"/>
      <c r="I1880" s="69"/>
      <c r="J1880" s="78"/>
      <c r="K1880" s="79"/>
      <c r="L1880" s="79"/>
      <c r="M1880" s="79"/>
      <c r="N1880" s="79"/>
      <c r="O1880" s="80"/>
      <c r="P1880" s="80"/>
      <c r="Q1880" s="14"/>
    </row>
    <row r="1881" spans="1:17" x14ac:dyDescent="0.25">
      <c r="A1881" s="76"/>
      <c r="B1881" s="588"/>
      <c r="C1881" s="12"/>
      <c r="D1881" s="13"/>
      <c r="E1881" s="13"/>
      <c r="F1881" s="27"/>
      <c r="G1881" s="12"/>
      <c r="H1881" s="69"/>
      <c r="I1881" s="69"/>
      <c r="J1881" s="78"/>
      <c r="K1881" s="79"/>
      <c r="L1881" s="79"/>
      <c r="M1881" s="79"/>
      <c r="N1881" s="79"/>
      <c r="O1881" s="80"/>
      <c r="P1881" s="80"/>
      <c r="Q1881" s="14"/>
    </row>
    <row r="1882" spans="1:17" x14ac:dyDescent="0.25">
      <c r="A1882" s="76"/>
      <c r="B1882" s="588"/>
      <c r="C1882" s="12"/>
      <c r="D1882" s="13"/>
      <c r="E1882" s="13"/>
      <c r="F1882" s="27"/>
      <c r="G1882" s="12"/>
      <c r="H1882" s="69"/>
      <c r="I1882" s="69"/>
      <c r="J1882" s="78"/>
      <c r="K1882" s="79"/>
      <c r="L1882" s="79"/>
      <c r="M1882" s="79"/>
      <c r="N1882" s="79"/>
      <c r="O1882" s="80"/>
      <c r="P1882" s="80"/>
      <c r="Q1882" s="14"/>
    </row>
    <row r="1883" spans="1:17" x14ac:dyDescent="0.25">
      <c r="A1883" s="76"/>
      <c r="B1883" s="588"/>
      <c r="C1883" s="12"/>
      <c r="D1883" s="13"/>
      <c r="E1883" s="13"/>
      <c r="F1883" s="27"/>
      <c r="G1883" s="12"/>
      <c r="H1883" s="69"/>
      <c r="I1883" s="69"/>
      <c r="J1883" s="78"/>
      <c r="K1883" s="79"/>
      <c r="L1883" s="79"/>
      <c r="M1883" s="79"/>
      <c r="N1883" s="79"/>
      <c r="O1883" s="80"/>
      <c r="P1883" s="80"/>
      <c r="Q1883" s="14"/>
    </row>
    <row r="1884" spans="1:17" x14ac:dyDescent="0.25">
      <c r="A1884" s="76"/>
      <c r="B1884" s="588"/>
      <c r="C1884" s="12"/>
      <c r="D1884" s="13"/>
      <c r="E1884" s="13"/>
      <c r="F1884" s="27"/>
      <c r="G1884" s="12"/>
      <c r="H1884" s="69"/>
      <c r="I1884" s="69"/>
      <c r="J1884" s="78"/>
      <c r="K1884" s="79"/>
      <c r="L1884" s="79"/>
      <c r="M1884" s="79"/>
      <c r="N1884" s="79"/>
      <c r="O1884" s="80"/>
      <c r="P1884" s="80"/>
      <c r="Q1884" s="14"/>
    </row>
    <row r="1885" spans="1:17" x14ac:dyDescent="0.25">
      <c r="A1885" s="76"/>
      <c r="B1885" s="588"/>
      <c r="C1885" s="12"/>
      <c r="D1885" s="13"/>
      <c r="E1885" s="13"/>
      <c r="F1885" s="27"/>
      <c r="G1885" s="12"/>
      <c r="H1885" s="69"/>
      <c r="I1885" s="69"/>
      <c r="J1885" s="78"/>
      <c r="K1885" s="79"/>
      <c r="L1885" s="79"/>
      <c r="M1885" s="79"/>
      <c r="N1885" s="79"/>
      <c r="O1885" s="80"/>
      <c r="P1885" s="80"/>
      <c r="Q1885" s="14"/>
    </row>
    <row r="1886" spans="1:17" x14ac:dyDescent="0.25">
      <c r="A1886" s="76"/>
      <c r="B1886" s="588"/>
      <c r="C1886" s="12"/>
      <c r="D1886" s="13"/>
      <c r="E1886" s="13"/>
      <c r="F1886" s="27"/>
      <c r="G1886" s="12"/>
      <c r="H1886" s="69"/>
      <c r="I1886" s="69"/>
      <c r="J1886" s="78"/>
      <c r="K1886" s="79"/>
      <c r="L1886" s="79"/>
      <c r="M1886" s="79"/>
      <c r="N1886" s="79"/>
      <c r="O1886" s="80"/>
      <c r="P1886" s="80"/>
      <c r="Q1886" s="14"/>
    </row>
    <row r="1887" spans="1:17" x14ac:dyDescent="0.25">
      <c r="A1887" s="76"/>
      <c r="B1887" s="588"/>
      <c r="C1887" s="12"/>
      <c r="D1887" s="13"/>
      <c r="E1887" s="13"/>
      <c r="F1887" s="27"/>
      <c r="G1887" s="12"/>
      <c r="H1887" s="69"/>
      <c r="I1887" s="69"/>
      <c r="J1887" s="78"/>
      <c r="K1887" s="79"/>
      <c r="L1887" s="79"/>
      <c r="M1887" s="79"/>
      <c r="N1887" s="79"/>
      <c r="O1887" s="80"/>
      <c r="P1887" s="80"/>
      <c r="Q1887" s="14"/>
    </row>
    <row r="1888" spans="1:17" x14ac:dyDescent="0.25">
      <c r="A1888" s="76"/>
      <c r="B1888" s="588"/>
      <c r="C1888" s="12"/>
      <c r="D1888" s="13"/>
      <c r="E1888" s="13"/>
      <c r="F1888" s="27"/>
      <c r="G1888" s="12"/>
      <c r="H1888" s="69"/>
      <c r="I1888" s="69"/>
      <c r="J1888" s="78"/>
      <c r="K1888" s="79"/>
      <c r="L1888" s="79"/>
      <c r="M1888" s="79"/>
      <c r="N1888" s="79"/>
      <c r="O1888" s="80"/>
      <c r="P1888" s="80"/>
      <c r="Q1888" s="14"/>
    </row>
    <row r="1889" spans="1:17" x14ac:dyDescent="0.25">
      <c r="A1889" s="76"/>
      <c r="B1889" s="588"/>
      <c r="C1889" s="12"/>
      <c r="D1889" s="13"/>
      <c r="E1889" s="13"/>
      <c r="F1889" s="27"/>
      <c r="G1889" s="12"/>
      <c r="H1889" s="69"/>
      <c r="I1889" s="69"/>
      <c r="J1889" s="78"/>
      <c r="K1889" s="79"/>
      <c r="L1889" s="79"/>
      <c r="M1889" s="79"/>
      <c r="N1889" s="79"/>
      <c r="O1889" s="80"/>
      <c r="P1889" s="80"/>
      <c r="Q1889" s="14"/>
    </row>
    <row r="1890" spans="1:17" x14ac:dyDescent="0.25">
      <c r="A1890" s="76"/>
      <c r="B1890" s="588"/>
      <c r="C1890" s="12"/>
      <c r="D1890" s="13"/>
      <c r="E1890" s="13"/>
      <c r="F1890" s="27"/>
      <c r="G1890" s="12"/>
      <c r="H1890" s="69"/>
      <c r="I1890" s="69"/>
      <c r="J1890" s="78"/>
      <c r="K1890" s="79"/>
      <c r="L1890" s="79"/>
      <c r="M1890" s="79"/>
      <c r="N1890" s="79"/>
      <c r="O1890" s="80"/>
      <c r="P1890" s="80"/>
      <c r="Q1890" s="14"/>
    </row>
    <row r="1891" spans="1:17" x14ac:dyDescent="0.25">
      <c r="A1891" s="706" t="s">
        <v>0</v>
      </c>
      <c r="B1891" s="706"/>
      <c r="C1891" s="706"/>
      <c r="D1891" s="706"/>
      <c r="E1891" s="706"/>
      <c r="F1891" s="706"/>
      <c r="G1891" s="706"/>
      <c r="H1891" s="706"/>
      <c r="I1891" s="706"/>
      <c r="J1891" s="706"/>
      <c r="K1891" s="706"/>
      <c r="L1891" s="706"/>
      <c r="M1891" s="706"/>
      <c r="N1891" s="706"/>
      <c r="O1891" s="706"/>
      <c r="P1891" s="706"/>
      <c r="Q1891" s="706"/>
    </row>
    <row r="1892" spans="1:17" x14ac:dyDescent="0.25">
      <c r="A1892" s="713" t="s">
        <v>1</v>
      </c>
      <c r="B1892" s="713"/>
      <c r="C1892" s="713"/>
      <c r="D1892" s="713"/>
      <c r="E1892" s="713"/>
      <c r="F1892" s="713"/>
      <c r="G1892" s="713"/>
      <c r="H1892" s="713"/>
      <c r="I1892" s="713"/>
      <c r="J1892" s="713"/>
      <c r="K1892" s="713"/>
      <c r="L1892" s="713"/>
      <c r="M1892" s="713"/>
      <c r="N1892" s="713"/>
      <c r="O1892" s="713"/>
      <c r="P1892" s="713"/>
      <c r="Q1892" s="713"/>
    </row>
    <row r="1893" spans="1:17" x14ac:dyDescent="0.25">
      <c r="A1893" s="713" t="s">
        <v>2</v>
      </c>
      <c r="B1893" s="713"/>
      <c r="C1893" s="713"/>
      <c r="D1893" s="713"/>
      <c r="E1893" s="713"/>
      <c r="F1893" s="713"/>
      <c r="G1893" s="713"/>
      <c r="H1893" s="713"/>
      <c r="I1893" s="713"/>
      <c r="J1893" s="713"/>
      <c r="K1893" s="713"/>
      <c r="L1893" s="713"/>
      <c r="M1893" s="713"/>
      <c r="N1893" s="713"/>
      <c r="O1893" s="713"/>
      <c r="P1893" s="713"/>
      <c r="Q1893" s="713"/>
    </row>
    <row r="1894" spans="1:17" x14ac:dyDescent="0.25">
      <c r="A1894" s="713" t="s">
        <v>3</v>
      </c>
      <c r="B1894" s="713"/>
      <c r="C1894" s="713"/>
      <c r="D1894" s="713"/>
      <c r="E1894" s="713"/>
      <c r="F1894" s="713"/>
      <c r="G1894" s="713"/>
      <c r="H1894" s="713"/>
      <c r="I1894" s="713"/>
      <c r="J1894" s="713"/>
      <c r="K1894" s="713"/>
      <c r="L1894" s="713"/>
      <c r="M1894" s="713"/>
      <c r="N1894" s="713"/>
      <c r="O1894" s="713"/>
      <c r="P1894" s="713"/>
      <c r="Q1894" s="713"/>
    </row>
    <row r="1895" spans="1:17" x14ac:dyDescent="0.25">
      <c r="A1895" s="713" t="s">
        <v>494</v>
      </c>
      <c r="B1895" s="713"/>
      <c r="C1895" s="713"/>
      <c r="D1895" s="713"/>
      <c r="E1895" s="713"/>
      <c r="F1895" s="713"/>
      <c r="G1895" s="713"/>
      <c r="H1895" s="713"/>
      <c r="I1895" s="713"/>
      <c r="J1895" s="713"/>
      <c r="K1895" s="713"/>
      <c r="L1895" s="713"/>
      <c r="M1895" s="713"/>
      <c r="N1895" s="713"/>
      <c r="O1895" s="713"/>
      <c r="P1895" s="713"/>
      <c r="Q1895" s="713"/>
    </row>
    <row r="1896" spans="1:17" x14ac:dyDescent="0.25">
      <c r="A1896" s="714" t="s">
        <v>4</v>
      </c>
      <c r="B1896" s="714"/>
      <c r="C1896" s="714"/>
      <c r="D1896" s="714"/>
      <c r="E1896" s="714"/>
      <c r="F1896" s="714"/>
      <c r="G1896" s="714"/>
      <c r="H1896" s="714"/>
      <c r="I1896" s="714"/>
      <c r="J1896" s="714"/>
      <c r="K1896" s="714"/>
      <c r="L1896" s="714"/>
      <c r="M1896" s="714"/>
      <c r="N1896" s="714"/>
      <c r="O1896" s="714"/>
      <c r="P1896" s="714"/>
      <c r="Q1896" s="714"/>
    </row>
    <row r="1897" spans="1:17" x14ac:dyDescent="0.25">
      <c r="A1897" s="737" t="s">
        <v>452</v>
      </c>
      <c r="B1897" s="737"/>
      <c r="C1897" s="737"/>
      <c r="D1897" s="737"/>
      <c r="E1897" s="737"/>
      <c r="F1897" s="737"/>
      <c r="G1897" s="737"/>
      <c r="H1897" s="737"/>
      <c r="I1897" s="737"/>
      <c r="J1897" s="737"/>
      <c r="K1897" s="737"/>
      <c r="L1897" s="737"/>
      <c r="M1897" s="737"/>
      <c r="N1897" s="737"/>
      <c r="O1897" s="737"/>
      <c r="P1897" s="737"/>
      <c r="Q1897" s="737"/>
    </row>
    <row r="1898" spans="1:17" ht="15.75" thickBot="1" x14ac:dyDescent="0.3">
      <c r="A1898" s="304"/>
      <c r="B1898" s="303"/>
      <c r="C1898" s="303"/>
      <c r="D1898" s="303"/>
      <c r="E1898" s="303"/>
      <c r="F1898" s="303"/>
      <c r="G1898" s="304"/>
      <c r="H1898" s="303"/>
      <c r="I1898" s="303"/>
      <c r="J1898" s="303"/>
      <c r="K1898" s="303"/>
      <c r="L1898" s="303"/>
      <c r="M1898" s="303"/>
      <c r="N1898" s="303"/>
      <c r="O1898" s="303"/>
      <c r="P1898" s="303"/>
      <c r="Q1898" s="303"/>
    </row>
    <row r="1899" spans="1:17" ht="15.75" thickTop="1" x14ac:dyDescent="0.25">
      <c r="A1899" s="698" t="s">
        <v>6</v>
      </c>
      <c r="B1899" s="700" t="s">
        <v>7</v>
      </c>
      <c r="C1899" s="702" t="s">
        <v>8</v>
      </c>
      <c r="D1899" s="702" t="s">
        <v>9</v>
      </c>
      <c r="E1899" s="702" t="s">
        <v>10</v>
      </c>
      <c r="F1899" s="702" t="s">
        <v>11</v>
      </c>
      <c r="G1899" s="700" t="s">
        <v>12</v>
      </c>
      <c r="H1899" s="704" t="s">
        <v>13</v>
      </c>
      <c r="I1899" s="704" t="s">
        <v>14</v>
      </c>
      <c r="J1899" s="704" t="s">
        <v>15</v>
      </c>
      <c r="K1899" s="715" t="s">
        <v>16</v>
      </c>
      <c r="L1899" s="716"/>
      <c r="M1899" s="716"/>
      <c r="N1899" s="717"/>
      <c r="O1899" s="715" t="s">
        <v>17</v>
      </c>
      <c r="P1899" s="717"/>
      <c r="Q1899" s="708" t="s">
        <v>18</v>
      </c>
    </row>
    <row r="1900" spans="1:17" x14ac:dyDescent="0.25">
      <c r="A1900" s="699"/>
      <c r="B1900" s="701"/>
      <c r="C1900" s="703"/>
      <c r="D1900" s="703"/>
      <c r="E1900" s="703"/>
      <c r="F1900" s="703"/>
      <c r="G1900" s="701"/>
      <c r="H1900" s="705"/>
      <c r="I1900" s="705"/>
      <c r="J1900" s="705"/>
      <c r="K1900" s="718"/>
      <c r="L1900" s="719"/>
      <c r="M1900" s="719"/>
      <c r="N1900" s="720"/>
      <c r="O1900" s="718"/>
      <c r="P1900" s="720"/>
      <c r="Q1900" s="709"/>
    </row>
    <row r="1901" spans="1:17" x14ac:dyDescent="0.25">
      <c r="A1901" s="699"/>
      <c r="B1901" s="701"/>
      <c r="C1901" s="703"/>
      <c r="D1901" s="703"/>
      <c r="E1901" s="703"/>
      <c r="F1901" s="703"/>
      <c r="G1901" s="701"/>
      <c r="H1901" s="705"/>
      <c r="I1901" s="705"/>
      <c r="J1901" s="705"/>
      <c r="K1901" s="711" t="s">
        <v>19</v>
      </c>
      <c r="L1901" s="711" t="s">
        <v>20</v>
      </c>
      <c r="M1901" s="711" t="s">
        <v>21</v>
      </c>
      <c r="N1901" s="711" t="s">
        <v>22</v>
      </c>
      <c r="O1901" s="695" t="s">
        <v>23</v>
      </c>
      <c r="P1901" s="695" t="s">
        <v>24</v>
      </c>
      <c r="Q1901" s="709"/>
    </row>
    <row r="1902" spans="1:17" ht="15.75" thickBot="1" x14ac:dyDescent="0.3">
      <c r="A1902" s="727"/>
      <c r="B1902" s="725"/>
      <c r="C1902" s="707"/>
      <c r="D1902" s="707"/>
      <c r="E1902" s="707"/>
      <c r="F1902" s="707"/>
      <c r="G1902" s="725"/>
      <c r="H1902" s="696"/>
      <c r="I1902" s="696"/>
      <c r="J1902" s="696"/>
      <c r="K1902" s="712"/>
      <c r="L1902" s="712"/>
      <c r="M1902" s="712"/>
      <c r="N1902" s="712"/>
      <c r="O1902" s="696"/>
      <c r="P1902" s="696"/>
      <c r="Q1902" s="710"/>
    </row>
    <row r="1903" spans="1:17" ht="72.75" thickBot="1" x14ac:dyDescent="0.3">
      <c r="A1903" s="129">
        <v>1</v>
      </c>
      <c r="B1903" s="71">
        <v>39801</v>
      </c>
      <c r="C1903" s="164" t="s">
        <v>175</v>
      </c>
      <c r="D1903" s="165" t="s">
        <v>71</v>
      </c>
      <c r="E1903" s="165" t="s">
        <v>72</v>
      </c>
      <c r="F1903" s="71">
        <v>1</v>
      </c>
      <c r="G1903" s="164" t="s">
        <v>75</v>
      </c>
      <c r="H1903" s="72">
        <v>1488653.29</v>
      </c>
      <c r="I1903" s="72">
        <v>1488653.29</v>
      </c>
      <c r="J1903" s="73" t="s">
        <v>28</v>
      </c>
      <c r="K1903" s="74">
        <v>0.25</v>
      </c>
      <c r="L1903" s="74">
        <v>0.25</v>
      </c>
      <c r="M1903" s="74">
        <v>0.25</v>
      </c>
      <c r="N1903" s="74">
        <v>0.25</v>
      </c>
      <c r="O1903" s="83" t="s">
        <v>29</v>
      </c>
      <c r="P1903" s="83"/>
      <c r="Q1903" s="151" t="s">
        <v>30</v>
      </c>
    </row>
    <row r="1904" spans="1:17" ht="15.75" thickTop="1" x14ac:dyDescent="0.25">
      <c r="A1904" s="76"/>
      <c r="B1904" s="588"/>
      <c r="C1904" s="12"/>
      <c r="D1904" s="13"/>
      <c r="E1904" s="13"/>
      <c r="F1904" s="27"/>
      <c r="G1904" s="12"/>
      <c r="H1904" s="69"/>
      <c r="I1904" s="69"/>
      <c r="J1904" s="78"/>
      <c r="K1904" s="79"/>
      <c r="L1904" s="79"/>
      <c r="M1904" s="79"/>
      <c r="N1904" s="79"/>
      <c r="O1904" s="80"/>
      <c r="P1904" s="80"/>
      <c r="Q1904" s="14"/>
    </row>
    <row r="1905" spans="1:17" x14ac:dyDescent="0.25">
      <c r="A1905" s="76"/>
      <c r="B1905" s="588"/>
      <c r="C1905" s="12"/>
      <c r="D1905" s="13"/>
      <c r="E1905" s="13"/>
      <c r="F1905" s="27"/>
      <c r="G1905" s="12"/>
      <c r="H1905" s="69"/>
      <c r="I1905" s="69"/>
      <c r="J1905" s="78"/>
      <c r="K1905" s="79"/>
      <c r="L1905" s="79"/>
      <c r="M1905" s="79"/>
      <c r="N1905" s="79"/>
      <c r="O1905" s="80"/>
      <c r="P1905" s="80"/>
      <c r="Q1905" s="14"/>
    </row>
    <row r="1906" spans="1:17" x14ac:dyDescent="0.25">
      <c r="A1906" s="76"/>
      <c r="B1906" s="588"/>
      <c r="C1906" s="12"/>
      <c r="D1906" s="13"/>
      <c r="E1906" s="13"/>
      <c r="F1906" s="27"/>
      <c r="G1906" s="12"/>
      <c r="H1906" s="69"/>
      <c r="I1906" s="69"/>
      <c r="J1906" s="78"/>
      <c r="K1906" s="79"/>
      <c r="L1906" s="79"/>
      <c r="M1906" s="79"/>
      <c r="N1906" s="79"/>
      <c r="O1906" s="80"/>
      <c r="P1906" s="80"/>
      <c r="Q1906" s="14"/>
    </row>
    <row r="1907" spans="1:17" x14ac:dyDescent="0.25">
      <c r="A1907" s="76"/>
      <c r="B1907" s="588"/>
      <c r="C1907" s="12"/>
      <c r="D1907" s="13"/>
      <c r="E1907" s="13"/>
      <c r="F1907" s="27"/>
      <c r="G1907" s="12"/>
      <c r="H1907" s="69"/>
      <c r="I1907" s="69">
        <v>1488653.29</v>
      </c>
      <c r="J1907" s="78"/>
      <c r="K1907" s="79"/>
      <c r="L1907" s="79"/>
      <c r="M1907" s="79"/>
      <c r="N1907" s="79"/>
      <c r="O1907" s="80"/>
      <c r="P1907" s="80"/>
      <c r="Q1907" s="14"/>
    </row>
    <row r="1908" spans="1:17" x14ac:dyDescent="0.25">
      <c r="A1908" s="76"/>
      <c r="B1908" s="588"/>
      <c r="C1908" s="12"/>
      <c r="D1908" s="13"/>
      <c r="E1908" s="13"/>
      <c r="F1908" s="27"/>
      <c r="G1908" s="12"/>
      <c r="H1908" s="69"/>
      <c r="I1908" s="69"/>
      <c r="J1908" s="78"/>
      <c r="K1908" s="79"/>
      <c r="L1908" s="79"/>
      <c r="M1908" s="79"/>
      <c r="N1908" s="79"/>
      <c r="O1908" s="80"/>
      <c r="P1908" s="80"/>
      <c r="Q1908" s="14"/>
    </row>
    <row r="1909" spans="1:17" x14ac:dyDescent="0.25">
      <c r="A1909" s="76"/>
      <c r="B1909" s="588"/>
      <c r="C1909" s="12"/>
      <c r="D1909" s="13"/>
      <c r="E1909" s="13"/>
      <c r="F1909" s="27"/>
      <c r="G1909" s="12"/>
      <c r="H1909" s="69"/>
      <c r="I1909" s="69"/>
      <c r="J1909" s="78"/>
      <c r="K1909" s="79"/>
      <c r="L1909" s="79"/>
      <c r="M1909" s="79"/>
      <c r="N1909" s="79"/>
      <c r="O1909" s="80"/>
      <c r="P1909" s="80"/>
      <c r="Q1909" s="14"/>
    </row>
    <row r="1910" spans="1:17" x14ac:dyDescent="0.25">
      <c r="A1910" s="76"/>
      <c r="B1910" s="588"/>
      <c r="C1910" s="12"/>
      <c r="D1910" s="13"/>
      <c r="E1910" s="13"/>
      <c r="F1910" s="27"/>
      <c r="G1910" s="12"/>
      <c r="H1910" s="69"/>
      <c r="I1910" s="69"/>
      <c r="J1910" s="78"/>
      <c r="K1910" s="79"/>
      <c r="L1910" s="79"/>
      <c r="M1910" s="79"/>
      <c r="N1910" s="79"/>
      <c r="O1910" s="80"/>
      <c r="P1910" s="80"/>
      <c r="Q1910" s="14"/>
    </row>
    <row r="1911" spans="1:17" x14ac:dyDescent="0.25">
      <c r="A1911" s="76"/>
      <c r="B1911" s="588"/>
      <c r="C1911" s="12"/>
      <c r="D1911" s="13"/>
      <c r="E1911" s="13"/>
      <c r="F1911" s="27"/>
      <c r="G1911" s="12"/>
      <c r="H1911" s="69"/>
      <c r="I1911" s="69"/>
      <c r="J1911" s="78"/>
      <c r="K1911" s="79"/>
      <c r="L1911" s="79"/>
      <c r="M1911" s="79"/>
      <c r="N1911" s="79"/>
      <c r="O1911" s="80"/>
      <c r="P1911" s="80"/>
      <c r="Q1911" s="14"/>
    </row>
    <row r="1912" spans="1:17" x14ac:dyDescent="0.25">
      <c r="A1912" s="76"/>
      <c r="B1912" s="588"/>
      <c r="C1912" s="12"/>
      <c r="D1912" s="13"/>
      <c r="E1912" s="13"/>
      <c r="F1912" s="27"/>
      <c r="G1912" s="12"/>
      <c r="H1912" s="69"/>
      <c r="I1912" s="69"/>
      <c r="J1912" s="78"/>
      <c r="K1912" s="79"/>
      <c r="L1912" s="79"/>
      <c r="M1912" s="79"/>
      <c r="N1912" s="79"/>
      <c r="O1912" s="80"/>
      <c r="P1912" s="80"/>
      <c r="Q1912" s="14"/>
    </row>
    <row r="1913" spans="1:17" x14ac:dyDescent="0.25">
      <c r="A1913" s="76"/>
      <c r="B1913" s="588"/>
      <c r="C1913" s="12"/>
      <c r="D1913" s="13"/>
      <c r="E1913" s="13"/>
      <c r="F1913" s="27"/>
      <c r="G1913" s="12"/>
      <c r="H1913" s="69"/>
      <c r="I1913" s="69"/>
      <c r="J1913" s="78"/>
      <c r="K1913" s="79"/>
      <c r="L1913" s="79"/>
      <c r="M1913" s="79"/>
      <c r="N1913" s="79"/>
      <c r="O1913" s="80"/>
      <c r="P1913" s="80"/>
      <c r="Q1913" s="14"/>
    </row>
    <row r="1914" spans="1:17" x14ac:dyDescent="0.25">
      <c r="A1914" s="76"/>
      <c r="B1914" s="588"/>
      <c r="C1914" s="12"/>
      <c r="D1914" s="13"/>
      <c r="E1914" s="13"/>
      <c r="F1914" s="27"/>
      <c r="G1914" s="12"/>
      <c r="H1914" s="69"/>
      <c r="I1914" s="69"/>
      <c r="J1914" s="78"/>
      <c r="K1914" s="79"/>
      <c r="L1914" s="79"/>
      <c r="M1914" s="79"/>
      <c r="N1914" s="79"/>
      <c r="O1914" s="80"/>
      <c r="P1914" s="80"/>
      <c r="Q1914" s="14"/>
    </row>
    <row r="1915" spans="1:17" x14ac:dyDescent="0.25">
      <c r="A1915" s="76"/>
      <c r="B1915" s="588"/>
      <c r="C1915" s="12"/>
      <c r="D1915" s="13"/>
      <c r="E1915" s="13"/>
      <c r="F1915" s="27"/>
      <c r="G1915" s="12"/>
      <c r="H1915" s="69"/>
      <c r="I1915" s="69"/>
      <c r="J1915" s="78"/>
      <c r="K1915" s="79"/>
      <c r="L1915" s="79"/>
      <c r="M1915" s="79"/>
      <c r="N1915" s="79"/>
      <c r="O1915" s="80"/>
      <c r="P1915" s="80"/>
      <c r="Q1915" s="14"/>
    </row>
    <row r="1916" spans="1:17" x14ac:dyDescent="0.25">
      <c r="A1916" s="76"/>
      <c r="B1916" s="588"/>
      <c r="C1916" s="12"/>
      <c r="D1916" s="13"/>
      <c r="E1916" s="13"/>
      <c r="F1916" s="27"/>
      <c r="G1916" s="12"/>
      <c r="H1916" s="69"/>
      <c r="I1916" s="69"/>
      <c r="J1916" s="78"/>
      <c r="K1916" s="79"/>
      <c r="L1916" s="79"/>
      <c r="M1916" s="79"/>
      <c r="N1916" s="79"/>
      <c r="O1916" s="80"/>
      <c r="P1916" s="80"/>
      <c r="Q1916" s="14"/>
    </row>
    <row r="1917" spans="1:17" x14ac:dyDescent="0.25">
      <c r="A1917" s="76"/>
      <c r="B1917" s="588"/>
      <c r="C1917" s="12"/>
      <c r="D1917" s="13"/>
      <c r="E1917" s="13"/>
      <c r="F1917" s="27"/>
      <c r="G1917" s="12"/>
      <c r="H1917" s="69"/>
      <c r="I1917" s="69"/>
      <c r="J1917" s="78"/>
      <c r="K1917" s="79"/>
      <c r="L1917" s="79"/>
      <c r="M1917" s="79"/>
      <c r="N1917" s="79"/>
      <c r="O1917" s="80"/>
      <c r="P1917" s="80"/>
      <c r="Q1917" s="14"/>
    </row>
    <row r="1918" spans="1:17" x14ac:dyDescent="0.25">
      <c r="A1918" s="76"/>
      <c r="B1918" s="588"/>
      <c r="C1918" s="12"/>
      <c r="D1918" s="13"/>
      <c r="E1918" s="13"/>
      <c r="F1918" s="27"/>
      <c r="G1918" s="12"/>
      <c r="H1918" s="69"/>
      <c r="I1918" s="69"/>
      <c r="J1918" s="78"/>
      <c r="K1918" s="79"/>
      <c r="L1918" s="79"/>
      <c r="M1918" s="79"/>
      <c r="N1918" s="79"/>
      <c r="O1918" s="80"/>
      <c r="P1918" s="80"/>
      <c r="Q1918" s="14"/>
    </row>
    <row r="1919" spans="1:17" x14ac:dyDescent="0.25">
      <c r="A1919" s="76"/>
      <c r="B1919" s="588"/>
      <c r="C1919" s="12"/>
      <c r="D1919" s="13"/>
      <c r="E1919" s="13"/>
      <c r="F1919" s="27"/>
      <c r="G1919" s="12"/>
      <c r="H1919" s="69"/>
      <c r="I1919" s="69"/>
      <c r="J1919" s="78"/>
      <c r="K1919" s="79"/>
      <c r="L1919" s="79"/>
      <c r="M1919" s="79"/>
      <c r="N1919" s="79"/>
      <c r="O1919" s="80"/>
      <c r="P1919" s="80"/>
      <c r="Q1919" s="14"/>
    </row>
    <row r="1920" spans="1:17" x14ac:dyDescent="0.25">
      <c r="A1920" s="76"/>
      <c r="B1920" s="588"/>
      <c r="C1920" s="12"/>
      <c r="D1920" s="13"/>
      <c r="E1920" s="13"/>
      <c r="F1920" s="27"/>
      <c r="G1920" s="12"/>
      <c r="H1920" s="69"/>
      <c r="I1920" s="69"/>
      <c r="J1920" s="78"/>
      <c r="K1920" s="79"/>
      <c r="L1920" s="79"/>
      <c r="M1920" s="79"/>
      <c r="N1920" s="79"/>
      <c r="O1920" s="80"/>
      <c r="P1920" s="80"/>
      <c r="Q1920" s="14"/>
    </row>
    <row r="1921" spans="1:17" x14ac:dyDescent="0.25">
      <c r="A1921" s="76"/>
      <c r="B1921" s="588"/>
      <c r="C1921" s="12"/>
      <c r="D1921" s="13"/>
      <c r="E1921" s="13"/>
      <c r="F1921" s="27"/>
      <c r="G1921" s="12"/>
      <c r="H1921" s="69"/>
      <c r="I1921" s="69"/>
      <c r="J1921" s="78"/>
      <c r="K1921" s="79"/>
      <c r="L1921" s="79"/>
      <c r="M1921" s="79"/>
      <c r="N1921" s="79"/>
      <c r="O1921" s="80"/>
      <c r="P1921" s="80"/>
      <c r="Q1921" s="14"/>
    </row>
    <row r="1922" spans="1:17" x14ac:dyDescent="0.25">
      <c r="A1922" s="76"/>
      <c r="B1922" s="588"/>
      <c r="C1922" s="12"/>
      <c r="D1922" s="13"/>
      <c r="E1922" s="13"/>
      <c r="F1922" s="27"/>
      <c r="G1922" s="12"/>
      <c r="H1922" s="69"/>
      <c r="I1922" s="69"/>
      <c r="J1922" s="78"/>
      <c r="K1922" s="79"/>
      <c r="L1922" s="79"/>
      <c r="M1922" s="79"/>
      <c r="N1922" s="79"/>
      <c r="O1922" s="80"/>
      <c r="P1922" s="80"/>
      <c r="Q1922" s="14"/>
    </row>
    <row r="1923" spans="1:17" x14ac:dyDescent="0.25">
      <c r="A1923" s="76"/>
      <c r="B1923" s="588"/>
      <c r="C1923" s="12"/>
      <c r="D1923" s="13"/>
      <c r="E1923" s="13"/>
      <c r="F1923" s="27"/>
      <c r="G1923" s="12"/>
      <c r="H1923" s="69"/>
      <c r="I1923" s="69"/>
      <c r="J1923" s="78"/>
      <c r="K1923" s="79"/>
      <c r="L1923" s="79"/>
      <c r="M1923" s="79"/>
      <c r="N1923" s="79"/>
      <c r="O1923" s="80"/>
      <c r="P1923" s="80"/>
      <c r="Q1923" s="14"/>
    </row>
    <row r="1924" spans="1:17" x14ac:dyDescent="0.25">
      <c r="A1924" s="76"/>
      <c r="B1924" s="588"/>
      <c r="C1924" s="12"/>
      <c r="D1924" s="13"/>
      <c r="E1924" s="13"/>
      <c r="F1924" s="27"/>
      <c r="G1924" s="12"/>
      <c r="H1924" s="69"/>
      <c r="I1924" s="69"/>
      <c r="J1924" s="78"/>
      <c r="K1924" s="79"/>
      <c r="L1924" s="79"/>
      <c r="M1924" s="79"/>
      <c r="N1924" s="79"/>
      <c r="O1924" s="80"/>
      <c r="P1924" s="80"/>
      <c r="Q1924" s="14"/>
    </row>
    <row r="1925" spans="1:17" x14ac:dyDescent="0.25">
      <c r="A1925" s="76"/>
      <c r="B1925" s="588"/>
      <c r="C1925" s="12"/>
      <c r="D1925" s="13"/>
      <c r="E1925" s="13"/>
      <c r="F1925" s="27"/>
      <c r="G1925" s="12"/>
      <c r="H1925" s="69"/>
      <c r="I1925" s="69"/>
      <c r="J1925" s="78"/>
      <c r="K1925" s="79"/>
      <c r="L1925" s="79"/>
      <c r="M1925" s="79"/>
      <c r="N1925" s="79"/>
      <c r="O1925" s="80"/>
      <c r="P1925" s="80"/>
      <c r="Q1925" s="14"/>
    </row>
    <row r="1926" spans="1:17" x14ac:dyDescent="0.25">
      <c r="A1926" s="76"/>
      <c r="B1926" s="588"/>
      <c r="C1926" s="12"/>
      <c r="D1926" s="13"/>
      <c r="E1926" s="13"/>
      <c r="F1926" s="27"/>
      <c r="G1926" s="12"/>
      <c r="H1926" s="69"/>
      <c r="I1926" s="69"/>
      <c r="J1926" s="78"/>
      <c r="K1926" s="79"/>
      <c r="L1926" s="79"/>
      <c r="M1926" s="79"/>
      <c r="N1926" s="79"/>
      <c r="O1926" s="80"/>
      <c r="P1926" s="80"/>
      <c r="Q1926" s="14"/>
    </row>
    <row r="1927" spans="1:17" x14ac:dyDescent="0.25">
      <c r="A1927" s="76"/>
      <c r="B1927" s="588"/>
      <c r="C1927" s="12"/>
      <c r="D1927" s="13"/>
      <c r="E1927" s="13"/>
      <c r="F1927" s="27"/>
      <c r="G1927" s="12"/>
      <c r="H1927" s="69"/>
      <c r="I1927" s="69"/>
      <c r="J1927" s="78"/>
      <c r="K1927" s="79"/>
      <c r="L1927" s="79"/>
      <c r="M1927" s="79"/>
      <c r="N1927" s="79"/>
      <c r="O1927" s="80"/>
      <c r="P1927" s="80"/>
      <c r="Q1927" s="14"/>
    </row>
    <row r="1928" spans="1:17" x14ac:dyDescent="0.25">
      <c r="A1928" s="76"/>
      <c r="B1928" s="588"/>
      <c r="C1928" s="12"/>
      <c r="D1928" s="13"/>
      <c r="E1928" s="13"/>
      <c r="F1928" s="27"/>
      <c r="G1928" s="12"/>
      <c r="H1928" s="69"/>
      <c r="I1928" s="69"/>
      <c r="J1928" s="78"/>
      <c r="K1928" s="79"/>
      <c r="L1928" s="79"/>
      <c r="M1928" s="79"/>
      <c r="N1928" s="79"/>
      <c r="O1928" s="80"/>
      <c r="P1928" s="80"/>
      <c r="Q1928" s="14"/>
    </row>
    <row r="1929" spans="1:17" x14ac:dyDescent="0.25">
      <c r="A1929" s="76"/>
      <c r="B1929" s="588"/>
      <c r="C1929" s="12"/>
      <c r="D1929" s="13"/>
      <c r="E1929" s="13"/>
      <c r="F1929" s="27"/>
      <c r="G1929" s="12"/>
      <c r="H1929" s="69"/>
      <c r="I1929" s="69"/>
      <c r="J1929" s="78"/>
      <c r="K1929" s="79"/>
      <c r="L1929" s="79"/>
      <c r="M1929" s="79"/>
      <c r="N1929" s="79"/>
      <c r="O1929" s="80"/>
      <c r="P1929" s="80"/>
      <c r="Q1929" s="14"/>
    </row>
    <row r="1931" spans="1:17" x14ac:dyDescent="0.25">
      <c r="A1931" s="706" t="s">
        <v>0</v>
      </c>
      <c r="B1931" s="706"/>
      <c r="C1931" s="706"/>
      <c r="D1931" s="706"/>
      <c r="E1931" s="706"/>
      <c r="F1931" s="706"/>
      <c r="G1931" s="706"/>
      <c r="H1931" s="706"/>
      <c r="I1931" s="706"/>
      <c r="J1931" s="706"/>
      <c r="K1931" s="706"/>
      <c r="L1931" s="706"/>
      <c r="M1931" s="706"/>
      <c r="N1931" s="706"/>
      <c r="O1931" s="706"/>
      <c r="P1931" s="706"/>
      <c r="Q1931" s="706"/>
    </row>
    <row r="1932" spans="1:17" x14ac:dyDescent="0.25">
      <c r="A1932" s="713" t="s">
        <v>1</v>
      </c>
      <c r="B1932" s="713"/>
      <c r="C1932" s="713"/>
      <c r="D1932" s="713"/>
      <c r="E1932" s="713"/>
      <c r="F1932" s="713"/>
      <c r="G1932" s="713"/>
      <c r="H1932" s="713"/>
      <c r="I1932" s="713"/>
      <c r="J1932" s="713"/>
      <c r="K1932" s="713"/>
      <c r="L1932" s="713"/>
      <c r="M1932" s="713"/>
      <c r="N1932" s="713"/>
      <c r="O1932" s="713"/>
      <c r="P1932" s="713"/>
      <c r="Q1932" s="713"/>
    </row>
    <row r="1933" spans="1:17" x14ac:dyDescent="0.25">
      <c r="A1933" s="713" t="s">
        <v>2</v>
      </c>
      <c r="B1933" s="713"/>
      <c r="C1933" s="713"/>
      <c r="D1933" s="713"/>
      <c r="E1933" s="713"/>
      <c r="F1933" s="713"/>
      <c r="G1933" s="713"/>
      <c r="H1933" s="713"/>
      <c r="I1933" s="713"/>
      <c r="J1933" s="713"/>
      <c r="K1933" s="713"/>
      <c r="L1933" s="713"/>
      <c r="M1933" s="713"/>
      <c r="N1933" s="713"/>
      <c r="O1933" s="713"/>
      <c r="P1933" s="713"/>
      <c r="Q1933" s="713"/>
    </row>
    <row r="1934" spans="1:17" x14ac:dyDescent="0.25">
      <c r="A1934" s="713" t="s">
        <v>3</v>
      </c>
      <c r="B1934" s="713"/>
      <c r="C1934" s="713"/>
      <c r="D1934" s="713"/>
      <c r="E1934" s="713"/>
      <c r="F1934" s="713"/>
      <c r="G1934" s="713"/>
      <c r="H1934" s="713"/>
      <c r="I1934" s="713"/>
      <c r="J1934" s="713"/>
      <c r="K1934" s="713"/>
      <c r="L1934" s="713"/>
      <c r="M1934" s="713"/>
      <c r="N1934" s="713"/>
      <c r="O1934" s="713"/>
      <c r="P1934" s="713"/>
      <c r="Q1934" s="713"/>
    </row>
    <row r="1935" spans="1:17" x14ac:dyDescent="0.25">
      <c r="A1935" s="713" t="s">
        <v>494</v>
      </c>
      <c r="B1935" s="713"/>
      <c r="C1935" s="713"/>
      <c r="D1935" s="713"/>
      <c r="E1935" s="713"/>
      <c r="F1935" s="713"/>
      <c r="G1935" s="713"/>
      <c r="H1935" s="713"/>
      <c r="I1935" s="713"/>
      <c r="J1935" s="713"/>
      <c r="K1935" s="713"/>
      <c r="L1935" s="713"/>
      <c r="M1935" s="713"/>
      <c r="N1935" s="713"/>
      <c r="O1935" s="713"/>
      <c r="P1935" s="713"/>
      <c r="Q1935" s="713"/>
    </row>
    <row r="1936" spans="1:17" x14ac:dyDescent="0.25">
      <c r="A1936" s="714" t="s">
        <v>4</v>
      </c>
      <c r="B1936" s="714"/>
      <c r="C1936" s="714"/>
      <c r="D1936" s="714"/>
      <c r="E1936" s="714"/>
      <c r="F1936" s="714"/>
      <c r="G1936" s="714"/>
      <c r="H1936" s="714"/>
      <c r="I1936" s="714"/>
      <c r="J1936" s="714"/>
      <c r="K1936" s="714"/>
      <c r="L1936" s="714"/>
      <c r="M1936" s="714"/>
      <c r="N1936" s="714"/>
      <c r="O1936" s="714"/>
      <c r="P1936" s="714"/>
      <c r="Q1936" s="714"/>
    </row>
    <row r="1937" spans="1:17" x14ac:dyDescent="0.25">
      <c r="A1937" s="737" t="s">
        <v>116</v>
      </c>
      <c r="B1937" s="737"/>
      <c r="C1937" s="737"/>
      <c r="D1937" s="737"/>
      <c r="E1937" s="737"/>
      <c r="F1937" s="737"/>
      <c r="G1937" s="737"/>
      <c r="H1937" s="737"/>
      <c r="I1937" s="737"/>
      <c r="J1937" s="737"/>
      <c r="K1937" s="737"/>
      <c r="L1937" s="737"/>
      <c r="M1937" s="737"/>
      <c r="N1937" s="737"/>
      <c r="O1937" s="737"/>
      <c r="P1937" s="737"/>
      <c r="Q1937" s="737"/>
    </row>
    <row r="1938" spans="1:17" ht="15.75" thickBot="1" x14ac:dyDescent="0.3">
      <c r="A1938" s="304"/>
      <c r="B1938" s="303"/>
      <c r="C1938" s="303"/>
      <c r="D1938" s="303"/>
      <c r="E1938" s="303"/>
      <c r="F1938" s="303"/>
      <c r="G1938" s="304"/>
      <c r="H1938" s="303"/>
      <c r="I1938" s="303"/>
      <c r="J1938" s="303"/>
      <c r="K1938" s="303"/>
      <c r="L1938" s="303"/>
      <c r="M1938" s="303"/>
      <c r="N1938" s="303"/>
      <c r="O1938" s="303"/>
      <c r="P1938" s="303"/>
      <c r="Q1938" s="303"/>
    </row>
    <row r="1939" spans="1:17" ht="15.75" thickTop="1" x14ac:dyDescent="0.25">
      <c r="A1939" s="698" t="s">
        <v>6</v>
      </c>
      <c r="B1939" s="700" t="s">
        <v>7</v>
      </c>
      <c r="C1939" s="702" t="s">
        <v>8</v>
      </c>
      <c r="D1939" s="702" t="s">
        <v>9</v>
      </c>
      <c r="E1939" s="702" t="s">
        <v>10</v>
      </c>
      <c r="F1939" s="702" t="s">
        <v>11</v>
      </c>
      <c r="G1939" s="700" t="s">
        <v>12</v>
      </c>
      <c r="H1939" s="704" t="s">
        <v>13</v>
      </c>
      <c r="I1939" s="704" t="s">
        <v>14</v>
      </c>
      <c r="J1939" s="704" t="s">
        <v>15</v>
      </c>
      <c r="K1939" s="715" t="s">
        <v>16</v>
      </c>
      <c r="L1939" s="716"/>
      <c r="M1939" s="716"/>
      <c r="N1939" s="717"/>
      <c r="O1939" s="715" t="s">
        <v>17</v>
      </c>
      <c r="P1939" s="717"/>
      <c r="Q1939" s="708" t="s">
        <v>18</v>
      </c>
    </row>
    <row r="1940" spans="1:17" x14ac:dyDescent="0.25">
      <c r="A1940" s="699"/>
      <c r="B1940" s="701"/>
      <c r="C1940" s="703"/>
      <c r="D1940" s="703"/>
      <c r="E1940" s="703"/>
      <c r="F1940" s="703"/>
      <c r="G1940" s="701"/>
      <c r="H1940" s="705"/>
      <c r="I1940" s="705"/>
      <c r="J1940" s="705"/>
      <c r="K1940" s="718"/>
      <c r="L1940" s="719"/>
      <c r="M1940" s="719"/>
      <c r="N1940" s="720"/>
      <c r="O1940" s="718"/>
      <c r="P1940" s="720"/>
      <c r="Q1940" s="709"/>
    </row>
    <row r="1941" spans="1:17" x14ac:dyDescent="0.25">
      <c r="A1941" s="699"/>
      <c r="B1941" s="701"/>
      <c r="C1941" s="703"/>
      <c r="D1941" s="703"/>
      <c r="E1941" s="703"/>
      <c r="F1941" s="703"/>
      <c r="G1941" s="701"/>
      <c r="H1941" s="705"/>
      <c r="I1941" s="705"/>
      <c r="J1941" s="705"/>
      <c r="K1941" s="711" t="s">
        <v>19</v>
      </c>
      <c r="L1941" s="711" t="s">
        <v>20</v>
      </c>
      <c r="M1941" s="711" t="s">
        <v>21</v>
      </c>
      <c r="N1941" s="711" t="s">
        <v>22</v>
      </c>
      <c r="O1941" s="695" t="s">
        <v>23</v>
      </c>
      <c r="P1941" s="695" t="s">
        <v>24</v>
      </c>
      <c r="Q1941" s="709"/>
    </row>
    <row r="1942" spans="1:17" ht="15.75" thickBot="1" x14ac:dyDescent="0.3">
      <c r="A1942" s="727"/>
      <c r="B1942" s="725"/>
      <c r="C1942" s="707"/>
      <c r="D1942" s="707"/>
      <c r="E1942" s="707"/>
      <c r="F1942" s="707"/>
      <c r="G1942" s="725"/>
      <c r="H1942" s="696"/>
      <c r="I1942" s="696"/>
      <c r="J1942" s="696"/>
      <c r="K1942" s="712"/>
      <c r="L1942" s="712"/>
      <c r="M1942" s="712"/>
      <c r="N1942" s="712"/>
      <c r="O1942" s="696"/>
      <c r="P1942" s="696"/>
      <c r="Q1942" s="710"/>
    </row>
    <row r="1943" spans="1:17" ht="72.75" thickBot="1" x14ac:dyDescent="0.3">
      <c r="A1943" s="129">
        <v>1</v>
      </c>
      <c r="B1943" s="71">
        <v>51101</v>
      </c>
      <c r="C1943" s="164" t="s">
        <v>456</v>
      </c>
      <c r="D1943" s="165" t="s">
        <v>71</v>
      </c>
      <c r="E1943" s="165" t="s">
        <v>72</v>
      </c>
      <c r="F1943" s="71">
        <v>25</v>
      </c>
      <c r="G1943" s="164" t="s">
        <v>75</v>
      </c>
      <c r="H1943" s="72">
        <f>I1943/F1943</f>
        <v>400</v>
      </c>
      <c r="I1943" s="72">
        <v>10000</v>
      </c>
      <c r="J1943" s="73" t="s">
        <v>28</v>
      </c>
      <c r="K1943" s="74">
        <v>0.25</v>
      </c>
      <c r="L1943" s="74">
        <v>0.25</v>
      </c>
      <c r="M1943" s="74">
        <v>0.25</v>
      </c>
      <c r="N1943" s="74">
        <v>0.25</v>
      </c>
      <c r="O1943" s="83" t="s">
        <v>29</v>
      </c>
      <c r="P1943" s="83"/>
      <c r="Q1943" s="151" t="s">
        <v>30</v>
      </c>
    </row>
    <row r="1944" spans="1:17" ht="15.75" thickTop="1" x14ac:dyDescent="0.25"/>
    <row r="1948" spans="1:17" x14ac:dyDescent="0.25">
      <c r="I1948" s="61">
        <f>SUM(I1943:I1947)</f>
        <v>10000</v>
      </c>
    </row>
    <row r="1955" spans="1:17" ht="96" customHeight="1" x14ac:dyDescent="0.25"/>
    <row r="1956" spans="1:17" ht="69.75" customHeight="1" x14ac:dyDescent="0.25"/>
    <row r="1961" spans="1:17" x14ac:dyDescent="0.25">
      <c r="A1961" s="706" t="s">
        <v>0</v>
      </c>
      <c r="B1961" s="706"/>
      <c r="C1961" s="706"/>
      <c r="D1961" s="706"/>
      <c r="E1961" s="706"/>
      <c r="F1961" s="706"/>
      <c r="G1961" s="706"/>
      <c r="H1961" s="706"/>
      <c r="I1961" s="706"/>
      <c r="J1961" s="706"/>
      <c r="K1961" s="706"/>
      <c r="L1961" s="706"/>
      <c r="M1961" s="706"/>
      <c r="N1961" s="706"/>
      <c r="O1961" s="706"/>
      <c r="P1961" s="706"/>
      <c r="Q1961" s="706"/>
    </row>
    <row r="1962" spans="1:17" x14ac:dyDescent="0.25">
      <c r="A1962" s="713" t="s">
        <v>1</v>
      </c>
      <c r="B1962" s="713"/>
      <c r="C1962" s="713"/>
      <c r="D1962" s="713"/>
      <c r="E1962" s="713"/>
      <c r="F1962" s="713"/>
      <c r="G1962" s="713"/>
      <c r="H1962" s="713"/>
      <c r="I1962" s="713"/>
      <c r="J1962" s="713"/>
      <c r="K1962" s="713"/>
      <c r="L1962" s="713"/>
      <c r="M1962" s="713"/>
      <c r="N1962" s="713"/>
      <c r="O1962" s="713"/>
      <c r="P1962" s="713"/>
      <c r="Q1962" s="713"/>
    </row>
    <row r="1963" spans="1:17" x14ac:dyDescent="0.25">
      <c r="A1963" s="713" t="s">
        <v>2</v>
      </c>
      <c r="B1963" s="713"/>
      <c r="C1963" s="713"/>
      <c r="D1963" s="713"/>
      <c r="E1963" s="713"/>
      <c r="F1963" s="713"/>
      <c r="G1963" s="713"/>
      <c r="H1963" s="713"/>
      <c r="I1963" s="713"/>
      <c r="J1963" s="713"/>
      <c r="K1963" s="713"/>
      <c r="L1963" s="713"/>
      <c r="M1963" s="713"/>
      <c r="N1963" s="713"/>
      <c r="O1963" s="713"/>
      <c r="P1963" s="713"/>
      <c r="Q1963" s="713"/>
    </row>
    <row r="1964" spans="1:17" x14ac:dyDescent="0.25">
      <c r="A1964" s="713" t="s">
        <v>3</v>
      </c>
      <c r="B1964" s="713"/>
      <c r="C1964" s="713"/>
      <c r="D1964" s="713"/>
      <c r="E1964" s="713"/>
      <c r="F1964" s="713"/>
      <c r="G1964" s="713"/>
      <c r="H1964" s="713"/>
      <c r="I1964" s="713"/>
      <c r="J1964" s="713"/>
      <c r="K1964" s="713"/>
      <c r="L1964" s="713"/>
      <c r="M1964" s="713"/>
      <c r="N1964" s="713"/>
      <c r="O1964" s="713"/>
      <c r="P1964" s="713"/>
      <c r="Q1964" s="713"/>
    </row>
    <row r="1965" spans="1:17" x14ac:dyDescent="0.25">
      <c r="A1965" s="713" t="s">
        <v>494</v>
      </c>
      <c r="B1965" s="713"/>
      <c r="C1965" s="713"/>
      <c r="D1965" s="713"/>
      <c r="E1965" s="713"/>
      <c r="F1965" s="713"/>
      <c r="G1965" s="713"/>
      <c r="H1965" s="713"/>
      <c r="I1965" s="713"/>
      <c r="J1965" s="713"/>
      <c r="K1965" s="713"/>
      <c r="L1965" s="713"/>
      <c r="M1965" s="713"/>
      <c r="N1965" s="713"/>
      <c r="O1965" s="713"/>
      <c r="P1965" s="713"/>
      <c r="Q1965" s="713"/>
    </row>
    <row r="1966" spans="1:17" x14ac:dyDescent="0.25">
      <c r="A1966" s="714" t="s">
        <v>4</v>
      </c>
      <c r="B1966" s="714"/>
      <c r="C1966" s="714"/>
      <c r="D1966" s="714"/>
      <c r="E1966" s="714"/>
      <c r="F1966" s="714"/>
      <c r="G1966" s="714"/>
      <c r="H1966" s="714"/>
      <c r="I1966" s="714"/>
      <c r="J1966" s="714"/>
      <c r="K1966" s="714"/>
      <c r="L1966" s="714"/>
      <c r="M1966" s="714"/>
      <c r="N1966" s="714"/>
      <c r="O1966" s="714"/>
      <c r="P1966" s="714"/>
      <c r="Q1966" s="714"/>
    </row>
    <row r="1967" spans="1:17" x14ac:dyDescent="0.25">
      <c r="A1967" s="737" t="s">
        <v>488</v>
      </c>
      <c r="B1967" s="737"/>
      <c r="C1967" s="737"/>
      <c r="D1967" s="737"/>
      <c r="E1967" s="737"/>
      <c r="F1967" s="737"/>
      <c r="G1967" s="737"/>
      <c r="H1967" s="737"/>
      <c r="I1967" s="737"/>
      <c r="J1967" s="737"/>
      <c r="K1967" s="737"/>
      <c r="L1967" s="737"/>
      <c r="M1967" s="737"/>
      <c r="N1967" s="737"/>
      <c r="O1967" s="737"/>
      <c r="P1967" s="737"/>
      <c r="Q1967" s="737"/>
    </row>
    <row r="1968" spans="1:17" ht="15.75" thickBot="1" x14ac:dyDescent="0.3">
      <c r="A1968" s="304"/>
      <c r="B1968" s="303"/>
      <c r="C1968" s="303"/>
      <c r="D1968" s="303"/>
      <c r="E1968" s="303"/>
      <c r="F1968" s="303"/>
      <c r="G1968" s="304"/>
      <c r="H1968" s="303"/>
      <c r="I1968" s="303"/>
      <c r="J1968" s="303"/>
      <c r="K1968" s="303"/>
      <c r="L1968" s="303"/>
      <c r="M1968" s="303"/>
      <c r="N1968" s="303"/>
      <c r="O1968" s="303"/>
      <c r="P1968" s="303"/>
      <c r="Q1968" s="303"/>
    </row>
    <row r="1969" spans="1:17" ht="15.75" thickTop="1" x14ac:dyDescent="0.25">
      <c r="A1969" s="698" t="s">
        <v>6</v>
      </c>
      <c r="B1969" s="700" t="s">
        <v>7</v>
      </c>
      <c r="C1969" s="702" t="s">
        <v>8</v>
      </c>
      <c r="D1969" s="702" t="s">
        <v>9</v>
      </c>
      <c r="E1969" s="702" t="s">
        <v>10</v>
      </c>
      <c r="F1969" s="702" t="s">
        <v>11</v>
      </c>
      <c r="G1969" s="700" t="s">
        <v>12</v>
      </c>
      <c r="H1969" s="704" t="s">
        <v>13</v>
      </c>
      <c r="I1969" s="704" t="s">
        <v>14</v>
      </c>
      <c r="J1969" s="704" t="s">
        <v>15</v>
      </c>
      <c r="K1969" s="715" t="s">
        <v>16</v>
      </c>
      <c r="L1969" s="716"/>
      <c r="M1969" s="716"/>
      <c r="N1969" s="717"/>
      <c r="O1969" s="715" t="s">
        <v>17</v>
      </c>
      <c r="P1969" s="717"/>
      <c r="Q1969" s="708" t="s">
        <v>18</v>
      </c>
    </row>
    <row r="1970" spans="1:17" x14ac:dyDescent="0.25">
      <c r="A1970" s="699"/>
      <c r="B1970" s="701"/>
      <c r="C1970" s="703"/>
      <c r="D1970" s="703"/>
      <c r="E1970" s="703"/>
      <c r="F1970" s="703"/>
      <c r="G1970" s="701"/>
      <c r="H1970" s="705"/>
      <c r="I1970" s="705"/>
      <c r="J1970" s="705"/>
      <c r="K1970" s="718"/>
      <c r="L1970" s="719"/>
      <c r="M1970" s="719"/>
      <c r="N1970" s="720"/>
      <c r="O1970" s="718"/>
      <c r="P1970" s="720"/>
      <c r="Q1970" s="709"/>
    </row>
    <row r="1971" spans="1:17" x14ac:dyDescent="0.25">
      <c r="A1971" s="699"/>
      <c r="B1971" s="701"/>
      <c r="C1971" s="703"/>
      <c r="D1971" s="703"/>
      <c r="E1971" s="703"/>
      <c r="F1971" s="703"/>
      <c r="G1971" s="701"/>
      <c r="H1971" s="705"/>
      <c r="I1971" s="705"/>
      <c r="J1971" s="705"/>
      <c r="K1971" s="711" t="s">
        <v>19</v>
      </c>
      <c r="L1971" s="711" t="s">
        <v>20</v>
      </c>
      <c r="M1971" s="711" t="s">
        <v>21</v>
      </c>
      <c r="N1971" s="711" t="s">
        <v>22</v>
      </c>
      <c r="O1971" s="695" t="s">
        <v>23</v>
      </c>
      <c r="P1971" s="695" t="s">
        <v>24</v>
      </c>
      <c r="Q1971" s="709"/>
    </row>
    <row r="1972" spans="1:17" x14ac:dyDescent="0.25">
      <c r="A1972" s="699"/>
      <c r="B1972" s="701"/>
      <c r="C1972" s="703"/>
      <c r="D1972" s="703"/>
      <c r="E1972" s="703"/>
      <c r="F1972" s="703"/>
      <c r="G1972" s="701"/>
      <c r="H1972" s="705"/>
      <c r="I1972" s="705"/>
      <c r="J1972" s="705"/>
      <c r="K1972" s="746"/>
      <c r="L1972" s="746"/>
      <c r="M1972" s="746"/>
      <c r="N1972" s="746"/>
      <c r="O1972" s="705"/>
      <c r="P1972" s="705"/>
      <c r="Q1972" s="709"/>
    </row>
    <row r="1973" spans="1:17" ht="36" x14ac:dyDescent="0.25">
      <c r="A1973" s="569"/>
      <c r="B1973" s="649">
        <v>51501</v>
      </c>
      <c r="C1973" s="7" t="s">
        <v>512</v>
      </c>
      <c r="D1973" s="7" t="s">
        <v>71</v>
      </c>
      <c r="E1973" s="7" t="s">
        <v>72</v>
      </c>
      <c r="F1973" s="7">
        <v>1</v>
      </c>
      <c r="G1973" s="649" t="s">
        <v>39</v>
      </c>
      <c r="H1973" s="650">
        <v>45000</v>
      </c>
      <c r="I1973" s="575">
        <v>45000</v>
      </c>
      <c r="J1973" s="758" t="s">
        <v>28</v>
      </c>
      <c r="K1973" s="576">
        <v>1</v>
      </c>
      <c r="L1973" s="576">
        <v>0</v>
      </c>
      <c r="M1973" s="576">
        <v>0</v>
      </c>
      <c r="N1973" s="576">
        <v>0</v>
      </c>
      <c r="O1973" s="569"/>
      <c r="P1973" s="569"/>
      <c r="Q1973" s="760" t="s">
        <v>30</v>
      </c>
    </row>
    <row r="1974" spans="1:17" ht="36" x14ac:dyDescent="0.25">
      <c r="A1974" s="570">
        <v>1</v>
      </c>
      <c r="B1974" s="570">
        <v>51501</v>
      </c>
      <c r="C1974" s="571" t="s">
        <v>513</v>
      </c>
      <c r="D1974" s="572" t="s">
        <v>71</v>
      </c>
      <c r="E1974" s="572" t="s">
        <v>72</v>
      </c>
      <c r="F1974" s="570">
        <v>1</v>
      </c>
      <c r="G1974" s="571" t="s">
        <v>39</v>
      </c>
      <c r="H1974" s="573">
        <v>15000</v>
      </c>
      <c r="I1974" s="573">
        <v>15000</v>
      </c>
      <c r="J1974" s="759"/>
      <c r="K1974" s="576">
        <v>1</v>
      </c>
      <c r="L1974" s="576">
        <v>0</v>
      </c>
      <c r="M1974" s="576">
        <v>0</v>
      </c>
      <c r="N1974" s="576">
        <v>0</v>
      </c>
      <c r="O1974" s="574" t="s">
        <v>29</v>
      </c>
      <c r="P1974" s="574"/>
      <c r="Q1974" s="761"/>
    </row>
    <row r="1979" spans="1:17" x14ac:dyDescent="0.25">
      <c r="I1979" s="61">
        <v>60000</v>
      </c>
    </row>
    <row r="1987" spans="1:17" ht="96" customHeight="1" x14ac:dyDescent="0.25"/>
    <row r="1992" spans="1:17" x14ac:dyDescent="0.25">
      <c r="A1992" s="706" t="s">
        <v>0</v>
      </c>
      <c r="B1992" s="706"/>
      <c r="C1992" s="706"/>
      <c r="D1992" s="706"/>
      <c r="E1992" s="706"/>
      <c r="F1992" s="706"/>
      <c r="G1992" s="706"/>
      <c r="H1992" s="706"/>
      <c r="I1992" s="706"/>
      <c r="J1992" s="706"/>
      <c r="K1992" s="706"/>
      <c r="L1992" s="706"/>
      <c r="M1992" s="706"/>
      <c r="N1992" s="706"/>
      <c r="O1992" s="706"/>
      <c r="P1992" s="706"/>
      <c r="Q1992" s="706"/>
    </row>
    <row r="1993" spans="1:17" x14ac:dyDescent="0.25">
      <c r="A1993" s="713" t="s">
        <v>1</v>
      </c>
      <c r="B1993" s="713"/>
      <c r="C1993" s="713"/>
      <c r="D1993" s="713"/>
      <c r="E1993" s="713"/>
      <c r="F1993" s="713"/>
      <c r="G1993" s="713"/>
      <c r="H1993" s="713"/>
      <c r="I1993" s="713"/>
      <c r="J1993" s="713"/>
      <c r="K1993" s="713"/>
      <c r="L1993" s="713"/>
      <c r="M1993" s="713"/>
      <c r="N1993" s="713"/>
      <c r="O1993" s="713"/>
      <c r="P1993" s="713"/>
      <c r="Q1993" s="713"/>
    </row>
    <row r="1994" spans="1:17" x14ac:dyDescent="0.25">
      <c r="A1994" s="713" t="s">
        <v>2</v>
      </c>
      <c r="B1994" s="713"/>
      <c r="C1994" s="713"/>
      <c r="D1994" s="713"/>
      <c r="E1994" s="713"/>
      <c r="F1994" s="713"/>
      <c r="G1994" s="713"/>
      <c r="H1994" s="713"/>
      <c r="I1994" s="713"/>
      <c r="J1994" s="713"/>
      <c r="K1994" s="713"/>
      <c r="L1994" s="713"/>
      <c r="M1994" s="713"/>
      <c r="N1994" s="713"/>
      <c r="O1994" s="713"/>
      <c r="P1994" s="713"/>
      <c r="Q1994" s="713"/>
    </row>
    <row r="1995" spans="1:17" x14ac:dyDescent="0.25">
      <c r="A1995" s="713" t="s">
        <v>3</v>
      </c>
      <c r="B1995" s="713"/>
      <c r="C1995" s="713"/>
      <c r="D1995" s="713"/>
      <c r="E1995" s="713"/>
      <c r="F1995" s="713"/>
      <c r="G1995" s="713"/>
      <c r="H1995" s="713"/>
      <c r="I1995" s="713"/>
      <c r="J1995" s="713"/>
      <c r="K1995" s="713"/>
      <c r="L1995" s="713"/>
      <c r="M1995" s="713"/>
      <c r="N1995" s="713"/>
      <c r="O1995" s="713"/>
      <c r="P1995" s="713"/>
      <c r="Q1995" s="713"/>
    </row>
    <row r="1996" spans="1:17" x14ac:dyDescent="0.25">
      <c r="A1996" s="713" t="s">
        <v>494</v>
      </c>
      <c r="B1996" s="713"/>
      <c r="C1996" s="713"/>
      <c r="D1996" s="713"/>
      <c r="E1996" s="713"/>
      <c r="F1996" s="713"/>
      <c r="G1996" s="713"/>
      <c r="H1996" s="713"/>
      <c r="I1996" s="713"/>
      <c r="J1996" s="713"/>
      <c r="K1996" s="713"/>
      <c r="L1996" s="713"/>
      <c r="M1996" s="713"/>
      <c r="N1996" s="713"/>
      <c r="O1996" s="713"/>
      <c r="P1996" s="713"/>
      <c r="Q1996" s="713"/>
    </row>
    <row r="1997" spans="1:17" x14ac:dyDescent="0.25">
      <c r="A1997" s="714" t="s">
        <v>4</v>
      </c>
      <c r="B1997" s="714"/>
      <c r="C1997" s="714"/>
      <c r="D1997" s="714"/>
      <c r="E1997" s="714"/>
      <c r="F1997" s="714"/>
      <c r="G1997" s="714"/>
      <c r="H1997" s="714"/>
      <c r="I1997" s="714"/>
      <c r="J1997" s="714"/>
      <c r="K1997" s="714"/>
      <c r="L1997" s="714"/>
      <c r="M1997" s="714"/>
      <c r="N1997" s="714"/>
      <c r="O1997" s="714"/>
      <c r="P1997" s="714"/>
      <c r="Q1997" s="714"/>
    </row>
    <row r="1998" spans="1:17" x14ac:dyDescent="0.25">
      <c r="A1998" s="737" t="s">
        <v>117</v>
      </c>
      <c r="B1998" s="737"/>
      <c r="C1998" s="737"/>
      <c r="D1998" s="737"/>
      <c r="E1998" s="737"/>
      <c r="F1998" s="737"/>
      <c r="G1998" s="737"/>
      <c r="H1998" s="737"/>
      <c r="I1998" s="737"/>
      <c r="J1998" s="737"/>
      <c r="K1998" s="737"/>
      <c r="L1998" s="737"/>
      <c r="M1998" s="737"/>
      <c r="N1998" s="737"/>
      <c r="O1998" s="737"/>
      <c r="P1998" s="737"/>
      <c r="Q1998" s="737"/>
    </row>
    <row r="1999" spans="1:17" ht="15.75" thickBot="1" x14ac:dyDescent="0.3">
      <c r="A1999" s="304"/>
      <c r="B1999" s="303"/>
      <c r="C1999" s="303"/>
      <c r="D1999" s="303"/>
      <c r="E1999" s="303"/>
      <c r="F1999" s="303"/>
      <c r="G1999" s="304"/>
      <c r="H1999" s="303"/>
      <c r="I1999" s="303"/>
      <c r="J1999" s="303"/>
      <c r="K1999" s="303"/>
      <c r="L1999" s="303"/>
      <c r="M1999" s="303"/>
      <c r="N1999" s="303"/>
      <c r="O1999" s="303"/>
      <c r="P1999" s="303"/>
      <c r="Q1999" s="303"/>
    </row>
    <row r="2000" spans="1:17" ht="15.75" thickTop="1" x14ac:dyDescent="0.25">
      <c r="A2000" s="698" t="s">
        <v>6</v>
      </c>
      <c r="B2000" s="700" t="s">
        <v>7</v>
      </c>
      <c r="C2000" s="702" t="s">
        <v>8</v>
      </c>
      <c r="D2000" s="702" t="s">
        <v>9</v>
      </c>
      <c r="E2000" s="702" t="s">
        <v>10</v>
      </c>
      <c r="F2000" s="702" t="s">
        <v>11</v>
      </c>
      <c r="G2000" s="700" t="s">
        <v>12</v>
      </c>
      <c r="H2000" s="704" t="s">
        <v>13</v>
      </c>
      <c r="I2000" s="704" t="s">
        <v>14</v>
      </c>
      <c r="J2000" s="704" t="s">
        <v>15</v>
      </c>
      <c r="K2000" s="715" t="s">
        <v>16</v>
      </c>
      <c r="L2000" s="716"/>
      <c r="M2000" s="716"/>
      <c r="N2000" s="717"/>
      <c r="O2000" s="715" t="s">
        <v>17</v>
      </c>
      <c r="P2000" s="717"/>
      <c r="Q2000" s="708" t="s">
        <v>18</v>
      </c>
    </row>
    <row r="2001" spans="1:17" x14ac:dyDescent="0.25">
      <c r="A2001" s="699"/>
      <c r="B2001" s="701"/>
      <c r="C2001" s="703"/>
      <c r="D2001" s="703"/>
      <c r="E2001" s="703"/>
      <c r="F2001" s="703"/>
      <c r="G2001" s="701"/>
      <c r="H2001" s="705"/>
      <c r="I2001" s="705"/>
      <c r="J2001" s="705"/>
      <c r="K2001" s="718"/>
      <c r="L2001" s="719"/>
      <c r="M2001" s="719"/>
      <c r="N2001" s="720"/>
      <c r="O2001" s="718"/>
      <c r="P2001" s="720"/>
      <c r="Q2001" s="709"/>
    </row>
    <row r="2002" spans="1:17" x14ac:dyDescent="0.25">
      <c r="A2002" s="699"/>
      <c r="B2002" s="701"/>
      <c r="C2002" s="703"/>
      <c r="D2002" s="703"/>
      <c r="E2002" s="703"/>
      <c r="F2002" s="703"/>
      <c r="G2002" s="701"/>
      <c r="H2002" s="705"/>
      <c r="I2002" s="705"/>
      <c r="J2002" s="705"/>
      <c r="K2002" s="711" t="s">
        <v>19</v>
      </c>
      <c r="L2002" s="711" t="s">
        <v>20</v>
      </c>
      <c r="M2002" s="711" t="s">
        <v>21</v>
      </c>
      <c r="N2002" s="711" t="s">
        <v>22</v>
      </c>
      <c r="O2002" s="695" t="s">
        <v>23</v>
      </c>
      <c r="P2002" s="695" t="s">
        <v>24</v>
      </c>
      <c r="Q2002" s="709"/>
    </row>
    <row r="2003" spans="1:17" ht="15.75" thickBot="1" x14ac:dyDescent="0.3">
      <c r="A2003" s="727"/>
      <c r="B2003" s="725"/>
      <c r="C2003" s="707"/>
      <c r="D2003" s="707"/>
      <c r="E2003" s="707"/>
      <c r="F2003" s="707"/>
      <c r="G2003" s="725"/>
      <c r="H2003" s="696"/>
      <c r="I2003" s="696"/>
      <c r="J2003" s="696"/>
      <c r="K2003" s="712"/>
      <c r="L2003" s="712"/>
      <c r="M2003" s="712"/>
      <c r="N2003" s="712"/>
      <c r="O2003" s="696"/>
      <c r="P2003" s="696"/>
      <c r="Q2003" s="710"/>
    </row>
    <row r="2004" spans="1:17" ht="23.25" customHeight="1" x14ac:dyDescent="0.25">
      <c r="A2004" s="52">
        <v>1</v>
      </c>
      <c r="B2004" s="53">
        <v>56401</v>
      </c>
      <c r="C2004" s="5" t="s">
        <v>457</v>
      </c>
      <c r="D2004" s="731" t="s">
        <v>71</v>
      </c>
      <c r="E2004" s="731" t="s">
        <v>72</v>
      </c>
      <c r="F2004" s="53">
        <v>2</v>
      </c>
      <c r="G2004" s="5" t="s">
        <v>75</v>
      </c>
      <c r="H2004" s="159">
        <v>5750</v>
      </c>
      <c r="I2004" s="159">
        <f>H2004*F2004</f>
        <v>11500</v>
      </c>
      <c r="J2004" s="214" t="s">
        <v>28</v>
      </c>
      <c r="K2004" s="86">
        <v>0</v>
      </c>
      <c r="L2004" s="86">
        <v>1</v>
      </c>
      <c r="M2004" s="86">
        <v>0</v>
      </c>
      <c r="N2004" s="86">
        <v>0</v>
      </c>
      <c r="O2004" s="54" t="s">
        <v>29</v>
      </c>
      <c r="P2004" s="54"/>
      <c r="Q2004" s="728" t="s">
        <v>30</v>
      </c>
    </row>
    <row r="2005" spans="1:17" ht="27" customHeight="1" thickBot="1" x14ac:dyDescent="0.3">
      <c r="A2005" s="223">
        <v>5</v>
      </c>
      <c r="B2005" s="224">
        <v>56401</v>
      </c>
      <c r="C2005" s="224" t="s">
        <v>458</v>
      </c>
      <c r="D2005" s="733"/>
      <c r="E2005" s="733"/>
      <c r="F2005" s="224">
        <v>2</v>
      </c>
      <c r="G2005" s="224" t="s">
        <v>75</v>
      </c>
      <c r="H2005" s="226">
        <v>9650</v>
      </c>
      <c r="I2005" s="226">
        <f>H2005*F2005</f>
        <v>19300</v>
      </c>
      <c r="J2005" s="57" t="s">
        <v>28</v>
      </c>
      <c r="K2005" s="58">
        <v>0</v>
      </c>
      <c r="L2005" s="58">
        <v>1</v>
      </c>
      <c r="M2005" s="58">
        <v>0</v>
      </c>
      <c r="N2005" s="58">
        <v>0</v>
      </c>
      <c r="O2005" s="26" t="s">
        <v>29</v>
      </c>
      <c r="P2005" s="225"/>
      <c r="Q2005" s="730"/>
    </row>
    <row r="2006" spans="1:17" ht="15.75" thickTop="1" x14ac:dyDescent="0.25">
      <c r="I2006" s="61"/>
    </row>
    <row r="2007" spans="1:17" x14ac:dyDescent="0.25">
      <c r="I2007" s="61"/>
    </row>
    <row r="2008" spans="1:17" x14ac:dyDescent="0.25">
      <c r="I2008" s="61"/>
    </row>
    <row r="2009" spans="1:17" x14ac:dyDescent="0.25">
      <c r="I2009" s="61"/>
    </row>
    <row r="2010" spans="1:17" x14ac:dyDescent="0.25">
      <c r="I2010" s="61">
        <f>SUM(I2004:I2009)</f>
        <v>30800</v>
      </c>
    </row>
    <row r="2011" spans="1:17" x14ac:dyDescent="0.25">
      <c r="I2011" s="61"/>
    </row>
    <row r="2012" spans="1:17" x14ac:dyDescent="0.25">
      <c r="I2012" s="61"/>
    </row>
    <row r="2013" spans="1:17" x14ac:dyDescent="0.25">
      <c r="I2013" s="61"/>
    </row>
    <row r="2014" spans="1:17" x14ac:dyDescent="0.25">
      <c r="I2014" s="61"/>
    </row>
    <row r="2015" spans="1:17" x14ac:dyDescent="0.25">
      <c r="I2015" s="61"/>
    </row>
    <row r="2016" spans="1:17" x14ac:dyDescent="0.25">
      <c r="I2016" s="61"/>
    </row>
    <row r="2017" spans="9:9" x14ac:dyDescent="0.25">
      <c r="I2017" s="61"/>
    </row>
    <row r="2018" spans="9:9" x14ac:dyDescent="0.25">
      <c r="I2018" s="61"/>
    </row>
    <row r="2019" spans="9:9" x14ac:dyDescent="0.25">
      <c r="I2019" s="61"/>
    </row>
    <row r="2020" spans="9:9" x14ac:dyDescent="0.25">
      <c r="I2020" s="61"/>
    </row>
    <row r="2021" spans="9:9" x14ac:dyDescent="0.25">
      <c r="I2021" s="61"/>
    </row>
    <row r="2022" spans="9:9" x14ac:dyDescent="0.25">
      <c r="I2022" s="61"/>
    </row>
    <row r="2023" spans="9:9" x14ac:dyDescent="0.25">
      <c r="I2023" s="277">
        <f>SUM(I135+I166+I268+I289+J311+I364+I386+I425+I463+I503+I543+I583+I621+I675+I726+I759+I796+I821+I862+I903+I938+I976+I1014+I1052+I1070+I1091+I1131+I1173+I1198+I1239+I1282+I1326+I1367+I1405+I1446+I1484+I1519+I1560+I1595+I1635+I1676+I1713+I1752+I1791+I1828+I1870+I1907+I1948+I1979+I2010)</f>
        <v>23090229.489999998</v>
      </c>
    </row>
  </sheetData>
  <mergeCells count="1457">
    <mergeCell ref="D2004:D2005"/>
    <mergeCell ref="E2004:E2005"/>
    <mergeCell ref="Q2004:Q2005"/>
    <mergeCell ref="A1996:Q1996"/>
    <mergeCell ref="A1997:Q1997"/>
    <mergeCell ref="A1998:Q1998"/>
    <mergeCell ref="A2000:A2003"/>
    <mergeCell ref="B2000:B2003"/>
    <mergeCell ref="C2000:C2003"/>
    <mergeCell ref="D2000:D2003"/>
    <mergeCell ref="E2000:E2003"/>
    <mergeCell ref="F2000:F2003"/>
    <mergeCell ref="G2000:G2003"/>
    <mergeCell ref="H2000:H2003"/>
    <mergeCell ref="I2000:I2003"/>
    <mergeCell ref="J2000:J2003"/>
    <mergeCell ref="K2000:N2001"/>
    <mergeCell ref="O2000:P2001"/>
    <mergeCell ref="Q2000:Q2003"/>
    <mergeCell ref="K2002:K2003"/>
    <mergeCell ref="L2002:L2003"/>
    <mergeCell ref="M2002:M2003"/>
    <mergeCell ref="N2002:N2003"/>
    <mergeCell ref="O2002:O2003"/>
    <mergeCell ref="P2002:P2003"/>
    <mergeCell ref="A1961:Q1961"/>
    <mergeCell ref="A1962:Q1962"/>
    <mergeCell ref="A1963:Q1963"/>
    <mergeCell ref="A1964:Q1964"/>
    <mergeCell ref="A1965:Q1965"/>
    <mergeCell ref="A1966:Q1966"/>
    <mergeCell ref="A1967:Q1967"/>
    <mergeCell ref="A1969:A1972"/>
    <mergeCell ref="B1969:B1972"/>
    <mergeCell ref="C1969:C1972"/>
    <mergeCell ref="D1969:D1972"/>
    <mergeCell ref="E1969:E1972"/>
    <mergeCell ref="F1969:F1972"/>
    <mergeCell ref="G1969:G1972"/>
    <mergeCell ref="H1969:H1972"/>
    <mergeCell ref="I1969:I1972"/>
    <mergeCell ref="J1969:J1972"/>
    <mergeCell ref="K1969:N1970"/>
    <mergeCell ref="O1969:P1970"/>
    <mergeCell ref="Q1969:Q1972"/>
    <mergeCell ref="K1971:K1972"/>
    <mergeCell ref="L1971:L1972"/>
    <mergeCell ref="M1971:M1972"/>
    <mergeCell ref="N1971:N1972"/>
    <mergeCell ref="O1971:O1972"/>
    <mergeCell ref="P1971:P1972"/>
    <mergeCell ref="A1931:Q1931"/>
    <mergeCell ref="A1932:Q1932"/>
    <mergeCell ref="A1933:Q1933"/>
    <mergeCell ref="A1934:Q1934"/>
    <mergeCell ref="A1935:Q1935"/>
    <mergeCell ref="A1936:Q1936"/>
    <mergeCell ref="A1937:Q1937"/>
    <mergeCell ref="A1939:A1942"/>
    <mergeCell ref="B1939:B1942"/>
    <mergeCell ref="C1939:C1942"/>
    <mergeCell ref="D1939:D1942"/>
    <mergeCell ref="E1939:E1942"/>
    <mergeCell ref="F1939:F1942"/>
    <mergeCell ref="G1939:G1942"/>
    <mergeCell ref="H1939:H1942"/>
    <mergeCell ref="I1939:I1942"/>
    <mergeCell ref="J1939:J1942"/>
    <mergeCell ref="K1939:N1940"/>
    <mergeCell ref="O1939:P1940"/>
    <mergeCell ref="Q1939:Q1942"/>
    <mergeCell ref="K1941:K1942"/>
    <mergeCell ref="L1941:L1942"/>
    <mergeCell ref="M1941:M1942"/>
    <mergeCell ref="N1941:N1942"/>
    <mergeCell ref="O1941:O1942"/>
    <mergeCell ref="P1941:P1942"/>
    <mergeCell ref="A1897:Q1897"/>
    <mergeCell ref="A1899:A1902"/>
    <mergeCell ref="B1899:B1902"/>
    <mergeCell ref="C1899:C1902"/>
    <mergeCell ref="D1899:D1902"/>
    <mergeCell ref="E1899:E1902"/>
    <mergeCell ref="F1899:F1902"/>
    <mergeCell ref="G1899:G1902"/>
    <mergeCell ref="H1899:H1902"/>
    <mergeCell ref="I1899:I1902"/>
    <mergeCell ref="J1899:J1902"/>
    <mergeCell ref="K1899:N1900"/>
    <mergeCell ref="O1899:P1900"/>
    <mergeCell ref="Q1899:Q1902"/>
    <mergeCell ref="K1901:K1902"/>
    <mergeCell ref="L1901:L1902"/>
    <mergeCell ref="M1901:M1902"/>
    <mergeCell ref="N1901:N1902"/>
    <mergeCell ref="O1901:O1902"/>
    <mergeCell ref="P1901:P1902"/>
    <mergeCell ref="A1852:Q1852"/>
    <mergeCell ref="A1853:Q1853"/>
    <mergeCell ref="A1854:Q1854"/>
    <mergeCell ref="A1855:Q1855"/>
    <mergeCell ref="A1860:A1863"/>
    <mergeCell ref="B1860:B1863"/>
    <mergeCell ref="C1860:C1863"/>
    <mergeCell ref="D1860:D1863"/>
    <mergeCell ref="E1860:E1863"/>
    <mergeCell ref="F1860:F1863"/>
    <mergeCell ref="G1860:G1863"/>
    <mergeCell ref="H1860:H1863"/>
    <mergeCell ref="I1860:I1863"/>
    <mergeCell ref="J1860:J1863"/>
    <mergeCell ref="K1860:N1861"/>
    <mergeCell ref="O1860:P1861"/>
    <mergeCell ref="Q1860:Q1863"/>
    <mergeCell ref="K1862:K1863"/>
    <mergeCell ref="L1862:L1863"/>
    <mergeCell ref="M1862:M1863"/>
    <mergeCell ref="N1862:N1863"/>
    <mergeCell ref="O1862:O1863"/>
    <mergeCell ref="P1862:P1863"/>
    <mergeCell ref="A1856:Q1856"/>
    <mergeCell ref="A1813:Q1813"/>
    <mergeCell ref="A1814:Q1814"/>
    <mergeCell ref="A1815:Q1815"/>
    <mergeCell ref="A1816:Q1816"/>
    <mergeCell ref="A1817:Q1817"/>
    <mergeCell ref="A1818:Q1818"/>
    <mergeCell ref="A1819:Q1819"/>
    <mergeCell ref="A1821:A1824"/>
    <mergeCell ref="B1821:B1824"/>
    <mergeCell ref="C1821:C1824"/>
    <mergeCell ref="D1821:D1824"/>
    <mergeCell ref="E1821:E1824"/>
    <mergeCell ref="F1821:F1824"/>
    <mergeCell ref="G1821:G1824"/>
    <mergeCell ref="H1821:H1824"/>
    <mergeCell ref="I1821:I1824"/>
    <mergeCell ref="J1821:J1824"/>
    <mergeCell ref="K1821:N1822"/>
    <mergeCell ref="O1821:P1822"/>
    <mergeCell ref="Q1821:Q1824"/>
    <mergeCell ref="K1823:K1824"/>
    <mergeCell ref="L1823:L1824"/>
    <mergeCell ref="M1823:M1824"/>
    <mergeCell ref="N1823:N1824"/>
    <mergeCell ref="O1823:O1824"/>
    <mergeCell ref="P1823:P1824"/>
    <mergeCell ref="A1775:Q1775"/>
    <mergeCell ref="A1776:Q1776"/>
    <mergeCell ref="A1777:Q1777"/>
    <mergeCell ref="A1778:Q1778"/>
    <mergeCell ref="A1779:Q1779"/>
    <mergeCell ref="A1780:Q1780"/>
    <mergeCell ref="A1781:Q1781"/>
    <mergeCell ref="A1783:A1786"/>
    <mergeCell ref="B1783:B1786"/>
    <mergeCell ref="C1783:C1786"/>
    <mergeCell ref="D1783:D1786"/>
    <mergeCell ref="E1783:E1786"/>
    <mergeCell ref="F1783:F1786"/>
    <mergeCell ref="G1783:G1786"/>
    <mergeCell ref="H1783:H1786"/>
    <mergeCell ref="I1783:I1786"/>
    <mergeCell ref="J1783:J1786"/>
    <mergeCell ref="K1783:N1784"/>
    <mergeCell ref="O1783:P1784"/>
    <mergeCell ref="Q1783:Q1786"/>
    <mergeCell ref="K1785:K1786"/>
    <mergeCell ref="L1785:L1786"/>
    <mergeCell ref="M1785:M1786"/>
    <mergeCell ref="N1785:N1786"/>
    <mergeCell ref="O1785:O1786"/>
    <mergeCell ref="P1785:P1786"/>
    <mergeCell ref="C1744:C1747"/>
    <mergeCell ref="D1744:D1747"/>
    <mergeCell ref="E1744:E1747"/>
    <mergeCell ref="F1744:F1747"/>
    <mergeCell ref="G1744:G1747"/>
    <mergeCell ref="H1744:H1747"/>
    <mergeCell ref="I1744:I1747"/>
    <mergeCell ref="J1744:J1747"/>
    <mergeCell ref="K1744:N1745"/>
    <mergeCell ref="O1744:P1745"/>
    <mergeCell ref="Q1744:Q1747"/>
    <mergeCell ref="K1746:K1747"/>
    <mergeCell ref="L1746:L1747"/>
    <mergeCell ref="M1746:M1747"/>
    <mergeCell ref="N1746:N1747"/>
    <mergeCell ref="O1746:O1747"/>
    <mergeCell ref="P1746:P1747"/>
    <mergeCell ref="A1697:Q1697"/>
    <mergeCell ref="A1698:Q1698"/>
    <mergeCell ref="A1699:Q1699"/>
    <mergeCell ref="A1700:Q1700"/>
    <mergeCell ref="A1701:Q1701"/>
    <mergeCell ref="A1702:Q1702"/>
    <mergeCell ref="A1703:Q1703"/>
    <mergeCell ref="A1705:A1708"/>
    <mergeCell ref="B1705:B1708"/>
    <mergeCell ref="C1705:C1708"/>
    <mergeCell ref="D1705:D1708"/>
    <mergeCell ref="E1705:E1708"/>
    <mergeCell ref="F1705:F1708"/>
    <mergeCell ref="G1705:G1708"/>
    <mergeCell ref="H1705:H1708"/>
    <mergeCell ref="I1705:I1708"/>
    <mergeCell ref="J1705:J1708"/>
    <mergeCell ref="K1705:N1706"/>
    <mergeCell ref="O1705:P1706"/>
    <mergeCell ref="Q1705:Q1708"/>
    <mergeCell ref="K1707:K1708"/>
    <mergeCell ref="L1707:L1708"/>
    <mergeCell ref="M1707:M1708"/>
    <mergeCell ref="N1707:N1708"/>
    <mergeCell ref="O1707:O1708"/>
    <mergeCell ref="P1707:P1708"/>
    <mergeCell ref="A1661:Q1661"/>
    <mergeCell ref="A1662:Q1662"/>
    <mergeCell ref="A1663:Q1663"/>
    <mergeCell ref="A1664:Q1664"/>
    <mergeCell ref="A1666:A1669"/>
    <mergeCell ref="B1666:B1669"/>
    <mergeCell ref="C1666:C1669"/>
    <mergeCell ref="D1666:D1669"/>
    <mergeCell ref="E1666:E1669"/>
    <mergeCell ref="F1666:F1669"/>
    <mergeCell ref="G1666:G1669"/>
    <mergeCell ref="H1666:H1669"/>
    <mergeCell ref="I1666:I1669"/>
    <mergeCell ref="J1666:J1669"/>
    <mergeCell ref="K1666:N1667"/>
    <mergeCell ref="O1666:P1667"/>
    <mergeCell ref="Q1666:Q1669"/>
    <mergeCell ref="K1668:K1669"/>
    <mergeCell ref="L1668:L1669"/>
    <mergeCell ref="M1668:M1669"/>
    <mergeCell ref="N1668:N1669"/>
    <mergeCell ref="O1668:O1669"/>
    <mergeCell ref="P1668:P1669"/>
    <mergeCell ref="F1626:F1629"/>
    <mergeCell ref="G1626:G1629"/>
    <mergeCell ref="H1626:H1629"/>
    <mergeCell ref="I1626:I1629"/>
    <mergeCell ref="J1626:J1629"/>
    <mergeCell ref="K1626:N1627"/>
    <mergeCell ref="O1626:P1627"/>
    <mergeCell ref="Q1626:Q1629"/>
    <mergeCell ref="K1628:K1629"/>
    <mergeCell ref="L1628:L1629"/>
    <mergeCell ref="M1628:M1629"/>
    <mergeCell ref="N1628:N1629"/>
    <mergeCell ref="O1628:O1629"/>
    <mergeCell ref="P1628:P1629"/>
    <mergeCell ref="A1658:Q1658"/>
    <mergeCell ref="A1659:Q1659"/>
    <mergeCell ref="A1660:Q1660"/>
    <mergeCell ref="D1554:D1557"/>
    <mergeCell ref="E1554:E1557"/>
    <mergeCell ref="Q1554:Q1557"/>
    <mergeCell ref="A1578:Q1578"/>
    <mergeCell ref="A1579:Q1579"/>
    <mergeCell ref="A1580:Q1580"/>
    <mergeCell ref="A1581:Q1581"/>
    <mergeCell ref="A1582:Q1582"/>
    <mergeCell ref="A1583:Q1583"/>
    <mergeCell ref="A1584:Q1584"/>
    <mergeCell ref="A1586:A1589"/>
    <mergeCell ref="B1586:B1589"/>
    <mergeCell ref="C1586:C1589"/>
    <mergeCell ref="D1586:D1589"/>
    <mergeCell ref="E1586:E1589"/>
    <mergeCell ref="F1586:F1589"/>
    <mergeCell ref="G1586:G1589"/>
    <mergeCell ref="H1586:H1589"/>
    <mergeCell ref="I1586:I1589"/>
    <mergeCell ref="J1586:J1589"/>
    <mergeCell ref="K1586:N1587"/>
    <mergeCell ref="O1586:P1587"/>
    <mergeCell ref="Q1586:Q1589"/>
    <mergeCell ref="K1588:K1589"/>
    <mergeCell ref="L1588:L1589"/>
    <mergeCell ref="M1588:M1589"/>
    <mergeCell ref="N1588:N1589"/>
    <mergeCell ref="O1588:O1589"/>
    <mergeCell ref="P1588:P1589"/>
    <mergeCell ref="A1546:Q1546"/>
    <mergeCell ref="A1547:Q1547"/>
    <mergeCell ref="A1548:Q1548"/>
    <mergeCell ref="A1550:A1553"/>
    <mergeCell ref="B1550:B1553"/>
    <mergeCell ref="C1550:C1553"/>
    <mergeCell ref="D1550:D1553"/>
    <mergeCell ref="E1550:E1553"/>
    <mergeCell ref="F1550:F1553"/>
    <mergeCell ref="G1550:G1553"/>
    <mergeCell ref="H1550:H1553"/>
    <mergeCell ref="I1550:I1553"/>
    <mergeCell ref="J1550:J1553"/>
    <mergeCell ref="K1550:N1551"/>
    <mergeCell ref="O1550:P1551"/>
    <mergeCell ref="Q1550:Q1553"/>
    <mergeCell ref="K1552:K1553"/>
    <mergeCell ref="L1552:L1553"/>
    <mergeCell ref="M1552:M1553"/>
    <mergeCell ref="N1552:N1553"/>
    <mergeCell ref="O1552:O1553"/>
    <mergeCell ref="P1552:P1553"/>
    <mergeCell ref="D1510:D1513"/>
    <mergeCell ref="E1510:E1513"/>
    <mergeCell ref="F1510:F1513"/>
    <mergeCell ref="G1510:G1513"/>
    <mergeCell ref="H1510:H1513"/>
    <mergeCell ref="I1510:I1513"/>
    <mergeCell ref="J1510:J1513"/>
    <mergeCell ref="K1510:N1511"/>
    <mergeCell ref="O1510:P1511"/>
    <mergeCell ref="Q1510:Q1513"/>
    <mergeCell ref="K1512:K1513"/>
    <mergeCell ref="L1512:L1513"/>
    <mergeCell ref="M1512:M1513"/>
    <mergeCell ref="N1512:N1513"/>
    <mergeCell ref="O1512:O1513"/>
    <mergeCell ref="P1512:P1513"/>
    <mergeCell ref="D1514:D1515"/>
    <mergeCell ref="E1514:E1515"/>
    <mergeCell ref="Q1514:Q1515"/>
    <mergeCell ref="D1440:D1441"/>
    <mergeCell ref="E1440:E1441"/>
    <mergeCell ref="Q1440:Q1441"/>
    <mergeCell ref="A1465:Q1465"/>
    <mergeCell ref="A1466:Q1466"/>
    <mergeCell ref="A1467:Q1467"/>
    <mergeCell ref="A1468:Q1468"/>
    <mergeCell ref="A1469:Q1469"/>
    <mergeCell ref="A1470:Q1470"/>
    <mergeCell ref="A1471:Q1471"/>
    <mergeCell ref="A1473:A1476"/>
    <mergeCell ref="B1473:B1476"/>
    <mergeCell ref="C1473:C1476"/>
    <mergeCell ref="D1473:D1476"/>
    <mergeCell ref="E1473:E1476"/>
    <mergeCell ref="F1473:F1476"/>
    <mergeCell ref="G1473:G1476"/>
    <mergeCell ref="H1473:H1476"/>
    <mergeCell ref="I1473:I1476"/>
    <mergeCell ref="J1473:J1476"/>
    <mergeCell ref="K1473:N1474"/>
    <mergeCell ref="O1473:P1474"/>
    <mergeCell ref="Q1473:Q1476"/>
    <mergeCell ref="K1475:K1476"/>
    <mergeCell ref="L1475:L1476"/>
    <mergeCell ref="M1475:M1476"/>
    <mergeCell ref="N1475:N1476"/>
    <mergeCell ref="O1475:O1476"/>
    <mergeCell ref="P1475:P1476"/>
    <mergeCell ref="A1436:A1439"/>
    <mergeCell ref="B1436:B1439"/>
    <mergeCell ref="C1436:C1439"/>
    <mergeCell ref="D1436:D1439"/>
    <mergeCell ref="E1436:E1439"/>
    <mergeCell ref="F1436:F1439"/>
    <mergeCell ref="G1436:G1439"/>
    <mergeCell ref="H1436:H1439"/>
    <mergeCell ref="I1436:I1439"/>
    <mergeCell ref="J1436:J1439"/>
    <mergeCell ref="K1436:N1437"/>
    <mergeCell ref="O1436:P1437"/>
    <mergeCell ref="Q1436:Q1439"/>
    <mergeCell ref="K1438:K1439"/>
    <mergeCell ref="L1438:L1439"/>
    <mergeCell ref="M1438:M1439"/>
    <mergeCell ref="N1438:N1439"/>
    <mergeCell ref="O1438:O1439"/>
    <mergeCell ref="P1438:P1439"/>
    <mergeCell ref="A1391:Q1391"/>
    <mergeCell ref="A1392:Q1392"/>
    <mergeCell ref="A1393:Q1393"/>
    <mergeCell ref="A1394:Q1394"/>
    <mergeCell ref="A1395:Q1395"/>
    <mergeCell ref="A1397:A1400"/>
    <mergeCell ref="B1397:B1400"/>
    <mergeCell ref="C1397:C1400"/>
    <mergeCell ref="D1397:D1400"/>
    <mergeCell ref="E1397:E1400"/>
    <mergeCell ref="F1397:F1400"/>
    <mergeCell ref="G1397:G1400"/>
    <mergeCell ref="H1397:H1400"/>
    <mergeCell ref="I1397:I1400"/>
    <mergeCell ref="J1397:J1400"/>
    <mergeCell ref="K1397:N1398"/>
    <mergeCell ref="O1397:P1398"/>
    <mergeCell ref="Q1397:Q1400"/>
    <mergeCell ref="K1399:K1400"/>
    <mergeCell ref="L1399:L1400"/>
    <mergeCell ref="M1399:M1400"/>
    <mergeCell ref="N1399:N1400"/>
    <mergeCell ref="O1399:O1400"/>
    <mergeCell ref="P1399:P1400"/>
    <mergeCell ref="E1358:E1361"/>
    <mergeCell ref="F1358:F1361"/>
    <mergeCell ref="G1358:G1361"/>
    <mergeCell ref="H1358:H1361"/>
    <mergeCell ref="I1358:I1361"/>
    <mergeCell ref="J1358:J1361"/>
    <mergeCell ref="K1358:N1359"/>
    <mergeCell ref="O1358:P1359"/>
    <mergeCell ref="Q1358:Q1361"/>
    <mergeCell ref="K1360:K1361"/>
    <mergeCell ref="L1360:L1361"/>
    <mergeCell ref="M1360:M1361"/>
    <mergeCell ref="N1360:N1361"/>
    <mergeCell ref="O1360:O1361"/>
    <mergeCell ref="P1360:P1361"/>
    <mergeCell ref="A1389:Q1389"/>
    <mergeCell ref="A1390:Q1390"/>
    <mergeCell ref="D1318:D1321"/>
    <mergeCell ref="E1318:E1321"/>
    <mergeCell ref="F1318:F1321"/>
    <mergeCell ref="G1318:G1321"/>
    <mergeCell ref="H1318:H1321"/>
    <mergeCell ref="I1318:I1321"/>
    <mergeCell ref="J1318:J1321"/>
    <mergeCell ref="K1318:N1319"/>
    <mergeCell ref="O1318:P1319"/>
    <mergeCell ref="Q1318:Q1321"/>
    <mergeCell ref="K1320:K1321"/>
    <mergeCell ref="L1320:L1321"/>
    <mergeCell ref="M1320:M1321"/>
    <mergeCell ref="N1320:N1321"/>
    <mergeCell ref="O1320:O1321"/>
    <mergeCell ref="P1320:P1321"/>
    <mergeCell ref="A1353:Q1353"/>
    <mergeCell ref="A1992:Q1992"/>
    <mergeCell ref="A1993:Q1993"/>
    <mergeCell ref="A1994:Q1994"/>
    <mergeCell ref="A1995:Q1995"/>
    <mergeCell ref="J1973:J1974"/>
    <mergeCell ref="Q1973:Q1974"/>
    <mergeCell ref="A1736:Q1736"/>
    <mergeCell ref="A1737:Q1737"/>
    <mergeCell ref="A1738:Q1738"/>
    <mergeCell ref="A1739:Q1739"/>
    <mergeCell ref="A1740:Q1740"/>
    <mergeCell ref="A1741:Q1741"/>
    <mergeCell ref="A1742:Q1742"/>
    <mergeCell ref="A1744:A1747"/>
    <mergeCell ref="B1744:B1747"/>
    <mergeCell ref="D1590:D1592"/>
    <mergeCell ref="E1590:E1592"/>
    <mergeCell ref="Q1590:Q1592"/>
    <mergeCell ref="A1857:Q1857"/>
    <mergeCell ref="A1858:Q1858"/>
    <mergeCell ref="A1891:Q1891"/>
    <mergeCell ref="A1892:Q1892"/>
    <mergeCell ref="A1620:Q1620"/>
    <mergeCell ref="A1621:Q1621"/>
    <mergeCell ref="A1622:Q1622"/>
    <mergeCell ref="A1623:Q1623"/>
    <mergeCell ref="A1624:Q1624"/>
    <mergeCell ref="A1626:A1629"/>
    <mergeCell ref="B1626:B1629"/>
    <mergeCell ref="C1626:C1629"/>
    <mergeCell ref="D1626:D1629"/>
    <mergeCell ref="E1626:E1629"/>
    <mergeCell ref="A1543:Q1543"/>
    <mergeCell ref="A1544:Q1544"/>
    <mergeCell ref="A1545:Q1545"/>
    <mergeCell ref="A1502:Q1502"/>
    <mergeCell ref="A1503:Q1503"/>
    <mergeCell ref="A1504:Q1504"/>
    <mergeCell ref="A1505:Q1505"/>
    <mergeCell ref="A1506:Q1506"/>
    <mergeCell ref="A1507:Q1507"/>
    <mergeCell ref="A1508:Q1508"/>
    <mergeCell ref="A1510:A1513"/>
    <mergeCell ref="B1510:B1513"/>
    <mergeCell ref="C1510:C1513"/>
    <mergeCell ref="D1477:D1479"/>
    <mergeCell ref="E1477:E1479"/>
    <mergeCell ref="A1350:Q1350"/>
    <mergeCell ref="A1351:Q1351"/>
    <mergeCell ref="A1352:Q1352"/>
    <mergeCell ref="A1428:Q1428"/>
    <mergeCell ref="A1429:Q1429"/>
    <mergeCell ref="A1430:Q1430"/>
    <mergeCell ref="A1431:Q1431"/>
    <mergeCell ref="A1432:Q1432"/>
    <mergeCell ref="A1433:Q1433"/>
    <mergeCell ref="A1434:Q1434"/>
    <mergeCell ref="A1354:Q1354"/>
    <mergeCell ref="A1355:Q1355"/>
    <mergeCell ref="A1356:Q1356"/>
    <mergeCell ref="A1358:A1361"/>
    <mergeCell ref="B1358:B1361"/>
    <mergeCell ref="C1358:C1361"/>
    <mergeCell ref="D1358:D1361"/>
    <mergeCell ref="A768:Q768"/>
    <mergeCell ref="D1062:D1065"/>
    <mergeCell ref="E1062:E1065"/>
    <mergeCell ref="F1062:F1065"/>
    <mergeCell ref="G1062:G1065"/>
    <mergeCell ref="H1062:H1065"/>
    <mergeCell ref="I1062:I1065"/>
    <mergeCell ref="J1062:J1065"/>
    <mergeCell ref="K1062:N1063"/>
    <mergeCell ref="O1062:P1063"/>
    <mergeCell ref="Q1062:Q1065"/>
    <mergeCell ref="K1064:K1065"/>
    <mergeCell ref="L1064:L1065"/>
    <mergeCell ref="M1064:M1065"/>
    <mergeCell ref="N1064:N1065"/>
    <mergeCell ref="O1064:O1065"/>
    <mergeCell ref="P1064:P1065"/>
    <mergeCell ref="P777:P778"/>
    <mergeCell ref="D779:D794"/>
    <mergeCell ref="E779:E794"/>
    <mergeCell ref="Q779:Q794"/>
    <mergeCell ref="N777:N778"/>
    <mergeCell ref="O777:O778"/>
    <mergeCell ref="D857:D859"/>
    <mergeCell ref="E857:E859"/>
    <mergeCell ref="D897:D900"/>
    <mergeCell ref="E897:E900"/>
    <mergeCell ref="A891:Q891"/>
    <mergeCell ref="D853:D856"/>
    <mergeCell ref="E853:E856"/>
    <mergeCell ref="J1006:J1009"/>
    <mergeCell ref="K1006:N1007"/>
    <mergeCell ref="A701:Q701"/>
    <mergeCell ref="A702:Q702"/>
    <mergeCell ref="A703:Q703"/>
    <mergeCell ref="A704:Q704"/>
    <mergeCell ref="A705:Q705"/>
    <mergeCell ref="A706:Q706"/>
    <mergeCell ref="A707:Q707"/>
    <mergeCell ref="A709:A712"/>
    <mergeCell ref="B709:B712"/>
    <mergeCell ref="C709:C712"/>
    <mergeCell ref="D709:D712"/>
    <mergeCell ref="E709:E712"/>
    <mergeCell ref="F709:F712"/>
    <mergeCell ref="G709:G712"/>
    <mergeCell ref="H709:H712"/>
    <mergeCell ref="I709:I712"/>
    <mergeCell ref="J709:J712"/>
    <mergeCell ref="K709:N710"/>
    <mergeCell ref="O709:P710"/>
    <mergeCell ref="Q709:Q712"/>
    <mergeCell ref="K711:K712"/>
    <mergeCell ref="L711:L712"/>
    <mergeCell ref="M711:M712"/>
    <mergeCell ref="N711:N712"/>
    <mergeCell ref="O711:O712"/>
    <mergeCell ref="P711:P712"/>
    <mergeCell ref="A769:Q769"/>
    <mergeCell ref="A770:Q770"/>
    <mergeCell ref="A771:Q771"/>
    <mergeCell ref="A772:Q772"/>
    <mergeCell ref="A773:Q773"/>
    <mergeCell ref="A775:A778"/>
    <mergeCell ref="B775:B778"/>
    <mergeCell ref="C775:C778"/>
    <mergeCell ref="D775:D778"/>
    <mergeCell ref="E775:E778"/>
    <mergeCell ref="F775:F778"/>
    <mergeCell ref="G775:G778"/>
    <mergeCell ref="H775:H778"/>
    <mergeCell ref="I775:I778"/>
    <mergeCell ref="J775:J778"/>
    <mergeCell ref="K775:N776"/>
    <mergeCell ref="O775:P776"/>
    <mergeCell ref="Q775:Q778"/>
    <mergeCell ref="K777:K778"/>
    <mergeCell ref="L777:L778"/>
    <mergeCell ref="M777:M778"/>
    <mergeCell ref="B282:B285"/>
    <mergeCell ref="C282:C285"/>
    <mergeCell ref="D282:D285"/>
    <mergeCell ref="E282:E285"/>
    <mergeCell ref="F282:F285"/>
    <mergeCell ref="G282:G285"/>
    <mergeCell ref="H282:H285"/>
    <mergeCell ref="I282:I285"/>
    <mergeCell ref="J282:J285"/>
    <mergeCell ref="K282:N283"/>
    <mergeCell ref="O282:P283"/>
    <mergeCell ref="Q282:Q285"/>
    <mergeCell ref="K284:K285"/>
    <mergeCell ref="L284:L285"/>
    <mergeCell ref="M284:M285"/>
    <mergeCell ref="N284:N285"/>
    <mergeCell ref="O284:O285"/>
    <mergeCell ref="P284:P285"/>
    <mergeCell ref="A2:Q2"/>
    <mergeCell ref="A3:Q3"/>
    <mergeCell ref="A4:Q4"/>
    <mergeCell ref="A5:Q5"/>
    <mergeCell ref="A6:Q6"/>
    <mergeCell ref="A7:Q7"/>
    <mergeCell ref="A8:Q8"/>
    <mergeCell ref="Q10:Q13"/>
    <mergeCell ref="A10:A13"/>
    <mergeCell ref="B10:B13"/>
    <mergeCell ref="C10:C13"/>
    <mergeCell ref="D10:D13"/>
    <mergeCell ref="E10:E13"/>
    <mergeCell ref="F10:F13"/>
    <mergeCell ref="G10:G13"/>
    <mergeCell ref="H10:H13"/>
    <mergeCell ref="I10:I13"/>
    <mergeCell ref="J10:J13"/>
    <mergeCell ref="K10:N11"/>
    <mergeCell ref="O10:P11"/>
    <mergeCell ref="O12:O13"/>
    <mergeCell ref="P12:P13"/>
    <mergeCell ref="N12:N13"/>
    <mergeCell ref="M12:M13"/>
    <mergeCell ref="L12:L13"/>
    <mergeCell ref="K12:K13"/>
    <mergeCell ref="A1893:Q1893"/>
    <mergeCell ref="A1894:Q1894"/>
    <mergeCell ref="A1895:Q1895"/>
    <mergeCell ref="A1896:Q1896"/>
    <mergeCell ref="A648:Q648"/>
    <mergeCell ref="A649:Q649"/>
    <mergeCell ref="A650:Q650"/>
    <mergeCell ref="A651:Q651"/>
    <mergeCell ref="A652:Q652"/>
    <mergeCell ref="A655:A658"/>
    <mergeCell ref="B655:B658"/>
    <mergeCell ref="C655:C658"/>
    <mergeCell ref="D655:D658"/>
    <mergeCell ref="E655:E658"/>
    <mergeCell ref="F655:F658"/>
    <mergeCell ref="G655:G658"/>
    <mergeCell ref="H655:H658"/>
    <mergeCell ref="I655:I658"/>
    <mergeCell ref="A653:Q653"/>
    <mergeCell ref="Q655:Q658"/>
    <mergeCell ref="K657:K658"/>
    <mergeCell ref="L657:L658"/>
    <mergeCell ref="M657:M658"/>
    <mergeCell ref="N657:N658"/>
    <mergeCell ref="O657:O658"/>
    <mergeCell ref="P657:P658"/>
    <mergeCell ref="J655:J658"/>
    <mergeCell ref="K655:N656"/>
    <mergeCell ref="O655:P656"/>
    <mergeCell ref="A1618:Q1618"/>
    <mergeCell ref="Q713:Q724"/>
    <mergeCell ref="A767:Q767"/>
    <mergeCell ref="A1619:Q1619"/>
    <mergeCell ref="A1542:Q1542"/>
    <mergeCell ref="A569:Q569"/>
    <mergeCell ref="A570:Q570"/>
    <mergeCell ref="A533:Q533"/>
    <mergeCell ref="A535:A538"/>
    <mergeCell ref="B535:B538"/>
    <mergeCell ref="C535:C538"/>
    <mergeCell ref="D535:D538"/>
    <mergeCell ref="E535:E538"/>
    <mergeCell ref="F535:F538"/>
    <mergeCell ref="G535:G538"/>
    <mergeCell ref="H535:H538"/>
    <mergeCell ref="I535:I538"/>
    <mergeCell ref="J535:J538"/>
    <mergeCell ref="K535:N536"/>
    <mergeCell ref="O535:P536"/>
    <mergeCell ref="Q535:Q538"/>
    <mergeCell ref="K537:K538"/>
    <mergeCell ref="L537:L538"/>
    <mergeCell ref="M537:M538"/>
    <mergeCell ref="N537:N538"/>
    <mergeCell ref="O537:O538"/>
    <mergeCell ref="P537:P538"/>
    <mergeCell ref="D539:D540"/>
    <mergeCell ref="E539:E540"/>
    <mergeCell ref="Q539:Q540"/>
    <mergeCell ref="Q1477:Q1479"/>
    <mergeCell ref="A1304:Q1304"/>
    <mergeCell ref="A1305:Q1305"/>
    <mergeCell ref="A1306:Q1306"/>
    <mergeCell ref="A1307:Q1307"/>
    <mergeCell ref="A491:Q491"/>
    <mergeCell ref="A492:Q492"/>
    <mergeCell ref="A493:Q493"/>
    <mergeCell ref="A494:Q494"/>
    <mergeCell ref="A495:Q495"/>
    <mergeCell ref="A497:A500"/>
    <mergeCell ref="B497:B500"/>
    <mergeCell ref="C497:C500"/>
    <mergeCell ref="D497:D500"/>
    <mergeCell ref="E497:E500"/>
    <mergeCell ref="F497:F500"/>
    <mergeCell ref="G497:G500"/>
    <mergeCell ref="H497:H500"/>
    <mergeCell ref="I497:I500"/>
    <mergeCell ref="J497:J500"/>
    <mergeCell ref="K497:N498"/>
    <mergeCell ref="O497:P498"/>
    <mergeCell ref="Q497:Q500"/>
    <mergeCell ref="K499:K500"/>
    <mergeCell ref="L499:L500"/>
    <mergeCell ref="M499:M500"/>
    <mergeCell ref="N499:N500"/>
    <mergeCell ref="O499:O500"/>
    <mergeCell ref="P499:P500"/>
    <mergeCell ref="K1273:K1274"/>
    <mergeCell ref="L1273:L1274"/>
    <mergeCell ref="M1273:M1274"/>
    <mergeCell ref="N1273:N1274"/>
    <mergeCell ref="O1273:O1274"/>
    <mergeCell ref="P1273:P1274"/>
    <mergeCell ref="F1271:F1274"/>
    <mergeCell ref="G1271:G1274"/>
    <mergeCell ref="H1271:H1274"/>
    <mergeCell ref="I1271:I1274"/>
    <mergeCell ref="J1271:J1274"/>
    <mergeCell ref="K1271:N1272"/>
    <mergeCell ref="D1275:D1278"/>
    <mergeCell ref="E1275:E1278"/>
    <mergeCell ref="Q1275:Q1278"/>
    <mergeCell ref="A527:Q527"/>
    <mergeCell ref="A528:Q528"/>
    <mergeCell ref="A529:Q529"/>
    <mergeCell ref="A530:Q530"/>
    <mergeCell ref="A531:Q531"/>
    <mergeCell ref="A532:Q532"/>
    <mergeCell ref="A567:Q567"/>
    <mergeCell ref="A568:Q568"/>
    <mergeCell ref="K740:K741"/>
    <mergeCell ref="L740:L741"/>
    <mergeCell ref="M740:M741"/>
    <mergeCell ref="N740:N741"/>
    <mergeCell ref="O740:O741"/>
    <mergeCell ref="P740:P741"/>
    <mergeCell ref="D742:D757"/>
    <mergeCell ref="E742:E757"/>
    <mergeCell ref="Q742:Q757"/>
    <mergeCell ref="A1310:Q1310"/>
    <mergeCell ref="A1311:Q1311"/>
    <mergeCell ref="A1312:Q1312"/>
    <mergeCell ref="A1313:Q1313"/>
    <mergeCell ref="A1314:Q1314"/>
    <mergeCell ref="A1315:Q1315"/>
    <mergeCell ref="A1316:Q1316"/>
    <mergeCell ref="A1318:A1321"/>
    <mergeCell ref="B1318:B1321"/>
    <mergeCell ref="C1318:C1321"/>
    <mergeCell ref="D1234:D1235"/>
    <mergeCell ref="E1234:E1235"/>
    <mergeCell ref="Q1234:Q1235"/>
    <mergeCell ref="A1263:Q1263"/>
    <mergeCell ref="A1264:Q1264"/>
    <mergeCell ref="I1230:I1233"/>
    <mergeCell ref="J1230:J1233"/>
    <mergeCell ref="K1230:N1231"/>
    <mergeCell ref="O1230:P1231"/>
    <mergeCell ref="Q1230:Q1233"/>
    <mergeCell ref="K1232:K1233"/>
    <mergeCell ref="L1232:L1233"/>
    <mergeCell ref="M1232:M1233"/>
    <mergeCell ref="N1232:N1233"/>
    <mergeCell ref="O1232:O1233"/>
    <mergeCell ref="A1265:Q1265"/>
    <mergeCell ref="A1266:Q1266"/>
    <mergeCell ref="G1230:G1233"/>
    <mergeCell ref="H1230:H1233"/>
    <mergeCell ref="P1232:P1233"/>
    <mergeCell ref="A1267:Q1267"/>
    <mergeCell ref="A1268:Q1268"/>
    <mergeCell ref="A1269:Q1269"/>
    <mergeCell ref="A1271:A1274"/>
    <mergeCell ref="B1271:B1274"/>
    <mergeCell ref="C1271:C1274"/>
    <mergeCell ref="D1271:D1274"/>
    <mergeCell ref="E1271:E1274"/>
    <mergeCell ref="P1192:P1193"/>
    <mergeCell ref="A1222:Q1222"/>
    <mergeCell ref="A1223:Q1223"/>
    <mergeCell ref="A1224:Q1224"/>
    <mergeCell ref="A1225:Q1225"/>
    <mergeCell ref="A1226:Q1226"/>
    <mergeCell ref="I1190:I1193"/>
    <mergeCell ref="J1190:J1193"/>
    <mergeCell ref="K1190:N1191"/>
    <mergeCell ref="O1190:P1191"/>
    <mergeCell ref="Q1190:Q1193"/>
    <mergeCell ref="K1192:K1193"/>
    <mergeCell ref="L1192:L1193"/>
    <mergeCell ref="M1192:M1193"/>
    <mergeCell ref="N1192:N1193"/>
    <mergeCell ref="O1192:O1193"/>
    <mergeCell ref="A1227:Q1227"/>
    <mergeCell ref="A1228:Q1228"/>
    <mergeCell ref="A1230:A1233"/>
    <mergeCell ref="B1230:B1233"/>
    <mergeCell ref="C1230:C1233"/>
    <mergeCell ref="D1230:D1233"/>
    <mergeCell ref="E1230:E1233"/>
    <mergeCell ref="F1230:F1233"/>
    <mergeCell ref="O1271:P1272"/>
    <mergeCell ref="Q1271:Q1274"/>
    <mergeCell ref="A1153:Q1153"/>
    <mergeCell ref="A1154:Q1154"/>
    <mergeCell ref="A1155:Q1155"/>
    <mergeCell ref="A1156:Q1156"/>
    <mergeCell ref="A1157:Q1157"/>
    <mergeCell ref="A1158:Q1158"/>
    <mergeCell ref="A1187:Q1187"/>
    <mergeCell ref="A1188:Q1188"/>
    <mergeCell ref="A1190:A1193"/>
    <mergeCell ref="B1190:B1193"/>
    <mergeCell ref="C1190:C1193"/>
    <mergeCell ref="D1190:D1193"/>
    <mergeCell ref="E1190:E1193"/>
    <mergeCell ref="F1190:F1193"/>
    <mergeCell ref="G1190:G1193"/>
    <mergeCell ref="H1190:H1193"/>
    <mergeCell ref="A1182:Q1182"/>
    <mergeCell ref="A1183:Q1183"/>
    <mergeCell ref="A1184:Q1184"/>
    <mergeCell ref="A1185:Q1185"/>
    <mergeCell ref="A1186:Q1186"/>
    <mergeCell ref="J1161:J1164"/>
    <mergeCell ref="K1161:N1162"/>
    <mergeCell ref="A1159:Q1159"/>
    <mergeCell ref="A1161:A1164"/>
    <mergeCell ref="B1161:B1164"/>
    <mergeCell ref="C1161:C1164"/>
    <mergeCell ref="D1161:D1164"/>
    <mergeCell ref="E1161:E1164"/>
    <mergeCell ref="F1161:F1164"/>
    <mergeCell ref="G1161:G1164"/>
    <mergeCell ref="H1161:H1164"/>
    <mergeCell ref="I1161:I1164"/>
    <mergeCell ref="O1161:P1162"/>
    <mergeCell ref="Q1161:Q1164"/>
    <mergeCell ref="K1163:K1164"/>
    <mergeCell ref="L1163:L1164"/>
    <mergeCell ref="M1163:M1164"/>
    <mergeCell ref="N1163:N1164"/>
    <mergeCell ref="O1163:O1164"/>
    <mergeCell ref="P1163:P1164"/>
    <mergeCell ref="A1076:Q1076"/>
    <mergeCell ref="A1077:Q1077"/>
    <mergeCell ref="A1078:Q1078"/>
    <mergeCell ref="A1079:Q1079"/>
    <mergeCell ref="A1080:Q1080"/>
    <mergeCell ref="A1081:Q1081"/>
    <mergeCell ref="J1043:J1046"/>
    <mergeCell ref="K1043:N1044"/>
    <mergeCell ref="O1043:P1044"/>
    <mergeCell ref="Q1043:Q1046"/>
    <mergeCell ref="K1045:K1046"/>
    <mergeCell ref="L1045:L1046"/>
    <mergeCell ref="M1045:M1046"/>
    <mergeCell ref="N1045:N1046"/>
    <mergeCell ref="O1045:O1046"/>
    <mergeCell ref="P1045:P1046"/>
    <mergeCell ref="A1082:Q1082"/>
    <mergeCell ref="A1084:A1087"/>
    <mergeCell ref="B1084:B1087"/>
    <mergeCell ref="C1084:C1087"/>
    <mergeCell ref="D1084:D1087"/>
    <mergeCell ref="E1084:E1087"/>
    <mergeCell ref="F1084:F1087"/>
    <mergeCell ref="G1084:G1087"/>
    <mergeCell ref="H1084:H1087"/>
    <mergeCell ref="I1084:I1087"/>
    <mergeCell ref="J1084:J1087"/>
    <mergeCell ref="K1084:N1085"/>
    <mergeCell ref="O1084:P1085"/>
    <mergeCell ref="Q1084:Q1087"/>
    <mergeCell ref="K1086:K1087"/>
    <mergeCell ref="L1086:L1087"/>
    <mergeCell ref="M1086:M1087"/>
    <mergeCell ref="N1086:N1087"/>
    <mergeCell ref="O1086:O1087"/>
    <mergeCell ref="P1086:P1087"/>
    <mergeCell ref="A1035:Q1035"/>
    <mergeCell ref="A1036:Q1036"/>
    <mergeCell ref="A1037:Q1037"/>
    <mergeCell ref="A1038:Q1038"/>
    <mergeCell ref="A1039:Q1039"/>
    <mergeCell ref="A1040:Q1040"/>
    <mergeCell ref="D1047:D1050"/>
    <mergeCell ref="E1047:E1050"/>
    <mergeCell ref="Q1047:Q1050"/>
    <mergeCell ref="A1054:Q1054"/>
    <mergeCell ref="A1055:Q1055"/>
    <mergeCell ref="A1056:Q1056"/>
    <mergeCell ref="A1057:Q1057"/>
    <mergeCell ref="A1058:Q1058"/>
    <mergeCell ref="A1059:Q1059"/>
    <mergeCell ref="A1060:Q1060"/>
    <mergeCell ref="A1062:A1065"/>
    <mergeCell ref="B1062:B1065"/>
    <mergeCell ref="C1062:C1065"/>
    <mergeCell ref="O1006:P1007"/>
    <mergeCell ref="Q1006:Q1009"/>
    <mergeCell ref="K1008:K1009"/>
    <mergeCell ref="L1008:L1009"/>
    <mergeCell ref="M1008:M1009"/>
    <mergeCell ref="N1008:N1009"/>
    <mergeCell ref="O1008:O1009"/>
    <mergeCell ref="P1008:P1009"/>
    <mergeCell ref="A1041:Q1041"/>
    <mergeCell ref="A1043:A1046"/>
    <mergeCell ref="B1043:B1046"/>
    <mergeCell ref="C1043:C1046"/>
    <mergeCell ref="D1043:D1046"/>
    <mergeCell ref="E1043:E1046"/>
    <mergeCell ref="F1043:F1046"/>
    <mergeCell ref="G1043:G1046"/>
    <mergeCell ref="H1043:H1046"/>
    <mergeCell ref="I1043:I1046"/>
    <mergeCell ref="A1006:A1009"/>
    <mergeCell ref="B1006:B1009"/>
    <mergeCell ref="C1006:C1009"/>
    <mergeCell ref="D1006:D1009"/>
    <mergeCell ref="E1006:E1009"/>
    <mergeCell ref="F1006:F1009"/>
    <mergeCell ref="G1006:G1009"/>
    <mergeCell ref="H1006:H1009"/>
    <mergeCell ref="I1006:I1009"/>
    <mergeCell ref="A998:Q998"/>
    <mergeCell ref="A999:Q999"/>
    <mergeCell ref="A1000:Q1000"/>
    <mergeCell ref="A1001:Q1001"/>
    <mergeCell ref="A1002:Q1002"/>
    <mergeCell ref="A1003:Q1003"/>
    <mergeCell ref="J968:J971"/>
    <mergeCell ref="K968:N969"/>
    <mergeCell ref="O968:P969"/>
    <mergeCell ref="Q968:Q971"/>
    <mergeCell ref="K970:K971"/>
    <mergeCell ref="L970:L971"/>
    <mergeCell ref="M970:M971"/>
    <mergeCell ref="N970:N971"/>
    <mergeCell ref="O970:O971"/>
    <mergeCell ref="P970:P971"/>
    <mergeCell ref="A1004:Q1004"/>
    <mergeCell ref="Q972:Q973"/>
    <mergeCell ref="A965:Q965"/>
    <mergeCell ref="J929:J932"/>
    <mergeCell ref="K929:N930"/>
    <mergeCell ref="O929:P930"/>
    <mergeCell ref="Q929:Q932"/>
    <mergeCell ref="K931:K932"/>
    <mergeCell ref="L931:L932"/>
    <mergeCell ref="M931:M932"/>
    <mergeCell ref="N931:N932"/>
    <mergeCell ref="O931:O932"/>
    <mergeCell ref="P931:P932"/>
    <mergeCell ref="D933:D935"/>
    <mergeCell ref="E933:E935"/>
    <mergeCell ref="Q933:Q935"/>
    <mergeCell ref="F929:F932"/>
    <mergeCell ref="G929:G932"/>
    <mergeCell ref="H929:H932"/>
    <mergeCell ref="I929:I932"/>
    <mergeCell ref="C893:C896"/>
    <mergeCell ref="D893:D896"/>
    <mergeCell ref="E893:E896"/>
    <mergeCell ref="F893:F896"/>
    <mergeCell ref="A887:Q887"/>
    <mergeCell ref="A888:Q888"/>
    <mergeCell ref="A927:Q927"/>
    <mergeCell ref="A929:A932"/>
    <mergeCell ref="B929:B932"/>
    <mergeCell ref="C929:C932"/>
    <mergeCell ref="D929:D932"/>
    <mergeCell ref="E929:E932"/>
    <mergeCell ref="A960:Q960"/>
    <mergeCell ref="A961:Q961"/>
    <mergeCell ref="A962:Q962"/>
    <mergeCell ref="A963:Q963"/>
    <mergeCell ref="A964:Q964"/>
    <mergeCell ref="Q897:Q900"/>
    <mergeCell ref="G738:G741"/>
    <mergeCell ref="H738:H741"/>
    <mergeCell ref="I738:I741"/>
    <mergeCell ref="J738:J741"/>
    <mergeCell ref="K738:N739"/>
    <mergeCell ref="O738:P739"/>
    <mergeCell ref="Q738:Q741"/>
    <mergeCell ref="A966:Q966"/>
    <mergeCell ref="A968:A971"/>
    <mergeCell ref="B968:B971"/>
    <mergeCell ref="C968:C971"/>
    <mergeCell ref="D968:D971"/>
    <mergeCell ref="E968:E971"/>
    <mergeCell ref="F968:F971"/>
    <mergeCell ref="G968:G971"/>
    <mergeCell ref="H968:H971"/>
    <mergeCell ref="I968:I971"/>
    <mergeCell ref="A921:Q921"/>
    <mergeCell ref="A922:Q922"/>
    <mergeCell ref="A923:Q923"/>
    <mergeCell ref="A924:Q924"/>
    <mergeCell ref="A925:Q925"/>
    <mergeCell ref="A926:Q926"/>
    <mergeCell ref="J893:J896"/>
    <mergeCell ref="K893:N894"/>
    <mergeCell ref="O893:P894"/>
    <mergeCell ref="Q893:Q896"/>
    <mergeCell ref="K895:K896"/>
    <mergeCell ref="L895:L896"/>
    <mergeCell ref="M895:M896"/>
    <mergeCell ref="N895:N896"/>
    <mergeCell ref="O895:O896"/>
    <mergeCell ref="A606:Q606"/>
    <mergeCell ref="A607:Q607"/>
    <mergeCell ref="A608:Q608"/>
    <mergeCell ref="A609:Q609"/>
    <mergeCell ref="A610:Q610"/>
    <mergeCell ref="A611:Q611"/>
    <mergeCell ref="A612:Q612"/>
    <mergeCell ref="A614:A617"/>
    <mergeCell ref="B614:B617"/>
    <mergeCell ref="P855:P856"/>
    <mergeCell ref="A885:Q885"/>
    <mergeCell ref="A886:Q886"/>
    <mergeCell ref="J813:J816"/>
    <mergeCell ref="K813:N814"/>
    <mergeCell ref="O813:P814"/>
    <mergeCell ref="A851:Q851"/>
    <mergeCell ref="A853:A856"/>
    <mergeCell ref="B853:B856"/>
    <mergeCell ref="A805:Q805"/>
    <mergeCell ref="A806:Q806"/>
    <mergeCell ref="A807:Q807"/>
    <mergeCell ref="A808:Q808"/>
    <mergeCell ref="F853:F856"/>
    <mergeCell ref="G853:G856"/>
    <mergeCell ref="H853:H856"/>
    <mergeCell ref="I853:I856"/>
    <mergeCell ref="C853:C856"/>
    <mergeCell ref="G813:G816"/>
    <mergeCell ref="H813:H816"/>
    <mergeCell ref="I813:I816"/>
    <mergeCell ref="A809:Q809"/>
    <mergeCell ref="P815:P816"/>
    <mergeCell ref="O419:O420"/>
    <mergeCell ref="P419:P420"/>
    <mergeCell ref="G417:G420"/>
    <mergeCell ref="H417:H420"/>
    <mergeCell ref="I417:I420"/>
    <mergeCell ref="J417:J420"/>
    <mergeCell ref="K417:N418"/>
    <mergeCell ref="O417:P418"/>
    <mergeCell ref="A571:Q571"/>
    <mergeCell ref="A572:Q572"/>
    <mergeCell ref="J575:J578"/>
    <mergeCell ref="K575:N576"/>
    <mergeCell ref="A573:Q573"/>
    <mergeCell ref="A575:A578"/>
    <mergeCell ref="B575:B578"/>
    <mergeCell ref="C575:C578"/>
    <mergeCell ref="D575:D578"/>
    <mergeCell ref="E575:E578"/>
    <mergeCell ref="F575:F578"/>
    <mergeCell ref="G575:G578"/>
    <mergeCell ref="H575:H578"/>
    <mergeCell ref="I575:I578"/>
    <mergeCell ref="O575:P576"/>
    <mergeCell ref="Q575:Q578"/>
    <mergeCell ref="K577:K578"/>
    <mergeCell ref="L577:L578"/>
    <mergeCell ref="M577:M578"/>
    <mergeCell ref="N577:N578"/>
    <mergeCell ref="O577:O578"/>
    <mergeCell ref="P577:P578"/>
    <mergeCell ref="A489:Q489"/>
    <mergeCell ref="A490:Q490"/>
    <mergeCell ref="A412:Q412"/>
    <mergeCell ref="A413:Q413"/>
    <mergeCell ref="A414:Q414"/>
    <mergeCell ref="A454:Q454"/>
    <mergeCell ref="A456:A459"/>
    <mergeCell ref="B456:B459"/>
    <mergeCell ref="C456:C459"/>
    <mergeCell ref="D456:D459"/>
    <mergeCell ref="E456:E459"/>
    <mergeCell ref="F456:F459"/>
    <mergeCell ref="G456:G459"/>
    <mergeCell ref="H456:H459"/>
    <mergeCell ref="I456:I459"/>
    <mergeCell ref="J456:J459"/>
    <mergeCell ref="K456:N457"/>
    <mergeCell ref="O456:P457"/>
    <mergeCell ref="Q456:Q459"/>
    <mergeCell ref="K458:K459"/>
    <mergeCell ref="L458:L459"/>
    <mergeCell ref="M458:M459"/>
    <mergeCell ref="N458:N459"/>
    <mergeCell ref="O458:O459"/>
    <mergeCell ref="P458:P459"/>
    <mergeCell ref="A450:Q450"/>
    <mergeCell ref="A451:Q451"/>
    <mergeCell ref="A452:Q452"/>
    <mergeCell ref="A453:Q453"/>
    <mergeCell ref="Q417:Q420"/>
    <mergeCell ref="K419:K420"/>
    <mergeCell ref="L419:L420"/>
    <mergeCell ref="M419:M420"/>
    <mergeCell ref="N419:N420"/>
    <mergeCell ref="A409:Q409"/>
    <mergeCell ref="A410:Q410"/>
    <mergeCell ref="A411:Q411"/>
    <mergeCell ref="M375:M376"/>
    <mergeCell ref="N375:N376"/>
    <mergeCell ref="O375:O376"/>
    <mergeCell ref="P375:P376"/>
    <mergeCell ref="G373:G376"/>
    <mergeCell ref="H373:H376"/>
    <mergeCell ref="I373:I376"/>
    <mergeCell ref="J373:J376"/>
    <mergeCell ref="K373:N374"/>
    <mergeCell ref="O373:P374"/>
    <mergeCell ref="C373:C376"/>
    <mergeCell ref="D373:D376"/>
    <mergeCell ref="E373:E376"/>
    <mergeCell ref="F373:F376"/>
    <mergeCell ref="Q377:Q385"/>
    <mergeCell ref="E377:E385"/>
    <mergeCell ref="D377:D385"/>
    <mergeCell ref="Q373:Q376"/>
    <mergeCell ref="K375:K376"/>
    <mergeCell ref="L375:L376"/>
    <mergeCell ref="A366:Q366"/>
    <mergeCell ref="A367:Q367"/>
    <mergeCell ref="J323:J326"/>
    <mergeCell ref="K323:N324"/>
    <mergeCell ref="O323:P324"/>
    <mergeCell ref="Q323:Q326"/>
    <mergeCell ref="K325:K326"/>
    <mergeCell ref="L325:L326"/>
    <mergeCell ref="M325:M326"/>
    <mergeCell ref="N325:N326"/>
    <mergeCell ref="O325:O326"/>
    <mergeCell ref="P325:P326"/>
    <mergeCell ref="A368:Q368"/>
    <mergeCell ref="A369:Q369"/>
    <mergeCell ref="A370:Q370"/>
    <mergeCell ref="A371:Q371"/>
    <mergeCell ref="A373:A376"/>
    <mergeCell ref="B373:B376"/>
    <mergeCell ref="D327:D363"/>
    <mergeCell ref="E327:E363"/>
    <mergeCell ref="Q327:Q363"/>
    <mergeCell ref="N241:N242"/>
    <mergeCell ref="O241:O242"/>
    <mergeCell ref="P241:P242"/>
    <mergeCell ref="E239:E242"/>
    <mergeCell ref="F239:F242"/>
    <mergeCell ref="G239:G242"/>
    <mergeCell ref="H239:H242"/>
    <mergeCell ref="I239:I242"/>
    <mergeCell ref="J239:J242"/>
    <mergeCell ref="K239:N240"/>
    <mergeCell ref="O239:P240"/>
    <mergeCell ref="Q239:Q242"/>
    <mergeCell ref="K241:K242"/>
    <mergeCell ref="L241:L242"/>
    <mergeCell ref="M241:M242"/>
    <mergeCell ref="A276:Q276"/>
    <mergeCell ref="G304:G307"/>
    <mergeCell ref="H304:H307"/>
    <mergeCell ref="I304:I307"/>
    <mergeCell ref="J304:J307"/>
    <mergeCell ref="K304:K307"/>
    <mergeCell ref="L304:O305"/>
    <mergeCell ref="P304:Q305"/>
    <mergeCell ref="L306:L307"/>
    <mergeCell ref="M306:M307"/>
    <mergeCell ref="N306:N307"/>
    <mergeCell ref="O306:O307"/>
    <mergeCell ref="A277:Q277"/>
    <mergeCell ref="A278:Q278"/>
    <mergeCell ref="A279:Q279"/>
    <mergeCell ref="A280:Q280"/>
    <mergeCell ref="A282:A285"/>
    <mergeCell ref="D197:D200"/>
    <mergeCell ref="L106:L107"/>
    <mergeCell ref="A147:Q147"/>
    <mergeCell ref="A148:Q148"/>
    <mergeCell ref="A149:Q149"/>
    <mergeCell ref="A151:A154"/>
    <mergeCell ref="B151:B154"/>
    <mergeCell ref="C151:C154"/>
    <mergeCell ref="D151:D154"/>
    <mergeCell ref="E151:E154"/>
    <mergeCell ref="F151:F154"/>
    <mergeCell ref="Q151:Q154"/>
    <mergeCell ref="K153:K154"/>
    <mergeCell ref="L153:L154"/>
    <mergeCell ref="M153:M154"/>
    <mergeCell ref="N153:N154"/>
    <mergeCell ref="O153:O154"/>
    <mergeCell ref="P153:P154"/>
    <mergeCell ref="G151:G154"/>
    <mergeCell ref="H151:H154"/>
    <mergeCell ref="I197:I200"/>
    <mergeCell ref="J197:J200"/>
    <mergeCell ref="K197:N198"/>
    <mergeCell ref="M199:M200"/>
    <mergeCell ref="D155:D164"/>
    <mergeCell ref="E155:E164"/>
    <mergeCell ref="Q155:Q164"/>
    <mergeCell ref="N199:N200"/>
    <mergeCell ref="A192:Q192"/>
    <mergeCell ref="A193:Q193"/>
    <mergeCell ref="M106:M107"/>
    <mergeCell ref="J151:J154"/>
    <mergeCell ref="A51:Q51"/>
    <mergeCell ref="A52:Q52"/>
    <mergeCell ref="A53:Q53"/>
    <mergeCell ref="A55:A58"/>
    <mergeCell ref="B55:B58"/>
    <mergeCell ref="C55:C58"/>
    <mergeCell ref="D55:D58"/>
    <mergeCell ref="E55:E58"/>
    <mergeCell ref="F55:F58"/>
    <mergeCell ref="G55:G58"/>
    <mergeCell ref="H55:H58"/>
    <mergeCell ref="L57:L58"/>
    <mergeCell ref="M57:M58"/>
    <mergeCell ref="N57:N58"/>
    <mergeCell ref="O57:O58"/>
    <mergeCell ref="P57:P58"/>
    <mergeCell ref="K57:K58"/>
    <mergeCell ref="K151:N152"/>
    <mergeCell ref="O151:P152"/>
    <mergeCell ref="A195:Q195"/>
    <mergeCell ref="A197:A200"/>
    <mergeCell ref="B197:B200"/>
    <mergeCell ref="E659:E669"/>
    <mergeCell ref="A1114:Q1114"/>
    <mergeCell ref="A1115:Q1115"/>
    <mergeCell ref="A1116:Q1116"/>
    <mergeCell ref="A237:Q237"/>
    <mergeCell ref="A239:A242"/>
    <mergeCell ref="B239:B242"/>
    <mergeCell ref="C239:C242"/>
    <mergeCell ref="D239:D242"/>
    <mergeCell ref="Q108:Q132"/>
    <mergeCell ref="Q201:Q229"/>
    <mergeCell ref="Q243:Q266"/>
    <mergeCell ref="D108:D132"/>
    <mergeCell ref="E108:E132"/>
    <mergeCell ref="A232:Q232"/>
    <mergeCell ref="B298:Q298"/>
    <mergeCell ref="B299:Q299"/>
    <mergeCell ref="B300:Q300"/>
    <mergeCell ref="B301:Q301"/>
    <mergeCell ref="B302:Q302"/>
    <mergeCell ref="B304:B307"/>
    <mergeCell ref="C304:C307"/>
    <mergeCell ref="D304:D307"/>
    <mergeCell ref="E304:E307"/>
    <mergeCell ref="F304:F307"/>
    <mergeCell ref="C197:C200"/>
    <mergeCell ref="A146:Q146"/>
    <mergeCell ref="E59:E88"/>
    <mergeCell ref="D201:D229"/>
    <mergeCell ref="N815:N816"/>
    <mergeCell ref="O815:O816"/>
    <mergeCell ref="A101:Q101"/>
    <mergeCell ref="O197:P198"/>
    <mergeCell ref="A189:Q189"/>
    <mergeCell ref="E197:E200"/>
    <mergeCell ref="F197:F200"/>
    <mergeCell ref="O199:O200"/>
    <mergeCell ref="P199:P200"/>
    <mergeCell ref="G197:G200"/>
    <mergeCell ref="A190:Q190"/>
    <mergeCell ref="A191:Q191"/>
    <mergeCell ref="Q197:Q200"/>
    <mergeCell ref="K199:K200"/>
    <mergeCell ref="L199:L200"/>
    <mergeCell ref="A233:Q233"/>
    <mergeCell ref="A234:Q234"/>
    <mergeCell ref="A235:Q235"/>
    <mergeCell ref="A236:Q236"/>
    <mergeCell ref="N616:N617"/>
    <mergeCell ref="O616:O617"/>
    <mergeCell ref="Q421:Q422"/>
    <mergeCell ref="E421:E422"/>
    <mergeCell ref="D421:D422"/>
    <mergeCell ref="P616:P617"/>
    <mergeCell ref="E201:E229"/>
    <mergeCell ref="D243:D266"/>
    <mergeCell ref="E243:E266"/>
    <mergeCell ref="A231:Q231"/>
    <mergeCell ref="I151:I154"/>
    <mergeCell ref="A194:Q194"/>
    <mergeCell ref="H197:H200"/>
    <mergeCell ref="Q659:Q669"/>
    <mergeCell ref="D659:D669"/>
    <mergeCell ref="Q614:Q617"/>
    <mergeCell ref="K616:K617"/>
    <mergeCell ref="L616:L617"/>
    <mergeCell ref="M616:M617"/>
    <mergeCell ref="Q14:Q44"/>
    <mergeCell ref="E14:E44"/>
    <mergeCell ref="D14:D44"/>
    <mergeCell ref="A102:Q102"/>
    <mergeCell ref="A104:A107"/>
    <mergeCell ref="B104:B107"/>
    <mergeCell ref="C104:C107"/>
    <mergeCell ref="D104:D107"/>
    <mergeCell ref="E104:E107"/>
    <mergeCell ref="N106:N107"/>
    <mergeCell ref="O106:O107"/>
    <mergeCell ref="P106:P107"/>
    <mergeCell ref="I55:I58"/>
    <mergeCell ref="J55:J58"/>
    <mergeCell ref="K55:N56"/>
    <mergeCell ref="O55:P56"/>
    <mergeCell ref="Q55:Q58"/>
    <mergeCell ref="A50:Q50"/>
    <mergeCell ref="A47:Q47"/>
    <mergeCell ref="A48:Q48"/>
    <mergeCell ref="A49:Q49"/>
    <mergeCell ref="Q59:Q88"/>
    <mergeCell ref="D59:D88"/>
    <mergeCell ref="A100:Q100"/>
    <mergeCell ref="A99:Q99"/>
    <mergeCell ref="A98:Q98"/>
    <mergeCell ref="A97:Q97"/>
    <mergeCell ref="A96:Q96"/>
    <mergeCell ref="F104:F107"/>
    <mergeCell ref="G104:G107"/>
    <mergeCell ref="H104:H107"/>
    <mergeCell ref="I104:I107"/>
    <mergeCell ref="J104:J107"/>
    <mergeCell ref="K104:N105"/>
    <mergeCell ref="O104:P105"/>
    <mergeCell ref="Q104:Q107"/>
    <mergeCell ref="K106:K107"/>
    <mergeCell ref="A143:Q143"/>
    <mergeCell ref="A144:Q144"/>
    <mergeCell ref="A145:Q145"/>
    <mergeCell ref="Q1165:Q1169"/>
    <mergeCell ref="E1165:E1169"/>
    <mergeCell ref="D1165:D1169"/>
    <mergeCell ref="Q857:Q859"/>
    <mergeCell ref="A810:Q810"/>
    <mergeCell ref="A811:Q811"/>
    <mergeCell ref="A813:A816"/>
    <mergeCell ref="B813:B816"/>
    <mergeCell ref="C813:C816"/>
    <mergeCell ref="D813:D816"/>
    <mergeCell ref="E813:E816"/>
    <mergeCell ref="F813:F816"/>
    <mergeCell ref="M815:M816"/>
    <mergeCell ref="O1124:O1125"/>
    <mergeCell ref="P1124:P1125"/>
    <mergeCell ref="M1124:M1125"/>
    <mergeCell ref="N1124:N1125"/>
    <mergeCell ref="A1117:Q1117"/>
    <mergeCell ref="A1118:Q1118"/>
    <mergeCell ref="A1119:Q1119"/>
    <mergeCell ref="K1124:K1125"/>
    <mergeCell ref="L1124:L1125"/>
    <mergeCell ref="C1122:C1125"/>
    <mergeCell ref="G893:G896"/>
    <mergeCell ref="H893:H896"/>
    <mergeCell ref="I893:I896"/>
    <mergeCell ref="A845:Q845"/>
    <mergeCell ref="A846:Q846"/>
    <mergeCell ref="A847:Q847"/>
    <mergeCell ref="A848:Q848"/>
    <mergeCell ref="A849:Q849"/>
    <mergeCell ref="A850:Q850"/>
    <mergeCell ref="A1120:Q1120"/>
    <mergeCell ref="A1122:A1125"/>
    <mergeCell ref="B1122:B1125"/>
    <mergeCell ref="I1122:I1125"/>
    <mergeCell ref="O1122:P1123"/>
    <mergeCell ref="Q1122:Q1125"/>
    <mergeCell ref="J1122:J1125"/>
    <mergeCell ref="K1122:N1123"/>
    <mergeCell ref="D1122:D1125"/>
    <mergeCell ref="E1122:E1125"/>
    <mergeCell ref="F1122:F1125"/>
    <mergeCell ref="G1122:G1125"/>
    <mergeCell ref="H1122:H1125"/>
    <mergeCell ref="P895:P896"/>
    <mergeCell ref="A893:A896"/>
    <mergeCell ref="B893:B896"/>
    <mergeCell ref="A889:Q889"/>
    <mergeCell ref="A890:Q890"/>
    <mergeCell ref="J853:J856"/>
    <mergeCell ref="K853:N854"/>
    <mergeCell ref="O853:P854"/>
    <mergeCell ref="Q853:Q856"/>
    <mergeCell ref="K855:K856"/>
    <mergeCell ref="L855:L856"/>
    <mergeCell ref="M855:M856"/>
    <mergeCell ref="N855:N856"/>
    <mergeCell ref="O855:O856"/>
    <mergeCell ref="F614:F617"/>
    <mergeCell ref="G614:G617"/>
    <mergeCell ref="H614:H617"/>
    <mergeCell ref="I614:I617"/>
    <mergeCell ref="J614:J617"/>
    <mergeCell ref="K614:N615"/>
    <mergeCell ref="O614:P615"/>
    <mergeCell ref="A647:Q647"/>
    <mergeCell ref="A730:Q730"/>
    <mergeCell ref="A731:Q731"/>
    <mergeCell ref="A732:Q732"/>
    <mergeCell ref="A733:Q733"/>
    <mergeCell ref="A734:Q734"/>
    <mergeCell ref="A735:Q735"/>
    <mergeCell ref="A736:Q736"/>
    <mergeCell ref="A738:A741"/>
    <mergeCell ref="B738:B741"/>
    <mergeCell ref="C738:C741"/>
    <mergeCell ref="D738:D741"/>
    <mergeCell ref="E738:E741"/>
    <mergeCell ref="F738:F741"/>
    <mergeCell ref="P306:P307"/>
    <mergeCell ref="Q306:Q307"/>
    <mergeCell ref="A321:Q321"/>
    <mergeCell ref="A323:A326"/>
    <mergeCell ref="B323:B326"/>
    <mergeCell ref="C323:C326"/>
    <mergeCell ref="D323:D326"/>
    <mergeCell ref="E323:E326"/>
    <mergeCell ref="F323:F326"/>
    <mergeCell ref="G323:G326"/>
    <mergeCell ref="H323:H326"/>
    <mergeCell ref="I323:I326"/>
    <mergeCell ref="A315:Q315"/>
    <mergeCell ref="C614:C617"/>
    <mergeCell ref="D614:D617"/>
    <mergeCell ref="E614:E617"/>
    <mergeCell ref="Q813:Q816"/>
    <mergeCell ref="K815:K816"/>
    <mergeCell ref="L815:L816"/>
    <mergeCell ref="A316:Q316"/>
    <mergeCell ref="A317:Q317"/>
    <mergeCell ref="A318:Q318"/>
    <mergeCell ref="A319:Q319"/>
    <mergeCell ref="A320:Q320"/>
    <mergeCell ref="A415:Q415"/>
    <mergeCell ref="A417:A420"/>
    <mergeCell ref="B417:B420"/>
    <mergeCell ref="C417:C420"/>
    <mergeCell ref="D417:D420"/>
    <mergeCell ref="E417:E420"/>
    <mergeCell ref="F417:F420"/>
    <mergeCell ref="A365:Q365"/>
  </mergeCells>
  <pageMargins left="0.25" right="0.25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1739"/>
  <sheetViews>
    <sheetView zoomScale="80" zoomScaleNormal="80" workbookViewId="0">
      <selection activeCell="R1" sqref="R1:AW1048576"/>
    </sheetView>
  </sheetViews>
  <sheetFormatPr baseColWidth="10" defaultColWidth="11.42578125" defaultRowHeight="15" x14ac:dyDescent="0.25"/>
  <cols>
    <col min="1" max="1" width="6.5703125" customWidth="1"/>
    <col min="2" max="2" width="9.140625" customWidth="1"/>
    <col min="3" max="3" width="31.7109375" customWidth="1"/>
    <col min="4" max="4" width="10.5703125" customWidth="1"/>
    <col min="5" max="5" width="9.85546875" customWidth="1"/>
    <col min="6" max="6" width="11.140625" customWidth="1"/>
    <col min="7" max="7" width="14.42578125" customWidth="1"/>
    <col min="8" max="8" width="15.140625" bestFit="1" customWidth="1"/>
    <col min="9" max="9" width="15.85546875" customWidth="1"/>
    <col min="10" max="10" width="7.85546875" customWidth="1"/>
    <col min="11" max="11" width="9.42578125" customWidth="1"/>
    <col min="12" max="12" width="9.140625" customWidth="1"/>
    <col min="13" max="13" width="8.28515625" customWidth="1"/>
    <col min="14" max="14" width="8.85546875" customWidth="1"/>
    <col min="15" max="15" width="6.42578125" customWidth="1"/>
    <col min="16" max="16" width="7" customWidth="1"/>
  </cols>
  <sheetData>
    <row r="2" spans="1:17" x14ac:dyDescent="0.25">
      <c r="A2" s="706" t="s">
        <v>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</row>
    <row r="3" spans="1:17" x14ac:dyDescent="0.25">
      <c r="A3" s="713" t="s">
        <v>1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</row>
    <row r="4" spans="1:17" x14ac:dyDescent="0.25">
      <c r="A4" s="713" t="s">
        <v>2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</row>
    <row r="5" spans="1:17" x14ac:dyDescent="0.25">
      <c r="A5" s="713" t="s">
        <v>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</row>
    <row r="6" spans="1:17" x14ac:dyDescent="0.25">
      <c r="A6" s="713" t="s">
        <v>494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</row>
    <row r="7" spans="1:17" x14ac:dyDescent="0.25">
      <c r="A7" s="726" t="s">
        <v>4</v>
      </c>
      <c r="B7" s="726"/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</row>
    <row r="8" spans="1:17" x14ac:dyDescent="0.25">
      <c r="A8" s="697" t="s">
        <v>5</v>
      </c>
      <c r="B8" s="697"/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  <c r="P8" s="697"/>
      <c r="Q8" s="697"/>
    </row>
    <row r="9" spans="1:17" ht="18.75" thickBot="1" x14ac:dyDescent="0.3">
      <c r="A9" s="2"/>
      <c r="B9" s="2"/>
      <c r="C9" s="3"/>
      <c r="D9" s="3"/>
      <c r="E9" s="3"/>
      <c r="F9" s="3"/>
      <c r="G9" s="4"/>
      <c r="H9" s="3"/>
      <c r="I9" s="3"/>
      <c r="J9" s="3"/>
      <c r="K9" s="3"/>
      <c r="L9" s="3"/>
      <c r="M9" s="3"/>
      <c r="N9" s="3"/>
      <c r="O9" s="2"/>
      <c r="P9" s="2"/>
      <c r="Q9" s="2"/>
    </row>
    <row r="10" spans="1:17" ht="15.75" customHeight="1" thickTop="1" x14ac:dyDescent="0.25">
      <c r="A10" s="698" t="s">
        <v>6</v>
      </c>
      <c r="B10" s="700" t="s">
        <v>7</v>
      </c>
      <c r="C10" s="702" t="s">
        <v>8</v>
      </c>
      <c r="D10" s="702" t="s">
        <v>9</v>
      </c>
      <c r="E10" s="702" t="s">
        <v>10</v>
      </c>
      <c r="F10" s="702" t="s">
        <v>11</v>
      </c>
      <c r="G10" s="700" t="s">
        <v>12</v>
      </c>
      <c r="H10" s="704" t="s">
        <v>13</v>
      </c>
      <c r="I10" s="704" t="s">
        <v>14</v>
      </c>
      <c r="J10" s="704" t="s">
        <v>15</v>
      </c>
      <c r="K10" s="715" t="s">
        <v>16</v>
      </c>
      <c r="L10" s="716"/>
      <c r="M10" s="716"/>
      <c r="N10" s="717"/>
      <c r="O10" s="721" t="s">
        <v>17</v>
      </c>
      <c r="P10" s="722"/>
      <c r="Q10" s="708" t="s">
        <v>18</v>
      </c>
    </row>
    <row r="11" spans="1:17" x14ac:dyDescent="0.25">
      <c r="A11" s="699"/>
      <c r="B11" s="701"/>
      <c r="C11" s="703"/>
      <c r="D11" s="703"/>
      <c r="E11" s="703"/>
      <c r="F11" s="703"/>
      <c r="G11" s="701"/>
      <c r="H11" s="705"/>
      <c r="I11" s="705"/>
      <c r="J11" s="705"/>
      <c r="K11" s="718"/>
      <c r="L11" s="719"/>
      <c r="M11" s="719"/>
      <c r="N11" s="720"/>
      <c r="O11" s="723"/>
      <c r="P11" s="724"/>
      <c r="Q11" s="709"/>
    </row>
    <row r="12" spans="1:17" ht="15" customHeight="1" x14ac:dyDescent="0.25">
      <c r="A12" s="699"/>
      <c r="B12" s="701"/>
      <c r="C12" s="703"/>
      <c r="D12" s="703"/>
      <c r="E12" s="703"/>
      <c r="F12" s="703"/>
      <c r="G12" s="701"/>
      <c r="H12" s="705"/>
      <c r="I12" s="705"/>
      <c r="J12" s="705"/>
      <c r="K12" s="711" t="s">
        <v>19</v>
      </c>
      <c r="L12" s="711" t="s">
        <v>20</v>
      </c>
      <c r="M12" s="711" t="s">
        <v>21</v>
      </c>
      <c r="N12" s="711" t="s">
        <v>22</v>
      </c>
      <c r="O12" s="695" t="s">
        <v>23</v>
      </c>
      <c r="P12" s="695" t="s">
        <v>24</v>
      </c>
      <c r="Q12" s="709"/>
    </row>
    <row r="13" spans="1:17" ht="15.75" thickBot="1" x14ac:dyDescent="0.3">
      <c r="A13" s="727"/>
      <c r="B13" s="725"/>
      <c r="C13" s="707"/>
      <c r="D13" s="707"/>
      <c r="E13" s="707"/>
      <c r="F13" s="703"/>
      <c r="G13" s="725"/>
      <c r="H13" s="696"/>
      <c r="I13" s="696"/>
      <c r="J13" s="696"/>
      <c r="K13" s="712"/>
      <c r="L13" s="712"/>
      <c r="M13" s="712"/>
      <c r="N13" s="712"/>
      <c r="O13" s="696"/>
      <c r="P13" s="696"/>
      <c r="Q13" s="710"/>
    </row>
    <row r="14" spans="1:17" ht="15" customHeight="1" x14ac:dyDescent="0.25">
      <c r="A14" s="152">
        <v>1</v>
      </c>
      <c r="B14" s="5">
        <v>21101</v>
      </c>
      <c r="C14" s="471" t="s">
        <v>217</v>
      </c>
      <c r="D14" s="731" t="s">
        <v>25</v>
      </c>
      <c r="E14" s="731" t="s">
        <v>26</v>
      </c>
      <c r="F14" s="533">
        <v>168.00000000000003</v>
      </c>
      <c r="G14" s="5" t="s">
        <v>27</v>
      </c>
      <c r="H14" s="153">
        <v>4.99</v>
      </c>
      <c r="I14" s="154">
        <f>H14*F14</f>
        <v>838.32000000000016</v>
      </c>
      <c r="J14" s="155" t="s">
        <v>28</v>
      </c>
      <c r="K14" s="156">
        <v>0.1</v>
      </c>
      <c r="L14" s="156">
        <v>0.4</v>
      </c>
      <c r="M14" s="156">
        <v>0.1</v>
      </c>
      <c r="N14" s="156">
        <v>0.4</v>
      </c>
      <c r="O14" s="138"/>
      <c r="P14" s="157" t="s">
        <v>29</v>
      </c>
      <c r="Q14" s="728" t="s">
        <v>30</v>
      </c>
    </row>
    <row r="15" spans="1:17" x14ac:dyDescent="0.25">
      <c r="A15" s="150">
        <v>2</v>
      </c>
      <c r="B15" s="7">
        <v>21101</v>
      </c>
      <c r="C15" s="472" t="s">
        <v>218</v>
      </c>
      <c r="D15" s="732"/>
      <c r="E15" s="732"/>
      <c r="F15" s="533">
        <v>56.000000000000007</v>
      </c>
      <c r="G15" s="7" t="s">
        <v>27</v>
      </c>
      <c r="H15" s="132">
        <v>16</v>
      </c>
      <c r="I15" s="154">
        <f t="shared" ref="I15:I44" si="0">H15*F15</f>
        <v>896.00000000000011</v>
      </c>
      <c r="J15" s="9" t="s">
        <v>28</v>
      </c>
      <c r="K15" s="10">
        <v>0.1</v>
      </c>
      <c r="L15" s="10">
        <v>0.4</v>
      </c>
      <c r="M15" s="10">
        <v>0.1</v>
      </c>
      <c r="N15" s="10">
        <v>0.4</v>
      </c>
      <c r="O15" s="11"/>
      <c r="P15" s="136" t="s">
        <v>29</v>
      </c>
      <c r="Q15" s="729"/>
    </row>
    <row r="16" spans="1:17" x14ac:dyDescent="0.25">
      <c r="A16" s="150">
        <v>3</v>
      </c>
      <c r="B16" s="7">
        <v>21101</v>
      </c>
      <c r="C16" s="473" t="s">
        <v>219</v>
      </c>
      <c r="D16" s="732"/>
      <c r="E16" s="732"/>
      <c r="F16" s="533">
        <v>168.00000000000003</v>
      </c>
      <c r="G16" s="7" t="s">
        <v>27</v>
      </c>
      <c r="H16" s="132">
        <v>72</v>
      </c>
      <c r="I16" s="154">
        <f t="shared" si="0"/>
        <v>12096.000000000002</v>
      </c>
      <c r="J16" s="9" t="s">
        <v>28</v>
      </c>
      <c r="K16" s="10">
        <v>0.1</v>
      </c>
      <c r="L16" s="10">
        <v>0.4</v>
      </c>
      <c r="M16" s="10">
        <v>0.1</v>
      </c>
      <c r="N16" s="10">
        <v>0.4</v>
      </c>
      <c r="O16" s="11"/>
      <c r="P16" s="136" t="s">
        <v>29</v>
      </c>
      <c r="Q16" s="729"/>
    </row>
    <row r="17" spans="1:17" x14ac:dyDescent="0.25">
      <c r="A17" s="150">
        <v>4</v>
      </c>
      <c r="B17" s="7">
        <v>21101</v>
      </c>
      <c r="C17" s="472" t="s">
        <v>220</v>
      </c>
      <c r="D17" s="732"/>
      <c r="E17" s="732"/>
      <c r="F17" s="533">
        <v>28.000000000000004</v>
      </c>
      <c r="G17" s="7" t="s">
        <v>31</v>
      </c>
      <c r="H17" s="132">
        <v>110</v>
      </c>
      <c r="I17" s="154">
        <f t="shared" si="0"/>
        <v>3080.0000000000005</v>
      </c>
      <c r="J17" s="9" t="s">
        <v>28</v>
      </c>
      <c r="K17" s="10">
        <v>0.1</v>
      </c>
      <c r="L17" s="10">
        <v>0.4</v>
      </c>
      <c r="M17" s="10">
        <v>0.1</v>
      </c>
      <c r="N17" s="10">
        <v>0.4</v>
      </c>
      <c r="O17" s="11"/>
      <c r="P17" s="136" t="s">
        <v>29</v>
      </c>
      <c r="Q17" s="729"/>
    </row>
    <row r="18" spans="1:17" ht="22.5" x14ac:dyDescent="0.25">
      <c r="A18" s="150">
        <v>5</v>
      </c>
      <c r="B18" s="7">
        <v>21101</v>
      </c>
      <c r="C18" s="472" t="s">
        <v>221</v>
      </c>
      <c r="D18" s="732"/>
      <c r="E18" s="732"/>
      <c r="F18" s="533">
        <v>54</v>
      </c>
      <c r="G18" s="7" t="s">
        <v>31</v>
      </c>
      <c r="H18" s="132">
        <v>54</v>
      </c>
      <c r="I18" s="154">
        <f t="shared" si="0"/>
        <v>2916</v>
      </c>
      <c r="J18" s="9" t="s">
        <v>28</v>
      </c>
      <c r="K18" s="10">
        <v>0.1</v>
      </c>
      <c r="L18" s="10">
        <v>0.4</v>
      </c>
      <c r="M18" s="10">
        <v>0.1</v>
      </c>
      <c r="N18" s="10">
        <v>0.4</v>
      </c>
      <c r="O18" s="11"/>
      <c r="P18" s="136" t="s">
        <v>29</v>
      </c>
      <c r="Q18" s="729"/>
    </row>
    <row r="19" spans="1:17" ht="22.5" x14ac:dyDescent="0.25">
      <c r="A19" s="150">
        <v>6</v>
      </c>
      <c r="B19" s="7">
        <v>21101</v>
      </c>
      <c r="C19" s="472" t="s">
        <v>222</v>
      </c>
      <c r="D19" s="732"/>
      <c r="E19" s="732"/>
      <c r="F19" s="533">
        <v>56.000000000000007</v>
      </c>
      <c r="G19" s="7" t="s">
        <v>31</v>
      </c>
      <c r="H19" s="132">
        <v>54</v>
      </c>
      <c r="I19" s="154">
        <f t="shared" si="0"/>
        <v>3024.0000000000005</v>
      </c>
      <c r="J19" s="9" t="s">
        <v>28</v>
      </c>
      <c r="K19" s="10">
        <v>0.1</v>
      </c>
      <c r="L19" s="10">
        <v>0.4</v>
      </c>
      <c r="M19" s="10">
        <v>0.1</v>
      </c>
      <c r="N19" s="10">
        <v>0.4</v>
      </c>
      <c r="O19" s="11"/>
      <c r="P19" s="136" t="s">
        <v>29</v>
      </c>
      <c r="Q19" s="729"/>
    </row>
    <row r="20" spans="1:17" ht="12.75" customHeight="1" x14ac:dyDescent="0.25">
      <c r="A20" s="150">
        <v>7</v>
      </c>
      <c r="B20" s="7">
        <v>21101</v>
      </c>
      <c r="C20" s="473" t="s">
        <v>223</v>
      </c>
      <c r="D20" s="732"/>
      <c r="E20" s="732"/>
      <c r="F20" s="533">
        <v>56.000000000000007</v>
      </c>
      <c r="G20" s="7" t="s">
        <v>31</v>
      </c>
      <c r="H20" s="132">
        <v>62</v>
      </c>
      <c r="I20" s="154">
        <f t="shared" si="0"/>
        <v>3472.0000000000005</v>
      </c>
      <c r="J20" s="9" t="s">
        <v>28</v>
      </c>
      <c r="K20" s="10">
        <v>0.1</v>
      </c>
      <c r="L20" s="10">
        <v>0.4</v>
      </c>
      <c r="M20" s="10">
        <v>0.1</v>
      </c>
      <c r="N20" s="10">
        <v>0.4</v>
      </c>
      <c r="O20" s="11"/>
      <c r="P20" s="136" t="s">
        <v>29</v>
      </c>
      <c r="Q20" s="729"/>
    </row>
    <row r="21" spans="1:17" ht="22.5" x14ac:dyDescent="0.25">
      <c r="A21" s="150">
        <v>8</v>
      </c>
      <c r="B21" s="7">
        <v>21101</v>
      </c>
      <c r="C21" s="472" t="s">
        <v>224</v>
      </c>
      <c r="D21" s="732"/>
      <c r="E21" s="732"/>
      <c r="F21" s="533">
        <v>56.000000000000007</v>
      </c>
      <c r="G21" s="7" t="s">
        <v>31</v>
      </c>
      <c r="H21" s="132">
        <v>72</v>
      </c>
      <c r="I21" s="154">
        <f t="shared" si="0"/>
        <v>4032.0000000000005</v>
      </c>
      <c r="J21" s="9" t="s">
        <v>28</v>
      </c>
      <c r="K21" s="10">
        <v>0.1</v>
      </c>
      <c r="L21" s="10">
        <v>0.4</v>
      </c>
      <c r="M21" s="10">
        <v>0.1</v>
      </c>
      <c r="N21" s="10">
        <v>0.4</v>
      </c>
      <c r="O21" s="11"/>
      <c r="P21" s="136" t="s">
        <v>29</v>
      </c>
      <c r="Q21" s="729"/>
    </row>
    <row r="22" spans="1:17" ht="22.5" x14ac:dyDescent="0.25">
      <c r="A22" s="150">
        <v>9</v>
      </c>
      <c r="B22" s="7">
        <v>21101</v>
      </c>
      <c r="C22" s="472" t="s">
        <v>225</v>
      </c>
      <c r="D22" s="732"/>
      <c r="E22" s="732"/>
      <c r="F22" s="533">
        <v>45</v>
      </c>
      <c r="G22" s="7" t="s">
        <v>31</v>
      </c>
      <c r="H22" s="132">
        <v>92</v>
      </c>
      <c r="I22" s="154">
        <f t="shared" si="0"/>
        <v>4140</v>
      </c>
      <c r="J22" s="9" t="s">
        <v>28</v>
      </c>
      <c r="K22" s="10">
        <v>0.1</v>
      </c>
      <c r="L22" s="10">
        <v>0.4</v>
      </c>
      <c r="M22" s="10">
        <v>0.1</v>
      </c>
      <c r="N22" s="10">
        <v>0.4</v>
      </c>
      <c r="O22" s="11"/>
      <c r="P22" s="136" t="s">
        <v>29</v>
      </c>
      <c r="Q22" s="729"/>
    </row>
    <row r="23" spans="1:17" ht="22.5" x14ac:dyDescent="0.25">
      <c r="A23" s="150">
        <v>10</v>
      </c>
      <c r="B23" s="7">
        <v>21101</v>
      </c>
      <c r="C23" s="472" t="s">
        <v>226</v>
      </c>
      <c r="D23" s="732"/>
      <c r="E23" s="732"/>
      <c r="F23" s="533">
        <v>20</v>
      </c>
      <c r="G23" s="7" t="s">
        <v>31</v>
      </c>
      <c r="H23" s="132">
        <v>140</v>
      </c>
      <c r="I23" s="154">
        <f t="shared" si="0"/>
        <v>2800</v>
      </c>
      <c r="J23" s="9" t="s">
        <v>28</v>
      </c>
      <c r="K23" s="10">
        <v>0.1</v>
      </c>
      <c r="L23" s="10">
        <v>0.4</v>
      </c>
      <c r="M23" s="10">
        <v>0.1</v>
      </c>
      <c r="N23" s="10">
        <v>0.4</v>
      </c>
      <c r="O23" s="11"/>
      <c r="P23" s="136" t="s">
        <v>29</v>
      </c>
      <c r="Q23" s="729"/>
    </row>
    <row r="24" spans="1:17" x14ac:dyDescent="0.25">
      <c r="A24" s="150">
        <v>11</v>
      </c>
      <c r="B24" s="7">
        <v>21101</v>
      </c>
      <c r="C24" s="472" t="s">
        <v>227</v>
      </c>
      <c r="D24" s="732"/>
      <c r="E24" s="732"/>
      <c r="F24" s="533">
        <v>196.00000000000003</v>
      </c>
      <c r="G24" s="7" t="s">
        <v>31</v>
      </c>
      <c r="H24" s="132">
        <v>39</v>
      </c>
      <c r="I24" s="154">
        <f t="shared" si="0"/>
        <v>7644.0000000000009</v>
      </c>
      <c r="J24" s="9" t="s">
        <v>28</v>
      </c>
      <c r="K24" s="10">
        <v>0.1</v>
      </c>
      <c r="L24" s="10">
        <v>0.4</v>
      </c>
      <c r="M24" s="10">
        <v>0.1</v>
      </c>
      <c r="N24" s="10">
        <v>0.4</v>
      </c>
      <c r="O24" s="11"/>
      <c r="P24" s="136" t="s">
        <v>29</v>
      </c>
      <c r="Q24" s="729"/>
    </row>
    <row r="25" spans="1:17" x14ac:dyDescent="0.25">
      <c r="A25" s="150">
        <v>12</v>
      </c>
      <c r="B25" s="7">
        <v>21101</v>
      </c>
      <c r="C25" s="472" t="s">
        <v>228</v>
      </c>
      <c r="D25" s="732"/>
      <c r="E25" s="732"/>
      <c r="F25" s="533">
        <v>22</v>
      </c>
      <c r="G25" s="7" t="s">
        <v>31</v>
      </c>
      <c r="H25" s="132">
        <v>45</v>
      </c>
      <c r="I25" s="154">
        <f t="shared" si="0"/>
        <v>990</v>
      </c>
      <c r="J25" s="9" t="s">
        <v>28</v>
      </c>
      <c r="K25" s="10">
        <v>0.1</v>
      </c>
      <c r="L25" s="10">
        <v>0.4</v>
      </c>
      <c r="M25" s="10">
        <v>0.1</v>
      </c>
      <c r="N25" s="10">
        <v>0.4</v>
      </c>
      <c r="O25" s="11"/>
      <c r="P25" s="136" t="s">
        <v>29</v>
      </c>
      <c r="Q25" s="729"/>
    </row>
    <row r="26" spans="1:17" x14ac:dyDescent="0.25">
      <c r="A26" s="150">
        <v>13</v>
      </c>
      <c r="B26" s="7">
        <v>21101</v>
      </c>
      <c r="C26" s="472" t="s">
        <v>229</v>
      </c>
      <c r="D26" s="732"/>
      <c r="E26" s="732"/>
      <c r="F26" s="533">
        <v>196.00000000000003</v>
      </c>
      <c r="G26" s="7" t="s">
        <v>31</v>
      </c>
      <c r="H26" s="132">
        <v>13.5</v>
      </c>
      <c r="I26" s="154">
        <f t="shared" si="0"/>
        <v>2646.0000000000005</v>
      </c>
      <c r="J26" s="9" t="s">
        <v>28</v>
      </c>
      <c r="K26" s="10">
        <v>0.1</v>
      </c>
      <c r="L26" s="10">
        <v>0.4</v>
      </c>
      <c r="M26" s="10">
        <v>0.1</v>
      </c>
      <c r="N26" s="10">
        <v>0.4</v>
      </c>
      <c r="O26" s="11"/>
      <c r="P26" s="136" t="s">
        <v>29</v>
      </c>
      <c r="Q26" s="729"/>
    </row>
    <row r="27" spans="1:17" x14ac:dyDescent="0.25">
      <c r="A27" s="150">
        <v>14</v>
      </c>
      <c r="B27" s="7">
        <v>21101</v>
      </c>
      <c r="C27" s="472" t="s">
        <v>230</v>
      </c>
      <c r="D27" s="732"/>
      <c r="E27" s="732"/>
      <c r="F27" s="533">
        <v>196.00000000000003</v>
      </c>
      <c r="G27" s="7" t="s">
        <v>31</v>
      </c>
      <c r="H27" s="132">
        <v>59.5</v>
      </c>
      <c r="I27" s="154">
        <f t="shared" si="0"/>
        <v>11662.000000000002</v>
      </c>
      <c r="J27" s="9" t="s">
        <v>28</v>
      </c>
      <c r="K27" s="10">
        <v>0.1</v>
      </c>
      <c r="L27" s="10">
        <v>0.4</v>
      </c>
      <c r="M27" s="10">
        <v>0.1</v>
      </c>
      <c r="N27" s="10">
        <v>0.4</v>
      </c>
      <c r="O27" s="11"/>
      <c r="P27" s="136" t="s">
        <v>29</v>
      </c>
      <c r="Q27" s="729"/>
    </row>
    <row r="28" spans="1:17" x14ac:dyDescent="0.25">
      <c r="A28" s="150">
        <v>15</v>
      </c>
      <c r="B28" s="7">
        <v>21101</v>
      </c>
      <c r="C28" s="472" t="s">
        <v>231</v>
      </c>
      <c r="D28" s="732"/>
      <c r="E28" s="732"/>
      <c r="F28" s="533">
        <v>168.00000000000003</v>
      </c>
      <c r="G28" s="7" t="s">
        <v>31</v>
      </c>
      <c r="H28" s="132">
        <v>59.5</v>
      </c>
      <c r="I28" s="154">
        <f t="shared" si="0"/>
        <v>9996.0000000000018</v>
      </c>
      <c r="J28" s="9" t="s">
        <v>28</v>
      </c>
      <c r="K28" s="10">
        <v>0.1</v>
      </c>
      <c r="L28" s="10">
        <v>0.4</v>
      </c>
      <c r="M28" s="10">
        <v>0.1</v>
      </c>
      <c r="N28" s="10">
        <v>0.4</v>
      </c>
      <c r="O28" s="11"/>
      <c r="P28" s="136" t="s">
        <v>29</v>
      </c>
      <c r="Q28" s="729"/>
    </row>
    <row r="29" spans="1:17" x14ac:dyDescent="0.25">
      <c r="A29" s="150">
        <v>16</v>
      </c>
      <c r="B29" s="7">
        <v>21101</v>
      </c>
      <c r="C29" s="472" t="s">
        <v>232</v>
      </c>
      <c r="D29" s="732"/>
      <c r="E29" s="732"/>
      <c r="F29" s="533">
        <v>336.00000000000006</v>
      </c>
      <c r="G29" s="7" t="s">
        <v>27</v>
      </c>
      <c r="H29" s="132">
        <v>8</v>
      </c>
      <c r="I29" s="154">
        <f t="shared" si="0"/>
        <v>2688.0000000000005</v>
      </c>
      <c r="J29" s="9" t="s">
        <v>28</v>
      </c>
      <c r="K29" s="10">
        <v>0.1</v>
      </c>
      <c r="L29" s="10">
        <v>0.4</v>
      </c>
      <c r="M29" s="10">
        <v>0.1</v>
      </c>
      <c r="N29" s="10">
        <v>0.4</v>
      </c>
      <c r="O29" s="11"/>
      <c r="P29" s="136" t="s">
        <v>29</v>
      </c>
      <c r="Q29" s="729"/>
    </row>
    <row r="30" spans="1:17" x14ac:dyDescent="0.25">
      <c r="A30" s="150">
        <v>17</v>
      </c>
      <c r="B30" s="7">
        <v>21101</v>
      </c>
      <c r="C30" s="472" t="s">
        <v>233</v>
      </c>
      <c r="D30" s="732"/>
      <c r="E30" s="732"/>
      <c r="F30" s="533">
        <v>280</v>
      </c>
      <c r="G30" s="7" t="s">
        <v>27</v>
      </c>
      <c r="H30" s="132">
        <v>18.3</v>
      </c>
      <c r="I30" s="154">
        <f t="shared" si="0"/>
        <v>5124</v>
      </c>
      <c r="J30" s="9" t="s">
        <v>28</v>
      </c>
      <c r="K30" s="10">
        <v>0.1</v>
      </c>
      <c r="L30" s="10">
        <v>0.4</v>
      </c>
      <c r="M30" s="10">
        <v>0.1</v>
      </c>
      <c r="N30" s="10">
        <v>0.4</v>
      </c>
      <c r="O30" s="11"/>
      <c r="P30" s="136" t="s">
        <v>29</v>
      </c>
      <c r="Q30" s="729"/>
    </row>
    <row r="31" spans="1:17" ht="22.5" x14ac:dyDescent="0.25">
      <c r="A31" s="150">
        <v>18</v>
      </c>
      <c r="B31" s="7">
        <v>21101</v>
      </c>
      <c r="C31" s="472" t="s">
        <v>234</v>
      </c>
      <c r="D31" s="732"/>
      <c r="E31" s="732"/>
      <c r="F31" s="533">
        <v>15</v>
      </c>
      <c r="G31" s="7" t="s">
        <v>31</v>
      </c>
      <c r="H31" s="132">
        <v>36.5</v>
      </c>
      <c r="I31" s="154">
        <f t="shared" si="0"/>
        <v>547.5</v>
      </c>
      <c r="J31" s="9" t="s">
        <v>28</v>
      </c>
      <c r="K31" s="10">
        <v>0.1</v>
      </c>
      <c r="L31" s="10">
        <v>0.4</v>
      </c>
      <c r="M31" s="10">
        <v>0.1</v>
      </c>
      <c r="N31" s="10">
        <v>0.4</v>
      </c>
      <c r="O31" s="11"/>
      <c r="P31" s="136" t="s">
        <v>29</v>
      </c>
      <c r="Q31" s="729"/>
    </row>
    <row r="32" spans="1:17" x14ac:dyDescent="0.25">
      <c r="A32" s="150">
        <v>19</v>
      </c>
      <c r="B32" s="7">
        <v>21101</v>
      </c>
      <c r="C32" s="472" t="s">
        <v>32</v>
      </c>
      <c r="D32" s="732"/>
      <c r="E32" s="732"/>
      <c r="F32" s="533">
        <v>224.00000000000003</v>
      </c>
      <c r="G32" s="7" t="s">
        <v>27</v>
      </c>
      <c r="H32" s="132">
        <v>29.6</v>
      </c>
      <c r="I32" s="154">
        <f t="shared" si="0"/>
        <v>6630.4000000000015</v>
      </c>
      <c r="J32" s="9" t="s">
        <v>28</v>
      </c>
      <c r="K32" s="10">
        <v>0.1</v>
      </c>
      <c r="L32" s="10">
        <v>0.4</v>
      </c>
      <c r="M32" s="10">
        <v>0.1</v>
      </c>
      <c r="N32" s="10">
        <v>0.4</v>
      </c>
      <c r="O32" s="11"/>
      <c r="P32" s="136" t="s">
        <v>29</v>
      </c>
      <c r="Q32" s="729"/>
    </row>
    <row r="33" spans="1:17" x14ac:dyDescent="0.25">
      <c r="A33" s="150">
        <v>20</v>
      </c>
      <c r="B33" s="7">
        <v>21101</v>
      </c>
      <c r="C33" s="472" t="s">
        <v>33</v>
      </c>
      <c r="D33" s="732"/>
      <c r="E33" s="732"/>
      <c r="F33" s="533">
        <v>168.00000000000003</v>
      </c>
      <c r="G33" s="7" t="s">
        <v>27</v>
      </c>
      <c r="H33" s="132">
        <v>32</v>
      </c>
      <c r="I33" s="154">
        <f t="shared" si="0"/>
        <v>5376.0000000000009</v>
      </c>
      <c r="J33" s="9" t="s">
        <v>28</v>
      </c>
      <c r="K33" s="10">
        <v>0.1</v>
      </c>
      <c r="L33" s="10">
        <v>0.4</v>
      </c>
      <c r="M33" s="10">
        <v>0.1</v>
      </c>
      <c r="N33" s="10">
        <v>0.4</v>
      </c>
      <c r="O33" s="11"/>
      <c r="P33" s="136" t="s">
        <v>29</v>
      </c>
      <c r="Q33" s="729"/>
    </row>
    <row r="34" spans="1:17" x14ac:dyDescent="0.25">
      <c r="A34" s="150">
        <v>21</v>
      </c>
      <c r="B34" s="7">
        <v>21101</v>
      </c>
      <c r="C34" s="472" t="s">
        <v>235</v>
      </c>
      <c r="D34" s="732"/>
      <c r="E34" s="732"/>
      <c r="F34" s="533">
        <v>168.00000000000003</v>
      </c>
      <c r="G34" s="7" t="s">
        <v>27</v>
      </c>
      <c r="H34" s="132">
        <v>7</v>
      </c>
      <c r="I34" s="154">
        <f t="shared" si="0"/>
        <v>1176.0000000000002</v>
      </c>
      <c r="J34" s="9" t="s">
        <v>28</v>
      </c>
      <c r="K34" s="10">
        <v>0.1</v>
      </c>
      <c r="L34" s="10">
        <v>0.4</v>
      </c>
      <c r="M34" s="10">
        <v>0.1</v>
      </c>
      <c r="N34" s="10">
        <v>0.4</v>
      </c>
      <c r="O34" s="11"/>
      <c r="P34" s="136" t="s">
        <v>29</v>
      </c>
      <c r="Q34" s="729"/>
    </row>
    <row r="35" spans="1:17" ht="22.5" x14ac:dyDescent="0.25">
      <c r="A35" s="150">
        <v>22</v>
      </c>
      <c r="B35" s="7">
        <v>21101</v>
      </c>
      <c r="C35" s="472" t="s">
        <v>236</v>
      </c>
      <c r="D35" s="732"/>
      <c r="E35" s="732"/>
      <c r="F35" s="533">
        <v>140</v>
      </c>
      <c r="G35" s="7" t="s">
        <v>31</v>
      </c>
      <c r="H35" s="132">
        <v>17</v>
      </c>
      <c r="I35" s="154">
        <f t="shared" si="0"/>
        <v>2380</v>
      </c>
      <c r="J35" s="9" t="s">
        <v>28</v>
      </c>
      <c r="K35" s="10">
        <v>0.1</v>
      </c>
      <c r="L35" s="10">
        <v>0.4</v>
      </c>
      <c r="M35" s="10">
        <v>0.1</v>
      </c>
      <c r="N35" s="10">
        <v>0.4</v>
      </c>
      <c r="O35" s="11"/>
      <c r="P35" s="136" t="s">
        <v>29</v>
      </c>
      <c r="Q35" s="729"/>
    </row>
    <row r="36" spans="1:17" x14ac:dyDescent="0.25">
      <c r="A36" s="150">
        <v>23</v>
      </c>
      <c r="B36" s="7">
        <v>21101</v>
      </c>
      <c r="C36" s="472" t="s">
        <v>237</v>
      </c>
      <c r="D36" s="732"/>
      <c r="E36" s="732"/>
      <c r="F36" s="533">
        <v>56.000000000000007</v>
      </c>
      <c r="G36" s="7" t="s">
        <v>31</v>
      </c>
      <c r="H36" s="132">
        <v>19.5</v>
      </c>
      <c r="I36" s="154">
        <f t="shared" si="0"/>
        <v>1092.0000000000002</v>
      </c>
      <c r="J36" s="9" t="s">
        <v>28</v>
      </c>
      <c r="K36" s="10">
        <v>0.1</v>
      </c>
      <c r="L36" s="10">
        <v>0.4</v>
      </c>
      <c r="M36" s="10">
        <v>0.1</v>
      </c>
      <c r="N36" s="10">
        <v>0.4</v>
      </c>
      <c r="O36" s="11"/>
      <c r="P36" s="136" t="s">
        <v>29</v>
      </c>
      <c r="Q36" s="729"/>
    </row>
    <row r="37" spans="1:17" x14ac:dyDescent="0.25">
      <c r="A37" s="150">
        <v>24</v>
      </c>
      <c r="B37" s="7">
        <v>21101</v>
      </c>
      <c r="C37" s="472" t="s">
        <v>238</v>
      </c>
      <c r="D37" s="732"/>
      <c r="E37" s="732"/>
      <c r="F37" s="533">
        <v>112.00000000000001</v>
      </c>
      <c r="G37" s="7" t="s">
        <v>31</v>
      </c>
      <c r="H37" s="132">
        <v>10</v>
      </c>
      <c r="I37" s="154">
        <f t="shared" si="0"/>
        <v>1120.0000000000002</v>
      </c>
      <c r="J37" s="9" t="s">
        <v>28</v>
      </c>
      <c r="K37" s="10">
        <v>0.1</v>
      </c>
      <c r="L37" s="10">
        <v>0.4</v>
      </c>
      <c r="M37" s="10">
        <v>0.1</v>
      </c>
      <c r="N37" s="10">
        <v>0.4</v>
      </c>
      <c r="O37" s="11"/>
      <c r="P37" s="136" t="s">
        <v>29</v>
      </c>
      <c r="Q37" s="729"/>
    </row>
    <row r="38" spans="1:17" ht="22.5" x14ac:dyDescent="0.25">
      <c r="A38" s="150">
        <v>25</v>
      </c>
      <c r="B38" s="7">
        <v>21101</v>
      </c>
      <c r="C38" s="472" t="s">
        <v>239</v>
      </c>
      <c r="D38" s="732"/>
      <c r="E38" s="732"/>
      <c r="F38" s="533">
        <v>28.000000000000004</v>
      </c>
      <c r="G38" s="7" t="s">
        <v>31</v>
      </c>
      <c r="H38" s="132">
        <v>113</v>
      </c>
      <c r="I38" s="154">
        <f t="shared" si="0"/>
        <v>3164.0000000000005</v>
      </c>
      <c r="J38" s="9" t="s">
        <v>28</v>
      </c>
      <c r="K38" s="10">
        <v>0.1</v>
      </c>
      <c r="L38" s="10">
        <v>0.4</v>
      </c>
      <c r="M38" s="10">
        <v>0.1</v>
      </c>
      <c r="N38" s="10">
        <v>0.4</v>
      </c>
      <c r="O38" s="11"/>
      <c r="P38" s="136" t="s">
        <v>29</v>
      </c>
      <c r="Q38" s="729"/>
    </row>
    <row r="39" spans="1:17" x14ac:dyDescent="0.25">
      <c r="A39" s="150">
        <v>26</v>
      </c>
      <c r="B39" s="7">
        <v>21101</v>
      </c>
      <c r="C39" s="472" t="s">
        <v>240</v>
      </c>
      <c r="D39" s="732"/>
      <c r="E39" s="732"/>
      <c r="F39" s="533">
        <v>28.000000000000004</v>
      </c>
      <c r="G39" s="7" t="s">
        <v>31</v>
      </c>
      <c r="H39" s="132">
        <v>35</v>
      </c>
      <c r="I39" s="154">
        <f t="shared" si="0"/>
        <v>980.00000000000011</v>
      </c>
      <c r="J39" s="9" t="s">
        <v>28</v>
      </c>
      <c r="K39" s="10">
        <v>0.1</v>
      </c>
      <c r="L39" s="10">
        <v>0.4</v>
      </c>
      <c r="M39" s="10">
        <v>0.1</v>
      </c>
      <c r="N39" s="10">
        <v>0.4</v>
      </c>
      <c r="O39" s="11"/>
      <c r="P39" s="136" t="s">
        <v>29</v>
      </c>
      <c r="Q39" s="729"/>
    </row>
    <row r="40" spans="1:17" x14ac:dyDescent="0.25">
      <c r="A40" s="150">
        <v>27</v>
      </c>
      <c r="B40" s="7">
        <v>21101</v>
      </c>
      <c r="C40" s="472" t="s">
        <v>241</v>
      </c>
      <c r="D40" s="732"/>
      <c r="E40" s="732"/>
      <c r="F40" s="533">
        <v>28.000000000000004</v>
      </c>
      <c r="G40" s="7" t="s">
        <v>31</v>
      </c>
      <c r="H40" s="132">
        <v>35</v>
      </c>
      <c r="I40" s="154">
        <f t="shared" si="0"/>
        <v>980.00000000000011</v>
      </c>
      <c r="J40" s="9" t="s">
        <v>28</v>
      </c>
      <c r="K40" s="10">
        <v>0.1</v>
      </c>
      <c r="L40" s="10">
        <v>0.4</v>
      </c>
      <c r="M40" s="10">
        <v>0.1</v>
      </c>
      <c r="N40" s="10">
        <v>0.4</v>
      </c>
      <c r="O40" s="11"/>
      <c r="P40" s="136" t="s">
        <v>29</v>
      </c>
      <c r="Q40" s="729"/>
    </row>
    <row r="41" spans="1:17" x14ac:dyDescent="0.25">
      <c r="A41" s="150">
        <v>28</v>
      </c>
      <c r="B41" s="7">
        <v>21101</v>
      </c>
      <c r="C41" s="472" t="s">
        <v>242</v>
      </c>
      <c r="D41" s="732"/>
      <c r="E41" s="732"/>
      <c r="F41" s="533">
        <v>1960.0000000000002</v>
      </c>
      <c r="G41" s="7" t="s">
        <v>31</v>
      </c>
      <c r="H41" s="132">
        <v>3</v>
      </c>
      <c r="I41" s="154">
        <f t="shared" si="0"/>
        <v>5880.0000000000009</v>
      </c>
      <c r="J41" s="9" t="s">
        <v>28</v>
      </c>
      <c r="K41" s="10">
        <v>0.1</v>
      </c>
      <c r="L41" s="10">
        <v>0.4</v>
      </c>
      <c r="M41" s="10">
        <v>0.1</v>
      </c>
      <c r="N41" s="10">
        <v>0.4</v>
      </c>
      <c r="O41" s="11"/>
      <c r="P41" s="136" t="s">
        <v>29</v>
      </c>
      <c r="Q41" s="729"/>
    </row>
    <row r="42" spans="1:17" x14ac:dyDescent="0.25">
      <c r="A42" s="150">
        <v>29</v>
      </c>
      <c r="B42" s="7">
        <v>21101</v>
      </c>
      <c r="C42" s="472" t="s">
        <v>243</v>
      </c>
      <c r="D42" s="732"/>
      <c r="E42" s="732"/>
      <c r="F42" s="533">
        <v>560</v>
      </c>
      <c r="G42" s="7" t="s">
        <v>31</v>
      </c>
      <c r="H42" s="132">
        <v>3.5</v>
      </c>
      <c r="I42" s="154">
        <f t="shared" si="0"/>
        <v>1960</v>
      </c>
      <c r="J42" s="9" t="s">
        <v>28</v>
      </c>
      <c r="K42" s="10">
        <v>0.1</v>
      </c>
      <c r="L42" s="10">
        <v>0.4</v>
      </c>
      <c r="M42" s="10">
        <v>0.1</v>
      </c>
      <c r="N42" s="10">
        <v>0.4</v>
      </c>
      <c r="O42" s="11"/>
      <c r="P42" s="136" t="s">
        <v>29</v>
      </c>
      <c r="Q42" s="729"/>
    </row>
    <row r="43" spans="1:17" x14ac:dyDescent="0.25">
      <c r="A43" s="15">
        <v>30</v>
      </c>
      <c r="B43" s="16">
        <v>21101</v>
      </c>
      <c r="C43" s="473" t="s">
        <v>244</v>
      </c>
      <c r="D43" s="732"/>
      <c r="E43" s="732"/>
      <c r="F43" s="533">
        <v>84.000000000000014</v>
      </c>
      <c r="G43" s="7" t="s">
        <v>27</v>
      </c>
      <c r="H43" s="17">
        <v>24.3</v>
      </c>
      <c r="I43" s="154">
        <f t="shared" si="0"/>
        <v>2041.2000000000005</v>
      </c>
      <c r="J43" s="18" t="s">
        <v>28</v>
      </c>
      <c r="K43" s="19">
        <v>0.1</v>
      </c>
      <c r="L43" s="19">
        <v>0.4</v>
      </c>
      <c r="M43" s="19">
        <v>0.1</v>
      </c>
      <c r="N43" s="19">
        <v>0.4</v>
      </c>
      <c r="O43" s="20"/>
      <c r="P43" s="137" t="s">
        <v>29</v>
      </c>
      <c r="Q43" s="729"/>
    </row>
    <row r="44" spans="1:17" ht="24.75" customHeight="1" thickBot="1" x14ac:dyDescent="0.3">
      <c r="A44" s="22">
        <v>31</v>
      </c>
      <c r="B44" s="23">
        <v>21101</v>
      </c>
      <c r="C44" s="474" t="s">
        <v>245</v>
      </c>
      <c r="D44" s="733"/>
      <c r="E44" s="733"/>
      <c r="F44" s="533">
        <v>28.000000000000004</v>
      </c>
      <c r="G44" s="174" t="s">
        <v>36</v>
      </c>
      <c r="H44" s="149">
        <v>37.9</v>
      </c>
      <c r="I44" s="154">
        <f t="shared" si="0"/>
        <v>1061.2</v>
      </c>
      <c r="J44" s="24" t="s">
        <v>28</v>
      </c>
      <c r="K44" s="25">
        <v>0.1</v>
      </c>
      <c r="L44" s="25">
        <v>0.4</v>
      </c>
      <c r="M44" s="25">
        <v>0.1</v>
      </c>
      <c r="N44" s="25">
        <v>0.4</v>
      </c>
      <c r="O44" s="146"/>
      <c r="P44" s="147" t="s">
        <v>29</v>
      </c>
      <c r="Q44" s="730"/>
    </row>
    <row r="45" spans="1:17" ht="15.75" thickTop="1" x14ac:dyDescent="0.25">
      <c r="A45" s="27"/>
      <c r="B45" s="27"/>
      <c r="C45" s="28"/>
      <c r="D45" s="13"/>
      <c r="E45" s="13"/>
      <c r="F45" s="47"/>
      <c r="G45" s="12"/>
      <c r="H45" s="69"/>
      <c r="I45" s="139">
        <f>SUM(I14:I44)</f>
        <v>112432.62</v>
      </c>
      <c r="J45" s="31"/>
      <c r="K45" s="32"/>
      <c r="L45" s="32"/>
      <c r="M45" s="32"/>
      <c r="N45" s="32"/>
      <c r="O45" s="33"/>
      <c r="P45" s="140"/>
      <c r="Q45" s="13"/>
    </row>
    <row r="47" spans="1:17" x14ac:dyDescent="0.25">
      <c r="A47" s="706" t="s">
        <v>0</v>
      </c>
      <c r="B47" s="706"/>
      <c r="C47" s="706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</row>
    <row r="48" spans="1:17" x14ac:dyDescent="0.25">
      <c r="A48" s="713" t="s">
        <v>1</v>
      </c>
      <c r="B48" s="713"/>
      <c r="C48" s="713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</row>
    <row r="49" spans="1:17" x14ac:dyDescent="0.25">
      <c r="A49" s="713" t="s">
        <v>2</v>
      </c>
      <c r="B49" s="713"/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</row>
    <row r="50" spans="1:17" x14ac:dyDescent="0.25">
      <c r="A50" s="713" t="s">
        <v>3</v>
      </c>
      <c r="B50" s="713"/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</row>
    <row r="51" spans="1:17" x14ac:dyDescent="0.25">
      <c r="A51" s="713" t="s">
        <v>494</v>
      </c>
      <c r="B51" s="713"/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</row>
    <row r="52" spans="1:17" x14ac:dyDescent="0.25">
      <c r="A52" s="726" t="s">
        <v>4</v>
      </c>
      <c r="B52" s="726"/>
      <c r="C52" s="726"/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</row>
    <row r="53" spans="1:17" x14ac:dyDescent="0.25">
      <c r="A53" s="697" t="s">
        <v>5</v>
      </c>
      <c r="B53" s="697"/>
      <c r="C53" s="697"/>
      <c r="D53" s="697"/>
      <c r="E53" s="697"/>
      <c r="F53" s="697"/>
      <c r="G53" s="697"/>
      <c r="H53" s="697"/>
      <c r="I53" s="697"/>
      <c r="J53" s="697"/>
      <c r="K53" s="697"/>
      <c r="L53" s="697"/>
      <c r="M53" s="697"/>
      <c r="N53" s="697"/>
      <c r="O53" s="697"/>
      <c r="P53" s="697"/>
      <c r="Q53" s="697"/>
    </row>
    <row r="54" spans="1:17" ht="18.75" thickBot="1" x14ac:dyDescent="0.3">
      <c r="A54" s="2"/>
      <c r="B54" s="2"/>
      <c r="C54" s="3"/>
      <c r="D54" s="3"/>
      <c r="E54" s="3"/>
      <c r="F54" s="3"/>
      <c r="G54" s="4"/>
      <c r="H54" s="3"/>
      <c r="I54" s="3"/>
      <c r="J54" s="3"/>
      <c r="K54" s="3"/>
      <c r="L54" s="3"/>
      <c r="M54" s="3"/>
      <c r="N54" s="3"/>
      <c r="O54" s="2"/>
      <c r="P54" s="2"/>
      <c r="Q54" s="2"/>
    </row>
    <row r="55" spans="1:17" ht="15.75" customHeight="1" thickTop="1" x14ac:dyDescent="0.25">
      <c r="A55" s="698" t="s">
        <v>6</v>
      </c>
      <c r="B55" s="700" t="s">
        <v>7</v>
      </c>
      <c r="C55" s="702" t="s">
        <v>8</v>
      </c>
      <c r="D55" s="702" t="s">
        <v>9</v>
      </c>
      <c r="E55" s="702" t="s">
        <v>10</v>
      </c>
      <c r="F55" s="702" t="s">
        <v>11</v>
      </c>
      <c r="G55" s="700" t="s">
        <v>12</v>
      </c>
      <c r="H55" s="704" t="s">
        <v>13</v>
      </c>
      <c r="I55" s="704" t="s">
        <v>14</v>
      </c>
      <c r="J55" s="704" t="s">
        <v>15</v>
      </c>
      <c r="K55" s="715" t="s">
        <v>16</v>
      </c>
      <c r="L55" s="716"/>
      <c r="M55" s="716"/>
      <c r="N55" s="717"/>
      <c r="O55" s="721" t="s">
        <v>17</v>
      </c>
      <c r="P55" s="722"/>
      <c r="Q55" s="708" t="s">
        <v>18</v>
      </c>
    </row>
    <row r="56" spans="1:17" x14ac:dyDescent="0.25">
      <c r="A56" s="699"/>
      <c r="B56" s="701"/>
      <c r="C56" s="703"/>
      <c r="D56" s="703"/>
      <c r="E56" s="703"/>
      <c r="F56" s="703"/>
      <c r="G56" s="701"/>
      <c r="H56" s="705"/>
      <c r="I56" s="705"/>
      <c r="J56" s="705"/>
      <c r="K56" s="718"/>
      <c r="L56" s="719"/>
      <c r="M56" s="719"/>
      <c r="N56" s="720"/>
      <c r="O56" s="723"/>
      <c r="P56" s="724"/>
      <c r="Q56" s="709"/>
    </row>
    <row r="57" spans="1:17" ht="15" customHeight="1" x14ac:dyDescent="0.25">
      <c r="A57" s="699"/>
      <c r="B57" s="701"/>
      <c r="C57" s="703"/>
      <c r="D57" s="703"/>
      <c r="E57" s="703"/>
      <c r="F57" s="703"/>
      <c r="G57" s="701"/>
      <c r="H57" s="705"/>
      <c r="I57" s="705"/>
      <c r="J57" s="705"/>
      <c r="K57" s="711" t="s">
        <v>19</v>
      </c>
      <c r="L57" s="711" t="s">
        <v>20</v>
      </c>
      <c r="M57" s="711" t="s">
        <v>21</v>
      </c>
      <c r="N57" s="711" t="s">
        <v>22</v>
      </c>
      <c r="O57" s="695" t="s">
        <v>23</v>
      </c>
      <c r="P57" s="695" t="s">
        <v>24</v>
      </c>
      <c r="Q57" s="709"/>
    </row>
    <row r="58" spans="1:17" ht="15.75" thickBot="1" x14ac:dyDescent="0.3">
      <c r="A58" s="727"/>
      <c r="B58" s="725"/>
      <c r="C58" s="707"/>
      <c r="D58" s="707"/>
      <c r="E58" s="707"/>
      <c r="F58" s="703"/>
      <c r="G58" s="725"/>
      <c r="H58" s="696"/>
      <c r="I58" s="696"/>
      <c r="J58" s="696"/>
      <c r="K58" s="712"/>
      <c r="L58" s="712"/>
      <c r="M58" s="712"/>
      <c r="N58" s="712"/>
      <c r="O58" s="696"/>
      <c r="P58" s="696"/>
      <c r="Q58" s="710"/>
    </row>
    <row r="59" spans="1:17" ht="15" customHeight="1" x14ac:dyDescent="0.25">
      <c r="A59" s="52">
        <v>32</v>
      </c>
      <c r="B59" s="53">
        <v>21101</v>
      </c>
      <c r="C59" s="158" t="s">
        <v>246</v>
      </c>
      <c r="D59" s="731" t="s">
        <v>25</v>
      </c>
      <c r="E59" s="731" t="s">
        <v>26</v>
      </c>
      <c r="F59" s="533">
        <v>17</v>
      </c>
      <c r="G59" s="5" t="s">
        <v>36</v>
      </c>
      <c r="H59" s="159">
        <v>65.5</v>
      </c>
      <c r="I59" s="154">
        <f t="shared" ref="I59:I88" si="1">H59*F59</f>
        <v>1113.5</v>
      </c>
      <c r="J59" s="41" t="s">
        <v>28</v>
      </c>
      <c r="K59" s="42">
        <v>0.1</v>
      </c>
      <c r="L59" s="42">
        <v>0.4</v>
      </c>
      <c r="M59" s="42">
        <v>0.1</v>
      </c>
      <c r="N59" s="42">
        <v>0.4</v>
      </c>
      <c r="O59" s="160"/>
      <c r="P59" s="161" t="s">
        <v>29</v>
      </c>
      <c r="Q59" s="728" t="s">
        <v>30</v>
      </c>
    </row>
    <row r="60" spans="1:17" ht="24" customHeight="1" x14ac:dyDescent="0.25">
      <c r="A60" s="15">
        <v>33</v>
      </c>
      <c r="B60" s="16">
        <v>21101</v>
      </c>
      <c r="C60" s="577" t="s">
        <v>247</v>
      </c>
      <c r="D60" s="732"/>
      <c r="E60" s="732"/>
      <c r="F60" s="533">
        <v>1120</v>
      </c>
      <c r="G60" s="7" t="s">
        <v>36</v>
      </c>
      <c r="H60" s="17">
        <v>115</v>
      </c>
      <c r="I60" s="154">
        <f t="shared" si="1"/>
        <v>128800</v>
      </c>
      <c r="J60" s="18" t="s">
        <v>28</v>
      </c>
      <c r="K60" s="19">
        <v>0.1</v>
      </c>
      <c r="L60" s="19">
        <v>0.4</v>
      </c>
      <c r="M60" s="19">
        <v>0.1</v>
      </c>
      <c r="N60" s="19">
        <v>0.4</v>
      </c>
      <c r="O60" s="20"/>
      <c r="P60" s="137" t="s">
        <v>29</v>
      </c>
      <c r="Q60" s="729"/>
    </row>
    <row r="61" spans="1:17" ht="24" customHeight="1" x14ac:dyDescent="0.25">
      <c r="A61" s="15">
        <v>34</v>
      </c>
      <c r="B61" s="16">
        <v>21101</v>
      </c>
      <c r="C61" s="130" t="s">
        <v>248</v>
      </c>
      <c r="D61" s="732"/>
      <c r="E61" s="732"/>
      <c r="F61" s="533">
        <v>28.000000000000004</v>
      </c>
      <c r="G61" s="7" t="s">
        <v>36</v>
      </c>
      <c r="H61" s="17">
        <v>140</v>
      </c>
      <c r="I61" s="154">
        <f t="shared" si="1"/>
        <v>3920.0000000000005</v>
      </c>
      <c r="J61" s="18" t="s">
        <v>28</v>
      </c>
      <c r="K61" s="19">
        <v>0.1</v>
      </c>
      <c r="L61" s="19">
        <v>0.4</v>
      </c>
      <c r="M61" s="19">
        <v>0.1</v>
      </c>
      <c r="N61" s="19">
        <v>0.4</v>
      </c>
      <c r="O61" s="20"/>
      <c r="P61" s="137" t="s">
        <v>29</v>
      </c>
      <c r="Q61" s="729"/>
    </row>
    <row r="62" spans="1:17" x14ac:dyDescent="0.25">
      <c r="A62" s="15">
        <v>35</v>
      </c>
      <c r="B62" s="16">
        <v>21101</v>
      </c>
      <c r="C62" s="130" t="s">
        <v>249</v>
      </c>
      <c r="D62" s="732"/>
      <c r="E62" s="732"/>
      <c r="F62" s="533">
        <v>280</v>
      </c>
      <c r="G62" s="7" t="s">
        <v>31</v>
      </c>
      <c r="H62" s="17">
        <v>2.2000000000000002</v>
      </c>
      <c r="I62" s="154">
        <f t="shared" si="1"/>
        <v>616</v>
      </c>
      <c r="J62" s="18" t="s">
        <v>28</v>
      </c>
      <c r="K62" s="19">
        <v>0.1</v>
      </c>
      <c r="L62" s="19">
        <v>0.4</v>
      </c>
      <c r="M62" s="19">
        <v>0.1</v>
      </c>
      <c r="N62" s="19">
        <v>0.4</v>
      </c>
      <c r="O62" s="20"/>
      <c r="P62" s="137" t="s">
        <v>29</v>
      </c>
      <c r="Q62" s="729"/>
    </row>
    <row r="63" spans="1:17" x14ac:dyDescent="0.25">
      <c r="A63" s="15">
        <v>36</v>
      </c>
      <c r="B63" s="16">
        <v>21101</v>
      </c>
      <c r="C63" s="130" t="s">
        <v>250</v>
      </c>
      <c r="D63" s="732"/>
      <c r="E63" s="732"/>
      <c r="F63" s="533">
        <v>168.00000000000003</v>
      </c>
      <c r="G63" s="7" t="s">
        <v>31</v>
      </c>
      <c r="H63" s="17">
        <v>14</v>
      </c>
      <c r="I63" s="154">
        <f t="shared" si="1"/>
        <v>2352.0000000000005</v>
      </c>
      <c r="J63" s="18" t="s">
        <v>28</v>
      </c>
      <c r="K63" s="19">
        <v>0.1</v>
      </c>
      <c r="L63" s="19">
        <v>0.4</v>
      </c>
      <c r="M63" s="19">
        <v>0.1</v>
      </c>
      <c r="N63" s="19">
        <v>0.4</v>
      </c>
      <c r="O63" s="20"/>
      <c r="P63" s="137" t="s">
        <v>29</v>
      </c>
      <c r="Q63" s="729"/>
    </row>
    <row r="64" spans="1:17" x14ac:dyDescent="0.25">
      <c r="A64" s="15">
        <v>37</v>
      </c>
      <c r="B64" s="16">
        <v>21101</v>
      </c>
      <c r="C64" s="130" t="s">
        <v>251</v>
      </c>
      <c r="D64" s="732"/>
      <c r="E64" s="732"/>
      <c r="F64" s="533">
        <v>84.000000000000014</v>
      </c>
      <c r="G64" s="7" t="s">
        <v>31</v>
      </c>
      <c r="H64" s="17">
        <v>5.8</v>
      </c>
      <c r="I64" s="154">
        <f t="shared" si="1"/>
        <v>487.20000000000005</v>
      </c>
      <c r="J64" s="18" t="s">
        <v>28</v>
      </c>
      <c r="K64" s="19">
        <v>0.1</v>
      </c>
      <c r="L64" s="19">
        <v>0.4</v>
      </c>
      <c r="M64" s="19">
        <v>0.1</v>
      </c>
      <c r="N64" s="19">
        <v>0.4</v>
      </c>
      <c r="O64" s="20"/>
      <c r="P64" s="137" t="s">
        <v>29</v>
      </c>
      <c r="Q64" s="729"/>
    </row>
    <row r="65" spans="1:17" x14ac:dyDescent="0.25">
      <c r="A65" s="15">
        <v>38</v>
      </c>
      <c r="B65" s="16">
        <v>21101</v>
      </c>
      <c r="C65" s="130" t="s">
        <v>252</v>
      </c>
      <c r="D65" s="732"/>
      <c r="E65" s="732"/>
      <c r="F65" s="533">
        <v>2</v>
      </c>
      <c r="G65" s="7" t="s">
        <v>31</v>
      </c>
      <c r="H65" s="17">
        <v>295</v>
      </c>
      <c r="I65" s="154">
        <f t="shared" si="1"/>
        <v>590</v>
      </c>
      <c r="J65" s="18" t="s">
        <v>28</v>
      </c>
      <c r="K65" s="19">
        <v>0.1</v>
      </c>
      <c r="L65" s="19">
        <v>0.4</v>
      </c>
      <c r="M65" s="19">
        <v>0.1</v>
      </c>
      <c r="N65" s="19">
        <v>0.4</v>
      </c>
      <c r="O65" s="20"/>
      <c r="P65" s="137" t="s">
        <v>29</v>
      </c>
      <c r="Q65" s="729"/>
    </row>
    <row r="66" spans="1:17" x14ac:dyDescent="0.25">
      <c r="A66" s="15">
        <v>39</v>
      </c>
      <c r="B66" s="16">
        <v>21101</v>
      </c>
      <c r="C66" s="130" t="s">
        <v>253</v>
      </c>
      <c r="D66" s="732"/>
      <c r="E66" s="732"/>
      <c r="F66" s="533">
        <v>84.000000000000014</v>
      </c>
      <c r="G66" s="7" t="s">
        <v>27</v>
      </c>
      <c r="H66" s="17">
        <v>29</v>
      </c>
      <c r="I66" s="154">
        <f t="shared" si="1"/>
        <v>2436.0000000000005</v>
      </c>
      <c r="J66" s="18" t="s">
        <v>28</v>
      </c>
      <c r="K66" s="19">
        <v>0.1</v>
      </c>
      <c r="L66" s="19">
        <v>0.4</v>
      </c>
      <c r="M66" s="19">
        <v>0.1</v>
      </c>
      <c r="N66" s="19">
        <v>0.4</v>
      </c>
      <c r="O66" s="20"/>
      <c r="P66" s="137" t="s">
        <v>29</v>
      </c>
      <c r="Q66" s="729"/>
    </row>
    <row r="67" spans="1:17" x14ac:dyDescent="0.25">
      <c r="A67" s="15">
        <v>40</v>
      </c>
      <c r="B67" s="16">
        <v>21101</v>
      </c>
      <c r="C67" s="130" t="s">
        <v>254</v>
      </c>
      <c r="D67" s="732"/>
      <c r="E67" s="732"/>
      <c r="F67" s="533">
        <v>84.000000000000014</v>
      </c>
      <c r="G67" s="7" t="s">
        <v>31</v>
      </c>
      <c r="H67" s="17">
        <v>10</v>
      </c>
      <c r="I67" s="154">
        <f t="shared" si="1"/>
        <v>840.00000000000011</v>
      </c>
      <c r="J67" s="18" t="s">
        <v>28</v>
      </c>
      <c r="K67" s="19">
        <v>0.1</v>
      </c>
      <c r="L67" s="19">
        <v>0.4</v>
      </c>
      <c r="M67" s="19">
        <v>0.1</v>
      </c>
      <c r="N67" s="19">
        <v>0.4</v>
      </c>
      <c r="O67" s="20"/>
      <c r="P67" s="137" t="s">
        <v>29</v>
      </c>
      <c r="Q67" s="729"/>
    </row>
    <row r="68" spans="1:17" x14ac:dyDescent="0.25">
      <c r="A68" s="15">
        <v>41</v>
      </c>
      <c r="B68" s="16">
        <v>21101</v>
      </c>
      <c r="C68" s="130" t="s">
        <v>255</v>
      </c>
      <c r="D68" s="732"/>
      <c r="E68" s="732"/>
      <c r="F68" s="533">
        <v>196.00000000000003</v>
      </c>
      <c r="G68" s="7" t="s">
        <v>31</v>
      </c>
      <c r="H68" s="17">
        <v>9</v>
      </c>
      <c r="I68" s="154">
        <f t="shared" si="1"/>
        <v>1764.0000000000002</v>
      </c>
      <c r="J68" s="18" t="s">
        <v>28</v>
      </c>
      <c r="K68" s="19">
        <v>0.1</v>
      </c>
      <c r="L68" s="19">
        <v>0.4</v>
      </c>
      <c r="M68" s="19">
        <v>0.1</v>
      </c>
      <c r="N68" s="19">
        <v>0.4</v>
      </c>
      <c r="O68" s="20"/>
      <c r="P68" s="137" t="s">
        <v>29</v>
      </c>
      <c r="Q68" s="729"/>
    </row>
    <row r="69" spans="1:17" x14ac:dyDescent="0.25">
      <c r="A69" s="15">
        <v>42</v>
      </c>
      <c r="B69" s="16">
        <v>21101</v>
      </c>
      <c r="C69" s="130" t="s">
        <v>256</v>
      </c>
      <c r="D69" s="732"/>
      <c r="E69" s="732"/>
      <c r="F69" s="533">
        <v>140</v>
      </c>
      <c r="G69" s="7" t="s">
        <v>31</v>
      </c>
      <c r="H69" s="17">
        <v>14</v>
      </c>
      <c r="I69" s="154">
        <f t="shared" si="1"/>
        <v>1960</v>
      </c>
      <c r="J69" s="18" t="s">
        <v>28</v>
      </c>
      <c r="K69" s="19">
        <v>0.1</v>
      </c>
      <c r="L69" s="19">
        <v>0.4</v>
      </c>
      <c r="M69" s="19">
        <v>0.1</v>
      </c>
      <c r="N69" s="19">
        <v>0.4</v>
      </c>
      <c r="O69" s="20"/>
      <c r="P69" s="137" t="s">
        <v>29</v>
      </c>
      <c r="Q69" s="729"/>
    </row>
    <row r="70" spans="1:17" x14ac:dyDescent="0.25">
      <c r="A70" s="15">
        <v>43</v>
      </c>
      <c r="B70" s="16">
        <v>21101</v>
      </c>
      <c r="C70" s="130" t="s">
        <v>257</v>
      </c>
      <c r="D70" s="732"/>
      <c r="E70" s="732"/>
      <c r="F70" s="533">
        <v>168.00000000000003</v>
      </c>
      <c r="G70" s="7" t="s">
        <v>31</v>
      </c>
      <c r="H70" s="17">
        <v>27</v>
      </c>
      <c r="I70" s="154">
        <f t="shared" si="1"/>
        <v>4536.0000000000009</v>
      </c>
      <c r="J70" s="18" t="s">
        <v>28</v>
      </c>
      <c r="K70" s="19">
        <v>0.1</v>
      </c>
      <c r="L70" s="19">
        <v>0.4</v>
      </c>
      <c r="M70" s="19">
        <v>0.1</v>
      </c>
      <c r="N70" s="19">
        <v>0.4</v>
      </c>
      <c r="O70" s="20"/>
      <c r="P70" s="137" t="s">
        <v>29</v>
      </c>
      <c r="Q70" s="729"/>
    </row>
    <row r="71" spans="1:17" ht="24" customHeight="1" x14ac:dyDescent="0.25">
      <c r="A71" s="15">
        <v>44</v>
      </c>
      <c r="B71" s="16">
        <v>21101</v>
      </c>
      <c r="C71" s="130" t="s">
        <v>258</v>
      </c>
      <c r="D71" s="732"/>
      <c r="E71" s="732"/>
      <c r="F71" s="533">
        <v>11</v>
      </c>
      <c r="G71" s="7" t="s">
        <v>36</v>
      </c>
      <c r="H71" s="17">
        <v>215</v>
      </c>
      <c r="I71" s="154">
        <f t="shared" si="1"/>
        <v>2365</v>
      </c>
      <c r="J71" s="18" t="s">
        <v>28</v>
      </c>
      <c r="K71" s="19">
        <v>0.1</v>
      </c>
      <c r="L71" s="19">
        <v>0.4</v>
      </c>
      <c r="M71" s="19">
        <v>0.1</v>
      </c>
      <c r="N71" s="19">
        <v>0.4</v>
      </c>
      <c r="O71" s="20"/>
      <c r="P71" s="137" t="s">
        <v>29</v>
      </c>
      <c r="Q71" s="729"/>
    </row>
    <row r="72" spans="1:17" x14ac:dyDescent="0.25">
      <c r="A72" s="15">
        <v>45</v>
      </c>
      <c r="B72" s="16">
        <v>21101</v>
      </c>
      <c r="C72" s="130" t="s">
        <v>259</v>
      </c>
      <c r="D72" s="732"/>
      <c r="E72" s="732"/>
      <c r="F72" s="533">
        <v>11</v>
      </c>
      <c r="G72" s="7" t="s">
        <v>31</v>
      </c>
      <c r="H72" s="17">
        <v>215</v>
      </c>
      <c r="I72" s="154">
        <f t="shared" si="1"/>
        <v>2365</v>
      </c>
      <c r="J72" s="18" t="s">
        <v>28</v>
      </c>
      <c r="K72" s="19">
        <v>0.1</v>
      </c>
      <c r="L72" s="19">
        <v>0.4</v>
      </c>
      <c r="M72" s="19">
        <v>0.1</v>
      </c>
      <c r="N72" s="19">
        <v>0.4</v>
      </c>
      <c r="O72" s="20"/>
      <c r="P72" s="137" t="s">
        <v>29</v>
      </c>
      <c r="Q72" s="729"/>
    </row>
    <row r="73" spans="1:17" x14ac:dyDescent="0.25">
      <c r="A73" s="15">
        <v>46</v>
      </c>
      <c r="B73" s="16">
        <v>21101</v>
      </c>
      <c r="C73" s="130" t="s">
        <v>260</v>
      </c>
      <c r="D73" s="732"/>
      <c r="E73" s="732"/>
      <c r="F73" s="533">
        <v>17</v>
      </c>
      <c r="G73" s="7" t="s">
        <v>31</v>
      </c>
      <c r="H73" s="17">
        <v>450</v>
      </c>
      <c r="I73" s="154">
        <f t="shared" si="1"/>
        <v>7650</v>
      </c>
      <c r="J73" s="18" t="s">
        <v>28</v>
      </c>
      <c r="K73" s="19">
        <v>0.1</v>
      </c>
      <c r="L73" s="19">
        <v>0.4</v>
      </c>
      <c r="M73" s="19">
        <v>0.1</v>
      </c>
      <c r="N73" s="19">
        <v>0.4</v>
      </c>
      <c r="O73" s="20"/>
      <c r="P73" s="137" t="s">
        <v>29</v>
      </c>
      <c r="Q73" s="729"/>
    </row>
    <row r="74" spans="1:17" x14ac:dyDescent="0.25">
      <c r="A74" s="15">
        <v>47</v>
      </c>
      <c r="B74" s="16">
        <v>21101</v>
      </c>
      <c r="C74" s="130" t="s">
        <v>261</v>
      </c>
      <c r="D74" s="732"/>
      <c r="E74" s="732"/>
      <c r="F74" s="533">
        <v>11</v>
      </c>
      <c r="G74" s="7" t="s">
        <v>31</v>
      </c>
      <c r="H74" s="17">
        <v>210</v>
      </c>
      <c r="I74" s="154">
        <f t="shared" si="1"/>
        <v>2310</v>
      </c>
      <c r="J74" s="18" t="s">
        <v>28</v>
      </c>
      <c r="K74" s="19">
        <v>0.1</v>
      </c>
      <c r="L74" s="19">
        <v>0.4</v>
      </c>
      <c r="M74" s="19">
        <v>0.1</v>
      </c>
      <c r="N74" s="19">
        <v>0.4</v>
      </c>
      <c r="O74" s="20"/>
      <c r="P74" s="137" t="s">
        <v>29</v>
      </c>
      <c r="Q74" s="729"/>
    </row>
    <row r="75" spans="1:17" x14ac:dyDescent="0.25">
      <c r="A75" s="15">
        <v>48</v>
      </c>
      <c r="B75" s="16">
        <v>21101</v>
      </c>
      <c r="C75" s="130" t="s">
        <v>262</v>
      </c>
      <c r="D75" s="732"/>
      <c r="E75" s="732"/>
      <c r="F75" s="533"/>
      <c r="G75" s="7" t="s">
        <v>34</v>
      </c>
      <c r="H75" s="17" t="s">
        <v>99</v>
      </c>
      <c r="I75" s="154">
        <v>0</v>
      </c>
      <c r="J75" s="18" t="s">
        <v>28</v>
      </c>
      <c r="K75" s="19">
        <v>0.1</v>
      </c>
      <c r="L75" s="19">
        <v>0.4</v>
      </c>
      <c r="M75" s="19">
        <v>0.1</v>
      </c>
      <c r="N75" s="19">
        <v>0.4</v>
      </c>
      <c r="O75" s="20"/>
      <c r="P75" s="137" t="s">
        <v>29</v>
      </c>
      <c r="Q75" s="729"/>
    </row>
    <row r="76" spans="1:17" x14ac:dyDescent="0.25">
      <c r="A76" s="15">
        <v>49</v>
      </c>
      <c r="B76" s="16">
        <v>21101</v>
      </c>
      <c r="C76" s="130" t="s">
        <v>263</v>
      </c>
      <c r="D76" s="732"/>
      <c r="E76" s="732"/>
      <c r="F76" s="533">
        <v>336.00000000000006</v>
      </c>
      <c r="G76" s="7" t="s">
        <v>31</v>
      </c>
      <c r="H76" s="17">
        <v>5.5</v>
      </c>
      <c r="I76" s="154">
        <f t="shared" si="1"/>
        <v>1848.0000000000002</v>
      </c>
      <c r="J76" s="18" t="s">
        <v>28</v>
      </c>
      <c r="K76" s="19">
        <v>0.1</v>
      </c>
      <c r="L76" s="19">
        <v>0.4</v>
      </c>
      <c r="M76" s="19">
        <v>0.1</v>
      </c>
      <c r="N76" s="19">
        <v>0.4</v>
      </c>
      <c r="O76" s="20"/>
      <c r="P76" s="137" t="s">
        <v>29</v>
      </c>
      <c r="Q76" s="729"/>
    </row>
    <row r="77" spans="1:17" x14ac:dyDescent="0.25">
      <c r="A77" s="15">
        <v>50</v>
      </c>
      <c r="B77" s="16">
        <v>21101</v>
      </c>
      <c r="C77" s="130" t="s">
        <v>264</v>
      </c>
      <c r="D77" s="732"/>
      <c r="E77" s="732"/>
      <c r="F77" s="533">
        <v>336.00000000000006</v>
      </c>
      <c r="G77" s="7" t="s">
        <v>31</v>
      </c>
      <c r="H77" s="17">
        <v>5.5</v>
      </c>
      <c r="I77" s="154">
        <f t="shared" si="1"/>
        <v>1848.0000000000002</v>
      </c>
      <c r="J77" s="18" t="s">
        <v>28</v>
      </c>
      <c r="K77" s="19">
        <v>0.1</v>
      </c>
      <c r="L77" s="19">
        <v>0.4</v>
      </c>
      <c r="M77" s="19">
        <v>0.1</v>
      </c>
      <c r="N77" s="19">
        <v>0.4</v>
      </c>
      <c r="O77" s="20"/>
      <c r="P77" s="137" t="s">
        <v>29</v>
      </c>
      <c r="Q77" s="729"/>
    </row>
    <row r="78" spans="1:17" x14ac:dyDescent="0.25">
      <c r="A78" s="15">
        <v>51</v>
      </c>
      <c r="B78" s="16">
        <v>21101</v>
      </c>
      <c r="C78" s="130" t="s">
        <v>265</v>
      </c>
      <c r="D78" s="732"/>
      <c r="E78" s="732"/>
      <c r="F78" s="533">
        <v>168.00000000000003</v>
      </c>
      <c r="G78" s="7" t="s">
        <v>31</v>
      </c>
      <c r="H78" s="17">
        <v>5.5</v>
      </c>
      <c r="I78" s="154">
        <f t="shared" si="1"/>
        <v>924.00000000000011</v>
      </c>
      <c r="J78" s="18" t="s">
        <v>28</v>
      </c>
      <c r="K78" s="19">
        <v>0.1</v>
      </c>
      <c r="L78" s="19">
        <v>0.4</v>
      </c>
      <c r="M78" s="19">
        <v>0.1</v>
      </c>
      <c r="N78" s="19">
        <v>0.4</v>
      </c>
      <c r="O78" s="20"/>
      <c r="P78" s="137" t="s">
        <v>29</v>
      </c>
      <c r="Q78" s="729"/>
    </row>
    <row r="79" spans="1:17" x14ac:dyDescent="0.25">
      <c r="A79" s="15">
        <v>51</v>
      </c>
      <c r="B79" s="16">
        <v>21101</v>
      </c>
      <c r="C79" s="130" t="s">
        <v>266</v>
      </c>
      <c r="D79" s="732"/>
      <c r="E79" s="732"/>
      <c r="F79" s="533">
        <v>392.00000000000006</v>
      </c>
      <c r="G79" s="7" t="s">
        <v>35</v>
      </c>
      <c r="H79" s="17">
        <v>25</v>
      </c>
      <c r="I79" s="154">
        <f t="shared" si="1"/>
        <v>9800.0000000000018</v>
      </c>
      <c r="J79" s="18" t="s">
        <v>28</v>
      </c>
      <c r="K79" s="19">
        <v>0.1</v>
      </c>
      <c r="L79" s="19">
        <v>0.4</v>
      </c>
      <c r="M79" s="19">
        <v>0.1</v>
      </c>
      <c r="N79" s="19">
        <v>0.4</v>
      </c>
      <c r="O79" s="20"/>
      <c r="P79" s="137" t="s">
        <v>29</v>
      </c>
      <c r="Q79" s="729"/>
    </row>
    <row r="80" spans="1:17" x14ac:dyDescent="0.25">
      <c r="A80" s="15">
        <v>53</v>
      </c>
      <c r="B80" s="16">
        <v>21101</v>
      </c>
      <c r="C80" s="130" t="s">
        <v>267</v>
      </c>
      <c r="D80" s="732"/>
      <c r="E80" s="732"/>
      <c r="F80" s="533">
        <v>56.000000000000007</v>
      </c>
      <c r="G80" s="7" t="s">
        <v>31</v>
      </c>
      <c r="H80" s="17">
        <v>23</v>
      </c>
      <c r="I80" s="154">
        <f t="shared" si="1"/>
        <v>1288.0000000000002</v>
      </c>
      <c r="J80" s="18" t="s">
        <v>28</v>
      </c>
      <c r="K80" s="19">
        <v>0.1</v>
      </c>
      <c r="L80" s="19">
        <v>0.4</v>
      </c>
      <c r="M80" s="19">
        <v>0.1</v>
      </c>
      <c r="N80" s="19">
        <v>0.4</v>
      </c>
      <c r="O80" s="20"/>
      <c r="P80" s="137" t="s">
        <v>29</v>
      </c>
      <c r="Q80" s="729"/>
    </row>
    <row r="81" spans="1:17" x14ac:dyDescent="0.25">
      <c r="A81" s="15">
        <v>54</v>
      </c>
      <c r="B81" s="16">
        <v>21101</v>
      </c>
      <c r="C81" s="130" t="s">
        <v>268</v>
      </c>
      <c r="D81" s="732"/>
      <c r="E81" s="732"/>
      <c r="F81" s="533">
        <v>112.00000000000001</v>
      </c>
      <c r="G81" s="7" t="s">
        <v>31</v>
      </c>
      <c r="H81" s="17">
        <v>68</v>
      </c>
      <c r="I81" s="154">
        <f t="shared" si="1"/>
        <v>7616.0000000000009</v>
      </c>
      <c r="J81" s="18" t="s">
        <v>28</v>
      </c>
      <c r="K81" s="19">
        <v>0.1</v>
      </c>
      <c r="L81" s="19">
        <v>0.4</v>
      </c>
      <c r="M81" s="19">
        <v>0.1</v>
      </c>
      <c r="N81" s="19">
        <v>0.4</v>
      </c>
      <c r="O81" s="20"/>
      <c r="P81" s="137" t="s">
        <v>29</v>
      </c>
      <c r="Q81" s="729"/>
    </row>
    <row r="82" spans="1:17" x14ac:dyDescent="0.25">
      <c r="A82" s="15">
        <v>55</v>
      </c>
      <c r="B82" s="16">
        <v>21101</v>
      </c>
      <c r="C82" s="130" t="s">
        <v>269</v>
      </c>
      <c r="D82" s="732"/>
      <c r="E82" s="732"/>
      <c r="F82" s="533">
        <v>9</v>
      </c>
      <c r="G82" s="7" t="s">
        <v>31</v>
      </c>
      <c r="H82" s="17">
        <v>487</v>
      </c>
      <c r="I82" s="154">
        <f t="shared" si="1"/>
        <v>4383</v>
      </c>
      <c r="J82" s="18" t="s">
        <v>28</v>
      </c>
      <c r="K82" s="19">
        <v>0.1</v>
      </c>
      <c r="L82" s="19">
        <v>0.4</v>
      </c>
      <c r="M82" s="19">
        <v>0.1</v>
      </c>
      <c r="N82" s="19">
        <v>0.4</v>
      </c>
      <c r="O82" s="20"/>
      <c r="P82" s="137" t="s">
        <v>29</v>
      </c>
      <c r="Q82" s="729"/>
    </row>
    <row r="83" spans="1:17" x14ac:dyDescent="0.25">
      <c r="A83" s="15">
        <v>56</v>
      </c>
      <c r="B83" s="16">
        <v>21101</v>
      </c>
      <c r="C83" s="130" t="s">
        <v>270</v>
      </c>
      <c r="D83" s="732"/>
      <c r="E83" s="732"/>
      <c r="F83" s="533">
        <v>168.00000000000003</v>
      </c>
      <c r="G83" s="7" t="s">
        <v>31</v>
      </c>
      <c r="H83" s="17">
        <v>10</v>
      </c>
      <c r="I83" s="154">
        <f t="shared" si="1"/>
        <v>1680.0000000000002</v>
      </c>
      <c r="J83" s="18" t="s">
        <v>28</v>
      </c>
      <c r="K83" s="19">
        <v>0.1</v>
      </c>
      <c r="L83" s="19">
        <v>0.4</v>
      </c>
      <c r="M83" s="19">
        <v>0.1</v>
      </c>
      <c r="N83" s="19">
        <v>0.4</v>
      </c>
      <c r="O83" s="20"/>
      <c r="P83" s="137" t="s">
        <v>29</v>
      </c>
      <c r="Q83" s="729"/>
    </row>
    <row r="84" spans="1:17" x14ac:dyDescent="0.25">
      <c r="A84" s="15">
        <v>57</v>
      </c>
      <c r="B84" s="16">
        <v>21101</v>
      </c>
      <c r="C84" s="130" t="s">
        <v>271</v>
      </c>
      <c r="D84" s="732"/>
      <c r="E84" s="732"/>
      <c r="F84" s="533">
        <v>84.000000000000014</v>
      </c>
      <c r="G84" s="7" t="s">
        <v>31</v>
      </c>
      <c r="H84" s="17">
        <v>10</v>
      </c>
      <c r="I84" s="154">
        <f t="shared" si="1"/>
        <v>840.00000000000011</v>
      </c>
      <c r="J84" s="18" t="s">
        <v>28</v>
      </c>
      <c r="K84" s="19">
        <v>0.1</v>
      </c>
      <c r="L84" s="19">
        <v>0.4</v>
      </c>
      <c r="M84" s="19">
        <v>0.1</v>
      </c>
      <c r="N84" s="19">
        <v>0.4</v>
      </c>
      <c r="O84" s="20"/>
      <c r="P84" s="137" t="s">
        <v>29</v>
      </c>
      <c r="Q84" s="729"/>
    </row>
    <row r="85" spans="1:17" x14ac:dyDescent="0.25">
      <c r="A85" s="15">
        <v>58</v>
      </c>
      <c r="B85" s="16">
        <v>21101</v>
      </c>
      <c r="C85" s="130" t="s">
        <v>272</v>
      </c>
      <c r="D85" s="732"/>
      <c r="E85" s="732"/>
      <c r="F85" s="533">
        <v>840.00000000000011</v>
      </c>
      <c r="G85" s="7" t="s">
        <v>31</v>
      </c>
      <c r="H85" s="17">
        <v>2.5</v>
      </c>
      <c r="I85" s="154">
        <f t="shared" si="1"/>
        <v>2100.0000000000005</v>
      </c>
      <c r="J85" s="18" t="s">
        <v>28</v>
      </c>
      <c r="K85" s="19">
        <v>0.1</v>
      </c>
      <c r="L85" s="19">
        <v>0.4</v>
      </c>
      <c r="M85" s="19">
        <v>0.1</v>
      </c>
      <c r="N85" s="19">
        <v>0.4</v>
      </c>
      <c r="O85" s="20"/>
      <c r="P85" s="137" t="s">
        <v>29</v>
      </c>
      <c r="Q85" s="729"/>
    </row>
    <row r="86" spans="1:17" x14ac:dyDescent="0.25">
      <c r="A86" s="15">
        <v>59</v>
      </c>
      <c r="B86" s="16">
        <v>21101</v>
      </c>
      <c r="C86" s="130" t="s">
        <v>273</v>
      </c>
      <c r="D86" s="732"/>
      <c r="E86" s="732"/>
      <c r="F86" s="533">
        <v>1120</v>
      </c>
      <c r="G86" s="7" t="s">
        <v>31</v>
      </c>
      <c r="H86" s="17">
        <v>3.2</v>
      </c>
      <c r="I86" s="154">
        <f t="shared" si="1"/>
        <v>3584</v>
      </c>
      <c r="J86" s="18" t="s">
        <v>28</v>
      </c>
      <c r="K86" s="19">
        <v>0.1</v>
      </c>
      <c r="L86" s="19">
        <v>0.4</v>
      </c>
      <c r="M86" s="19">
        <v>0.1</v>
      </c>
      <c r="N86" s="19">
        <v>0.4</v>
      </c>
      <c r="O86" s="20"/>
      <c r="P86" s="137" t="s">
        <v>29</v>
      </c>
      <c r="Q86" s="729"/>
    </row>
    <row r="87" spans="1:17" x14ac:dyDescent="0.25">
      <c r="A87" s="15">
        <v>60</v>
      </c>
      <c r="B87" s="16">
        <v>21101</v>
      </c>
      <c r="C87" s="130" t="s">
        <v>274</v>
      </c>
      <c r="D87" s="732"/>
      <c r="E87" s="732"/>
      <c r="F87" s="533">
        <v>840.00000000000011</v>
      </c>
      <c r="G87" s="7" t="s">
        <v>31</v>
      </c>
      <c r="H87" s="17">
        <v>3.5</v>
      </c>
      <c r="I87" s="154">
        <f t="shared" si="1"/>
        <v>2940.0000000000005</v>
      </c>
      <c r="J87" s="18" t="s">
        <v>28</v>
      </c>
      <c r="K87" s="19">
        <v>0.1</v>
      </c>
      <c r="L87" s="19">
        <v>0.4</v>
      </c>
      <c r="M87" s="19">
        <v>0.1</v>
      </c>
      <c r="N87" s="19">
        <v>0.4</v>
      </c>
      <c r="O87" s="20"/>
      <c r="P87" s="137" t="s">
        <v>29</v>
      </c>
      <c r="Q87" s="729"/>
    </row>
    <row r="88" spans="1:17" ht="15.75" thickBot="1" x14ac:dyDescent="0.3">
      <c r="A88" s="22">
        <v>61</v>
      </c>
      <c r="B88" s="23">
        <v>21101</v>
      </c>
      <c r="C88" s="148" t="s">
        <v>275</v>
      </c>
      <c r="D88" s="733"/>
      <c r="E88" s="733"/>
      <c r="F88" s="533">
        <v>840.00000000000011</v>
      </c>
      <c r="G88" s="174" t="s">
        <v>31</v>
      </c>
      <c r="H88" s="149">
        <v>6.8</v>
      </c>
      <c r="I88" s="154">
        <f t="shared" si="1"/>
        <v>5712.0000000000009</v>
      </c>
      <c r="J88" s="24" t="s">
        <v>28</v>
      </c>
      <c r="K88" s="25">
        <v>0.1</v>
      </c>
      <c r="L88" s="25">
        <v>0.4</v>
      </c>
      <c r="M88" s="25">
        <v>0.1</v>
      </c>
      <c r="N88" s="25">
        <v>0.4</v>
      </c>
      <c r="O88" s="146"/>
      <c r="P88" s="147" t="s">
        <v>29</v>
      </c>
      <c r="Q88" s="730"/>
    </row>
    <row r="89" spans="1:17" ht="15.75" thickTop="1" x14ac:dyDescent="0.25">
      <c r="A89" s="27"/>
      <c r="B89" s="27"/>
      <c r="C89" s="28"/>
      <c r="D89" s="13"/>
      <c r="E89" s="13"/>
      <c r="F89" s="47"/>
      <c r="G89" s="12"/>
      <c r="H89" s="69"/>
      <c r="I89" s="139">
        <f>SUM(I59:I88)</f>
        <v>208667.7</v>
      </c>
      <c r="J89" s="31"/>
      <c r="K89" s="32"/>
      <c r="L89" s="32"/>
      <c r="M89" s="32"/>
      <c r="N89" s="32"/>
      <c r="O89" s="33"/>
      <c r="P89" s="140"/>
      <c r="Q89" s="13"/>
    </row>
    <row r="90" spans="1:17" x14ac:dyDescent="0.25">
      <c r="A90" s="27"/>
      <c r="B90" s="27"/>
      <c r="C90" s="28"/>
      <c r="D90" s="13"/>
      <c r="E90" s="13"/>
      <c r="F90" s="47"/>
      <c r="G90" s="12"/>
      <c r="H90" s="69"/>
      <c r="I90" s="139"/>
      <c r="J90" s="31"/>
      <c r="K90" s="32"/>
      <c r="L90" s="32"/>
      <c r="M90" s="32"/>
      <c r="N90" s="32"/>
      <c r="O90" s="33"/>
      <c r="P90" s="140"/>
      <c r="Q90" s="13"/>
    </row>
    <row r="91" spans="1:17" x14ac:dyDescent="0.25">
      <c r="A91" s="27"/>
      <c r="B91" s="27"/>
      <c r="C91" s="28"/>
      <c r="D91" s="13"/>
      <c r="E91" s="13"/>
      <c r="F91" s="47"/>
      <c r="G91" s="12"/>
      <c r="H91" s="69"/>
      <c r="I91" s="139"/>
      <c r="J91" s="31"/>
      <c r="K91" s="32"/>
      <c r="L91" s="32"/>
      <c r="M91" s="32"/>
      <c r="N91" s="32"/>
      <c r="O91" s="33"/>
      <c r="P91" s="140"/>
      <c r="Q91" s="13"/>
    </row>
    <row r="92" spans="1:17" x14ac:dyDescent="0.25">
      <c r="A92" s="27"/>
      <c r="B92" s="27"/>
      <c r="C92" s="28"/>
      <c r="D92" s="13"/>
      <c r="E92" s="13"/>
      <c r="F92" s="47"/>
      <c r="G92" s="12"/>
      <c r="H92" s="69"/>
      <c r="I92" s="139"/>
      <c r="J92" s="31"/>
      <c r="K92" s="32"/>
      <c r="L92" s="32"/>
      <c r="M92" s="32"/>
      <c r="N92" s="32"/>
      <c r="O92" s="33"/>
      <c r="P92" s="140"/>
      <c r="Q92" s="13"/>
    </row>
    <row r="93" spans="1:17" x14ac:dyDescent="0.25">
      <c r="A93" s="706" t="s">
        <v>0</v>
      </c>
      <c r="B93" s="706"/>
      <c r="C93" s="706"/>
      <c r="D93" s="706"/>
      <c r="E93" s="706"/>
      <c r="F93" s="706"/>
      <c r="G93" s="706"/>
      <c r="H93" s="706"/>
      <c r="I93" s="706"/>
      <c r="J93" s="706"/>
      <c r="K93" s="706"/>
      <c r="L93" s="706"/>
      <c r="M93" s="706"/>
      <c r="N93" s="706"/>
      <c r="O93" s="706"/>
      <c r="P93" s="706"/>
      <c r="Q93" s="706"/>
    </row>
    <row r="94" spans="1:17" x14ac:dyDescent="0.25">
      <c r="A94" s="713" t="s">
        <v>1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</row>
    <row r="95" spans="1:17" x14ac:dyDescent="0.25">
      <c r="A95" s="713" t="s">
        <v>2</v>
      </c>
      <c r="B95" s="713"/>
      <c r="C95" s="713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</row>
    <row r="96" spans="1:17" x14ac:dyDescent="0.25">
      <c r="A96" s="713" t="s">
        <v>3</v>
      </c>
      <c r="B96" s="713"/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</row>
    <row r="97" spans="1:17" x14ac:dyDescent="0.25">
      <c r="A97" s="713" t="s">
        <v>494</v>
      </c>
      <c r="B97" s="713"/>
      <c r="C97" s="713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</row>
    <row r="98" spans="1:17" x14ac:dyDescent="0.25">
      <c r="A98" s="726" t="s">
        <v>4</v>
      </c>
      <c r="B98" s="726"/>
      <c r="C98" s="726"/>
      <c r="D98" s="726"/>
      <c r="E98" s="726"/>
      <c r="F98" s="726"/>
      <c r="G98" s="726"/>
      <c r="H98" s="726"/>
      <c r="I98" s="726"/>
      <c r="J98" s="726"/>
      <c r="K98" s="726"/>
      <c r="L98" s="726"/>
      <c r="M98" s="726"/>
      <c r="N98" s="726"/>
      <c r="O98" s="726"/>
      <c r="P98" s="726"/>
      <c r="Q98" s="726"/>
    </row>
    <row r="99" spans="1:17" x14ac:dyDescent="0.25">
      <c r="A99" s="697" t="s">
        <v>5</v>
      </c>
      <c r="B99" s="697"/>
      <c r="C99" s="697"/>
      <c r="D99" s="697"/>
      <c r="E99" s="697"/>
      <c r="F99" s="697"/>
      <c r="G99" s="697"/>
      <c r="H99" s="697"/>
      <c r="I99" s="697"/>
      <c r="J99" s="697"/>
      <c r="K99" s="697"/>
      <c r="L99" s="697"/>
      <c r="M99" s="697"/>
      <c r="N99" s="697"/>
      <c r="O99" s="697"/>
      <c r="P99" s="697"/>
      <c r="Q99" s="697"/>
    </row>
    <row r="100" spans="1:17" ht="18.75" thickBot="1" x14ac:dyDescent="0.3">
      <c r="A100" s="2"/>
      <c r="B100" s="2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3"/>
      <c r="N100" s="3"/>
      <c r="O100" s="2"/>
      <c r="P100" s="2"/>
      <c r="Q100" s="2"/>
    </row>
    <row r="101" spans="1:17" ht="15.75" customHeight="1" thickTop="1" x14ac:dyDescent="0.25">
      <c r="A101" s="698" t="s">
        <v>6</v>
      </c>
      <c r="B101" s="700" t="s">
        <v>7</v>
      </c>
      <c r="C101" s="702" t="s">
        <v>8</v>
      </c>
      <c r="D101" s="702" t="s">
        <v>9</v>
      </c>
      <c r="E101" s="702" t="s">
        <v>10</v>
      </c>
      <c r="F101" s="702" t="s">
        <v>11</v>
      </c>
      <c r="G101" s="700" t="s">
        <v>12</v>
      </c>
      <c r="H101" s="704" t="s">
        <v>13</v>
      </c>
      <c r="I101" s="704" t="s">
        <v>14</v>
      </c>
      <c r="J101" s="704" t="s">
        <v>15</v>
      </c>
      <c r="K101" s="715" t="s">
        <v>16</v>
      </c>
      <c r="L101" s="716"/>
      <c r="M101" s="716"/>
      <c r="N101" s="717"/>
      <c r="O101" s="721" t="s">
        <v>17</v>
      </c>
      <c r="P101" s="722"/>
      <c r="Q101" s="708" t="s">
        <v>18</v>
      </c>
    </row>
    <row r="102" spans="1:17" x14ac:dyDescent="0.25">
      <c r="A102" s="699"/>
      <c r="B102" s="701"/>
      <c r="C102" s="703"/>
      <c r="D102" s="703"/>
      <c r="E102" s="703"/>
      <c r="F102" s="703"/>
      <c r="G102" s="701"/>
      <c r="H102" s="705"/>
      <c r="I102" s="705"/>
      <c r="J102" s="705"/>
      <c r="K102" s="718"/>
      <c r="L102" s="719"/>
      <c r="M102" s="719"/>
      <c r="N102" s="720"/>
      <c r="O102" s="723"/>
      <c r="P102" s="724"/>
      <c r="Q102" s="709"/>
    </row>
    <row r="103" spans="1:17" ht="15" customHeight="1" x14ac:dyDescent="0.25">
      <c r="A103" s="699"/>
      <c r="B103" s="701"/>
      <c r="C103" s="703"/>
      <c r="D103" s="703"/>
      <c r="E103" s="703"/>
      <c r="F103" s="703"/>
      <c r="G103" s="701"/>
      <c r="H103" s="705"/>
      <c r="I103" s="705"/>
      <c r="J103" s="705"/>
      <c r="K103" s="711" t="s">
        <v>19</v>
      </c>
      <c r="L103" s="711" t="s">
        <v>20</v>
      </c>
      <c r="M103" s="711" t="s">
        <v>21</v>
      </c>
      <c r="N103" s="711" t="s">
        <v>22</v>
      </c>
      <c r="O103" s="695" t="s">
        <v>23</v>
      </c>
      <c r="P103" s="695" t="s">
        <v>24</v>
      </c>
      <c r="Q103" s="709"/>
    </row>
    <row r="104" spans="1:17" ht="15.75" thickBot="1" x14ac:dyDescent="0.3">
      <c r="A104" s="727"/>
      <c r="B104" s="725"/>
      <c r="C104" s="707"/>
      <c r="D104" s="707"/>
      <c r="E104" s="707"/>
      <c r="F104" s="703"/>
      <c r="G104" s="725"/>
      <c r="H104" s="696"/>
      <c r="I104" s="696"/>
      <c r="J104" s="696"/>
      <c r="K104" s="712"/>
      <c r="L104" s="712"/>
      <c r="M104" s="712"/>
      <c r="N104" s="712"/>
      <c r="O104" s="696"/>
      <c r="P104" s="696"/>
      <c r="Q104" s="710"/>
    </row>
    <row r="105" spans="1:17" ht="15" customHeight="1" x14ac:dyDescent="0.25">
      <c r="A105" s="52">
        <v>62</v>
      </c>
      <c r="B105" s="53">
        <v>21101</v>
      </c>
      <c r="C105" s="158" t="s">
        <v>276</v>
      </c>
      <c r="D105" s="731" t="s">
        <v>25</v>
      </c>
      <c r="E105" s="731" t="s">
        <v>26</v>
      </c>
      <c r="F105" s="533">
        <v>112.00000000000001</v>
      </c>
      <c r="G105" s="5" t="s">
        <v>31</v>
      </c>
      <c r="H105" s="159">
        <v>39.5</v>
      </c>
      <c r="I105" s="154">
        <f t="shared" ref="I105:I128" si="2">H105*F105</f>
        <v>4424.0000000000009</v>
      </c>
      <c r="J105" s="41" t="s">
        <v>28</v>
      </c>
      <c r="K105" s="42">
        <v>0.1</v>
      </c>
      <c r="L105" s="42">
        <v>0.4</v>
      </c>
      <c r="M105" s="42">
        <v>0.1</v>
      </c>
      <c r="N105" s="42">
        <v>0.4</v>
      </c>
      <c r="O105" s="160"/>
      <c r="P105" s="161" t="s">
        <v>29</v>
      </c>
      <c r="Q105" s="728" t="s">
        <v>30</v>
      </c>
    </row>
    <row r="106" spans="1:17" x14ac:dyDescent="0.25">
      <c r="A106" s="15">
        <v>63</v>
      </c>
      <c r="B106" s="16">
        <v>21101</v>
      </c>
      <c r="C106" s="130" t="s">
        <v>277</v>
      </c>
      <c r="D106" s="732"/>
      <c r="E106" s="732"/>
      <c r="F106" s="533">
        <v>28.000000000000004</v>
      </c>
      <c r="G106" s="7" t="s">
        <v>31</v>
      </c>
      <c r="H106" s="17">
        <v>30</v>
      </c>
      <c r="I106" s="154">
        <f t="shared" si="2"/>
        <v>840.00000000000011</v>
      </c>
      <c r="J106" s="18" t="s">
        <v>28</v>
      </c>
      <c r="K106" s="19">
        <v>0.1</v>
      </c>
      <c r="L106" s="19">
        <v>0.4</v>
      </c>
      <c r="M106" s="19">
        <v>0.1</v>
      </c>
      <c r="N106" s="19">
        <v>0.4</v>
      </c>
      <c r="O106" s="20"/>
      <c r="P106" s="137" t="s">
        <v>29</v>
      </c>
      <c r="Q106" s="729"/>
    </row>
    <row r="107" spans="1:17" x14ac:dyDescent="0.25">
      <c r="A107" s="15">
        <v>64</v>
      </c>
      <c r="B107" s="16">
        <v>21101</v>
      </c>
      <c r="C107" s="130" t="s">
        <v>278</v>
      </c>
      <c r="D107" s="732"/>
      <c r="E107" s="732"/>
      <c r="F107" s="533">
        <v>28.000000000000004</v>
      </c>
      <c r="G107" s="7" t="s">
        <v>31</v>
      </c>
      <c r="H107" s="17">
        <v>30</v>
      </c>
      <c r="I107" s="154">
        <f t="shared" si="2"/>
        <v>840.00000000000011</v>
      </c>
      <c r="J107" s="18" t="s">
        <v>28</v>
      </c>
      <c r="K107" s="19">
        <v>0.1</v>
      </c>
      <c r="L107" s="19">
        <v>0.4</v>
      </c>
      <c r="M107" s="19">
        <v>0.1</v>
      </c>
      <c r="N107" s="19">
        <v>0.4</v>
      </c>
      <c r="O107" s="20"/>
      <c r="P107" s="137" t="s">
        <v>29</v>
      </c>
      <c r="Q107" s="729"/>
    </row>
    <row r="108" spans="1:17" x14ac:dyDescent="0.25">
      <c r="A108" s="15">
        <v>65</v>
      </c>
      <c r="B108" s="16">
        <v>21101</v>
      </c>
      <c r="C108" s="130" t="s">
        <v>279</v>
      </c>
      <c r="D108" s="732"/>
      <c r="E108" s="732"/>
      <c r="F108" s="533">
        <v>28.000000000000004</v>
      </c>
      <c r="G108" s="7" t="s">
        <v>31</v>
      </c>
      <c r="H108" s="17">
        <v>30</v>
      </c>
      <c r="I108" s="154">
        <f t="shared" si="2"/>
        <v>840.00000000000011</v>
      </c>
      <c r="J108" s="18" t="s">
        <v>28</v>
      </c>
      <c r="K108" s="19">
        <v>0.1</v>
      </c>
      <c r="L108" s="19">
        <v>0.4</v>
      </c>
      <c r="M108" s="19">
        <v>0.1</v>
      </c>
      <c r="N108" s="19">
        <v>0.4</v>
      </c>
      <c r="O108" s="20"/>
      <c r="P108" s="137" t="s">
        <v>29</v>
      </c>
      <c r="Q108" s="729"/>
    </row>
    <row r="109" spans="1:17" x14ac:dyDescent="0.25">
      <c r="A109" s="15">
        <v>66</v>
      </c>
      <c r="B109" s="16">
        <v>21101</v>
      </c>
      <c r="C109" s="130" t="s">
        <v>280</v>
      </c>
      <c r="D109" s="732"/>
      <c r="E109" s="732"/>
      <c r="F109" s="533">
        <v>56.000000000000007</v>
      </c>
      <c r="G109" s="7" t="s">
        <v>35</v>
      </c>
      <c r="H109" s="17">
        <v>32</v>
      </c>
      <c r="I109" s="154">
        <f t="shared" si="2"/>
        <v>1792.0000000000002</v>
      </c>
      <c r="J109" s="18" t="s">
        <v>28</v>
      </c>
      <c r="K109" s="19">
        <v>0.1</v>
      </c>
      <c r="L109" s="19">
        <v>0.4</v>
      </c>
      <c r="M109" s="19">
        <v>0.1</v>
      </c>
      <c r="N109" s="19">
        <v>0.4</v>
      </c>
      <c r="O109" s="20"/>
      <c r="P109" s="137" t="s">
        <v>29</v>
      </c>
      <c r="Q109" s="729"/>
    </row>
    <row r="110" spans="1:17" x14ac:dyDescent="0.25">
      <c r="A110" s="15">
        <v>67</v>
      </c>
      <c r="B110" s="16">
        <v>21101</v>
      </c>
      <c r="C110" s="130" t="s">
        <v>281</v>
      </c>
      <c r="D110" s="732"/>
      <c r="E110" s="732"/>
      <c r="F110" s="533">
        <v>11</v>
      </c>
      <c r="G110" s="7" t="s">
        <v>36</v>
      </c>
      <c r="H110" s="17">
        <v>82</v>
      </c>
      <c r="I110" s="154">
        <f t="shared" si="2"/>
        <v>902</v>
      </c>
      <c r="J110" s="18" t="s">
        <v>28</v>
      </c>
      <c r="K110" s="19">
        <v>0.1</v>
      </c>
      <c r="L110" s="19">
        <v>0.4</v>
      </c>
      <c r="M110" s="19">
        <v>0.1</v>
      </c>
      <c r="N110" s="19">
        <v>0.4</v>
      </c>
      <c r="O110" s="20"/>
      <c r="P110" s="137" t="s">
        <v>29</v>
      </c>
      <c r="Q110" s="729"/>
    </row>
    <row r="111" spans="1:17" x14ac:dyDescent="0.25">
      <c r="A111" s="15">
        <v>68</v>
      </c>
      <c r="B111" s="16">
        <v>21101</v>
      </c>
      <c r="C111" s="130" t="s">
        <v>282</v>
      </c>
      <c r="D111" s="732"/>
      <c r="E111" s="732"/>
      <c r="F111" s="533">
        <v>56.000000000000007</v>
      </c>
      <c r="G111" s="7" t="s">
        <v>31</v>
      </c>
      <c r="H111" s="17">
        <v>18</v>
      </c>
      <c r="I111" s="154">
        <f t="shared" si="2"/>
        <v>1008.0000000000001</v>
      </c>
      <c r="J111" s="18" t="s">
        <v>28</v>
      </c>
      <c r="K111" s="19">
        <v>0.1</v>
      </c>
      <c r="L111" s="19">
        <v>0.4</v>
      </c>
      <c r="M111" s="19">
        <v>0.1</v>
      </c>
      <c r="N111" s="19">
        <v>0.4</v>
      </c>
      <c r="O111" s="20"/>
      <c r="P111" s="137" t="s">
        <v>29</v>
      </c>
      <c r="Q111" s="729"/>
    </row>
    <row r="112" spans="1:17" x14ac:dyDescent="0.25">
      <c r="A112" s="15">
        <v>69</v>
      </c>
      <c r="B112" s="16">
        <v>21101</v>
      </c>
      <c r="C112" s="130" t="s">
        <v>283</v>
      </c>
      <c r="D112" s="732"/>
      <c r="E112" s="732"/>
      <c r="F112" s="533">
        <v>56.000000000000007</v>
      </c>
      <c r="G112" s="7" t="s">
        <v>31</v>
      </c>
      <c r="H112" s="17">
        <v>11.2</v>
      </c>
      <c r="I112" s="154">
        <f t="shared" si="2"/>
        <v>627.20000000000005</v>
      </c>
      <c r="J112" s="18" t="s">
        <v>28</v>
      </c>
      <c r="K112" s="19">
        <v>0.1</v>
      </c>
      <c r="L112" s="19">
        <v>0.4</v>
      </c>
      <c r="M112" s="19">
        <v>0.1</v>
      </c>
      <c r="N112" s="19">
        <v>0.4</v>
      </c>
      <c r="O112" s="20"/>
      <c r="P112" s="137" t="s">
        <v>29</v>
      </c>
      <c r="Q112" s="729"/>
    </row>
    <row r="113" spans="1:17" x14ac:dyDescent="0.25">
      <c r="A113" s="15">
        <v>70</v>
      </c>
      <c r="B113" s="16">
        <v>21101</v>
      </c>
      <c r="C113" s="130" t="s">
        <v>284</v>
      </c>
      <c r="D113" s="732"/>
      <c r="E113" s="732"/>
      <c r="F113" s="533">
        <v>67</v>
      </c>
      <c r="G113" s="7" t="s">
        <v>31</v>
      </c>
      <c r="H113" s="17">
        <v>46</v>
      </c>
      <c r="I113" s="154">
        <f t="shared" si="2"/>
        <v>3082</v>
      </c>
      <c r="J113" s="18" t="s">
        <v>28</v>
      </c>
      <c r="K113" s="19">
        <v>0.1</v>
      </c>
      <c r="L113" s="19">
        <v>0.4</v>
      </c>
      <c r="M113" s="19">
        <v>0.1</v>
      </c>
      <c r="N113" s="19">
        <v>0.4</v>
      </c>
      <c r="O113" s="20"/>
      <c r="P113" s="137" t="s">
        <v>29</v>
      </c>
      <c r="Q113" s="729"/>
    </row>
    <row r="114" spans="1:17" x14ac:dyDescent="0.25">
      <c r="A114" s="15">
        <v>71</v>
      </c>
      <c r="B114" s="16">
        <v>21101</v>
      </c>
      <c r="C114" s="130" t="s">
        <v>285</v>
      </c>
      <c r="D114" s="732"/>
      <c r="E114" s="732"/>
      <c r="F114" s="533">
        <v>28.000000000000004</v>
      </c>
      <c r="G114" s="7" t="s">
        <v>31</v>
      </c>
      <c r="H114" s="17">
        <v>16</v>
      </c>
      <c r="I114" s="154">
        <f t="shared" si="2"/>
        <v>448.00000000000006</v>
      </c>
      <c r="J114" s="18" t="s">
        <v>28</v>
      </c>
      <c r="K114" s="19">
        <v>0.1</v>
      </c>
      <c r="L114" s="19">
        <v>0.4</v>
      </c>
      <c r="M114" s="19">
        <v>0.1</v>
      </c>
      <c r="N114" s="19">
        <v>0.4</v>
      </c>
      <c r="O114" s="20"/>
      <c r="P114" s="137" t="s">
        <v>29</v>
      </c>
      <c r="Q114" s="729"/>
    </row>
    <row r="115" spans="1:17" x14ac:dyDescent="0.25">
      <c r="A115" s="15">
        <v>72</v>
      </c>
      <c r="B115" s="16">
        <v>21101</v>
      </c>
      <c r="C115" s="130" t="s">
        <v>286</v>
      </c>
      <c r="D115" s="732"/>
      <c r="E115" s="732"/>
      <c r="F115" s="533">
        <v>309</v>
      </c>
      <c r="G115" s="7" t="s">
        <v>31</v>
      </c>
      <c r="H115" s="17">
        <v>5</v>
      </c>
      <c r="I115" s="154">
        <f t="shared" si="2"/>
        <v>1545</v>
      </c>
      <c r="J115" s="18" t="s">
        <v>28</v>
      </c>
      <c r="K115" s="19">
        <v>0.1</v>
      </c>
      <c r="L115" s="19">
        <v>0.4</v>
      </c>
      <c r="M115" s="19">
        <v>0.1</v>
      </c>
      <c r="N115" s="19">
        <v>0.4</v>
      </c>
      <c r="O115" s="20"/>
      <c r="P115" s="137" t="s">
        <v>29</v>
      </c>
      <c r="Q115" s="729"/>
    </row>
    <row r="116" spans="1:17" x14ac:dyDescent="0.25">
      <c r="A116" s="15">
        <v>73</v>
      </c>
      <c r="B116" s="16">
        <v>21101</v>
      </c>
      <c r="C116" s="130" t="s">
        <v>287</v>
      </c>
      <c r="D116" s="732"/>
      <c r="E116" s="732"/>
      <c r="F116" s="533">
        <v>112.00000000000001</v>
      </c>
      <c r="G116" s="7" t="s">
        <v>31</v>
      </c>
      <c r="H116" s="17">
        <v>15</v>
      </c>
      <c r="I116" s="154">
        <f t="shared" si="2"/>
        <v>1680.0000000000002</v>
      </c>
      <c r="J116" s="18" t="s">
        <v>28</v>
      </c>
      <c r="K116" s="19">
        <v>0.1</v>
      </c>
      <c r="L116" s="19">
        <v>0.4</v>
      </c>
      <c r="M116" s="19">
        <v>0.1</v>
      </c>
      <c r="N116" s="19">
        <v>0.4</v>
      </c>
      <c r="O116" s="20"/>
      <c r="P116" s="137" t="s">
        <v>29</v>
      </c>
      <c r="Q116" s="729"/>
    </row>
    <row r="117" spans="1:17" x14ac:dyDescent="0.25">
      <c r="A117" s="15">
        <v>74</v>
      </c>
      <c r="B117" s="16">
        <v>21101</v>
      </c>
      <c r="C117" s="130" t="s">
        <v>288</v>
      </c>
      <c r="D117" s="732"/>
      <c r="E117" s="732"/>
      <c r="F117" s="533">
        <v>28.000000000000004</v>
      </c>
      <c r="G117" s="7" t="s">
        <v>31</v>
      </c>
      <c r="H117" s="17">
        <v>36</v>
      </c>
      <c r="I117" s="154">
        <f t="shared" si="2"/>
        <v>1008.0000000000001</v>
      </c>
      <c r="J117" s="18" t="s">
        <v>28</v>
      </c>
      <c r="K117" s="19">
        <v>0.1</v>
      </c>
      <c r="L117" s="19">
        <v>0.4</v>
      </c>
      <c r="M117" s="19">
        <v>0.1</v>
      </c>
      <c r="N117" s="19">
        <v>0.4</v>
      </c>
      <c r="O117" s="20"/>
      <c r="P117" s="137" t="s">
        <v>29</v>
      </c>
      <c r="Q117" s="729"/>
    </row>
    <row r="118" spans="1:17" x14ac:dyDescent="0.25">
      <c r="A118" s="15">
        <v>75</v>
      </c>
      <c r="B118" s="16">
        <v>21101</v>
      </c>
      <c r="C118" s="130" t="s">
        <v>289</v>
      </c>
      <c r="D118" s="732"/>
      <c r="E118" s="732"/>
      <c r="F118" s="533">
        <v>153</v>
      </c>
      <c r="G118" s="7" t="s">
        <v>31</v>
      </c>
      <c r="H118" s="17">
        <v>115</v>
      </c>
      <c r="I118" s="154">
        <f t="shared" si="2"/>
        <v>17595</v>
      </c>
      <c r="J118" s="18" t="s">
        <v>28</v>
      </c>
      <c r="K118" s="19">
        <v>0.1</v>
      </c>
      <c r="L118" s="19">
        <v>0.4</v>
      </c>
      <c r="M118" s="19">
        <v>0.1</v>
      </c>
      <c r="N118" s="19">
        <v>0.4</v>
      </c>
      <c r="O118" s="20"/>
      <c r="P118" s="137" t="s">
        <v>29</v>
      </c>
      <c r="Q118" s="729"/>
    </row>
    <row r="119" spans="1:17" x14ac:dyDescent="0.25">
      <c r="A119" s="15">
        <v>76</v>
      </c>
      <c r="B119" s="16">
        <v>21101</v>
      </c>
      <c r="C119" s="130" t="s">
        <v>290</v>
      </c>
      <c r="D119" s="732"/>
      <c r="E119" s="732"/>
      <c r="F119" s="533">
        <v>56.000000000000007</v>
      </c>
      <c r="G119" s="7" t="s">
        <v>27</v>
      </c>
      <c r="H119" s="17">
        <v>42</v>
      </c>
      <c r="I119" s="154">
        <f t="shared" si="2"/>
        <v>2352.0000000000005</v>
      </c>
      <c r="J119" s="18" t="s">
        <v>28</v>
      </c>
      <c r="K119" s="19">
        <v>0.1</v>
      </c>
      <c r="L119" s="19">
        <v>0.4</v>
      </c>
      <c r="M119" s="19">
        <v>0.1</v>
      </c>
      <c r="N119" s="19">
        <v>0.4</v>
      </c>
      <c r="O119" s="20"/>
      <c r="P119" s="137" t="s">
        <v>29</v>
      </c>
      <c r="Q119" s="729"/>
    </row>
    <row r="120" spans="1:17" x14ac:dyDescent="0.25">
      <c r="A120" s="15">
        <v>77</v>
      </c>
      <c r="B120" s="16">
        <v>21101</v>
      </c>
      <c r="C120" s="130" t="s">
        <v>291</v>
      </c>
      <c r="D120" s="732"/>
      <c r="E120" s="732"/>
      <c r="F120" s="533">
        <v>57</v>
      </c>
      <c r="G120" s="7" t="s">
        <v>27</v>
      </c>
      <c r="H120" s="17">
        <v>85</v>
      </c>
      <c r="I120" s="154">
        <f t="shared" si="2"/>
        <v>4845</v>
      </c>
      <c r="J120" s="18" t="s">
        <v>28</v>
      </c>
      <c r="K120" s="19">
        <v>0.1</v>
      </c>
      <c r="L120" s="19">
        <v>0.4</v>
      </c>
      <c r="M120" s="19">
        <v>0.1</v>
      </c>
      <c r="N120" s="19">
        <v>0.4</v>
      </c>
      <c r="O120" s="20"/>
      <c r="P120" s="137" t="s">
        <v>29</v>
      </c>
      <c r="Q120" s="729"/>
    </row>
    <row r="121" spans="1:17" x14ac:dyDescent="0.25">
      <c r="A121" s="15">
        <v>78</v>
      </c>
      <c r="B121" s="16">
        <v>21101</v>
      </c>
      <c r="C121" s="130" t="s">
        <v>292</v>
      </c>
      <c r="D121" s="732"/>
      <c r="E121" s="732"/>
      <c r="F121" s="533">
        <v>6</v>
      </c>
      <c r="G121" s="7" t="s">
        <v>31</v>
      </c>
      <c r="H121" s="17">
        <v>28</v>
      </c>
      <c r="I121" s="154">
        <f t="shared" si="2"/>
        <v>168</v>
      </c>
      <c r="J121" s="18" t="s">
        <v>28</v>
      </c>
      <c r="K121" s="19">
        <v>0.1</v>
      </c>
      <c r="L121" s="19">
        <v>0.4</v>
      </c>
      <c r="M121" s="19">
        <v>0.1</v>
      </c>
      <c r="N121" s="19">
        <v>0.4</v>
      </c>
      <c r="O121" s="20"/>
      <c r="P121" s="137" t="s">
        <v>29</v>
      </c>
      <c r="Q121" s="729"/>
    </row>
    <row r="122" spans="1:17" x14ac:dyDescent="0.25">
      <c r="A122" s="15">
        <v>79</v>
      </c>
      <c r="B122" s="16">
        <v>21101</v>
      </c>
      <c r="C122" s="130" t="s">
        <v>293</v>
      </c>
      <c r="D122" s="732"/>
      <c r="E122" s="732"/>
      <c r="F122" s="533">
        <v>112.00000000000001</v>
      </c>
      <c r="G122" s="7" t="s">
        <v>31</v>
      </c>
      <c r="H122" s="17">
        <v>68</v>
      </c>
      <c r="I122" s="154">
        <f t="shared" si="2"/>
        <v>7616.0000000000009</v>
      </c>
      <c r="J122" s="18" t="s">
        <v>28</v>
      </c>
      <c r="K122" s="19">
        <v>0.1</v>
      </c>
      <c r="L122" s="19">
        <v>0.4</v>
      </c>
      <c r="M122" s="19">
        <v>0.1</v>
      </c>
      <c r="N122" s="19">
        <v>0.4</v>
      </c>
      <c r="O122" s="20"/>
      <c r="P122" s="137" t="s">
        <v>29</v>
      </c>
      <c r="Q122" s="729"/>
    </row>
    <row r="123" spans="1:17" x14ac:dyDescent="0.25">
      <c r="A123" s="15">
        <v>80</v>
      </c>
      <c r="B123" s="16">
        <v>21101</v>
      </c>
      <c r="C123" s="130" t="s">
        <v>294</v>
      </c>
      <c r="D123" s="732"/>
      <c r="E123" s="732"/>
      <c r="F123" s="533">
        <v>6</v>
      </c>
      <c r="G123" s="7" t="s">
        <v>36</v>
      </c>
      <c r="H123" s="17">
        <v>255</v>
      </c>
      <c r="I123" s="154">
        <f t="shared" si="2"/>
        <v>1530</v>
      </c>
      <c r="J123" s="18" t="s">
        <v>28</v>
      </c>
      <c r="K123" s="19">
        <v>0.1</v>
      </c>
      <c r="L123" s="19">
        <v>0.4</v>
      </c>
      <c r="M123" s="19">
        <v>0.1</v>
      </c>
      <c r="N123" s="19">
        <v>0.4</v>
      </c>
      <c r="O123" s="20"/>
      <c r="P123" s="137" t="s">
        <v>29</v>
      </c>
      <c r="Q123" s="729"/>
    </row>
    <row r="124" spans="1:17" x14ac:dyDescent="0.25">
      <c r="A124" s="15">
        <v>81</v>
      </c>
      <c r="B124" s="16">
        <v>21101</v>
      </c>
      <c r="C124" s="130" t="s">
        <v>295</v>
      </c>
      <c r="D124" s="732"/>
      <c r="E124" s="732"/>
      <c r="F124" s="533">
        <v>840.00000000000011</v>
      </c>
      <c r="G124" s="7" t="s">
        <v>31</v>
      </c>
      <c r="H124" s="17">
        <v>12</v>
      </c>
      <c r="I124" s="154">
        <f t="shared" si="2"/>
        <v>10080.000000000002</v>
      </c>
      <c r="J124" s="18" t="s">
        <v>28</v>
      </c>
      <c r="K124" s="19">
        <v>0.1</v>
      </c>
      <c r="L124" s="19">
        <v>0.4</v>
      </c>
      <c r="M124" s="19">
        <v>0.1</v>
      </c>
      <c r="N124" s="19">
        <v>0.4</v>
      </c>
      <c r="O124" s="20"/>
      <c r="P124" s="137" t="s">
        <v>29</v>
      </c>
      <c r="Q124" s="729"/>
    </row>
    <row r="125" spans="1:17" x14ac:dyDescent="0.25">
      <c r="A125" s="15">
        <v>82</v>
      </c>
      <c r="B125" s="16">
        <v>21101</v>
      </c>
      <c r="C125" s="131" t="s">
        <v>296</v>
      </c>
      <c r="D125" s="732"/>
      <c r="E125" s="732"/>
      <c r="F125" s="533">
        <v>28.000000000000004</v>
      </c>
      <c r="G125" s="189" t="s">
        <v>36</v>
      </c>
      <c r="H125" s="133">
        <v>233</v>
      </c>
      <c r="I125" s="154">
        <f t="shared" si="2"/>
        <v>6524.0000000000009</v>
      </c>
      <c r="J125" s="18" t="s">
        <v>28</v>
      </c>
      <c r="K125" s="19">
        <v>0.1</v>
      </c>
      <c r="L125" s="19">
        <v>0.4</v>
      </c>
      <c r="M125" s="19">
        <v>0.1</v>
      </c>
      <c r="N125" s="19">
        <v>0.4</v>
      </c>
      <c r="O125" s="20"/>
      <c r="P125" s="137" t="s">
        <v>29</v>
      </c>
      <c r="Q125" s="729"/>
    </row>
    <row r="126" spans="1:17" x14ac:dyDescent="0.25">
      <c r="A126" s="15">
        <v>83</v>
      </c>
      <c r="B126" s="16">
        <v>21101</v>
      </c>
      <c r="C126" s="131" t="s">
        <v>297</v>
      </c>
      <c r="D126" s="732"/>
      <c r="E126" s="732"/>
      <c r="F126" s="533">
        <v>56.000000000000007</v>
      </c>
      <c r="G126" s="189" t="s">
        <v>36</v>
      </c>
      <c r="H126" s="133">
        <v>108</v>
      </c>
      <c r="I126" s="154">
        <f t="shared" si="2"/>
        <v>6048.0000000000009</v>
      </c>
      <c r="J126" s="18" t="s">
        <v>28</v>
      </c>
      <c r="K126" s="19">
        <v>0.1</v>
      </c>
      <c r="L126" s="19">
        <v>0.4</v>
      </c>
      <c r="M126" s="19">
        <v>0.1</v>
      </c>
      <c r="N126" s="19">
        <v>0.4</v>
      </c>
      <c r="O126" s="20"/>
      <c r="P126" s="137" t="s">
        <v>29</v>
      </c>
      <c r="Q126" s="729"/>
    </row>
    <row r="127" spans="1:17" x14ac:dyDescent="0.25">
      <c r="A127" s="15">
        <v>84</v>
      </c>
      <c r="B127" s="16">
        <v>21101</v>
      </c>
      <c r="C127" s="134" t="s">
        <v>298</v>
      </c>
      <c r="D127" s="732"/>
      <c r="E127" s="732"/>
      <c r="F127" s="533">
        <v>841</v>
      </c>
      <c r="G127" s="189" t="s">
        <v>31</v>
      </c>
      <c r="H127" s="133">
        <v>2.5</v>
      </c>
      <c r="I127" s="154">
        <f t="shared" si="2"/>
        <v>2102.5</v>
      </c>
      <c r="J127" s="18" t="s">
        <v>28</v>
      </c>
      <c r="K127" s="19">
        <v>0.1</v>
      </c>
      <c r="L127" s="19">
        <v>0.4</v>
      </c>
      <c r="M127" s="19">
        <v>0.1</v>
      </c>
      <c r="N127" s="19">
        <v>0.4</v>
      </c>
      <c r="O127" s="20"/>
      <c r="P127" s="137" t="s">
        <v>29</v>
      </c>
      <c r="Q127" s="729"/>
    </row>
    <row r="128" spans="1:17" ht="36" x14ac:dyDescent="0.25">
      <c r="A128" s="15">
        <v>85</v>
      </c>
      <c r="B128" s="16">
        <v>21101</v>
      </c>
      <c r="C128" s="135" t="s">
        <v>299</v>
      </c>
      <c r="D128" s="732"/>
      <c r="E128" s="732"/>
      <c r="F128" s="533">
        <v>2</v>
      </c>
      <c r="G128" s="189" t="s">
        <v>36</v>
      </c>
      <c r="H128" s="133">
        <v>111.5</v>
      </c>
      <c r="I128" s="154">
        <f t="shared" si="2"/>
        <v>223</v>
      </c>
      <c r="J128" s="18" t="s">
        <v>28</v>
      </c>
      <c r="K128" s="19">
        <v>0.1</v>
      </c>
      <c r="L128" s="19">
        <v>0.4</v>
      </c>
      <c r="M128" s="19">
        <v>0.1</v>
      </c>
      <c r="N128" s="19">
        <v>0.4</v>
      </c>
      <c r="O128" s="20"/>
      <c r="P128" s="137" t="s">
        <v>29</v>
      </c>
      <c r="Q128" s="729"/>
    </row>
    <row r="129" spans="1:17" ht="15.75" thickBot="1" x14ac:dyDescent="0.3">
      <c r="A129" s="22">
        <v>86</v>
      </c>
      <c r="B129" s="23">
        <v>21101</v>
      </c>
      <c r="C129" s="141" t="s">
        <v>300</v>
      </c>
      <c r="D129" s="733"/>
      <c r="E129" s="733"/>
      <c r="F129" s="533">
        <v>2</v>
      </c>
      <c r="G129" s="143" t="s">
        <v>31</v>
      </c>
      <c r="H129" s="144">
        <v>390</v>
      </c>
      <c r="I129" s="154">
        <v>779.98</v>
      </c>
      <c r="J129" s="24" t="s">
        <v>28</v>
      </c>
      <c r="K129" s="25">
        <v>0.1</v>
      </c>
      <c r="L129" s="25">
        <v>0.4</v>
      </c>
      <c r="M129" s="25">
        <v>0.1</v>
      </c>
      <c r="N129" s="25">
        <v>0.4</v>
      </c>
      <c r="O129" s="146"/>
      <c r="P129" s="147" t="s">
        <v>29</v>
      </c>
      <c r="Q129" s="730"/>
    </row>
    <row r="130" spans="1:17" ht="15.75" thickTop="1" x14ac:dyDescent="0.25">
      <c r="A130" s="27"/>
      <c r="B130" s="27"/>
      <c r="C130" s="36"/>
      <c r="D130" s="12"/>
      <c r="E130" s="12"/>
      <c r="F130" s="37"/>
      <c r="G130" s="38"/>
      <c r="H130" s="39"/>
      <c r="I130" s="30"/>
      <c r="J130" s="31"/>
      <c r="K130" s="32"/>
      <c r="L130" s="32"/>
      <c r="M130" s="32"/>
      <c r="N130" s="32"/>
      <c r="O130" s="33"/>
      <c r="P130" s="34"/>
      <c r="Q130" s="14"/>
    </row>
    <row r="131" spans="1:17" x14ac:dyDescent="0.25">
      <c r="A131" s="27"/>
      <c r="B131" s="27"/>
      <c r="C131" s="36"/>
      <c r="D131" s="12"/>
      <c r="E131" s="12"/>
      <c r="F131" s="37"/>
      <c r="G131" s="38"/>
      <c r="H131" s="39"/>
      <c r="I131" s="30">
        <f>SUM(I105:I130)</f>
        <v>78899.680000000008</v>
      </c>
      <c r="J131" s="31"/>
      <c r="K131" s="32"/>
      <c r="L131" s="32"/>
      <c r="M131" s="32"/>
      <c r="N131" s="32"/>
      <c r="O131" s="33"/>
      <c r="P131" s="34"/>
      <c r="Q131" s="14"/>
    </row>
    <row r="132" spans="1:17" x14ac:dyDescent="0.25">
      <c r="A132" s="27"/>
      <c r="B132" s="27"/>
      <c r="C132" s="36"/>
      <c r="D132" s="12"/>
      <c r="E132" s="12"/>
      <c r="F132" s="37"/>
      <c r="G132" s="38"/>
      <c r="H132" s="39"/>
      <c r="I132" s="30"/>
      <c r="J132" s="31"/>
      <c r="K132" s="32"/>
      <c r="L132" s="32"/>
      <c r="M132" s="32"/>
      <c r="N132" s="32"/>
      <c r="O132" s="33"/>
      <c r="P132" s="34"/>
      <c r="Q132" s="14"/>
    </row>
    <row r="133" spans="1:17" x14ac:dyDescent="0.25">
      <c r="A133" s="27"/>
      <c r="B133" s="27"/>
      <c r="C133" s="36"/>
      <c r="D133" s="12"/>
      <c r="E133" s="12"/>
      <c r="F133" s="37"/>
      <c r="G133" s="38"/>
      <c r="H133" s="39"/>
      <c r="I133" s="30">
        <f>SUM(I45+I89+I131)</f>
        <v>400000</v>
      </c>
      <c r="J133" s="31"/>
      <c r="K133" s="32"/>
      <c r="L133" s="32"/>
      <c r="M133" s="32"/>
      <c r="N133" s="32"/>
      <c r="O133" s="33"/>
      <c r="P133" s="34"/>
      <c r="Q133" s="14"/>
    </row>
    <row r="134" spans="1:17" x14ac:dyDescent="0.25">
      <c r="A134" s="27"/>
      <c r="B134" s="27"/>
      <c r="C134" s="36"/>
      <c r="D134" s="12"/>
      <c r="E134" s="12"/>
      <c r="F134" s="37"/>
      <c r="G134" s="38"/>
      <c r="H134" s="39"/>
      <c r="I134" s="30"/>
      <c r="J134" s="31"/>
      <c r="K134" s="32"/>
      <c r="L134" s="32"/>
      <c r="M134" s="32"/>
      <c r="N134" s="32"/>
      <c r="O134" s="33"/>
      <c r="P134" s="34"/>
      <c r="Q134" s="14"/>
    </row>
    <row r="135" spans="1:17" x14ac:dyDescent="0.25">
      <c r="A135" s="27"/>
      <c r="B135" s="27"/>
      <c r="C135" s="36"/>
      <c r="D135" s="12"/>
      <c r="E135" s="12"/>
      <c r="F135" s="37"/>
      <c r="G135" s="38"/>
      <c r="H135" s="39"/>
      <c r="I135" s="30"/>
      <c r="J135" s="31"/>
      <c r="K135" s="32"/>
      <c r="L135" s="32"/>
      <c r="M135" s="32"/>
      <c r="N135" s="32"/>
      <c r="O135" s="33"/>
      <c r="P135" s="34"/>
      <c r="Q135" s="14"/>
    </row>
    <row r="136" spans="1:17" x14ac:dyDescent="0.25">
      <c r="A136" s="27"/>
      <c r="B136" s="27"/>
      <c r="C136" s="36"/>
      <c r="D136" s="12"/>
      <c r="E136" s="12"/>
      <c r="F136" s="37"/>
      <c r="G136" s="38"/>
      <c r="H136" s="39"/>
      <c r="I136" s="30"/>
      <c r="J136" s="31"/>
      <c r="K136" s="32"/>
      <c r="L136" s="32"/>
      <c r="M136" s="32"/>
      <c r="N136" s="32"/>
      <c r="O136" s="33"/>
      <c r="P136" s="34"/>
      <c r="Q136" s="14"/>
    </row>
    <row r="137" spans="1:17" x14ac:dyDescent="0.25">
      <c r="A137" s="706" t="s">
        <v>0</v>
      </c>
      <c r="B137" s="706"/>
      <c r="C137" s="706"/>
      <c r="D137" s="706"/>
      <c r="E137" s="706"/>
      <c r="F137" s="706"/>
      <c r="G137" s="706"/>
      <c r="H137" s="706"/>
      <c r="I137" s="706"/>
      <c r="J137" s="706"/>
      <c r="K137" s="706"/>
      <c r="L137" s="706"/>
      <c r="M137" s="706"/>
      <c r="N137" s="706"/>
      <c r="O137" s="706"/>
      <c r="P137" s="706"/>
      <c r="Q137" s="706"/>
    </row>
    <row r="138" spans="1:17" x14ac:dyDescent="0.25">
      <c r="A138" s="713" t="s">
        <v>1</v>
      </c>
      <c r="B138" s="713"/>
      <c r="C138" s="713"/>
      <c r="D138" s="713"/>
      <c r="E138" s="713"/>
      <c r="F138" s="713"/>
      <c r="G138" s="713"/>
      <c r="H138" s="713"/>
      <c r="I138" s="713"/>
      <c r="J138" s="713"/>
      <c r="K138" s="713"/>
      <c r="L138" s="713"/>
      <c r="M138" s="713"/>
      <c r="N138" s="713"/>
      <c r="O138" s="713"/>
      <c r="P138" s="713"/>
      <c r="Q138" s="713"/>
    </row>
    <row r="139" spans="1:17" x14ac:dyDescent="0.25">
      <c r="A139" s="713" t="s">
        <v>2</v>
      </c>
      <c r="B139" s="713"/>
      <c r="C139" s="713"/>
      <c r="D139" s="713"/>
      <c r="E139" s="713"/>
      <c r="F139" s="713"/>
      <c r="G139" s="713"/>
      <c r="H139" s="713"/>
      <c r="I139" s="713"/>
      <c r="J139" s="713"/>
      <c r="K139" s="713"/>
      <c r="L139" s="713"/>
      <c r="M139" s="713"/>
      <c r="N139" s="713"/>
      <c r="O139" s="713"/>
      <c r="P139" s="713"/>
      <c r="Q139" s="713"/>
    </row>
    <row r="140" spans="1:17" x14ac:dyDescent="0.25">
      <c r="A140" s="713" t="s">
        <v>3</v>
      </c>
      <c r="B140" s="713"/>
      <c r="C140" s="713"/>
      <c r="D140" s="713"/>
      <c r="E140" s="713"/>
      <c r="F140" s="713"/>
      <c r="G140" s="713"/>
      <c r="H140" s="713"/>
      <c r="I140" s="713"/>
      <c r="J140" s="713"/>
      <c r="K140" s="713"/>
      <c r="L140" s="713"/>
      <c r="M140" s="713"/>
      <c r="N140" s="713"/>
      <c r="O140" s="713"/>
      <c r="P140" s="713"/>
      <c r="Q140" s="713"/>
    </row>
    <row r="141" spans="1:17" x14ac:dyDescent="0.25">
      <c r="A141" s="713" t="s">
        <v>494</v>
      </c>
      <c r="B141" s="713"/>
      <c r="C141" s="713"/>
      <c r="D141" s="713"/>
      <c r="E141" s="713"/>
      <c r="F141" s="713"/>
      <c r="G141" s="713"/>
      <c r="H141" s="713"/>
      <c r="I141" s="713"/>
      <c r="J141" s="713"/>
      <c r="K141" s="713"/>
      <c r="L141" s="713"/>
      <c r="M141" s="713"/>
      <c r="N141" s="713"/>
      <c r="O141" s="713"/>
      <c r="P141" s="713"/>
      <c r="Q141" s="713"/>
    </row>
    <row r="142" spans="1:17" x14ac:dyDescent="0.25">
      <c r="A142" s="714" t="s">
        <v>4</v>
      </c>
      <c r="B142" s="714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  <c r="M142" s="714"/>
      <c r="N142" s="714"/>
      <c r="O142" s="714"/>
      <c r="P142" s="714"/>
      <c r="Q142" s="714"/>
    </row>
    <row r="143" spans="1:17" x14ac:dyDescent="0.25">
      <c r="A143" s="697" t="s">
        <v>37</v>
      </c>
      <c r="B143" s="697"/>
      <c r="C143" s="697"/>
      <c r="D143" s="697"/>
      <c r="E143" s="697"/>
      <c r="F143" s="697"/>
      <c r="G143" s="697"/>
      <c r="H143" s="697"/>
      <c r="I143" s="697"/>
      <c r="J143" s="697"/>
      <c r="K143" s="697"/>
      <c r="L143" s="697"/>
      <c r="M143" s="697"/>
      <c r="N143" s="697"/>
      <c r="O143" s="697"/>
      <c r="P143" s="697"/>
      <c r="Q143" s="697"/>
    </row>
    <row r="144" spans="1:17" ht="18.75" thickBot="1" x14ac:dyDescent="0.3">
      <c r="A144" s="2"/>
      <c r="B144" s="2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2"/>
      <c r="P144" s="2"/>
      <c r="Q144" s="2"/>
    </row>
    <row r="145" spans="1:17" ht="15.75" thickTop="1" x14ac:dyDescent="0.25">
      <c r="A145" s="698" t="s">
        <v>6</v>
      </c>
      <c r="B145" s="700" t="s">
        <v>7</v>
      </c>
      <c r="C145" s="702" t="s">
        <v>8</v>
      </c>
      <c r="D145" s="702" t="s">
        <v>9</v>
      </c>
      <c r="E145" s="702" t="s">
        <v>10</v>
      </c>
      <c r="F145" s="702" t="s">
        <v>11</v>
      </c>
      <c r="G145" s="700" t="s">
        <v>12</v>
      </c>
      <c r="H145" s="704" t="s">
        <v>13</v>
      </c>
      <c r="I145" s="704" t="s">
        <v>14</v>
      </c>
      <c r="J145" s="704" t="s">
        <v>15</v>
      </c>
      <c r="K145" s="715" t="s">
        <v>16</v>
      </c>
      <c r="L145" s="716"/>
      <c r="M145" s="716"/>
      <c r="N145" s="717"/>
      <c r="O145" s="721" t="s">
        <v>17</v>
      </c>
      <c r="P145" s="722"/>
      <c r="Q145" s="708" t="s">
        <v>18</v>
      </c>
    </row>
    <row r="146" spans="1:17" x14ac:dyDescent="0.25">
      <c r="A146" s="699"/>
      <c r="B146" s="701"/>
      <c r="C146" s="703"/>
      <c r="D146" s="703"/>
      <c r="E146" s="703"/>
      <c r="F146" s="703"/>
      <c r="G146" s="701"/>
      <c r="H146" s="705"/>
      <c r="I146" s="705"/>
      <c r="J146" s="705"/>
      <c r="K146" s="718"/>
      <c r="L146" s="719"/>
      <c r="M146" s="719"/>
      <c r="N146" s="720"/>
      <c r="O146" s="723"/>
      <c r="P146" s="724"/>
      <c r="Q146" s="709"/>
    </row>
    <row r="147" spans="1:17" x14ac:dyDescent="0.25">
      <c r="A147" s="699"/>
      <c r="B147" s="701"/>
      <c r="C147" s="703"/>
      <c r="D147" s="703"/>
      <c r="E147" s="703"/>
      <c r="F147" s="703"/>
      <c r="G147" s="701"/>
      <c r="H147" s="705"/>
      <c r="I147" s="705"/>
      <c r="J147" s="705"/>
      <c r="K147" s="711" t="s">
        <v>19</v>
      </c>
      <c r="L147" s="711" t="s">
        <v>20</v>
      </c>
      <c r="M147" s="711" t="s">
        <v>21</v>
      </c>
      <c r="N147" s="711" t="s">
        <v>22</v>
      </c>
      <c r="O147" s="695" t="s">
        <v>23</v>
      </c>
      <c r="P147" s="695" t="s">
        <v>24</v>
      </c>
      <c r="Q147" s="709"/>
    </row>
    <row r="148" spans="1:17" ht="15.75" thickBot="1" x14ac:dyDescent="0.3">
      <c r="A148" s="727"/>
      <c r="B148" s="725"/>
      <c r="C148" s="707"/>
      <c r="D148" s="707"/>
      <c r="E148" s="707"/>
      <c r="F148" s="703"/>
      <c r="G148" s="725"/>
      <c r="H148" s="696"/>
      <c r="I148" s="696"/>
      <c r="J148" s="696"/>
      <c r="K148" s="712"/>
      <c r="L148" s="712"/>
      <c r="M148" s="712"/>
      <c r="N148" s="712"/>
      <c r="O148" s="696"/>
      <c r="P148" s="696"/>
      <c r="Q148" s="710"/>
    </row>
    <row r="149" spans="1:17" x14ac:dyDescent="0.25">
      <c r="A149" s="52">
        <v>1</v>
      </c>
      <c r="B149" s="205">
        <v>21201</v>
      </c>
      <c r="C149" s="206" t="s">
        <v>38</v>
      </c>
      <c r="D149" s="742" t="s">
        <v>25</v>
      </c>
      <c r="E149" s="742" t="s">
        <v>26</v>
      </c>
      <c r="F149" s="109">
        <v>26</v>
      </c>
      <c r="G149" s="207" t="s">
        <v>31</v>
      </c>
      <c r="H149" s="208">
        <v>178</v>
      </c>
      <c r="I149" s="159">
        <f>H149*F149</f>
        <v>4628</v>
      </c>
      <c r="J149" s="41" t="s">
        <v>28</v>
      </c>
      <c r="K149" s="42">
        <v>0.1</v>
      </c>
      <c r="L149" s="42">
        <v>0.4</v>
      </c>
      <c r="M149" s="42">
        <v>0.1</v>
      </c>
      <c r="N149" s="42">
        <v>0.4</v>
      </c>
      <c r="O149" s="54" t="s">
        <v>29</v>
      </c>
      <c r="P149" s="256"/>
      <c r="Q149" s="728" t="s">
        <v>30</v>
      </c>
    </row>
    <row r="150" spans="1:17" x14ac:dyDescent="0.25">
      <c r="A150" s="15">
        <v>2</v>
      </c>
      <c r="B150" s="35">
        <v>21201</v>
      </c>
      <c r="C150" s="131" t="s">
        <v>40</v>
      </c>
      <c r="D150" s="743"/>
      <c r="E150" s="743"/>
      <c r="F150" s="109">
        <v>27</v>
      </c>
      <c r="G150" s="189" t="s">
        <v>31</v>
      </c>
      <c r="H150" s="190">
        <v>257</v>
      </c>
      <c r="I150" s="17">
        <f>H150*F150</f>
        <v>6939</v>
      </c>
      <c r="J150" s="18" t="s">
        <v>28</v>
      </c>
      <c r="K150" s="19">
        <v>0.1</v>
      </c>
      <c r="L150" s="19">
        <v>0.4</v>
      </c>
      <c r="M150" s="19">
        <v>0.1</v>
      </c>
      <c r="N150" s="19">
        <v>0.4</v>
      </c>
      <c r="O150" s="21" t="s">
        <v>29</v>
      </c>
      <c r="P150" s="234"/>
      <c r="Q150" s="729"/>
    </row>
    <row r="151" spans="1:17" x14ac:dyDescent="0.25">
      <c r="A151" s="15">
        <v>3</v>
      </c>
      <c r="B151" s="35">
        <v>21201</v>
      </c>
      <c r="C151" s="131" t="s">
        <v>41</v>
      </c>
      <c r="D151" s="743"/>
      <c r="E151" s="743"/>
      <c r="F151" s="109">
        <v>30</v>
      </c>
      <c r="G151" s="189" t="s">
        <v>31</v>
      </c>
      <c r="H151" s="190">
        <v>569</v>
      </c>
      <c r="I151" s="17">
        <f t="shared" ref="I151:I157" si="3">H151*F151</f>
        <v>17070</v>
      </c>
      <c r="J151" s="18" t="s">
        <v>28</v>
      </c>
      <c r="K151" s="19">
        <v>0.1</v>
      </c>
      <c r="L151" s="19">
        <v>0.4</v>
      </c>
      <c r="M151" s="19">
        <v>0.1</v>
      </c>
      <c r="N151" s="19">
        <v>0.4</v>
      </c>
      <c r="O151" s="21" t="s">
        <v>29</v>
      </c>
      <c r="P151" s="234"/>
      <c r="Q151" s="729"/>
    </row>
    <row r="152" spans="1:17" x14ac:dyDescent="0.25">
      <c r="A152" s="15">
        <v>4</v>
      </c>
      <c r="B152" s="35">
        <v>21201</v>
      </c>
      <c r="C152" s="131" t="s">
        <v>42</v>
      </c>
      <c r="D152" s="743"/>
      <c r="E152" s="743"/>
      <c r="F152" s="109">
        <v>26</v>
      </c>
      <c r="G152" s="189" t="s">
        <v>31</v>
      </c>
      <c r="H152" s="190">
        <v>569.16999999999996</v>
      </c>
      <c r="I152" s="17">
        <f t="shared" si="3"/>
        <v>14798.419999999998</v>
      </c>
      <c r="J152" s="18" t="s">
        <v>28</v>
      </c>
      <c r="K152" s="19">
        <v>0.1</v>
      </c>
      <c r="L152" s="19">
        <v>0.4</v>
      </c>
      <c r="M152" s="19">
        <v>0.1</v>
      </c>
      <c r="N152" s="19">
        <v>0.4</v>
      </c>
      <c r="O152" s="21" t="s">
        <v>29</v>
      </c>
      <c r="P152" s="234"/>
      <c r="Q152" s="729"/>
    </row>
    <row r="153" spans="1:17" x14ac:dyDescent="0.25">
      <c r="A153" s="15">
        <v>5</v>
      </c>
      <c r="B153" s="35">
        <v>21201</v>
      </c>
      <c r="C153" s="131" t="s">
        <v>43</v>
      </c>
      <c r="D153" s="743"/>
      <c r="E153" s="743"/>
      <c r="F153" s="109">
        <v>36</v>
      </c>
      <c r="G153" s="189" t="s">
        <v>31</v>
      </c>
      <c r="H153" s="190">
        <v>350</v>
      </c>
      <c r="I153" s="17">
        <f t="shared" si="3"/>
        <v>12600</v>
      </c>
      <c r="J153" s="18" t="s">
        <v>28</v>
      </c>
      <c r="K153" s="19">
        <v>0.1</v>
      </c>
      <c r="L153" s="19">
        <v>0.4</v>
      </c>
      <c r="M153" s="19">
        <v>0.1</v>
      </c>
      <c r="N153" s="19">
        <v>0.4</v>
      </c>
      <c r="O153" s="21" t="s">
        <v>29</v>
      </c>
      <c r="P153" s="234"/>
      <c r="Q153" s="729"/>
    </row>
    <row r="154" spans="1:17" x14ac:dyDescent="0.25">
      <c r="A154" s="15">
        <v>6</v>
      </c>
      <c r="B154" s="35">
        <v>21201</v>
      </c>
      <c r="C154" s="131" t="s">
        <v>44</v>
      </c>
      <c r="D154" s="743"/>
      <c r="E154" s="743"/>
      <c r="F154" s="109">
        <v>51</v>
      </c>
      <c r="G154" s="189" t="s">
        <v>31</v>
      </c>
      <c r="H154" s="190">
        <v>380</v>
      </c>
      <c r="I154" s="17">
        <f t="shared" si="3"/>
        <v>19380</v>
      </c>
      <c r="J154" s="18" t="s">
        <v>28</v>
      </c>
      <c r="K154" s="19">
        <v>0.1</v>
      </c>
      <c r="L154" s="19">
        <v>0.4</v>
      </c>
      <c r="M154" s="19">
        <v>0.1</v>
      </c>
      <c r="N154" s="19">
        <v>0.4</v>
      </c>
      <c r="O154" s="21" t="s">
        <v>29</v>
      </c>
      <c r="P154" s="234"/>
      <c r="Q154" s="729"/>
    </row>
    <row r="155" spans="1:17" x14ac:dyDescent="0.25">
      <c r="A155" s="15">
        <v>7</v>
      </c>
      <c r="B155" s="35">
        <v>21201</v>
      </c>
      <c r="C155" s="131" t="s">
        <v>45</v>
      </c>
      <c r="D155" s="743"/>
      <c r="E155" s="743"/>
      <c r="F155" s="109">
        <v>51</v>
      </c>
      <c r="G155" s="189" t="s">
        <v>31</v>
      </c>
      <c r="H155" s="190">
        <v>171</v>
      </c>
      <c r="I155" s="17">
        <f t="shared" si="3"/>
        <v>8721</v>
      </c>
      <c r="J155" s="18" t="s">
        <v>28</v>
      </c>
      <c r="K155" s="19">
        <v>0.1</v>
      </c>
      <c r="L155" s="19">
        <v>0.4</v>
      </c>
      <c r="M155" s="19">
        <v>0.1</v>
      </c>
      <c r="N155" s="19">
        <v>0.4</v>
      </c>
      <c r="O155" s="21" t="s">
        <v>29</v>
      </c>
      <c r="P155" s="234"/>
      <c r="Q155" s="729"/>
    </row>
    <row r="156" spans="1:17" x14ac:dyDescent="0.25">
      <c r="A156" s="15">
        <v>8</v>
      </c>
      <c r="B156" s="35">
        <v>21201</v>
      </c>
      <c r="C156" s="131" t="s">
        <v>46</v>
      </c>
      <c r="D156" s="743"/>
      <c r="E156" s="743"/>
      <c r="F156" s="109">
        <v>28</v>
      </c>
      <c r="G156" s="189" t="s">
        <v>31</v>
      </c>
      <c r="H156" s="190">
        <v>199</v>
      </c>
      <c r="I156" s="17">
        <f t="shared" si="3"/>
        <v>5572</v>
      </c>
      <c r="J156" s="18" t="s">
        <v>28</v>
      </c>
      <c r="K156" s="19">
        <v>0.1</v>
      </c>
      <c r="L156" s="19">
        <v>0.4</v>
      </c>
      <c r="M156" s="19">
        <v>0.1</v>
      </c>
      <c r="N156" s="19">
        <v>0.4</v>
      </c>
      <c r="O156" s="21" t="s">
        <v>29</v>
      </c>
      <c r="P156" s="234"/>
      <c r="Q156" s="729"/>
    </row>
    <row r="157" spans="1:17" x14ac:dyDescent="0.25">
      <c r="A157" s="15">
        <v>9</v>
      </c>
      <c r="B157" s="35">
        <v>21201</v>
      </c>
      <c r="C157" s="131" t="s">
        <v>47</v>
      </c>
      <c r="D157" s="743"/>
      <c r="E157" s="743"/>
      <c r="F157" s="109">
        <v>26</v>
      </c>
      <c r="G157" s="189" t="s">
        <v>31</v>
      </c>
      <c r="H157" s="190">
        <v>199</v>
      </c>
      <c r="I157" s="17">
        <f t="shared" si="3"/>
        <v>5174</v>
      </c>
      <c r="J157" s="18" t="s">
        <v>28</v>
      </c>
      <c r="K157" s="19">
        <v>0.1</v>
      </c>
      <c r="L157" s="19">
        <v>0.4</v>
      </c>
      <c r="M157" s="19">
        <v>0.1</v>
      </c>
      <c r="N157" s="19">
        <v>0.4</v>
      </c>
      <c r="O157" s="21" t="s">
        <v>29</v>
      </c>
      <c r="P157" s="234"/>
      <c r="Q157" s="729"/>
    </row>
    <row r="158" spans="1:17" x14ac:dyDescent="0.25">
      <c r="A158" s="15">
        <v>10</v>
      </c>
      <c r="B158" s="35">
        <v>21201</v>
      </c>
      <c r="C158" s="131" t="s">
        <v>48</v>
      </c>
      <c r="D158" s="744"/>
      <c r="E158" s="744"/>
      <c r="F158" s="109">
        <v>26</v>
      </c>
      <c r="G158" s="189" t="s">
        <v>31</v>
      </c>
      <c r="H158" s="190">
        <v>198</v>
      </c>
      <c r="I158" s="17">
        <v>5117.58</v>
      </c>
      <c r="J158" s="18" t="s">
        <v>28</v>
      </c>
      <c r="K158" s="19">
        <v>0.1</v>
      </c>
      <c r="L158" s="19">
        <v>0.4</v>
      </c>
      <c r="M158" s="19">
        <v>0.1</v>
      </c>
      <c r="N158" s="19">
        <v>0.4</v>
      </c>
      <c r="O158" s="21" t="s">
        <v>29</v>
      </c>
      <c r="P158" s="234"/>
      <c r="Q158" s="745"/>
    </row>
    <row r="159" spans="1:17" x14ac:dyDescent="0.25">
      <c r="A159" s="27"/>
      <c r="B159" s="27"/>
      <c r="D159" s="13"/>
      <c r="E159" s="13"/>
      <c r="F159" s="27"/>
      <c r="G159" s="12"/>
      <c r="H159" s="48"/>
      <c r="I159" s="49"/>
      <c r="J159" s="31"/>
      <c r="K159" s="32"/>
      <c r="L159" s="32"/>
      <c r="M159" s="32"/>
      <c r="N159" s="32"/>
      <c r="O159" s="47"/>
      <c r="P159" s="34"/>
      <c r="Q159" s="50"/>
    </row>
    <row r="160" spans="1:17" x14ac:dyDescent="0.25">
      <c r="A160" s="27"/>
      <c r="B160" s="27"/>
      <c r="D160" s="13"/>
      <c r="E160" s="13"/>
      <c r="F160" s="27"/>
      <c r="G160" s="12"/>
      <c r="H160" s="48"/>
      <c r="I160" s="49">
        <f>SUM(I149:I159)</f>
        <v>100000</v>
      </c>
      <c r="J160" s="31"/>
      <c r="K160" s="32"/>
      <c r="L160" s="32"/>
      <c r="M160" s="32"/>
      <c r="N160" s="32"/>
      <c r="O160" s="47"/>
      <c r="P160" s="34"/>
      <c r="Q160" s="50"/>
    </row>
    <row r="161" spans="1:17" x14ac:dyDescent="0.25">
      <c r="A161" s="27"/>
      <c r="B161" s="27"/>
      <c r="D161" s="13"/>
      <c r="E161" s="13"/>
      <c r="F161" s="27"/>
      <c r="G161" s="12"/>
      <c r="H161" s="48"/>
      <c r="I161" s="49"/>
      <c r="J161" s="31"/>
      <c r="K161" s="32"/>
      <c r="L161" s="32"/>
      <c r="M161" s="32"/>
      <c r="N161" s="32"/>
      <c r="O161" s="47"/>
      <c r="P161" s="34"/>
      <c r="Q161" s="50"/>
    </row>
    <row r="162" spans="1:17" x14ac:dyDescent="0.25">
      <c r="A162" s="27"/>
      <c r="B162" s="27"/>
      <c r="D162" s="13"/>
      <c r="E162" s="13"/>
      <c r="F162" s="27"/>
      <c r="G162" s="12"/>
      <c r="H162" s="48"/>
      <c r="I162" s="49"/>
      <c r="J162" s="31"/>
      <c r="K162" s="32"/>
      <c r="L162" s="32"/>
      <c r="M162" s="32"/>
      <c r="N162" s="32"/>
      <c r="O162" s="47"/>
      <c r="P162" s="34"/>
      <c r="Q162" s="50"/>
    </row>
    <row r="163" spans="1:17" x14ac:dyDescent="0.25">
      <c r="A163" s="27"/>
      <c r="B163" s="27"/>
      <c r="D163" s="13"/>
      <c r="E163" s="13"/>
      <c r="F163" s="27"/>
      <c r="G163" s="12"/>
      <c r="H163" s="48"/>
      <c r="I163" s="49"/>
      <c r="J163" s="31"/>
      <c r="K163" s="32"/>
      <c r="L163" s="32"/>
      <c r="M163" s="32"/>
      <c r="N163" s="32"/>
      <c r="O163" s="47"/>
      <c r="P163" s="34"/>
      <c r="Q163" s="50"/>
    </row>
    <row r="164" spans="1:17" x14ac:dyDescent="0.25">
      <c r="A164" s="27"/>
      <c r="B164" s="27"/>
      <c r="D164" s="13"/>
      <c r="E164" s="13"/>
      <c r="F164" s="27"/>
      <c r="G164" s="12"/>
      <c r="H164" s="48"/>
      <c r="I164" s="49"/>
      <c r="J164" s="31"/>
      <c r="K164" s="32"/>
      <c r="L164" s="32"/>
      <c r="M164" s="32"/>
      <c r="N164" s="32"/>
      <c r="O164" s="47"/>
      <c r="P164" s="34"/>
      <c r="Q164" s="50"/>
    </row>
    <row r="165" spans="1:17" x14ac:dyDescent="0.25">
      <c r="A165" s="27"/>
      <c r="B165" s="27"/>
      <c r="D165" s="13"/>
      <c r="E165" s="13"/>
      <c r="F165" s="27"/>
      <c r="G165" s="12"/>
      <c r="H165" s="48"/>
      <c r="I165" s="49"/>
      <c r="J165" s="31"/>
      <c r="K165" s="32"/>
      <c r="L165" s="32"/>
      <c r="M165" s="32"/>
      <c r="N165" s="32"/>
      <c r="O165" s="47"/>
      <c r="P165" s="34"/>
      <c r="Q165" s="50"/>
    </row>
    <row r="166" spans="1:17" x14ac:dyDescent="0.25">
      <c r="A166" s="27"/>
      <c r="B166" s="27"/>
      <c r="D166" s="13"/>
      <c r="E166" s="13"/>
      <c r="F166" s="27"/>
      <c r="G166" s="12"/>
      <c r="H166" s="48"/>
      <c r="I166" s="49"/>
      <c r="J166" s="31"/>
      <c r="K166" s="32"/>
      <c r="L166" s="32"/>
      <c r="M166" s="32"/>
      <c r="N166" s="32"/>
      <c r="O166" s="47"/>
      <c r="P166" s="34"/>
      <c r="Q166" s="50"/>
    </row>
    <row r="167" spans="1:17" x14ac:dyDescent="0.25">
      <c r="A167" s="27"/>
      <c r="B167" s="27"/>
      <c r="D167" s="13"/>
      <c r="E167" s="13"/>
      <c r="F167" s="27"/>
      <c r="G167" s="12"/>
      <c r="H167" s="48"/>
      <c r="I167" s="49"/>
      <c r="J167" s="31"/>
      <c r="K167" s="32"/>
      <c r="L167" s="32"/>
      <c r="M167" s="32"/>
      <c r="N167" s="32"/>
      <c r="O167" s="47"/>
      <c r="P167" s="34"/>
      <c r="Q167" s="50"/>
    </row>
    <row r="168" spans="1:17" x14ac:dyDescent="0.25">
      <c r="A168" s="27"/>
      <c r="B168" s="27"/>
      <c r="D168" s="13"/>
      <c r="E168" s="13"/>
      <c r="F168" s="27"/>
      <c r="G168" s="12"/>
      <c r="H168" s="48"/>
      <c r="I168" s="49"/>
      <c r="J168" s="31"/>
      <c r="K168" s="32"/>
      <c r="L168" s="32"/>
      <c r="M168" s="32"/>
      <c r="N168" s="32"/>
      <c r="O168" s="47"/>
      <c r="P168" s="34"/>
      <c r="Q168" s="50"/>
    </row>
    <row r="169" spans="1:17" x14ac:dyDescent="0.25">
      <c r="A169" s="27"/>
      <c r="B169" s="27"/>
      <c r="D169" s="13"/>
      <c r="E169" s="13"/>
      <c r="F169" s="27"/>
      <c r="G169" s="12"/>
      <c r="H169" s="48"/>
      <c r="I169" s="49"/>
      <c r="J169" s="31"/>
      <c r="K169" s="32"/>
      <c r="L169" s="32"/>
      <c r="M169" s="32"/>
      <c r="N169" s="32"/>
      <c r="O169" s="47"/>
      <c r="P169" s="34"/>
      <c r="Q169" s="50"/>
    </row>
    <row r="170" spans="1:17" x14ac:dyDescent="0.25">
      <c r="A170" s="27"/>
      <c r="B170" s="27"/>
      <c r="D170" s="13"/>
      <c r="E170" s="13"/>
      <c r="F170" s="27"/>
      <c r="G170" s="12"/>
      <c r="H170" s="48"/>
      <c r="I170" s="49"/>
      <c r="J170" s="31"/>
      <c r="K170" s="32"/>
      <c r="L170" s="32"/>
      <c r="M170" s="32"/>
      <c r="N170" s="32"/>
      <c r="O170" s="47"/>
      <c r="P170" s="34"/>
      <c r="Q170" s="50"/>
    </row>
    <row r="171" spans="1:17" x14ac:dyDescent="0.25">
      <c r="A171" s="27"/>
      <c r="B171" s="27"/>
      <c r="D171" s="13"/>
      <c r="E171" s="13"/>
      <c r="F171" s="27"/>
      <c r="G171" s="12"/>
      <c r="H171" s="48"/>
      <c r="I171" s="49"/>
      <c r="J171" s="31"/>
      <c r="K171" s="32"/>
      <c r="L171" s="32"/>
      <c r="M171" s="32"/>
      <c r="N171" s="32"/>
      <c r="O171" s="47"/>
      <c r="P171" s="34"/>
      <c r="Q171" s="50"/>
    </row>
    <row r="172" spans="1:17" x14ac:dyDescent="0.25">
      <c r="A172" s="27"/>
      <c r="B172" s="27"/>
      <c r="D172" s="13"/>
      <c r="E172" s="13"/>
      <c r="F172" s="27"/>
      <c r="G172" s="12"/>
      <c r="H172" s="48"/>
      <c r="I172" s="49"/>
      <c r="J172" s="31"/>
      <c r="K172" s="32"/>
      <c r="L172" s="32"/>
      <c r="M172" s="32"/>
      <c r="N172" s="32"/>
      <c r="O172" s="47"/>
      <c r="P172" s="34"/>
      <c r="Q172" s="50"/>
    </row>
    <row r="173" spans="1:17" x14ac:dyDescent="0.25">
      <c r="A173" s="27"/>
      <c r="B173" s="27"/>
      <c r="D173" s="13"/>
      <c r="E173" s="13"/>
      <c r="F173" s="27"/>
      <c r="G173" s="12"/>
      <c r="H173" s="48"/>
      <c r="I173" s="49"/>
      <c r="J173" s="31"/>
      <c r="K173" s="32"/>
      <c r="L173" s="32"/>
      <c r="M173" s="32"/>
      <c r="N173" s="32"/>
      <c r="O173" s="47"/>
      <c r="P173" s="34"/>
      <c r="Q173" s="50"/>
    </row>
    <row r="174" spans="1:17" x14ac:dyDescent="0.25">
      <c r="A174" s="27"/>
      <c r="B174" s="27"/>
      <c r="D174" s="13"/>
      <c r="E174" s="13"/>
      <c r="F174" s="27"/>
      <c r="G174" s="12"/>
      <c r="H174" s="48"/>
      <c r="I174" s="49"/>
      <c r="J174" s="31"/>
      <c r="K174" s="32"/>
      <c r="L174" s="32"/>
      <c r="M174" s="32"/>
      <c r="N174" s="32"/>
      <c r="O174" s="47"/>
      <c r="P174" s="34"/>
      <c r="Q174" s="50"/>
    </row>
    <row r="175" spans="1:17" x14ac:dyDescent="0.25">
      <c r="A175" s="27"/>
      <c r="B175" s="27"/>
      <c r="D175" s="13"/>
      <c r="E175" s="13"/>
      <c r="F175" s="27"/>
      <c r="G175" s="12"/>
      <c r="H175" s="48"/>
      <c r="I175" s="49"/>
      <c r="J175" s="31"/>
      <c r="K175" s="32"/>
      <c r="L175" s="32"/>
      <c r="M175" s="32"/>
      <c r="N175" s="32"/>
      <c r="O175" s="47"/>
      <c r="P175" s="34"/>
      <c r="Q175" s="50"/>
    </row>
    <row r="176" spans="1:17" x14ac:dyDescent="0.25">
      <c r="A176" s="27"/>
      <c r="B176" s="27"/>
      <c r="D176" s="13"/>
      <c r="E176" s="13"/>
      <c r="F176" s="27"/>
      <c r="G176" s="12"/>
      <c r="H176" s="48"/>
      <c r="I176" s="49"/>
      <c r="J176" s="31"/>
      <c r="K176" s="32"/>
      <c r="L176" s="32"/>
      <c r="M176" s="32"/>
      <c r="N176" s="32"/>
      <c r="O176" s="47"/>
      <c r="P176" s="34"/>
      <c r="Q176" s="50"/>
    </row>
    <row r="177" spans="1:17" x14ac:dyDescent="0.25">
      <c r="A177" s="27"/>
      <c r="B177" s="27"/>
      <c r="D177" s="13"/>
      <c r="E177" s="13"/>
      <c r="F177" s="27"/>
      <c r="G177" s="12"/>
      <c r="H177" s="48"/>
      <c r="I177" s="49"/>
      <c r="J177" s="31"/>
      <c r="K177" s="32"/>
      <c r="L177" s="32"/>
      <c r="M177" s="32"/>
      <c r="N177" s="32"/>
      <c r="O177" s="47"/>
      <c r="P177" s="34"/>
      <c r="Q177" s="50"/>
    </row>
    <row r="178" spans="1:17" x14ac:dyDescent="0.25">
      <c r="A178" s="27"/>
      <c r="B178" s="27"/>
      <c r="C178" s="33"/>
      <c r="D178" s="13"/>
      <c r="E178" s="13"/>
      <c r="F178" s="27"/>
      <c r="G178" s="12"/>
      <c r="H178" s="48"/>
      <c r="I178" s="49"/>
      <c r="J178" s="31"/>
      <c r="K178" s="32"/>
      <c r="L178" s="32"/>
      <c r="M178" s="32"/>
      <c r="N178" s="32"/>
      <c r="O178" s="47"/>
      <c r="P178" s="34"/>
      <c r="Q178" s="50"/>
    </row>
    <row r="179" spans="1:17" x14ac:dyDescent="0.25">
      <c r="A179" s="1"/>
      <c r="B179" s="1"/>
      <c r="C179" s="1"/>
      <c r="D179" s="1"/>
      <c r="E179" s="1"/>
      <c r="F179" s="1"/>
      <c r="G179" s="5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B180" s="1"/>
      <c r="C180" s="1"/>
      <c r="D180" s="1"/>
      <c r="E180" s="1"/>
      <c r="F180" s="1"/>
      <c r="G180" s="5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B181" s="1"/>
      <c r="C181" s="1"/>
      <c r="D181" s="1"/>
      <c r="E181" s="1"/>
      <c r="F181" s="1"/>
      <c r="G181" s="5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B182" s="1"/>
      <c r="C182" s="1"/>
      <c r="D182" s="1"/>
      <c r="E182" s="1"/>
      <c r="F182" s="1"/>
      <c r="G182" s="5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706" t="s">
        <v>0</v>
      </c>
      <c r="B183" s="706"/>
      <c r="C183" s="706"/>
      <c r="D183" s="706"/>
      <c r="E183" s="706"/>
      <c r="F183" s="706"/>
      <c r="G183" s="706"/>
      <c r="H183" s="706"/>
      <c r="I183" s="706"/>
      <c r="J183" s="706"/>
      <c r="K183" s="706"/>
      <c r="L183" s="706"/>
      <c r="M183" s="706"/>
      <c r="N183" s="706"/>
      <c r="O183" s="706"/>
      <c r="P183" s="706"/>
      <c r="Q183" s="706"/>
    </row>
    <row r="184" spans="1:17" x14ac:dyDescent="0.25">
      <c r="A184" s="713" t="s">
        <v>1</v>
      </c>
      <c r="B184" s="713"/>
      <c r="C184" s="713"/>
      <c r="D184" s="713"/>
      <c r="E184" s="713"/>
      <c r="F184" s="713"/>
      <c r="G184" s="713"/>
      <c r="H184" s="713"/>
      <c r="I184" s="713"/>
      <c r="J184" s="713"/>
      <c r="K184" s="713"/>
      <c r="L184" s="713"/>
      <c r="M184" s="713"/>
      <c r="N184" s="713"/>
      <c r="O184" s="713"/>
      <c r="P184" s="713"/>
      <c r="Q184" s="713"/>
    </row>
    <row r="185" spans="1:17" x14ac:dyDescent="0.25">
      <c r="A185" s="713" t="s">
        <v>2</v>
      </c>
      <c r="B185" s="713"/>
      <c r="C185" s="713"/>
      <c r="D185" s="713"/>
      <c r="E185" s="713"/>
      <c r="F185" s="713"/>
      <c r="G185" s="713"/>
      <c r="H185" s="713"/>
      <c r="I185" s="713"/>
      <c r="J185" s="713"/>
      <c r="K185" s="713"/>
      <c r="L185" s="713"/>
      <c r="M185" s="713"/>
      <c r="N185" s="713"/>
      <c r="O185" s="713"/>
      <c r="P185" s="713"/>
      <c r="Q185" s="713"/>
    </row>
    <row r="186" spans="1:17" x14ac:dyDescent="0.25">
      <c r="A186" s="713" t="s">
        <v>3</v>
      </c>
      <c r="B186" s="713"/>
      <c r="C186" s="713"/>
      <c r="D186" s="713"/>
      <c r="E186" s="713"/>
      <c r="F186" s="713"/>
      <c r="G186" s="713"/>
      <c r="H186" s="713"/>
      <c r="I186" s="713"/>
      <c r="J186" s="713"/>
      <c r="K186" s="713"/>
      <c r="L186" s="713"/>
      <c r="M186" s="713"/>
      <c r="N186" s="713"/>
      <c r="O186" s="713"/>
      <c r="P186" s="713"/>
      <c r="Q186" s="713"/>
    </row>
    <row r="187" spans="1:17" x14ac:dyDescent="0.25">
      <c r="A187" s="713" t="s">
        <v>494</v>
      </c>
      <c r="B187" s="713"/>
      <c r="C187" s="713"/>
      <c r="D187" s="713"/>
      <c r="E187" s="713"/>
      <c r="F187" s="713"/>
      <c r="G187" s="713"/>
      <c r="H187" s="713"/>
      <c r="I187" s="713"/>
      <c r="J187" s="713"/>
      <c r="K187" s="713"/>
      <c r="L187" s="713"/>
      <c r="M187" s="713"/>
      <c r="N187" s="713"/>
      <c r="O187" s="713"/>
      <c r="P187" s="713"/>
      <c r="Q187" s="713"/>
    </row>
    <row r="188" spans="1:17" x14ac:dyDescent="0.25">
      <c r="A188" s="726" t="s">
        <v>4</v>
      </c>
      <c r="B188" s="726"/>
      <c r="C188" s="726"/>
      <c r="D188" s="726"/>
      <c r="E188" s="726"/>
      <c r="F188" s="726"/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</row>
    <row r="189" spans="1:17" x14ac:dyDescent="0.25">
      <c r="A189" s="697" t="s">
        <v>49</v>
      </c>
      <c r="B189" s="697"/>
      <c r="C189" s="697"/>
      <c r="D189" s="697"/>
      <c r="E189" s="697"/>
      <c r="F189" s="697"/>
      <c r="G189" s="697"/>
      <c r="H189" s="697"/>
      <c r="I189" s="697"/>
      <c r="J189" s="697"/>
      <c r="K189" s="697"/>
      <c r="L189" s="697"/>
      <c r="M189" s="697"/>
      <c r="N189" s="697"/>
      <c r="O189" s="697"/>
      <c r="P189" s="697"/>
      <c r="Q189" s="697"/>
    </row>
    <row r="190" spans="1:17" ht="18.75" thickBot="1" x14ac:dyDescent="0.3">
      <c r="A190" s="2"/>
      <c r="B190" s="2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2"/>
      <c r="P190" s="2"/>
      <c r="Q190" s="2"/>
    </row>
    <row r="191" spans="1:17" ht="15.75" thickTop="1" x14ac:dyDescent="0.25">
      <c r="A191" s="698" t="s">
        <v>6</v>
      </c>
      <c r="B191" s="700" t="s">
        <v>7</v>
      </c>
      <c r="C191" s="702" t="s">
        <v>8</v>
      </c>
      <c r="D191" s="702" t="s">
        <v>9</v>
      </c>
      <c r="E191" s="702" t="s">
        <v>10</v>
      </c>
      <c r="F191" s="702" t="s">
        <v>11</v>
      </c>
      <c r="G191" s="700" t="s">
        <v>12</v>
      </c>
      <c r="H191" s="704" t="s">
        <v>13</v>
      </c>
      <c r="I191" s="704" t="s">
        <v>14</v>
      </c>
      <c r="J191" s="704" t="s">
        <v>15</v>
      </c>
      <c r="K191" s="715" t="s">
        <v>16</v>
      </c>
      <c r="L191" s="716"/>
      <c r="M191" s="716"/>
      <c r="N191" s="717"/>
      <c r="O191" s="721" t="s">
        <v>17</v>
      </c>
      <c r="P191" s="722"/>
      <c r="Q191" s="708" t="s">
        <v>18</v>
      </c>
    </row>
    <row r="192" spans="1:17" x14ac:dyDescent="0.25">
      <c r="A192" s="699"/>
      <c r="B192" s="701"/>
      <c r="C192" s="703"/>
      <c r="D192" s="703"/>
      <c r="E192" s="703"/>
      <c r="F192" s="703"/>
      <c r="G192" s="701"/>
      <c r="H192" s="705"/>
      <c r="I192" s="705"/>
      <c r="J192" s="705"/>
      <c r="K192" s="718"/>
      <c r="L192" s="719"/>
      <c r="M192" s="719"/>
      <c r="N192" s="720"/>
      <c r="O192" s="723"/>
      <c r="P192" s="724"/>
      <c r="Q192" s="709"/>
    </row>
    <row r="193" spans="1:17" x14ac:dyDescent="0.25">
      <c r="A193" s="699"/>
      <c r="B193" s="701"/>
      <c r="C193" s="703"/>
      <c r="D193" s="703"/>
      <c r="E193" s="703"/>
      <c r="F193" s="703"/>
      <c r="G193" s="701"/>
      <c r="H193" s="705"/>
      <c r="I193" s="705"/>
      <c r="J193" s="705"/>
      <c r="K193" s="711" t="s">
        <v>19</v>
      </c>
      <c r="L193" s="711" t="s">
        <v>20</v>
      </c>
      <c r="M193" s="711" t="s">
        <v>21</v>
      </c>
      <c r="N193" s="711" t="s">
        <v>22</v>
      </c>
      <c r="O193" s="695" t="s">
        <v>23</v>
      </c>
      <c r="P193" s="695" t="s">
        <v>24</v>
      </c>
      <c r="Q193" s="709"/>
    </row>
    <row r="194" spans="1:17" ht="15.75" thickBot="1" x14ac:dyDescent="0.3">
      <c r="A194" s="727"/>
      <c r="B194" s="725"/>
      <c r="C194" s="707"/>
      <c r="D194" s="707"/>
      <c r="E194" s="707"/>
      <c r="F194" s="707"/>
      <c r="G194" s="725"/>
      <c r="H194" s="696"/>
      <c r="I194" s="696"/>
      <c r="J194" s="696"/>
      <c r="K194" s="712"/>
      <c r="L194" s="712"/>
      <c r="M194" s="712"/>
      <c r="N194" s="712"/>
      <c r="O194" s="696"/>
      <c r="P194" s="696"/>
      <c r="Q194" s="710"/>
    </row>
    <row r="195" spans="1:17" x14ac:dyDescent="0.25">
      <c r="A195" s="52">
        <v>1</v>
      </c>
      <c r="B195" s="53">
        <v>21401</v>
      </c>
      <c r="C195" s="160" t="s">
        <v>301</v>
      </c>
      <c r="D195" s="731" t="s">
        <v>25</v>
      </c>
      <c r="E195" s="731" t="s">
        <v>26</v>
      </c>
      <c r="F195" s="43">
        <v>3</v>
      </c>
      <c r="G195" s="5" t="s">
        <v>31</v>
      </c>
      <c r="H195" s="209">
        <v>1334</v>
      </c>
      <c r="I195" s="209">
        <f>H195*F195</f>
        <v>4002</v>
      </c>
      <c r="J195" s="41" t="s">
        <v>28</v>
      </c>
      <c r="K195" s="42">
        <v>0.1</v>
      </c>
      <c r="L195" s="42">
        <v>0.4</v>
      </c>
      <c r="M195" s="42">
        <v>0.1</v>
      </c>
      <c r="N195" s="42">
        <v>0.4</v>
      </c>
      <c r="O195" s="227"/>
      <c r="P195" s="210" t="s">
        <v>29</v>
      </c>
      <c r="Q195" s="728" t="s">
        <v>30</v>
      </c>
    </row>
    <row r="196" spans="1:17" x14ac:dyDescent="0.25">
      <c r="A196" s="15">
        <v>2</v>
      </c>
      <c r="B196" s="16">
        <v>21401</v>
      </c>
      <c r="C196" s="20" t="s">
        <v>41</v>
      </c>
      <c r="D196" s="732"/>
      <c r="E196" s="732"/>
      <c r="F196" s="578">
        <v>6</v>
      </c>
      <c r="G196" s="7" t="s">
        <v>31</v>
      </c>
      <c r="H196" s="187">
        <v>569</v>
      </c>
      <c r="I196" s="187">
        <f>H196*F196</f>
        <v>3414</v>
      </c>
      <c r="J196" s="18" t="s">
        <v>28</v>
      </c>
      <c r="K196" s="19">
        <v>0.1</v>
      </c>
      <c r="L196" s="19">
        <v>0.4</v>
      </c>
      <c r="M196" s="19">
        <v>0.1</v>
      </c>
      <c r="N196" s="19">
        <v>0.4</v>
      </c>
      <c r="O196" s="227"/>
      <c r="P196" s="115" t="s">
        <v>29</v>
      </c>
      <c r="Q196" s="729"/>
    </row>
    <row r="197" spans="1:17" x14ac:dyDescent="0.25">
      <c r="A197" s="15">
        <v>3</v>
      </c>
      <c r="B197" s="16">
        <v>21401</v>
      </c>
      <c r="C197" s="20" t="s">
        <v>42</v>
      </c>
      <c r="D197" s="732"/>
      <c r="E197" s="732"/>
      <c r="F197" s="45">
        <v>6</v>
      </c>
      <c r="G197" s="7" t="s">
        <v>31</v>
      </c>
      <c r="H197" s="187">
        <v>569.16999999999996</v>
      </c>
      <c r="I197" s="187">
        <f t="shared" ref="I197:I223" si="4">H197*F197</f>
        <v>3415.0199999999995</v>
      </c>
      <c r="J197" s="18" t="s">
        <v>28</v>
      </c>
      <c r="K197" s="19">
        <v>0.1</v>
      </c>
      <c r="L197" s="19">
        <v>0.4</v>
      </c>
      <c r="M197" s="19">
        <v>0.1</v>
      </c>
      <c r="N197" s="19">
        <v>0.4</v>
      </c>
      <c r="O197" s="227"/>
      <c r="P197" s="115" t="s">
        <v>29</v>
      </c>
      <c r="Q197" s="729"/>
    </row>
    <row r="198" spans="1:17" x14ac:dyDescent="0.25">
      <c r="A198" s="15">
        <v>4</v>
      </c>
      <c r="B198" s="16">
        <v>21401</v>
      </c>
      <c r="C198" s="20" t="s">
        <v>302</v>
      </c>
      <c r="D198" s="732"/>
      <c r="E198" s="732"/>
      <c r="F198" s="45">
        <v>6</v>
      </c>
      <c r="G198" s="7" t="s">
        <v>31</v>
      </c>
      <c r="H198" s="187">
        <v>2019.03</v>
      </c>
      <c r="I198" s="187">
        <f t="shared" si="4"/>
        <v>12114.18</v>
      </c>
      <c r="J198" s="18" t="s">
        <v>28</v>
      </c>
      <c r="K198" s="19">
        <v>0.1</v>
      </c>
      <c r="L198" s="19">
        <v>0.4</v>
      </c>
      <c r="M198" s="19">
        <v>0.1</v>
      </c>
      <c r="N198" s="19">
        <v>0.4</v>
      </c>
      <c r="O198" s="227"/>
      <c r="P198" s="115" t="s">
        <v>29</v>
      </c>
      <c r="Q198" s="729"/>
    </row>
    <row r="199" spans="1:17" x14ac:dyDescent="0.25">
      <c r="A199" s="15">
        <v>5</v>
      </c>
      <c r="B199" s="16">
        <v>21401</v>
      </c>
      <c r="C199" s="20" t="s">
        <v>303</v>
      </c>
      <c r="D199" s="732"/>
      <c r="E199" s="732"/>
      <c r="F199" s="45">
        <v>6</v>
      </c>
      <c r="G199" s="7" t="s">
        <v>31</v>
      </c>
      <c r="H199" s="187">
        <v>1845.78</v>
      </c>
      <c r="I199" s="187">
        <f t="shared" si="4"/>
        <v>11074.68</v>
      </c>
      <c r="J199" s="18" t="s">
        <v>28</v>
      </c>
      <c r="K199" s="19">
        <v>0.1</v>
      </c>
      <c r="L199" s="19">
        <v>0.4</v>
      </c>
      <c r="M199" s="19">
        <v>0.1</v>
      </c>
      <c r="N199" s="19">
        <v>0.4</v>
      </c>
      <c r="O199" s="227"/>
      <c r="P199" s="115" t="s">
        <v>29</v>
      </c>
      <c r="Q199" s="729"/>
    </row>
    <row r="200" spans="1:17" ht="24" x14ac:dyDescent="0.25">
      <c r="A200" s="15">
        <v>6</v>
      </c>
      <c r="B200" s="16">
        <v>21401</v>
      </c>
      <c r="C200" s="11" t="s">
        <v>304</v>
      </c>
      <c r="D200" s="732"/>
      <c r="E200" s="732"/>
      <c r="F200" s="45">
        <v>6</v>
      </c>
      <c r="G200" s="7" t="s">
        <v>31</v>
      </c>
      <c r="H200" s="187">
        <v>1845.78</v>
      </c>
      <c r="I200" s="187">
        <f t="shared" si="4"/>
        <v>11074.68</v>
      </c>
      <c r="J200" s="18" t="s">
        <v>28</v>
      </c>
      <c r="K200" s="19">
        <v>0.1</v>
      </c>
      <c r="L200" s="19">
        <v>0.4</v>
      </c>
      <c r="M200" s="19">
        <v>0.1</v>
      </c>
      <c r="N200" s="19">
        <v>0.4</v>
      </c>
      <c r="O200" s="227"/>
      <c r="P200" s="115" t="s">
        <v>29</v>
      </c>
      <c r="Q200" s="729"/>
    </row>
    <row r="201" spans="1:17" ht="36" x14ac:dyDescent="0.25">
      <c r="A201" s="15">
        <v>7</v>
      </c>
      <c r="B201" s="16">
        <v>21401</v>
      </c>
      <c r="C201" s="11" t="s">
        <v>305</v>
      </c>
      <c r="D201" s="732"/>
      <c r="E201" s="732"/>
      <c r="F201" s="45">
        <v>6</v>
      </c>
      <c r="G201" s="7" t="s">
        <v>31</v>
      </c>
      <c r="H201" s="187">
        <v>1845.78</v>
      </c>
      <c r="I201" s="187">
        <f t="shared" si="4"/>
        <v>11074.68</v>
      </c>
      <c r="J201" s="18" t="s">
        <v>28</v>
      </c>
      <c r="K201" s="19">
        <v>0.1</v>
      </c>
      <c r="L201" s="19">
        <v>0.4</v>
      </c>
      <c r="M201" s="19">
        <v>0.1</v>
      </c>
      <c r="N201" s="19">
        <v>0.4</v>
      </c>
      <c r="O201" s="227"/>
      <c r="P201" s="115" t="s">
        <v>29</v>
      </c>
      <c r="Q201" s="729"/>
    </row>
    <row r="202" spans="1:17" x14ac:dyDescent="0.25">
      <c r="A202" s="15">
        <v>8</v>
      </c>
      <c r="B202" s="16">
        <v>21401</v>
      </c>
      <c r="C202" s="11" t="s">
        <v>50</v>
      </c>
      <c r="D202" s="732"/>
      <c r="E202" s="732"/>
      <c r="F202" s="45">
        <v>6</v>
      </c>
      <c r="G202" s="7" t="s">
        <v>31</v>
      </c>
      <c r="H202" s="187">
        <v>2233</v>
      </c>
      <c r="I202" s="187">
        <f t="shared" si="4"/>
        <v>13398</v>
      </c>
      <c r="J202" s="18" t="s">
        <v>28</v>
      </c>
      <c r="K202" s="19">
        <v>0.1</v>
      </c>
      <c r="L202" s="19">
        <v>0.4</v>
      </c>
      <c r="M202" s="19">
        <v>0.1</v>
      </c>
      <c r="N202" s="19">
        <v>0.4</v>
      </c>
      <c r="O202" s="227"/>
      <c r="P202" s="115" t="s">
        <v>29</v>
      </c>
      <c r="Q202" s="729"/>
    </row>
    <row r="203" spans="1:17" ht="24" x14ac:dyDescent="0.25">
      <c r="A203" s="15">
        <v>9</v>
      </c>
      <c r="B203" s="16">
        <v>21401</v>
      </c>
      <c r="C203" s="11" t="s">
        <v>51</v>
      </c>
      <c r="D203" s="732"/>
      <c r="E203" s="732"/>
      <c r="F203" s="45">
        <v>6</v>
      </c>
      <c r="G203" s="7" t="s">
        <v>31</v>
      </c>
      <c r="H203" s="187">
        <v>1450</v>
      </c>
      <c r="I203" s="187">
        <f t="shared" si="4"/>
        <v>8700</v>
      </c>
      <c r="J203" s="18" t="s">
        <v>28</v>
      </c>
      <c r="K203" s="19">
        <v>0.1</v>
      </c>
      <c r="L203" s="19">
        <v>0.4</v>
      </c>
      <c r="M203" s="19">
        <v>0.1</v>
      </c>
      <c r="N203" s="19">
        <v>0.4</v>
      </c>
      <c r="O203" s="227"/>
      <c r="P203" s="115" t="s">
        <v>29</v>
      </c>
      <c r="Q203" s="729"/>
    </row>
    <row r="204" spans="1:17" x14ac:dyDescent="0.25">
      <c r="A204" s="15">
        <v>10</v>
      </c>
      <c r="B204" s="16">
        <v>21401</v>
      </c>
      <c r="C204" s="11" t="s">
        <v>43</v>
      </c>
      <c r="D204" s="732"/>
      <c r="E204" s="732"/>
      <c r="F204" s="578">
        <v>5</v>
      </c>
      <c r="G204" s="7" t="s">
        <v>31</v>
      </c>
      <c r="H204" s="187">
        <v>749</v>
      </c>
      <c r="I204" s="187">
        <f t="shared" si="4"/>
        <v>3745</v>
      </c>
      <c r="J204" s="18" t="s">
        <v>28</v>
      </c>
      <c r="K204" s="19">
        <v>0.1</v>
      </c>
      <c r="L204" s="19">
        <v>0.4</v>
      </c>
      <c r="M204" s="19">
        <v>0.1</v>
      </c>
      <c r="N204" s="19">
        <v>0.4</v>
      </c>
      <c r="O204" s="227"/>
      <c r="P204" s="115" t="s">
        <v>29</v>
      </c>
      <c r="Q204" s="729"/>
    </row>
    <row r="205" spans="1:17" x14ac:dyDescent="0.25">
      <c r="A205" s="15">
        <v>11</v>
      </c>
      <c r="B205" s="16">
        <v>21401</v>
      </c>
      <c r="C205" s="11" t="s">
        <v>44</v>
      </c>
      <c r="D205" s="732"/>
      <c r="E205" s="732"/>
      <c r="F205" s="578">
        <v>6</v>
      </c>
      <c r="G205" s="7" t="s">
        <v>31</v>
      </c>
      <c r="H205" s="187">
        <v>889</v>
      </c>
      <c r="I205" s="187">
        <f t="shared" si="4"/>
        <v>5334</v>
      </c>
      <c r="J205" s="18" t="s">
        <v>28</v>
      </c>
      <c r="K205" s="19">
        <v>0.1</v>
      </c>
      <c r="L205" s="19">
        <v>0.4</v>
      </c>
      <c r="M205" s="19">
        <v>0.1</v>
      </c>
      <c r="N205" s="19">
        <v>0.4</v>
      </c>
      <c r="O205" s="227"/>
      <c r="P205" s="115" t="s">
        <v>29</v>
      </c>
      <c r="Q205" s="729"/>
    </row>
    <row r="206" spans="1:17" ht="24" x14ac:dyDescent="0.25">
      <c r="A206" s="15">
        <v>12</v>
      </c>
      <c r="B206" s="16">
        <v>21401</v>
      </c>
      <c r="C206" s="11" t="s">
        <v>306</v>
      </c>
      <c r="D206" s="732"/>
      <c r="E206" s="732"/>
      <c r="F206" s="578">
        <v>6</v>
      </c>
      <c r="G206" s="7" t="s">
        <v>31</v>
      </c>
      <c r="H206" s="187">
        <v>5119</v>
      </c>
      <c r="I206" s="187">
        <f t="shared" si="4"/>
        <v>30714</v>
      </c>
      <c r="J206" s="18" t="s">
        <v>28</v>
      </c>
      <c r="K206" s="19">
        <v>0.1</v>
      </c>
      <c r="L206" s="19">
        <v>0.4</v>
      </c>
      <c r="M206" s="19">
        <v>0.1</v>
      </c>
      <c r="N206" s="19">
        <v>0.4</v>
      </c>
      <c r="O206" s="227"/>
      <c r="P206" s="115" t="s">
        <v>29</v>
      </c>
      <c r="Q206" s="729"/>
    </row>
    <row r="207" spans="1:17" x14ac:dyDescent="0.25">
      <c r="A207" s="15">
        <v>13</v>
      </c>
      <c r="B207" s="16">
        <v>21401</v>
      </c>
      <c r="C207" s="11" t="s">
        <v>307</v>
      </c>
      <c r="D207" s="732"/>
      <c r="E207" s="732"/>
      <c r="F207" s="578">
        <v>6</v>
      </c>
      <c r="G207" s="7" t="s">
        <v>31</v>
      </c>
      <c r="H207" s="187">
        <v>2800</v>
      </c>
      <c r="I207" s="187">
        <f t="shared" si="4"/>
        <v>16800</v>
      </c>
      <c r="J207" s="18" t="s">
        <v>28</v>
      </c>
      <c r="K207" s="19">
        <v>0.1</v>
      </c>
      <c r="L207" s="19">
        <v>0.4</v>
      </c>
      <c r="M207" s="19">
        <v>0.1</v>
      </c>
      <c r="N207" s="19">
        <v>0.4</v>
      </c>
      <c r="O207" s="227"/>
      <c r="P207" s="115" t="s">
        <v>29</v>
      </c>
      <c r="Q207" s="729"/>
    </row>
    <row r="208" spans="1:17" x14ac:dyDescent="0.25">
      <c r="A208" s="15">
        <v>14</v>
      </c>
      <c r="B208" s="16">
        <v>21401</v>
      </c>
      <c r="C208" s="11" t="s">
        <v>52</v>
      </c>
      <c r="D208" s="732"/>
      <c r="E208" s="732"/>
      <c r="F208" s="578">
        <v>6</v>
      </c>
      <c r="G208" s="7" t="s">
        <v>31</v>
      </c>
      <c r="H208" s="187">
        <v>3700</v>
      </c>
      <c r="I208" s="187">
        <f t="shared" si="4"/>
        <v>22200</v>
      </c>
      <c r="J208" s="18" t="s">
        <v>28</v>
      </c>
      <c r="K208" s="19">
        <v>0.1</v>
      </c>
      <c r="L208" s="19">
        <v>0.4</v>
      </c>
      <c r="M208" s="19">
        <v>0.1</v>
      </c>
      <c r="N208" s="19">
        <v>0.4</v>
      </c>
      <c r="O208" s="227"/>
      <c r="P208" s="115" t="s">
        <v>29</v>
      </c>
      <c r="Q208" s="729"/>
    </row>
    <row r="209" spans="1:17" ht="24" x14ac:dyDescent="0.25">
      <c r="A209" s="15">
        <v>15</v>
      </c>
      <c r="B209" s="16">
        <v>21401</v>
      </c>
      <c r="C209" s="11" t="s">
        <v>308</v>
      </c>
      <c r="D209" s="732"/>
      <c r="E209" s="732"/>
      <c r="F209" s="45">
        <v>5</v>
      </c>
      <c r="G209" s="7" t="s">
        <v>31</v>
      </c>
      <c r="H209" s="187">
        <v>1225</v>
      </c>
      <c r="I209" s="187">
        <f t="shared" si="4"/>
        <v>6125</v>
      </c>
      <c r="J209" s="18" t="s">
        <v>28</v>
      </c>
      <c r="K209" s="19">
        <v>0.1</v>
      </c>
      <c r="L209" s="19">
        <v>0.4</v>
      </c>
      <c r="M209" s="19">
        <v>0.1</v>
      </c>
      <c r="N209" s="19">
        <v>0.4</v>
      </c>
      <c r="O209" s="227"/>
      <c r="P209" s="115" t="s">
        <v>29</v>
      </c>
      <c r="Q209" s="729"/>
    </row>
    <row r="210" spans="1:17" ht="24" x14ac:dyDescent="0.25">
      <c r="A210" s="15">
        <v>16</v>
      </c>
      <c r="B210" s="16">
        <v>21401</v>
      </c>
      <c r="C210" s="11" t="s">
        <v>54</v>
      </c>
      <c r="D210" s="732"/>
      <c r="E210" s="732"/>
      <c r="F210" s="45">
        <v>5</v>
      </c>
      <c r="G210" s="7" t="s">
        <v>31</v>
      </c>
      <c r="H210" s="187">
        <v>1349</v>
      </c>
      <c r="I210" s="187">
        <f t="shared" si="4"/>
        <v>6745</v>
      </c>
      <c r="J210" s="18" t="s">
        <v>28</v>
      </c>
      <c r="K210" s="19">
        <v>0.1</v>
      </c>
      <c r="L210" s="19">
        <v>0.4</v>
      </c>
      <c r="M210" s="19">
        <v>0.1</v>
      </c>
      <c r="N210" s="19">
        <v>0.4</v>
      </c>
      <c r="O210" s="227"/>
      <c r="P210" s="115" t="s">
        <v>29</v>
      </c>
      <c r="Q210" s="729"/>
    </row>
    <row r="211" spans="1:17" ht="24" x14ac:dyDescent="0.25">
      <c r="A211" s="15">
        <v>17</v>
      </c>
      <c r="B211" s="16">
        <v>21401</v>
      </c>
      <c r="C211" s="11" t="s">
        <v>55</v>
      </c>
      <c r="D211" s="732"/>
      <c r="E211" s="732"/>
      <c r="F211" s="45">
        <v>5</v>
      </c>
      <c r="G211" s="7" t="s">
        <v>31</v>
      </c>
      <c r="H211" s="187">
        <v>1368.5</v>
      </c>
      <c r="I211" s="187">
        <f t="shared" si="4"/>
        <v>6842.5</v>
      </c>
      <c r="J211" s="18" t="s">
        <v>28</v>
      </c>
      <c r="K211" s="19">
        <v>0.1</v>
      </c>
      <c r="L211" s="19">
        <v>0.4</v>
      </c>
      <c r="M211" s="19">
        <v>0.1</v>
      </c>
      <c r="N211" s="19">
        <v>0.4</v>
      </c>
      <c r="O211" s="227"/>
      <c r="P211" s="115" t="s">
        <v>29</v>
      </c>
      <c r="Q211" s="729"/>
    </row>
    <row r="212" spans="1:17" ht="24" x14ac:dyDescent="0.25">
      <c r="A212" s="15">
        <v>18</v>
      </c>
      <c r="B212" s="16">
        <v>21401</v>
      </c>
      <c r="C212" s="11" t="s">
        <v>56</v>
      </c>
      <c r="D212" s="732"/>
      <c r="E212" s="732"/>
      <c r="F212" s="45">
        <v>5</v>
      </c>
      <c r="G212" s="7" t="s">
        <v>31</v>
      </c>
      <c r="H212" s="187">
        <v>1353</v>
      </c>
      <c r="I212" s="187">
        <f t="shared" si="4"/>
        <v>6765</v>
      </c>
      <c r="J212" s="18" t="s">
        <v>28</v>
      </c>
      <c r="K212" s="19">
        <v>0.1</v>
      </c>
      <c r="L212" s="19">
        <v>0.4</v>
      </c>
      <c r="M212" s="19">
        <v>0.1</v>
      </c>
      <c r="N212" s="19">
        <v>0.4</v>
      </c>
      <c r="O212" s="227"/>
      <c r="P212" s="115" t="s">
        <v>29</v>
      </c>
      <c r="Q212" s="729"/>
    </row>
    <row r="213" spans="1:17" x14ac:dyDescent="0.25">
      <c r="A213" s="15">
        <v>19</v>
      </c>
      <c r="B213" s="16">
        <v>21401</v>
      </c>
      <c r="C213" s="11" t="s">
        <v>309</v>
      </c>
      <c r="D213" s="732"/>
      <c r="E213" s="732"/>
      <c r="F213" s="45">
        <v>5</v>
      </c>
      <c r="G213" s="7" t="s">
        <v>31</v>
      </c>
      <c r="H213" s="187">
        <v>269</v>
      </c>
      <c r="I213" s="187">
        <f t="shared" si="4"/>
        <v>1345</v>
      </c>
      <c r="J213" s="18" t="s">
        <v>28</v>
      </c>
      <c r="K213" s="19">
        <v>0.1</v>
      </c>
      <c r="L213" s="19">
        <v>0.4</v>
      </c>
      <c r="M213" s="19">
        <v>0.1</v>
      </c>
      <c r="N213" s="19">
        <v>0.4</v>
      </c>
      <c r="O213" s="227"/>
      <c r="P213" s="115" t="s">
        <v>29</v>
      </c>
      <c r="Q213" s="729"/>
    </row>
    <row r="214" spans="1:17" x14ac:dyDescent="0.25">
      <c r="A214" s="15">
        <v>20</v>
      </c>
      <c r="B214" s="16">
        <v>21401</v>
      </c>
      <c r="C214" s="11" t="s">
        <v>310</v>
      </c>
      <c r="D214" s="732"/>
      <c r="E214" s="732"/>
      <c r="F214" s="45">
        <v>3</v>
      </c>
      <c r="G214" s="7" t="s">
        <v>31</v>
      </c>
      <c r="H214" s="187">
        <v>269</v>
      </c>
      <c r="I214" s="187">
        <f>H214*F214</f>
        <v>807</v>
      </c>
      <c r="J214" s="18" t="s">
        <v>28</v>
      </c>
      <c r="K214" s="19">
        <v>0.1</v>
      </c>
      <c r="L214" s="19">
        <v>0.4</v>
      </c>
      <c r="M214" s="19">
        <v>0.1</v>
      </c>
      <c r="N214" s="19">
        <v>0.4</v>
      </c>
      <c r="O214" s="227"/>
      <c r="P214" s="115" t="s">
        <v>29</v>
      </c>
      <c r="Q214" s="729"/>
    </row>
    <row r="215" spans="1:17" x14ac:dyDescent="0.25">
      <c r="A215" s="15">
        <v>21</v>
      </c>
      <c r="B215" s="16">
        <v>21401</v>
      </c>
      <c r="C215" s="11" t="s">
        <v>311</v>
      </c>
      <c r="D215" s="732"/>
      <c r="E215" s="732"/>
      <c r="F215" s="45">
        <v>3</v>
      </c>
      <c r="G215" s="7" t="s">
        <v>31</v>
      </c>
      <c r="H215" s="187">
        <v>269</v>
      </c>
      <c r="I215" s="187">
        <f t="shared" si="4"/>
        <v>807</v>
      </c>
      <c r="J215" s="18" t="s">
        <v>28</v>
      </c>
      <c r="K215" s="19">
        <v>0.1</v>
      </c>
      <c r="L215" s="19">
        <v>0.4</v>
      </c>
      <c r="M215" s="19">
        <v>0.1</v>
      </c>
      <c r="N215" s="19">
        <v>0.4</v>
      </c>
      <c r="O215" s="227"/>
      <c r="P215" s="115" t="s">
        <v>29</v>
      </c>
      <c r="Q215" s="729"/>
    </row>
    <row r="216" spans="1:17" x14ac:dyDescent="0.25">
      <c r="A216" s="15">
        <v>22</v>
      </c>
      <c r="B216" s="16">
        <v>21401</v>
      </c>
      <c r="C216" s="11" t="s">
        <v>312</v>
      </c>
      <c r="D216" s="732"/>
      <c r="E216" s="732"/>
      <c r="F216" s="45">
        <v>3</v>
      </c>
      <c r="G216" s="7" t="s">
        <v>31</v>
      </c>
      <c r="H216" s="187">
        <v>269</v>
      </c>
      <c r="I216" s="187">
        <f t="shared" si="4"/>
        <v>807</v>
      </c>
      <c r="J216" s="18" t="s">
        <v>28</v>
      </c>
      <c r="K216" s="19">
        <v>0.1</v>
      </c>
      <c r="L216" s="19">
        <v>0.4</v>
      </c>
      <c r="M216" s="19">
        <v>0.1</v>
      </c>
      <c r="N216" s="19">
        <v>0.4</v>
      </c>
      <c r="O216" s="227"/>
      <c r="P216" s="115" t="s">
        <v>29</v>
      </c>
      <c r="Q216" s="729"/>
    </row>
    <row r="217" spans="1:17" x14ac:dyDescent="0.25">
      <c r="A217" s="15">
        <v>23</v>
      </c>
      <c r="B217" s="16">
        <v>21401</v>
      </c>
      <c r="C217" s="11" t="s">
        <v>496</v>
      </c>
      <c r="D217" s="732"/>
      <c r="E217" s="732"/>
      <c r="F217" s="45">
        <v>6</v>
      </c>
      <c r="G217" s="7" t="s">
        <v>31</v>
      </c>
      <c r="H217" s="187">
        <v>866</v>
      </c>
      <c r="I217" s="187">
        <f t="shared" si="4"/>
        <v>5196</v>
      </c>
      <c r="J217" s="18" t="s">
        <v>28</v>
      </c>
      <c r="K217" s="19">
        <v>0.1</v>
      </c>
      <c r="L217" s="19">
        <v>0.4</v>
      </c>
      <c r="M217" s="19">
        <v>0.1</v>
      </c>
      <c r="N217" s="19">
        <v>0.4</v>
      </c>
      <c r="O217" s="227"/>
      <c r="P217" s="115" t="s">
        <v>29</v>
      </c>
      <c r="Q217" s="729"/>
    </row>
    <row r="218" spans="1:17" x14ac:dyDescent="0.25">
      <c r="A218" s="15">
        <v>24</v>
      </c>
      <c r="B218" s="16">
        <v>21401</v>
      </c>
      <c r="C218" s="11" t="s">
        <v>57</v>
      </c>
      <c r="D218" s="732"/>
      <c r="E218" s="732"/>
      <c r="F218" s="578">
        <v>6</v>
      </c>
      <c r="G218" s="7" t="s">
        <v>31</v>
      </c>
      <c r="H218" s="187">
        <v>219</v>
      </c>
      <c r="I218" s="187">
        <f t="shared" si="4"/>
        <v>1314</v>
      </c>
      <c r="J218" s="18" t="s">
        <v>28</v>
      </c>
      <c r="K218" s="19">
        <v>0.1</v>
      </c>
      <c r="L218" s="19">
        <v>0.4</v>
      </c>
      <c r="M218" s="19">
        <v>0.1</v>
      </c>
      <c r="N218" s="19">
        <v>0.4</v>
      </c>
      <c r="O218" s="227"/>
      <c r="P218" s="115" t="s">
        <v>29</v>
      </c>
      <c r="Q218" s="729"/>
    </row>
    <row r="219" spans="1:17" x14ac:dyDescent="0.25">
      <c r="A219" s="15">
        <v>25</v>
      </c>
      <c r="B219" s="16">
        <v>21401</v>
      </c>
      <c r="C219" s="11" t="s">
        <v>58</v>
      </c>
      <c r="D219" s="732"/>
      <c r="E219" s="732"/>
      <c r="F219" s="578">
        <v>6</v>
      </c>
      <c r="G219" s="7" t="s">
        <v>31</v>
      </c>
      <c r="H219" s="187">
        <v>300</v>
      </c>
      <c r="I219" s="187">
        <f t="shared" si="4"/>
        <v>1800</v>
      </c>
      <c r="J219" s="18" t="s">
        <v>28</v>
      </c>
      <c r="K219" s="19">
        <v>0.1</v>
      </c>
      <c r="L219" s="19">
        <v>0.4</v>
      </c>
      <c r="M219" s="19">
        <v>0.1</v>
      </c>
      <c r="N219" s="19">
        <v>0.4</v>
      </c>
      <c r="O219" s="227"/>
      <c r="P219" s="115" t="s">
        <v>29</v>
      </c>
      <c r="Q219" s="729"/>
    </row>
    <row r="220" spans="1:17" x14ac:dyDescent="0.25">
      <c r="A220" s="15">
        <v>26</v>
      </c>
      <c r="B220" s="16">
        <v>21401</v>
      </c>
      <c r="C220" s="11" t="s">
        <v>59</v>
      </c>
      <c r="D220" s="732"/>
      <c r="E220" s="732"/>
      <c r="F220" s="578">
        <v>6</v>
      </c>
      <c r="G220" s="7" t="s">
        <v>31</v>
      </c>
      <c r="H220" s="187">
        <v>129</v>
      </c>
      <c r="I220" s="187">
        <f t="shared" si="4"/>
        <v>774</v>
      </c>
      <c r="J220" s="18" t="s">
        <v>28</v>
      </c>
      <c r="K220" s="19">
        <v>0.1</v>
      </c>
      <c r="L220" s="19">
        <v>0.4</v>
      </c>
      <c r="M220" s="19">
        <v>0.1</v>
      </c>
      <c r="N220" s="19">
        <v>0.4</v>
      </c>
      <c r="O220" s="227"/>
      <c r="P220" s="115" t="s">
        <v>29</v>
      </c>
      <c r="Q220" s="729"/>
    </row>
    <row r="221" spans="1:17" ht="24" x14ac:dyDescent="0.25">
      <c r="A221" s="15">
        <v>27</v>
      </c>
      <c r="B221" s="16">
        <v>21401</v>
      </c>
      <c r="C221" s="11" t="s">
        <v>60</v>
      </c>
      <c r="D221" s="732"/>
      <c r="E221" s="732"/>
      <c r="F221" s="578">
        <v>3</v>
      </c>
      <c r="G221" s="7" t="s">
        <v>31</v>
      </c>
      <c r="H221" s="187">
        <v>1699</v>
      </c>
      <c r="I221" s="187">
        <f t="shared" si="4"/>
        <v>5097</v>
      </c>
      <c r="J221" s="18" t="s">
        <v>28</v>
      </c>
      <c r="K221" s="19">
        <v>0.1</v>
      </c>
      <c r="L221" s="19">
        <v>0.4</v>
      </c>
      <c r="M221" s="19">
        <v>0.1</v>
      </c>
      <c r="N221" s="19">
        <v>0.4</v>
      </c>
      <c r="O221" s="227"/>
      <c r="P221" s="115" t="s">
        <v>29</v>
      </c>
      <c r="Q221" s="729"/>
    </row>
    <row r="222" spans="1:17" ht="24" x14ac:dyDescent="0.25">
      <c r="A222" s="15">
        <v>28</v>
      </c>
      <c r="B222" s="16">
        <v>21401</v>
      </c>
      <c r="C222" s="11" t="s">
        <v>495</v>
      </c>
      <c r="D222" s="732"/>
      <c r="E222" s="732"/>
      <c r="F222" s="578">
        <v>3</v>
      </c>
      <c r="G222" s="7" t="s">
        <v>31</v>
      </c>
      <c r="H222" s="187">
        <v>1573.47</v>
      </c>
      <c r="I222" s="187">
        <f t="shared" si="4"/>
        <v>4720.41</v>
      </c>
      <c r="J222" s="18" t="s">
        <v>28</v>
      </c>
      <c r="K222" s="19">
        <v>0.1</v>
      </c>
      <c r="L222" s="19">
        <v>0.4</v>
      </c>
      <c r="M222" s="19">
        <v>0.1</v>
      </c>
      <c r="N222" s="19">
        <v>0.4</v>
      </c>
      <c r="O222" s="227"/>
      <c r="P222" s="115" t="s">
        <v>29</v>
      </c>
      <c r="Q222" s="729"/>
    </row>
    <row r="223" spans="1:17" ht="15.75" thickBot="1" x14ac:dyDescent="0.3">
      <c r="A223" s="22">
        <v>29</v>
      </c>
      <c r="B223" s="23">
        <v>21401</v>
      </c>
      <c r="C223" s="178" t="s">
        <v>61</v>
      </c>
      <c r="D223" s="733"/>
      <c r="E223" s="733"/>
      <c r="F223" s="579">
        <v>12</v>
      </c>
      <c r="G223" s="174" t="s">
        <v>31</v>
      </c>
      <c r="H223" s="192">
        <v>63</v>
      </c>
      <c r="I223" s="192">
        <f t="shared" si="4"/>
        <v>756</v>
      </c>
      <c r="J223" s="24" t="s">
        <v>28</v>
      </c>
      <c r="K223" s="25">
        <v>0.1</v>
      </c>
      <c r="L223" s="25">
        <v>0.4</v>
      </c>
      <c r="M223" s="25">
        <v>0.1</v>
      </c>
      <c r="N223" s="25">
        <v>0.4</v>
      </c>
      <c r="O223" s="254"/>
      <c r="P223" s="193" t="s">
        <v>29</v>
      </c>
      <c r="Q223" s="730"/>
    </row>
    <row r="224" spans="1:17" ht="15.75" thickTop="1" x14ac:dyDescent="0.25">
      <c r="A224" s="27"/>
      <c r="B224" s="27"/>
      <c r="C224" s="13"/>
      <c r="D224" s="13"/>
      <c r="E224" s="13"/>
      <c r="F224" s="1"/>
      <c r="G224" s="12"/>
      <c r="H224" s="188"/>
      <c r="I224" s="188">
        <f>SUM(I195:I223)</f>
        <v>206961.15</v>
      </c>
      <c r="J224" s="31"/>
      <c r="K224" s="32"/>
      <c r="L224" s="32"/>
      <c r="M224" s="32"/>
      <c r="N224" s="32"/>
      <c r="P224" s="162"/>
      <c r="Q224" s="50"/>
    </row>
    <row r="225" spans="1:17" x14ac:dyDescent="0.25">
      <c r="A225" s="706" t="s">
        <v>0</v>
      </c>
      <c r="B225" s="706"/>
      <c r="C225" s="706"/>
      <c r="D225" s="706"/>
      <c r="E225" s="706"/>
      <c r="F225" s="706"/>
      <c r="G225" s="706"/>
      <c r="H225" s="706"/>
      <c r="I225" s="706"/>
      <c r="J225" s="706"/>
      <c r="K225" s="706"/>
      <c r="L225" s="706"/>
      <c r="M225" s="706"/>
      <c r="N225" s="706"/>
      <c r="O225" s="706"/>
      <c r="P225" s="706"/>
      <c r="Q225" s="706"/>
    </row>
    <row r="226" spans="1:17" x14ac:dyDescent="0.25">
      <c r="A226" s="713" t="s">
        <v>1</v>
      </c>
      <c r="B226" s="713"/>
      <c r="C226" s="713"/>
      <c r="D226" s="713"/>
      <c r="E226" s="713"/>
      <c r="F226" s="713"/>
      <c r="G226" s="713"/>
      <c r="H226" s="713"/>
      <c r="I226" s="713"/>
      <c r="J226" s="713"/>
      <c r="K226" s="713"/>
      <c r="L226" s="713"/>
      <c r="M226" s="713"/>
      <c r="N226" s="713"/>
      <c r="O226" s="713"/>
      <c r="P226" s="713"/>
      <c r="Q226" s="713"/>
    </row>
    <row r="227" spans="1:17" x14ac:dyDescent="0.25">
      <c r="A227" s="713" t="s">
        <v>2</v>
      </c>
      <c r="B227" s="713"/>
      <c r="C227" s="713"/>
      <c r="D227" s="713"/>
      <c r="E227" s="713"/>
      <c r="F227" s="713"/>
      <c r="G227" s="713"/>
      <c r="H227" s="713"/>
      <c r="I227" s="713"/>
      <c r="J227" s="713"/>
      <c r="K227" s="713"/>
      <c r="L227" s="713"/>
      <c r="M227" s="713"/>
      <c r="N227" s="713"/>
      <c r="O227" s="713"/>
      <c r="P227" s="713"/>
      <c r="Q227" s="713"/>
    </row>
    <row r="228" spans="1:17" x14ac:dyDescent="0.25">
      <c r="A228" s="713" t="s">
        <v>3</v>
      </c>
      <c r="B228" s="713"/>
      <c r="C228" s="713"/>
      <c r="D228" s="713"/>
      <c r="E228" s="713"/>
      <c r="F228" s="713"/>
      <c r="G228" s="713"/>
      <c r="H228" s="713"/>
      <c r="I228" s="713"/>
      <c r="J228" s="713"/>
      <c r="K228" s="713"/>
      <c r="L228" s="713"/>
      <c r="M228" s="713"/>
      <c r="N228" s="713"/>
      <c r="O228" s="713"/>
      <c r="P228" s="713"/>
      <c r="Q228" s="713"/>
    </row>
    <row r="229" spans="1:17" x14ac:dyDescent="0.25">
      <c r="A229" s="713" t="s">
        <v>494</v>
      </c>
      <c r="B229" s="713"/>
      <c r="C229" s="713"/>
      <c r="D229" s="713"/>
      <c r="E229" s="713"/>
      <c r="F229" s="713"/>
      <c r="G229" s="713"/>
      <c r="H229" s="713"/>
      <c r="I229" s="713"/>
      <c r="J229" s="713"/>
      <c r="K229" s="713"/>
      <c r="L229" s="713"/>
      <c r="M229" s="713"/>
      <c r="N229" s="713"/>
      <c r="O229" s="713"/>
      <c r="P229" s="713"/>
      <c r="Q229" s="713"/>
    </row>
    <row r="230" spans="1:17" x14ac:dyDescent="0.25">
      <c r="A230" s="726" t="s">
        <v>4</v>
      </c>
      <c r="B230" s="726"/>
      <c r="C230" s="726"/>
      <c r="D230" s="726"/>
      <c r="E230" s="726"/>
      <c r="F230" s="726"/>
      <c r="G230" s="726"/>
      <c r="H230" s="726"/>
      <c r="I230" s="726"/>
      <c r="J230" s="726"/>
      <c r="K230" s="726"/>
      <c r="L230" s="726"/>
      <c r="M230" s="726"/>
      <c r="N230" s="726"/>
      <c r="O230" s="726"/>
      <c r="P230" s="726"/>
      <c r="Q230" s="726"/>
    </row>
    <row r="231" spans="1:17" x14ac:dyDescent="0.25">
      <c r="A231" s="697" t="s">
        <v>49</v>
      </c>
      <c r="B231" s="697"/>
      <c r="C231" s="697"/>
      <c r="D231" s="697"/>
      <c r="E231" s="697"/>
      <c r="F231" s="697"/>
      <c r="G231" s="697"/>
      <c r="H231" s="697"/>
      <c r="I231" s="697"/>
      <c r="J231" s="697"/>
      <c r="K231" s="697"/>
      <c r="L231" s="697"/>
      <c r="M231" s="697"/>
      <c r="N231" s="697"/>
      <c r="O231" s="697"/>
      <c r="P231" s="697"/>
      <c r="Q231" s="697"/>
    </row>
    <row r="232" spans="1:17" ht="18.75" thickBot="1" x14ac:dyDescent="0.3">
      <c r="A232" s="2"/>
      <c r="B232" s="2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2"/>
      <c r="P232" s="2"/>
      <c r="Q232" s="2"/>
    </row>
    <row r="233" spans="1:17" ht="15.75" thickTop="1" x14ac:dyDescent="0.25">
      <c r="A233" s="698" t="s">
        <v>6</v>
      </c>
      <c r="B233" s="700" t="s">
        <v>7</v>
      </c>
      <c r="C233" s="702" t="s">
        <v>8</v>
      </c>
      <c r="D233" s="702" t="s">
        <v>9</v>
      </c>
      <c r="E233" s="702" t="s">
        <v>10</v>
      </c>
      <c r="F233" s="702" t="s">
        <v>11</v>
      </c>
      <c r="G233" s="700" t="s">
        <v>12</v>
      </c>
      <c r="H233" s="704" t="s">
        <v>13</v>
      </c>
      <c r="I233" s="704" t="s">
        <v>14</v>
      </c>
      <c r="J233" s="704" t="s">
        <v>15</v>
      </c>
      <c r="K233" s="715" t="s">
        <v>16</v>
      </c>
      <c r="L233" s="716"/>
      <c r="M233" s="716"/>
      <c r="N233" s="717"/>
      <c r="O233" s="721" t="s">
        <v>17</v>
      </c>
      <c r="P233" s="722"/>
      <c r="Q233" s="708" t="s">
        <v>18</v>
      </c>
    </row>
    <row r="234" spans="1:17" x14ac:dyDescent="0.25">
      <c r="A234" s="699"/>
      <c r="B234" s="701"/>
      <c r="C234" s="703"/>
      <c r="D234" s="703"/>
      <c r="E234" s="703"/>
      <c r="F234" s="703"/>
      <c r="G234" s="701"/>
      <c r="H234" s="705"/>
      <c r="I234" s="705"/>
      <c r="J234" s="705"/>
      <c r="K234" s="718"/>
      <c r="L234" s="719"/>
      <c r="M234" s="719"/>
      <c r="N234" s="720"/>
      <c r="O234" s="723"/>
      <c r="P234" s="724"/>
      <c r="Q234" s="709"/>
    </row>
    <row r="235" spans="1:17" x14ac:dyDescent="0.25">
      <c r="A235" s="699"/>
      <c r="B235" s="701"/>
      <c r="C235" s="703"/>
      <c r="D235" s="703"/>
      <c r="E235" s="703"/>
      <c r="F235" s="703"/>
      <c r="G235" s="701"/>
      <c r="H235" s="705"/>
      <c r="I235" s="705"/>
      <c r="J235" s="705"/>
      <c r="K235" s="711" t="s">
        <v>19</v>
      </c>
      <c r="L235" s="711" t="s">
        <v>20</v>
      </c>
      <c r="M235" s="711" t="s">
        <v>21</v>
      </c>
      <c r="N235" s="711" t="s">
        <v>22</v>
      </c>
      <c r="O235" s="695" t="s">
        <v>23</v>
      </c>
      <c r="P235" s="695" t="s">
        <v>24</v>
      </c>
      <c r="Q235" s="709"/>
    </row>
    <row r="236" spans="1:17" ht="15.75" thickBot="1" x14ac:dyDescent="0.3">
      <c r="A236" s="727"/>
      <c r="B236" s="725"/>
      <c r="C236" s="707"/>
      <c r="D236" s="707"/>
      <c r="E236" s="707"/>
      <c r="F236" s="707"/>
      <c r="G236" s="725"/>
      <c r="H236" s="696"/>
      <c r="I236" s="696"/>
      <c r="J236" s="696"/>
      <c r="K236" s="712"/>
      <c r="L236" s="712"/>
      <c r="M236" s="712"/>
      <c r="N236" s="712"/>
      <c r="O236" s="696"/>
      <c r="P236" s="696"/>
      <c r="Q236" s="710"/>
    </row>
    <row r="237" spans="1:17" x14ac:dyDescent="0.25">
      <c r="A237" s="52">
        <v>30</v>
      </c>
      <c r="B237" s="53">
        <v>21401</v>
      </c>
      <c r="C237" s="138" t="s">
        <v>62</v>
      </c>
      <c r="D237" s="731" t="s">
        <v>25</v>
      </c>
      <c r="E237" s="731" t="s">
        <v>26</v>
      </c>
      <c r="F237" s="538">
        <v>31</v>
      </c>
      <c r="G237" s="5" t="s">
        <v>31</v>
      </c>
      <c r="H237" s="209">
        <v>63</v>
      </c>
      <c r="I237" s="209">
        <f>H237*F237</f>
        <v>1953</v>
      </c>
      <c r="J237" s="41" t="s">
        <v>28</v>
      </c>
      <c r="K237" s="42">
        <v>0.1</v>
      </c>
      <c r="L237" s="42">
        <v>0.4</v>
      </c>
      <c r="M237" s="42">
        <v>0.1</v>
      </c>
      <c r="N237" s="42">
        <v>0.4</v>
      </c>
      <c r="O237" s="227"/>
      <c r="P237" s="210" t="s">
        <v>29</v>
      </c>
      <c r="Q237" s="728" t="s">
        <v>30</v>
      </c>
    </row>
    <row r="238" spans="1:17" ht="24" x14ac:dyDescent="0.25">
      <c r="A238" s="15">
        <v>31</v>
      </c>
      <c r="B238" s="16">
        <v>21401</v>
      </c>
      <c r="C238" s="11" t="s">
        <v>63</v>
      </c>
      <c r="D238" s="732"/>
      <c r="E238" s="732"/>
      <c r="F238" s="580">
        <v>7</v>
      </c>
      <c r="G238" s="7" t="s">
        <v>31</v>
      </c>
      <c r="H238" s="187">
        <v>445</v>
      </c>
      <c r="I238" s="187">
        <f>H238*F238</f>
        <v>3115</v>
      </c>
      <c r="J238" s="18" t="s">
        <v>28</v>
      </c>
      <c r="K238" s="19">
        <v>0.1</v>
      </c>
      <c r="L238" s="19">
        <v>0.4</v>
      </c>
      <c r="M238" s="19">
        <v>0.1</v>
      </c>
      <c r="N238" s="19">
        <v>0.4</v>
      </c>
      <c r="O238" s="227"/>
      <c r="P238" s="115" t="s">
        <v>29</v>
      </c>
      <c r="Q238" s="729"/>
    </row>
    <row r="239" spans="1:17" ht="24" x14ac:dyDescent="0.25">
      <c r="A239" s="15">
        <v>32</v>
      </c>
      <c r="B239" s="16">
        <v>21401</v>
      </c>
      <c r="C239" s="11" t="s">
        <v>64</v>
      </c>
      <c r="D239" s="732"/>
      <c r="E239" s="732"/>
      <c r="F239" s="580">
        <v>7</v>
      </c>
      <c r="G239" s="7" t="s">
        <v>31</v>
      </c>
      <c r="H239" s="187">
        <v>445</v>
      </c>
      <c r="I239" s="187">
        <f t="shared" ref="I239:I259" si="5">H239*F239</f>
        <v>3115</v>
      </c>
      <c r="J239" s="18" t="s">
        <v>28</v>
      </c>
      <c r="K239" s="19">
        <v>0.1</v>
      </c>
      <c r="L239" s="19">
        <v>0.4</v>
      </c>
      <c r="M239" s="19">
        <v>0.1</v>
      </c>
      <c r="N239" s="19">
        <v>0.4</v>
      </c>
      <c r="O239" s="227"/>
      <c r="P239" s="115" t="s">
        <v>29</v>
      </c>
      <c r="Q239" s="729"/>
    </row>
    <row r="240" spans="1:17" ht="24" x14ac:dyDescent="0.25">
      <c r="A240" s="15">
        <v>33</v>
      </c>
      <c r="B240" s="16">
        <v>21401</v>
      </c>
      <c r="C240" s="11" t="s">
        <v>313</v>
      </c>
      <c r="D240" s="732"/>
      <c r="E240" s="732"/>
      <c r="F240" s="580">
        <v>7</v>
      </c>
      <c r="G240" s="7" t="s">
        <v>31</v>
      </c>
      <c r="H240" s="187">
        <v>489</v>
      </c>
      <c r="I240" s="187">
        <f t="shared" si="5"/>
        <v>3423</v>
      </c>
      <c r="J240" s="18" t="s">
        <v>28</v>
      </c>
      <c r="K240" s="19">
        <v>0.1</v>
      </c>
      <c r="L240" s="19">
        <v>0.4</v>
      </c>
      <c r="M240" s="19">
        <v>0.1</v>
      </c>
      <c r="N240" s="19">
        <v>0.4</v>
      </c>
      <c r="O240" s="227"/>
      <c r="P240" s="115" t="s">
        <v>29</v>
      </c>
      <c r="Q240" s="729"/>
    </row>
    <row r="241" spans="1:17" x14ac:dyDescent="0.25">
      <c r="A241" s="15">
        <v>34</v>
      </c>
      <c r="B241" s="16">
        <v>21401</v>
      </c>
      <c r="C241" s="11" t="s">
        <v>314</v>
      </c>
      <c r="D241" s="732"/>
      <c r="E241" s="732"/>
      <c r="F241" s="580">
        <v>13</v>
      </c>
      <c r="G241" s="7" t="s">
        <v>31</v>
      </c>
      <c r="H241" s="187">
        <v>13.5</v>
      </c>
      <c r="I241" s="187">
        <f t="shared" si="5"/>
        <v>175.5</v>
      </c>
      <c r="J241" s="18" t="s">
        <v>28</v>
      </c>
      <c r="K241" s="19">
        <v>0.1</v>
      </c>
      <c r="L241" s="19">
        <v>0.4</v>
      </c>
      <c r="M241" s="19">
        <v>0.1</v>
      </c>
      <c r="N241" s="19">
        <v>0.4</v>
      </c>
      <c r="O241" s="227"/>
      <c r="P241" s="115" t="s">
        <v>29</v>
      </c>
      <c r="Q241" s="729"/>
    </row>
    <row r="242" spans="1:17" x14ac:dyDescent="0.25">
      <c r="A242" s="15">
        <v>35</v>
      </c>
      <c r="B242" s="16">
        <v>21401</v>
      </c>
      <c r="C242" s="11" t="s">
        <v>315</v>
      </c>
      <c r="D242" s="732"/>
      <c r="E242" s="732"/>
      <c r="F242" s="580">
        <v>16</v>
      </c>
      <c r="G242" s="7" t="s">
        <v>31</v>
      </c>
      <c r="H242" s="187">
        <v>11.9</v>
      </c>
      <c r="I242" s="187">
        <f t="shared" si="5"/>
        <v>190.4</v>
      </c>
      <c r="J242" s="18" t="s">
        <v>28</v>
      </c>
      <c r="K242" s="19">
        <v>0.1</v>
      </c>
      <c r="L242" s="19">
        <v>0.4</v>
      </c>
      <c r="M242" s="19">
        <v>0.1</v>
      </c>
      <c r="N242" s="19">
        <v>0.4</v>
      </c>
      <c r="O242" s="227"/>
      <c r="P242" s="115" t="s">
        <v>29</v>
      </c>
      <c r="Q242" s="729"/>
    </row>
    <row r="243" spans="1:17" ht="24" x14ac:dyDescent="0.25">
      <c r="A243" s="15">
        <v>36</v>
      </c>
      <c r="B243" s="16">
        <v>21401</v>
      </c>
      <c r="C243" s="11" t="s">
        <v>65</v>
      </c>
      <c r="D243" s="732"/>
      <c r="E243" s="732"/>
      <c r="F243" s="580">
        <v>1</v>
      </c>
      <c r="G243" s="7" t="s">
        <v>31</v>
      </c>
      <c r="H243" s="187">
        <v>1240.8</v>
      </c>
      <c r="I243" s="187">
        <f t="shared" si="5"/>
        <v>1240.8</v>
      </c>
      <c r="J243" s="18" t="s">
        <v>28</v>
      </c>
      <c r="K243" s="19">
        <v>0.1</v>
      </c>
      <c r="L243" s="19">
        <v>0.4</v>
      </c>
      <c r="M243" s="19">
        <v>0.1</v>
      </c>
      <c r="N243" s="19">
        <v>0.4</v>
      </c>
      <c r="O243" s="227"/>
      <c r="P243" s="115" t="s">
        <v>29</v>
      </c>
      <c r="Q243" s="729"/>
    </row>
    <row r="244" spans="1:17" ht="24" x14ac:dyDescent="0.25">
      <c r="A244" s="15">
        <v>37</v>
      </c>
      <c r="B244" s="16">
        <v>21401</v>
      </c>
      <c r="C244" s="11" t="s">
        <v>66</v>
      </c>
      <c r="D244" s="732"/>
      <c r="E244" s="732"/>
      <c r="F244" s="580">
        <v>1</v>
      </c>
      <c r="G244" s="7" t="s">
        <v>31</v>
      </c>
      <c r="H244" s="187">
        <v>1400</v>
      </c>
      <c r="I244" s="187">
        <f t="shared" si="5"/>
        <v>1400</v>
      </c>
      <c r="J244" s="18" t="s">
        <v>28</v>
      </c>
      <c r="K244" s="19">
        <v>0.1</v>
      </c>
      <c r="L244" s="19">
        <v>0.4</v>
      </c>
      <c r="M244" s="19">
        <v>0.1</v>
      </c>
      <c r="N244" s="19">
        <v>0.4</v>
      </c>
      <c r="O244" s="227"/>
      <c r="P244" s="115" t="s">
        <v>29</v>
      </c>
      <c r="Q244" s="729"/>
    </row>
    <row r="245" spans="1:17" x14ac:dyDescent="0.25">
      <c r="A245" s="15">
        <v>38</v>
      </c>
      <c r="B245" s="16">
        <v>21401</v>
      </c>
      <c r="C245" s="11" t="s">
        <v>316</v>
      </c>
      <c r="D245" s="732"/>
      <c r="E245" s="732"/>
      <c r="F245" s="580">
        <v>13</v>
      </c>
      <c r="G245" s="7" t="s">
        <v>31</v>
      </c>
      <c r="H245" s="187">
        <v>19</v>
      </c>
      <c r="I245" s="187">
        <f t="shared" si="5"/>
        <v>247</v>
      </c>
      <c r="J245" s="18" t="s">
        <v>28</v>
      </c>
      <c r="K245" s="19">
        <v>0.1</v>
      </c>
      <c r="L245" s="19">
        <v>0.4</v>
      </c>
      <c r="M245" s="19">
        <v>0.1</v>
      </c>
      <c r="N245" s="19">
        <v>0.4</v>
      </c>
      <c r="O245" s="227"/>
      <c r="P245" s="115" t="s">
        <v>29</v>
      </c>
      <c r="Q245" s="729"/>
    </row>
    <row r="246" spans="1:17" x14ac:dyDescent="0.25">
      <c r="A246" s="15">
        <v>39</v>
      </c>
      <c r="B246" s="16">
        <v>21401</v>
      </c>
      <c r="C246" s="11" t="s">
        <v>317</v>
      </c>
      <c r="D246" s="732"/>
      <c r="E246" s="732"/>
      <c r="F246" s="580">
        <v>6</v>
      </c>
      <c r="G246" s="7" t="s">
        <v>31</v>
      </c>
      <c r="H246" s="187">
        <v>116</v>
      </c>
      <c r="I246" s="187">
        <f t="shared" si="5"/>
        <v>696</v>
      </c>
      <c r="J246" s="18" t="s">
        <v>28</v>
      </c>
      <c r="K246" s="19">
        <v>0.1</v>
      </c>
      <c r="L246" s="19">
        <v>0.4</v>
      </c>
      <c r="M246" s="19">
        <v>0.1</v>
      </c>
      <c r="N246" s="19">
        <v>0.4</v>
      </c>
      <c r="O246" s="227"/>
      <c r="P246" s="115" t="s">
        <v>29</v>
      </c>
      <c r="Q246" s="729"/>
    </row>
    <row r="247" spans="1:17" x14ac:dyDescent="0.25">
      <c r="A247" s="15">
        <v>40</v>
      </c>
      <c r="B247" s="16">
        <v>21401</v>
      </c>
      <c r="C247" s="11" t="s">
        <v>318</v>
      </c>
      <c r="D247" s="732"/>
      <c r="E247" s="732"/>
      <c r="F247" s="16">
        <v>6</v>
      </c>
      <c r="G247" s="7" t="s">
        <v>31</v>
      </c>
      <c r="H247" s="187">
        <v>250</v>
      </c>
      <c r="I247" s="187">
        <f t="shared" si="5"/>
        <v>1500</v>
      </c>
      <c r="J247" s="18" t="s">
        <v>28</v>
      </c>
      <c r="K247" s="19">
        <v>0.1</v>
      </c>
      <c r="L247" s="19">
        <v>0.4</v>
      </c>
      <c r="M247" s="19">
        <v>0.1</v>
      </c>
      <c r="N247" s="19">
        <v>0.4</v>
      </c>
      <c r="O247" s="227"/>
      <c r="P247" s="115" t="s">
        <v>29</v>
      </c>
      <c r="Q247" s="729"/>
    </row>
    <row r="248" spans="1:17" x14ac:dyDescent="0.25">
      <c r="A248" s="15">
        <v>41</v>
      </c>
      <c r="B248" s="16">
        <v>21401</v>
      </c>
      <c r="C248" s="11" t="s">
        <v>319</v>
      </c>
      <c r="D248" s="732"/>
      <c r="E248" s="732"/>
      <c r="F248" s="16">
        <v>6</v>
      </c>
      <c r="G248" s="7" t="s">
        <v>31</v>
      </c>
      <c r="H248" s="187">
        <v>109</v>
      </c>
      <c r="I248" s="187">
        <f t="shared" si="5"/>
        <v>654</v>
      </c>
      <c r="J248" s="18" t="s">
        <v>28</v>
      </c>
      <c r="K248" s="19">
        <v>0.1</v>
      </c>
      <c r="L248" s="19">
        <v>0.4</v>
      </c>
      <c r="M248" s="19">
        <v>0.1</v>
      </c>
      <c r="N248" s="19">
        <v>0.4</v>
      </c>
      <c r="O248" s="227"/>
      <c r="P248" s="115" t="s">
        <v>29</v>
      </c>
      <c r="Q248" s="729"/>
    </row>
    <row r="249" spans="1:17" x14ac:dyDescent="0.25">
      <c r="A249" s="15">
        <v>42</v>
      </c>
      <c r="B249" s="16">
        <v>21401</v>
      </c>
      <c r="C249" s="11" t="s">
        <v>320</v>
      </c>
      <c r="D249" s="732"/>
      <c r="E249" s="732"/>
      <c r="F249" s="16">
        <v>6</v>
      </c>
      <c r="G249" s="7" t="s">
        <v>31</v>
      </c>
      <c r="H249" s="187">
        <v>249</v>
      </c>
      <c r="I249" s="187">
        <f t="shared" si="5"/>
        <v>1494</v>
      </c>
      <c r="J249" s="18" t="s">
        <v>28</v>
      </c>
      <c r="K249" s="19">
        <v>0.1</v>
      </c>
      <c r="L249" s="19">
        <v>0.4</v>
      </c>
      <c r="M249" s="19">
        <v>0.1</v>
      </c>
      <c r="N249" s="19">
        <v>0.4</v>
      </c>
      <c r="O249" s="227"/>
      <c r="P249" s="115" t="s">
        <v>29</v>
      </c>
      <c r="Q249" s="729"/>
    </row>
    <row r="250" spans="1:17" x14ac:dyDescent="0.25">
      <c r="A250" s="15">
        <v>43</v>
      </c>
      <c r="B250" s="16">
        <v>21401</v>
      </c>
      <c r="C250" s="20" t="s">
        <v>321</v>
      </c>
      <c r="D250" s="732"/>
      <c r="E250" s="732"/>
      <c r="F250" s="16">
        <v>2</v>
      </c>
      <c r="G250" s="7" t="s">
        <v>31</v>
      </c>
      <c r="H250" s="167">
        <v>3495</v>
      </c>
      <c r="I250" s="187">
        <f t="shared" si="5"/>
        <v>6990</v>
      </c>
      <c r="J250" s="18" t="s">
        <v>28</v>
      </c>
      <c r="K250" s="19">
        <v>0.1</v>
      </c>
      <c r="L250" s="19">
        <v>0.4</v>
      </c>
      <c r="M250" s="19">
        <v>0.1</v>
      </c>
      <c r="N250" s="19">
        <v>0.4</v>
      </c>
      <c r="O250" s="227"/>
      <c r="P250" s="115" t="s">
        <v>29</v>
      </c>
      <c r="Q250" s="729"/>
    </row>
    <row r="251" spans="1:17" x14ac:dyDescent="0.25">
      <c r="A251" s="15">
        <v>44</v>
      </c>
      <c r="B251" s="16">
        <v>21401</v>
      </c>
      <c r="C251" s="233" t="s">
        <v>322</v>
      </c>
      <c r="D251" s="732"/>
      <c r="E251" s="732"/>
      <c r="F251" s="16">
        <v>3</v>
      </c>
      <c r="G251" s="7" t="s">
        <v>31</v>
      </c>
      <c r="H251" s="167">
        <v>1685</v>
      </c>
      <c r="I251" s="187">
        <f t="shared" si="5"/>
        <v>5055</v>
      </c>
      <c r="J251" s="18" t="s">
        <v>28</v>
      </c>
      <c r="K251" s="19">
        <v>0.1</v>
      </c>
      <c r="L251" s="19">
        <v>0.4</v>
      </c>
      <c r="M251" s="19">
        <v>0.1</v>
      </c>
      <c r="N251" s="19">
        <v>0.4</v>
      </c>
      <c r="O251" s="227"/>
      <c r="P251" s="115" t="s">
        <v>29</v>
      </c>
      <c r="Q251" s="729"/>
    </row>
    <row r="252" spans="1:17" x14ac:dyDescent="0.25">
      <c r="A252" s="15">
        <v>45</v>
      </c>
      <c r="B252" s="16">
        <v>21401</v>
      </c>
      <c r="C252" s="20" t="s">
        <v>323</v>
      </c>
      <c r="D252" s="732"/>
      <c r="E252" s="732"/>
      <c r="F252" s="16">
        <v>4</v>
      </c>
      <c r="G252" s="7" t="s">
        <v>31</v>
      </c>
      <c r="H252" s="167">
        <v>2429</v>
      </c>
      <c r="I252" s="187">
        <f t="shared" si="5"/>
        <v>9716</v>
      </c>
      <c r="J252" s="18" t="s">
        <v>28</v>
      </c>
      <c r="K252" s="19">
        <v>0.1</v>
      </c>
      <c r="L252" s="19">
        <v>0.4</v>
      </c>
      <c r="M252" s="19">
        <v>0.1</v>
      </c>
      <c r="N252" s="19">
        <v>0.4</v>
      </c>
      <c r="O252" s="227"/>
      <c r="P252" s="115" t="s">
        <v>29</v>
      </c>
      <c r="Q252" s="729"/>
    </row>
    <row r="253" spans="1:17" x14ac:dyDescent="0.25">
      <c r="A253" s="15">
        <v>46</v>
      </c>
      <c r="B253" s="16">
        <v>21401</v>
      </c>
      <c r="C253" s="20" t="s">
        <v>53</v>
      </c>
      <c r="D253" s="732"/>
      <c r="E253" s="732"/>
      <c r="F253" s="16">
        <v>3</v>
      </c>
      <c r="G253" s="7" t="s">
        <v>31</v>
      </c>
      <c r="H253" s="167">
        <v>1049</v>
      </c>
      <c r="I253" s="187">
        <f t="shared" si="5"/>
        <v>3147</v>
      </c>
      <c r="J253" s="18" t="s">
        <v>28</v>
      </c>
      <c r="K253" s="19">
        <v>0.1</v>
      </c>
      <c r="L253" s="19">
        <v>0.4</v>
      </c>
      <c r="M253" s="19">
        <v>0.1</v>
      </c>
      <c r="N253" s="19">
        <v>0.4</v>
      </c>
      <c r="O253" s="227"/>
      <c r="P253" s="115" t="s">
        <v>29</v>
      </c>
      <c r="Q253" s="729"/>
    </row>
    <row r="254" spans="1:17" x14ac:dyDescent="0.25">
      <c r="A254" s="15">
        <v>47</v>
      </c>
      <c r="B254" s="16">
        <v>21401</v>
      </c>
      <c r="C254" s="20" t="s">
        <v>324</v>
      </c>
      <c r="D254" s="732"/>
      <c r="E254" s="732"/>
      <c r="F254" s="16">
        <v>3</v>
      </c>
      <c r="G254" s="7" t="s">
        <v>31</v>
      </c>
      <c r="H254" s="167">
        <v>1350</v>
      </c>
      <c r="I254" s="187">
        <f t="shared" si="5"/>
        <v>4050</v>
      </c>
      <c r="J254" s="18" t="s">
        <v>28</v>
      </c>
      <c r="K254" s="19">
        <v>0.1</v>
      </c>
      <c r="L254" s="19">
        <v>0.4</v>
      </c>
      <c r="M254" s="19">
        <v>0.1</v>
      </c>
      <c r="N254" s="19">
        <v>0.4</v>
      </c>
      <c r="O254" s="227"/>
      <c r="P254" s="115" t="s">
        <v>29</v>
      </c>
      <c r="Q254" s="729"/>
    </row>
    <row r="255" spans="1:17" x14ac:dyDescent="0.25">
      <c r="A255" s="15">
        <v>48</v>
      </c>
      <c r="B255" s="16">
        <v>21401</v>
      </c>
      <c r="C255" s="20" t="s">
        <v>325</v>
      </c>
      <c r="D255" s="732"/>
      <c r="E255" s="732"/>
      <c r="F255" s="16">
        <v>4</v>
      </c>
      <c r="G255" s="7" t="s">
        <v>31</v>
      </c>
      <c r="H255" s="167">
        <v>3259</v>
      </c>
      <c r="I255" s="187">
        <f t="shared" si="5"/>
        <v>13036</v>
      </c>
      <c r="J255" s="18" t="s">
        <v>28</v>
      </c>
      <c r="K255" s="19">
        <v>0.1</v>
      </c>
      <c r="L255" s="19">
        <v>0.4</v>
      </c>
      <c r="M255" s="19">
        <v>0.1</v>
      </c>
      <c r="N255" s="19">
        <v>0.4</v>
      </c>
      <c r="O255" s="227"/>
      <c r="P255" s="115" t="s">
        <v>29</v>
      </c>
      <c r="Q255" s="729"/>
    </row>
    <row r="256" spans="1:17" x14ac:dyDescent="0.25">
      <c r="A256" s="15">
        <v>49</v>
      </c>
      <c r="B256" s="16">
        <v>21401</v>
      </c>
      <c r="C256" s="20" t="s">
        <v>326</v>
      </c>
      <c r="D256" s="732"/>
      <c r="E256" s="732"/>
      <c r="F256" s="16">
        <v>3</v>
      </c>
      <c r="G256" s="7" t="s">
        <v>31</v>
      </c>
      <c r="H256" s="167">
        <v>2079</v>
      </c>
      <c r="I256" s="187">
        <f t="shared" si="5"/>
        <v>6237</v>
      </c>
      <c r="J256" s="18" t="s">
        <v>28</v>
      </c>
      <c r="K256" s="19">
        <v>0.1</v>
      </c>
      <c r="L256" s="19">
        <v>0.4</v>
      </c>
      <c r="M256" s="19">
        <v>0.1</v>
      </c>
      <c r="N256" s="19">
        <v>0.4</v>
      </c>
      <c r="O256" s="227"/>
      <c r="P256" s="115" t="s">
        <v>29</v>
      </c>
      <c r="Q256" s="729"/>
    </row>
    <row r="257" spans="1:17" x14ac:dyDescent="0.25">
      <c r="A257" s="15">
        <v>50</v>
      </c>
      <c r="B257" s="16">
        <v>21401</v>
      </c>
      <c r="C257" s="20" t="s">
        <v>327</v>
      </c>
      <c r="D257" s="732"/>
      <c r="E257" s="732"/>
      <c r="F257" s="16">
        <v>3</v>
      </c>
      <c r="G257" s="7" t="s">
        <v>31</v>
      </c>
      <c r="H257" s="167">
        <v>2079</v>
      </c>
      <c r="I257" s="187">
        <f t="shared" si="5"/>
        <v>6237</v>
      </c>
      <c r="J257" s="18" t="s">
        <v>28</v>
      </c>
      <c r="K257" s="19">
        <v>0.1</v>
      </c>
      <c r="L257" s="19">
        <v>0.4</v>
      </c>
      <c r="M257" s="19">
        <v>0.1</v>
      </c>
      <c r="N257" s="19">
        <v>0.4</v>
      </c>
      <c r="O257" s="227"/>
      <c r="P257" s="115" t="s">
        <v>29</v>
      </c>
      <c r="Q257" s="729"/>
    </row>
    <row r="258" spans="1:17" x14ac:dyDescent="0.25">
      <c r="A258" s="15">
        <v>51</v>
      </c>
      <c r="B258" s="16">
        <v>21401</v>
      </c>
      <c r="C258" s="20" t="s">
        <v>328</v>
      </c>
      <c r="D258" s="732"/>
      <c r="E258" s="732"/>
      <c r="F258" s="16">
        <v>3</v>
      </c>
      <c r="G258" s="7" t="s">
        <v>31</v>
      </c>
      <c r="H258" s="167">
        <v>2079</v>
      </c>
      <c r="I258" s="187">
        <f t="shared" si="5"/>
        <v>6237</v>
      </c>
      <c r="J258" s="18" t="s">
        <v>28</v>
      </c>
      <c r="K258" s="19">
        <v>0.1</v>
      </c>
      <c r="L258" s="19">
        <v>0.4</v>
      </c>
      <c r="M258" s="19">
        <v>0.1</v>
      </c>
      <c r="N258" s="19">
        <v>0.4</v>
      </c>
      <c r="O258" s="227"/>
      <c r="P258" s="115" t="s">
        <v>29</v>
      </c>
      <c r="Q258" s="729"/>
    </row>
    <row r="259" spans="1:17" x14ac:dyDescent="0.25">
      <c r="A259" s="15">
        <v>52</v>
      </c>
      <c r="B259" s="16">
        <v>21401</v>
      </c>
      <c r="C259" s="20" t="s">
        <v>329</v>
      </c>
      <c r="D259" s="732"/>
      <c r="E259" s="732"/>
      <c r="F259" s="16">
        <v>5</v>
      </c>
      <c r="G259" s="7" t="s">
        <v>31</v>
      </c>
      <c r="H259" s="167">
        <v>2079</v>
      </c>
      <c r="I259" s="187">
        <f t="shared" si="5"/>
        <v>10395</v>
      </c>
      <c r="J259" s="18" t="s">
        <v>28</v>
      </c>
      <c r="K259" s="19">
        <v>0.1</v>
      </c>
      <c r="L259" s="19">
        <v>0.4</v>
      </c>
      <c r="M259" s="19">
        <v>0.1</v>
      </c>
      <c r="N259" s="19">
        <v>0.4</v>
      </c>
      <c r="O259" s="227"/>
      <c r="P259" s="115" t="s">
        <v>29</v>
      </c>
      <c r="Q259" s="729"/>
    </row>
    <row r="260" spans="1:17" ht="15.75" thickBot="1" x14ac:dyDescent="0.3">
      <c r="A260" s="22">
        <v>53</v>
      </c>
      <c r="B260" s="23">
        <v>21401</v>
      </c>
      <c r="C260" s="146" t="s">
        <v>330</v>
      </c>
      <c r="D260" s="733"/>
      <c r="E260" s="733"/>
      <c r="F260" s="23">
        <v>2</v>
      </c>
      <c r="G260" s="174" t="s">
        <v>31</v>
      </c>
      <c r="H260" s="168">
        <v>1368.5</v>
      </c>
      <c r="I260" s="187">
        <v>2735.15</v>
      </c>
      <c r="J260" s="24" t="s">
        <v>28</v>
      </c>
      <c r="K260" s="25">
        <v>0.1</v>
      </c>
      <c r="L260" s="25">
        <v>0.4</v>
      </c>
      <c r="M260" s="25">
        <v>0.1</v>
      </c>
      <c r="N260" s="25">
        <v>0.4</v>
      </c>
      <c r="O260" s="254"/>
      <c r="P260" s="193" t="s">
        <v>29</v>
      </c>
      <c r="Q260" s="730"/>
    </row>
    <row r="261" spans="1:17" ht="15.75" thickTop="1" x14ac:dyDescent="0.25">
      <c r="A261" s="27"/>
      <c r="B261" s="27"/>
      <c r="C261" s="33"/>
      <c r="D261" s="12"/>
      <c r="E261" s="12"/>
      <c r="F261" s="27"/>
      <c r="G261" s="12"/>
      <c r="H261" s="49"/>
      <c r="I261" s="188">
        <f>SUM(I237:I260)</f>
        <v>93038.849999999991</v>
      </c>
      <c r="J261" s="31"/>
      <c r="K261" s="32"/>
      <c r="L261" s="32"/>
      <c r="M261" s="32"/>
      <c r="N261" s="32"/>
      <c r="O261" s="227"/>
      <c r="P261" s="162"/>
      <c r="Q261" s="12"/>
    </row>
    <row r="262" spans="1:17" x14ac:dyDescent="0.25">
      <c r="A262" s="27"/>
      <c r="B262" s="27"/>
      <c r="C262" s="33"/>
      <c r="D262" s="12"/>
      <c r="E262" s="12"/>
      <c r="F262" s="27"/>
      <c r="G262" s="12"/>
      <c r="H262" s="49"/>
      <c r="I262" s="188">
        <f>SUM(I224+I261)</f>
        <v>300000</v>
      </c>
      <c r="J262" s="31"/>
      <c r="K262" s="32"/>
      <c r="L262" s="32"/>
      <c r="M262" s="32"/>
      <c r="N262" s="32"/>
      <c r="O262" s="227"/>
      <c r="P262" s="162"/>
      <c r="Q262" s="12"/>
    </row>
    <row r="263" spans="1:17" x14ac:dyDescent="0.25">
      <c r="A263" s="27"/>
      <c r="B263" s="27"/>
      <c r="C263" s="33"/>
      <c r="D263" s="12"/>
      <c r="E263" s="12"/>
      <c r="F263" s="27"/>
      <c r="G263" s="12"/>
      <c r="H263" s="49"/>
      <c r="I263" s="188"/>
      <c r="J263" s="31"/>
      <c r="K263" s="32"/>
      <c r="L263" s="32"/>
      <c r="M263" s="32"/>
      <c r="N263" s="32"/>
      <c r="O263" s="227"/>
      <c r="P263" s="162"/>
      <c r="Q263" s="12"/>
    </row>
    <row r="264" spans="1:17" x14ac:dyDescent="0.25">
      <c r="A264" s="27"/>
      <c r="B264" s="27"/>
      <c r="C264" s="33"/>
      <c r="D264" s="12"/>
      <c r="E264" s="12"/>
      <c r="F264" s="27"/>
      <c r="G264" s="12"/>
      <c r="H264" s="49"/>
      <c r="I264" s="188"/>
      <c r="J264" s="31"/>
      <c r="K264" s="32"/>
      <c r="L264" s="32"/>
      <c r="M264" s="32"/>
      <c r="N264" s="32"/>
      <c r="O264" s="227"/>
      <c r="P264" s="162"/>
      <c r="Q264" s="12"/>
    </row>
    <row r="265" spans="1:17" x14ac:dyDescent="0.25">
      <c r="A265" s="27"/>
      <c r="B265" s="27"/>
      <c r="C265" s="33"/>
      <c r="D265" s="12"/>
      <c r="E265" s="12"/>
      <c r="F265" s="27"/>
      <c r="G265" s="12"/>
      <c r="H265" s="49"/>
      <c r="I265" s="188"/>
      <c r="J265" s="31"/>
      <c r="K265" s="32"/>
      <c r="L265" s="32"/>
      <c r="M265" s="32"/>
      <c r="N265" s="32"/>
      <c r="O265" s="227"/>
      <c r="P265" s="162"/>
      <c r="Q265" s="12"/>
    </row>
    <row r="266" spans="1:17" x14ac:dyDescent="0.25">
      <c r="G266" s="62"/>
    </row>
    <row r="267" spans="1:17" x14ac:dyDescent="0.25">
      <c r="A267" s="706" t="s">
        <v>0</v>
      </c>
      <c r="B267" s="706"/>
      <c r="C267" s="706"/>
      <c r="D267" s="706"/>
      <c r="E267" s="706"/>
      <c r="F267" s="706"/>
      <c r="G267" s="706"/>
      <c r="H267" s="706"/>
      <c r="I267" s="706"/>
      <c r="J267" s="706"/>
      <c r="K267" s="706"/>
      <c r="L267" s="706"/>
      <c r="M267" s="706"/>
      <c r="N267" s="706"/>
      <c r="O267" s="706"/>
      <c r="P267" s="706"/>
      <c r="Q267" s="706"/>
    </row>
    <row r="268" spans="1:17" x14ac:dyDescent="0.25">
      <c r="A268" s="713" t="s">
        <v>1</v>
      </c>
      <c r="B268" s="713"/>
      <c r="C268" s="713"/>
      <c r="D268" s="713"/>
      <c r="E268" s="713"/>
      <c r="F268" s="713"/>
      <c r="G268" s="713"/>
      <c r="H268" s="713"/>
      <c r="I268" s="713"/>
      <c r="J268" s="713"/>
      <c r="K268" s="713"/>
      <c r="L268" s="713"/>
      <c r="M268" s="713"/>
      <c r="N268" s="713"/>
      <c r="O268" s="713"/>
      <c r="P268" s="713"/>
      <c r="Q268" s="713"/>
    </row>
    <row r="269" spans="1:17" x14ac:dyDescent="0.25">
      <c r="A269" s="713" t="s">
        <v>2</v>
      </c>
      <c r="B269" s="713"/>
      <c r="C269" s="713"/>
      <c r="D269" s="713"/>
      <c r="E269" s="713"/>
      <c r="F269" s="713"/>
      <c r="G269" s="713"/>
      <c r="H269" s="713"/>
      <c r="I269" s="713"/>
      <c r="J269" s="713"/>
      <c r="K269" s="713"/>
      <c r="L269" s="713"/>
      <c r="M269" s="713"/>
      <c r="N269" s="713"/>
      <c r="O269" s="713"/>
      <c r="P269" s="713"/>
      <c r="Q269" s="713"/>
    </row>
    <row r="270" spans="1:17" x14ac:dyDescent="0.25">
      <c r="A270" s="713" t="s">
        <v>3</v>
      </c>
      <c r="B270" s="713"/>
      <c r="C270" s="713"/>
      <c r="D270" s="713"/>
      <c r="E270" s="713"/>
      <c r="F270" s="713"/>
      <c r="G270" s="713"/>
      <c r="H270" s="713"/>
      <c r="I270" s="713"/>
      <c r="J270" s="713"/>
      <c r="K270" s="713"/>
      <c r="L270" s="713"/>
      <c r="M270" s="713"/>
      <c r="N270" s="713"/>
      <c r="O270" s="713"/>
      <c r="P270" s="713"/>
      <c r="Q270" s="713"/>
    </row>
    <row r="271" spans="1:17" x14ac:dyDescent="0.25">
      <c r="A271" s="713" t="s">
        <v>494</v>
      </c>
      <c r="B271" s="713"/>
      <c r="C271" s="713"/>
      <c r="D271" s="713"/>
      <c r="E271" s="713"/>
      <c r="F271" s="713"/>
      <c r="G271" s="713"/>
      <c r="H271" s="713"/>
      <c r="I271" s="713"/>
      <c r="J271" s="713"/>
      <c r="K271" s="713"/>
      <c r="L271" s="713"/>
      <c r="M271" s="713"/>
      <c r="N271" s="713"/>
      <c r="O271" s="713"/>
      <c r="P271" s="713"/>
      <c r="Q271" s="713"/>
    </row>
    <row r="272" spans="1:17" x14ac:dyDescent="0.25">
      <c r="A272" s="726" t="s">
        <v>4</v>
      </c>
      <c r="B272" s="726"/>
      <c r="C272" s="726"/>
      <c r="D272" s="726"/>
      <c r="E272" s="726"/>
      <c r="F272" s="726"/>
      <c r="G272" s="726"/>
      <c r="H272" s="726"/>
      <c r="I272" s="726"/>
      <c r="J272" s="726"/>
      <c r="K272" s="726"/>
      <c r="L272" s="726"/>
      <c r="M272" s="726"/>
      <c r="N272" s="726"/>
      <c r="O272" s="726"/>
      <c r="P272" s="726"/>
      <c r="Q272" s="726"/>
    </row>
    <row r="273" spans="1:17" x14ac:dyDescent="0.25">
      <c r="A273" s="697" t="s">
        <v>67</v>
      </c>
      <c r="B273" s="697"/>
      <c r="C273" s="697"/>
      <c r="D273" s="697"/>
      <c r="E273" s="697"/>
      <c r="F273" s="697"/>
      <c r="G273" s="697"/>
      <c r="H273" s="697"/>
      <c r="I273" s="697"/>
      <c r="J273" s="697"/>
      <c r="K273" s="697"/>
      <c r="L273" s="697"/>
      <c r="M273" s="697"/>
      <c r="N273" s="697"/>
      <c r="O273" s="697"/>
      <c r="P273" s="697"/>
      <c r="Q273" s="697"/>
    </row>
    <row r="274" spans="1:17" ht="15.75" thickBot="1" x14ac:dyDescent="0.3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</row>
    <row r="275" spans="1:17" ht="15.75" thickTop="1" x14ac:dyDescent="0.25">
      <c r="A275" s="698" t="s">
        <v>6</v>
      </c>
      <c r="B275" s="700" t="s">
        <v>7</v>
      </c>
      <c r="C275" s="702" t="s">
        <v>8</v>
      </c>
      <c r="D275" s="702" t="s">
        <v>9</v>
      </c>
      <c r="E275" s="702" t="s">
        <v>10</v>
      </c>
      <c r="F275" s="702" t="s">
        <v>11</v>
      </c>
      <c r="G275" s="700" t="s">
        <v>12</v>
      </c>
      <c r="H275" s="704" t="s">
        <v>13</v>
      </c>
      <c r="I275" s="704" t="s">
        <v>14</v>
      </c>
      <c r="J275" s="704" t="s">
        <v>15</v>
      </c>
      <c r="K275" s="715" t="s">
        <v>16</v>
      </c>
      <c r="L275" s="716"/>
      <c r="M275" s="716"/>
      <c r="N275" s="717"/>
      <c r="O275" s="721" t="s">
        <v>17</v>
      </c>
      <c r="P275" s="722"/>
      <c r="Q275" s="708" t="s">
        <v>18</v>
      </c>
    </row>
    <row r="276" spans="1:17" x14ac:dyDescent="0.25">
      <c r="A276" s="699"/>
      <c r="B276" s="701"/>
      <c r="C276" s="703"/>
      <c r="D276" s="703"/>
      <c r="E276" s="703"/>
      <c r="F276" s="703"/>
      <c r="G276" s="701"/>
      <c r="H276" s="705"/>
      <c r="I276" s="705"/>
      <c r="J276" s="705"/>
      <c r="K276" s="718"/>
      <c r="L276" s="719"/>
      <c r="M276" s="719"/>
      <c r="N276" s="720"/>
      <c r="O276" s="723"/>
      <c r="P276" s="724"/>
      <c r="Q276" s="709"/>
    </row>
    <row r="277" spans="1:17" x14ac:dyDescent="0.25">
      <c r="A277" s="699"/>
      <c r="B277" s="701"/>
      <c r="C277" s="703"/>
      <c r="D277" s="703"/>
      <c r="E277" s="703"/>
      <c r="F277" s="703"/>
      <c r="G277" s="701"/>
      <c r="H277" s="705"/>
      <c r="I277" s="705"/>
      <c r="J277" s="705"/>
      <c r="K277" s="711" t="s">
        <v>19</v>
      </c>
      <c r="L277" s="711" t="s">
        <v>20</v>
      </c>
      <c r="M277" s="711" t="s">
        <v>21</v>
      </c>
      <c r="N277" s="711" t="s">
        <v>22</v>
      </c>
      <c r="O277" s="695" t="s">
        <v>23</v>
      </c>
      <c r="P277" s="695" t="s">
        <v>24</v>
      </c>
      <c r="Q277" s="709"/>
    </row>
    <row r="278" spans="1:17" x14ac:dyDescent="0.25">
      <c r="A278" s="699"/>
      <c r="B278" s="701"/>
      <c r="C278" s="703"/>
      <c r="D278" s="703"/>
      <c r="E278" s="703"/>
      <c r="F278" s="703"/>
      <c r="G278" s="701"/>
      <c r="H278" s="705"/>
      <c r="I278" s="705"/>
      <c r="J278" s="705"/>
      <c r="K278" s="746"/>
      <c r="L278" s="746"/>
      <c r="M278" s="746"/>
      <c r="N278" s="746"/>
      <c r="O278" s="705"/>
      <c r="P278" s="705"/>
      <c r="Q278" s="709"/>
    </row>
    <row r="279" spans="1:17" x14ac:dyDescent="0.25">
      <c r="A279" s="15">
        <v>1</v>
      </c>
      <c r="B279" s="16">
        <v>21601</v>
      </c>
      <c r="C279" s="130" t="s">
        <v>333</v>
      </c>
      <c r="D279" s="754" t="s">
        <v>25</v>
      </c>
      <c r="E279" s="754" t="s">
        <v>26</v>
      </c>
      <c r="F279" s="16">
        <v>400</v>
      </c>
      <c r="G279" s="65" t="s">
        <v>81</v>
      </c>
      <c r="H279" s="66">
        <v>42.5</v>
      </c>
      <c r="I279" s="17">
        <f>H279*F279</f>
        <v>17000</v>
      </c>
      <c r="J279" s="18" t="s">
        <v>28</v>
      </c>
      <c r="K279" s="19">
        <v>0.1</v>
      </c>
      <c r="L279" s="19">
        <v>0.4</v>
      </c>
      <c r="M279" s="19">
        <v>0.1</v>
      </c>
      <c r="N279" s="19">
        <v>0.4</v>
      </c>
      <c r="O279" s="45"/>
      <c r="P279" s="21" t="s">
        <v>29</v>
      </c>
      <c r="Q279" s="755" t="s">
        <v>30</v>
      </c>
    </row>
    <row r="280" spans="1:17" x14ac:dyDescent="0.25">
      <c r="A280" s="15">
        <v>2</v>
      </c>
      <c r="B280" s="16">
        <v>21601</v>
      </c>
      <c r="C280" s="130" t="s">
        <v>334</v>
      </c>
      <c r="D280" s="732"/>
      <c r="E280" s="732"/>
      <c r="F280" s="16">
        <v>640</v>
      </c>
      <c r="G280" s="65" t="s">
        <v>81</v>
      </c>
      <c r="H280" s="66">
        <v>28.5</v>
      </c>
      <c r="I280" s="17">
        <f t="shared" ref="I280:I314" si="6">H280*F280</f>
        <v>18240</v>
      </c>
      <c r="J280" s="18" t="s">
        <v>28</v>
      </c>
      <c r="K280" s="19">
        <v>0.1</v>
      </c>
      <c r="L280" s="19">
        <v>0.4</v>
      </c>
      <c r="M280" s="19">
        <v>0.1</v>
      </c>
      <c r="N280" s="19">
        <v>0.4</v>
      </c>
      <c r="O280" s="45"/>
      <c r="P280" s="21" t="s">
        <v>29</v>
      </c>
      <c r="Q280" s="729"/>
    </row>
    <row r="281" spans="1:17" x14ac:dyDescent="0.25">
      <c r="A281" s="15">
        <v>3</v>
      </c>
      <c r="B281" s="16">
        <v>21601</v>
      </c>
      <c r="C281" s="130" t="s">
        <v>335</v>
      </c>
      <c r="D281" s="732"/>
      <c r="E281" s="732"/>
      <c r="F281" s="16">
        <v>468</v>
      </c>
      <c r="G281" s="65" t="s">
        <v>34</v>
      </c>
      <c r="H281" s="66">
        <v>130</v>
      </c>
      <c r="I281" s="17">
        <f t="shared" si="6"/>
        <v>60840</v>
      </c>
      <c r="J281" s="18" t="s">
        <v>28</v>
      </c>
      <c r="K281" s="19">
        <v>0.1</v>
      </c>
      <c r="L281" s="19">
        <v>0.4</v>
      </c>
      <c r="M281" s="19">
        <v>0.1</v>
      </c>
      <c r="N281" s="19">
        <v>0.4</v>
      </c>
      <c r="O281" s="45"/>
      <c r="P281" s="21" t="s">
        <v>29</v>
      </c>
      <c r="Q281" s="729"/>
    </row>
    <row r="282" spans="1:17" x14ac:dyDescent="0.25">
      <c r="A282" s="15">
        <v>4</v>
      </c>
      <c r="B282" s="16">
        <v>21601</v>
      </c>
      <c r="C282" s="130" t="s">
        <v>336</v>
      </c>
      <c r="D282" s="732"/>
      <c r="E282" s="732"/>
      <c r="F282" s="16">
        <v>468</v>
      </c>
      <c r="G282" s="65" t="s">
        <v>34</v>
      </c>
      <c r="H282" s="66">
        <v>45</v>
      </c>
      <c r="I282" s="17">
        <f t="shared" si="6"/>
        <v>21060</v>
      </c>
      <c r="J282" s="18" t="s">
        <v>28</v>
      </c>
      <c r="K282" s="19">
        <v>0.1</v>
      </c>
      <c r="L282" s="19">
        <v>0.4</v>
      </c>
      <c r="M282" s="19">
        <v>0.1</v>
      </c>
      <c r="N282" s="19">
        <v>0.4</v>
      </c>
      <c r="O282" s="45"/>
      <c r="P282" s="21" t="s">
        <v>29</v>
      </c>
      <c r="Q282" s="729"/>
    </row>
    <row r="283" spans="1:17" x14ac:dyDescent="0.25">
      <c r="A283" s="15">
        <v>5</v>
      </c>
      <c r="B283" s="16">
        <v>21601</v>
      </c>
      <c r="C283" s="130" t="s">
        <v>337</v>
      </c>
      <c r="D283" s="732"/>
      <c r="E283" s="732"/>
      <c r="F283" s="16">
        <v>160</v>
      </c>
      <c r="G283" s="65" t="s">
        <v>31</v>
      </c>
      <c r="H283" s="66">
        <v>120</v>
      </c>
      <c r="I283" s="17">
        <f t="shared" si="6"/>
        <v>19200</v>
      </c>
      <c r="J283" s="18" t="s">
        <v>28</v>
      </c>
      <c r="K283" s="19">
        <v>0.1</v>
      </c>
      <c r="L283" s="19">
        <v>0.4</v>
      </c>
      <c r="M283" s="19">
        <v>0.1</v>
      </c>
      <c r="N283" s="19">
        <v>0.4</v>
      </c>
      <c r="O283" s="45"/>
      <c r="P283" s="21" t="s">
        <v>29</v>
      </c>
      <c r="Q283" s="729"/>
    </row>
    <row r="284" spans="1:17" x14ac:dyDescent="0.25">
      <c r="A284" s="15">
        <v>6</v>
      </c>
      <c r="B284" s="16">
        <v>21601</v>
      </c>
      <c r="C284" s="130" t="s">
        <v>338</v>
      </c>
      <c r="D284" s="732"/>
      <c r="E284" s="732"/>
      <c r="F284" s="16">
        <v>240</v>
      </c>
      <c r="G284" s="65" t="s">
        <v>36</v>
      </c>
      <c r="H284" s="66">
        <v>45</v>
      </c>
      <c r="I284" s="17">
        <f t="shared" si="6"/>
        <v>10800</v>
      </c>
      <c r="J284" s="18" t="s">
        <v>28</v>
      </c>
      <c r="K284" s="19">
        <v>0.1</v>
      </c>
      <c r="L284" s="19">
        <v>0.4</v>
      </c>
      <c r="M284" s="19">
        <v>0.1</v>
      </c>
      <c r="N284" s="19">
        <v>0.4</v>
      </c>
      <c r="O284" s="45"/>
      <c r="P284" s="21" t="s">
        <v>29</v>
      </c>
      <c r="Q284" s="729"/>
    </row>
    <row r="285" spans="1:17" x14ac:dyDescent="0.25">
      <c r="A285" s="15">
        <v>7</v>
      </c>
      <c r="B285" s="16">
        <v>21601</v>
      </c>
      <c r="C285" s="130" t="s">
        <v>497</v>
      </c>
      <c r="D285" s="732"/>
      <c r="E285" s="732"/>
      <c r="F285" s="16">
        <v>36</v>
      </c>
      <c r="G285" s="65" t="s">
        <v>31</v>
      </c>
      <c r="H285" s="66">
        <v>850</v>
      </c>
      <c r="I285" s="17">
        <f t="shared" si="6"/>
        <v>30600</v>
      </c>
      <c r="J285" s="18" t="s">
        <v>28</v>
      </c>
      <c r="K285" s="19">
        <v>0.1</v>
      </c>
      <c r="L285" s="19">
        <v>0.4</v>
      </c>
      <c r="M285" s="19">
        <v>0.1</v>
      </c>
      <c r="N285" s="19">
        <v>0.4</v>
      </c>
      <c r="O285" s="45"/>
      <c r="P285" s="21" t="s">
        <v>29</v>
      </c>
      <c r="Q285" s="729"/>
    </row>
    <row r="286" spans="1:17" x14ac:dyDescent="0.25">
      <c r="A286" s="15">
        <v>8</v>
      </c>
      <c r="B286" s="16">
        <v>21601</v>
      </c>
      <c r="C286" s="130" t="s">
        <v>339</v>
      </c>
      <c r="D286" s="732"/>
      <c r="E286" s="732"/>
      <c r="F286" s="16">
        <v>160</v>
      </c>
      <c r="G286" s="65" t="s">
        <v>31</v>
      </c>
      <c r="H286" s="66">
        <v>65</v>
      </c>
      <c r="I286" s="17">
        <f t="shared" si="6"/>
        <v>10400</v>
      </c>
      <c r="J286" s="18" t="s">
        <v>28</v>
      </c>
      <c r="K286" s="19">
        <v>0.1</v>
      </c>
      <c r="L286" s="19">
        <v>0.4</v>
      </c>
      <c r="M286" s="19">
        <v>0.1</v>
      </c>
      <c r="N286" s="19">
        <v>0.4</v>
      </c>
      <c r="O286" s="45"/>
      <c r="P286" s="21" t="s">
        <v>29</v>
      </c>
      <c r="Q286" s="729"/>
    </row>
    <row r="287" spans="1:17" x14ac:dyDescent="0.25">
      <c r="A287" s="15">
        <v>9</v>
      </c>
      <c r="B287" s="16">
        <v>21601</v>
      </c>
      <c r="C287" s="130" t="s">
        <v>340</v>
      </c>
      <c r="D287" s="732"/>
      <c r="E287" s="732"/>
      <c r="F287" s="16">
        <v>472</v>
      </c>
      <c r="G287" s="65" t="s">
        <v>81</v>
      </c>
      <c r="H287" s="66">
        <v>32</v>
      </c>
      <c r="I287" s="17">
        <f t="shared" si="6"/>
        <v>15104</v>
      </c>
      <c r="J287" s="18" t="s">
        <v>28</v>
      </c>
      <c r="K287" s="19">
        <v>0.1</v>
      </c>
      <c r="L287" s="19">
        <v>0.4</v>
      </c>
      <c r="M287" s="19">
        <v>0.1</v>
      </c>
      <c r="N287" s="19">
        <v>0.4</v>
      </c>
      <c r="O287" s="45"/>
      <c r="P287" s="21" t="s">
        <v>29</v>
      </c>
      <c r="Q287" s="729"/>
    </row>
    <row r="288" spans="1:17" x14ac:dyDescent="0.25">
      <c r="A288" s="15">
        <v>10</v>
      </c>
      <c r="B288" s="16">
        <v>21601</v>
      </c>
      <c r="C288" s="130" t="s">
        <v>341</v>
      </c>
      <c r="D288" s="732"/>
      <c r="E288" s="732"/>
      <c r="F288" s="16">
        <v>322</v>
      </c>
      <c r="G288" s="65" t="s">
        <v>453</v>
      </c>
      <c r="H288" s="66">
        <v>35</v>
      </c>
      <c r="I288" s="17">
        <f t="shared" si="6"/>
        <v>11270</v>
      </c>
      <c r="J288" s="18" t="s">
        <v>28</v>
      </c>
      <c r="K288" s="19">
        <v>0.1</v>
      </c>
      <c r="L288" s="19">
        <v>0.4</v>
      </c>
      <c r="M288" s="19">
        <v>0.1</v>
      </c>
      <c r="N288" s="19">
        <v>0.4</v>
      </c>
      <c r="O288" s="45"/>
      <c r="P288" s="21" t="s">
        <v>29</v>
      </c>
      <c r="Q288" s="729"/>
    </row>
    <row r="289" spans="1:17" x14ac:dyDescent="0.25">
      <c r="A289" s="15">
        <v>11</v>
      </c>
      <c r="B289" s="16">
        <v>21601</v>
      </c>
      <c r="C289" s="130" t="s">
        <v>342</v>
      </c>
      <c r="D289" s="732"/>
      <c r="E289" s="732"/>
      <c r="F289" s="16">
        <v>240</v>
      </c>
      <c r="G289" s="65" t="s">
        <v>31</v>
      </c>
      <c r="H289" s="66">
        <v>68.900000000000006</v>
      </c>
      <c r="I289" s="17">
        <f t="shared" si="6"/>
        <v>16536</v>
      </c>
      <c r="J289" s="18" t="s">
        <v>28</v>
      </c>
      <c r="K289" s="19">
        <v>0.1</v>
      </c>
      <c r="L289" s="19">
        <v>0.4</v>
      </c>
      <c r="M289" s="19">
        <v>0.1</v>
      </c>
      <c r="N289" s="19">
        <v>0.4</v>
      </c>
      <c r="O289" s="45"/>
      <c r="P289" s="21" t="s">
        <v>29</v>
      </c>
      <c r="Q289" s="729"/>
    </row>
    <row r="290" spans="1:17" x14ac:dyDescent="0.25">
      <c r="A290" s="15">
        <v>12</v>
      </c>
      <c r="B290" s="16">
        <v>21601</v>
      </c>
      <c r="C290" s="130" t="s">
        <v>343</v>
      </c>
      <c r="D290" s="732"/>
      <c r="E290" s="732"/>
      <c r="F290" s="16">
        <v>402</v>
      </c>
      <c r="G290" s="65" t="s">
        <v>31</v>
      </c>
      <c r="H290" s="66">
        <v>42.3</v>
      </c>
      <c r="I290" s="17">
        <f t="shared" si="6"/>
        <v>17004.599999999999</v>
      </c>
      <c r="J290" s="18" t="s">
        <v>28</v>
      </c>
      <c r="K290" s="19">
        <v>0.1</v>
      </c>
      <c r="L290" s="19">
        <v>0.4</v>
      </c>
      <c r="M290" s="19">
        <v>0.1</v>
      </c>
      <c r="N290" s="19">
        <v>0.4</v>
      </c>
      <c r="O290" s="45"/>
      <c r="P290" s="21" t="s">
        <v>29</v>
      </c>
      <c r="Q290" s="729"/>
    </row>
    <row r="291" spans="1:17" x14ac:dyDescent="0.25">
      <c r="A291" s="15">
        <v>13</v>
      </c>
      <c r="B291" s="16">
        <v>21601</v>
      </c>
      <c r="C291" s="130" t="s">
        <v>344</v>
      </c>
      <c r="D291" s="732"/>
      <c r="E291" s="732"/>
      <c r="F291" s="16">
        <v>480</v>
      </c>
      <c r="G291" s="65" t="s">
        <v>31</v>
      </c>
      <c r="H291" s="66">
        <v>22.3</v>
      </c>
      <c r="I291" s="17">
        <f t="shared" si="6"/>
        <v>10704</v>
      </c>
      <c r="J291" s="18" t="s">
        <v>28</v>
      </c>
      <c r="K291" s="19">
        <v>0.1</v>
      </c>
      <c r="L291" s="19">
        <v>0.4</v>
      </c>
      <c r="M291" s="19">
        <v>0.1</v>
      </c>
      <c r="N291" s="19">
        <v>0.4</v>
      </c>
      <c r="O291" s="45"/>
      <c r="P291" s="21" t="s">
        <v>29</v>
      </c>
      <c r="Q291" s="729"/>
    </row>
    <row r="292" spans="1:17" x14ac:dyDescent="0.25">
      <c r="A292" s="15">
        <v>14</v>
      </c>
      <c r="B292" s="16">
        <v>21601</v>
      </c>
      <c r="C292" s="130" t="s">
        <v>345</v>
      </c>
      <c r="D292" s="732"/>
      <c r="E292" s="732"/>
      <c r="F292" s="16">
        <v>480</v>
      </c>
      <c r="G292" s="65" t="s">
        <v>31</v>
      </c>
      <c r="H292" s="66">
        <v>48</v>
      </c>
      <c r="I292" s="17">
        <f t="shared" si="6"/>
        <v>23040</v>
      </c>
      <c r="J292" s="18" t="s">
        <v>28</v>
      </c>
      <c r="K292" s="19">
        <v>0.1</v>
      </c>
      <c r="L292" s="19">
        <v>0.4</v>
      </c>
      <c r="M292" s="19">
        <v>0.1</v>
      </c>
      <c r="N292" s="19">
        <v>0.4</v>
      </c>
      <c r="O292" s="45"/>
      <c r="P292" s="21" t="s">
        <v>29</v>
      </c>
      <c r="Q292" s="729"/>
    </row>
    <row r="293" spans="1:17" x14ac:dyDescent="0.25">
      <c r="A293" s="15">
        <v>15</v>
      </c>
      <c r="B293" s="16">
        <v>21601</v>
      </c>
      <c r="C293" s="130" t="s">
        <v>346</v>
      </c>
      <c r="D293" s="732"/>
      <c r="E293" s="732"/>
      <c r="F293" s="16">
        <v>318</v>
      </c>
      <c r="G293" s="65" t="s">
        <v>31</v>
      </c>
      <c r="H293" s="66">
        <v>82.5</v>
      </c>
      <c r="I293" s="17">
        <f t="shared" si="6"/>
        <v>26235</v>
      </c>
      <c r="J293" s="18" t="s">
        <v>28</v>
      </c>
      <c r="K293" s="19">
        <v>0.1</v>
      </c>
      <c r="L293" s="19">
        <v>0.4</v>
      </c>
      <c r="M293" s="19">
        <v>0.1</v>
      </c>
      <c r="N293" s="19">
        <v>0.4</v>
      </c>
      <c r="O293" s="45"/>
      <c r="P293" s="21" t="s">
        <v>29</v>
      </c>
      <c r="Q293" s="729"/>
    </row>
    <row r="294" spans="1:17" x14ac:dyDescent="0.25">
      <c r="A294" s="15">
        <v>16</v>
      </c>
      <c r="B294" s="16">
        <v>21601</v>
      </c>
      <c r="C294" s="130" t="s">
        <v>347</v>
      </c>
      <c r="D294" s="732"/>
      <c r="E294" s="732"/>
      <c r="F294" s="16">
        <v>680</v>
      </c>
      <c r="G294" s="65" t="s">
        <v>81</v>
      </c>
      <c r="H294" s="66">
        <v>42</v>
      </c>
      <c r="I294" s="17">
        <f t="shared" si="6"/>
        <v>28560</v>
      </c>
      <c r="J294" s="18" t="s">
        <v>28</v>
      </c>
      <c r="K294" s="19">
        <v>0.1</v>
      </c>
      <c r="L294" s="19">
        <v>0.4</v>
      </c>
      <c r="M294" s="19">
        <v>0.1</v>
      </c>
      <c r="N294" s="19">
        <v>0.4</v>
      </c>
      <c r="O294" s="45"/>
      <c r="P294" s="21" t="s">
        <v>29</v>
      </c>
      <c r="Q294" s="729"/>
    </row>
    <row r="295" spans="1:17" x14ac:dyDescent="0.25">
      <c r="A295" s="15">
        <v>17</v>
      </c>
      <c r="B295" s="16">
        <v>21601</v>
      </c>
      <c r="C295" s="130" t="s">
        <v>348</v>
      </c>
      <c r="D295" s="732"/>
      <c r="E295" s="732"/>
      <c r="F295" s="16">
        <v>1200</v>
      </c>
      <c r="G295" s="65" t="s">
        <v>39</v>
      </c>
      <c r="H295" s="66">
        <v>7.5</v>
      </c>
      <c r="I295" s="17">
        <f t="shared" si="6"/>
        <v>9000</v>
      </c>
      <c r="J295" s="18" t="s">
        <v>28</v>
      </c>
      <c r="K295" s="19">
        <v>0.1</v>
      </c>
      <c r="L295" s="19">
        <v>0.4</v>
      </c>
      <c r="M295" s="19">
        <v>0.1</v>
      </c>
      <c r="N295" s="19">
        <v>0.4</v>
      </c>
      <c r="O295" s="45"/>
      <c r="P295" s="21" t="s">
        <v>29</v>
      </c>
      <c r="Q295" s="729"/>
    </row>
    <row r="296" spans="1:17" x14ac:dyDescent="0.25">
      <c r="A296" s="15">
        <v>18</v>
      </c>
      <c r="B296" s="16">
        <v>21601</v>
      </c>
      <c r="C296" s="130" t="s">
        <v>349</v>
      </c>
      <c r="D296" s="732"/>
      <c r="E296" s="732"/>
      <c r="F296" s="16">
        <v>800</v>
      </c>
      <c r="G296" s="65" t="s">
        <v>31</v>
      </c>
      <c r="H296" s="66">
        <v>92</v>
      </c>
      <c r="I296" s="17">
        <f t="shared" si="6"/>
        <v>73600</v>
      </c>
      <c r="J296" s="18" t="s">
        <v>28</v>
      </c>
      <c r="K296" s="19">
        <v>0.1</v>
      </c>
      <c r="L296" s="19">
        <v>0.4</v>
      </c>
      <c r="M296" s="19">
        <v>0.1</v>
      </c>
      <c r="N296" s="19">
        <v>0.4</v>
      </c>
      <c r="O296" s="45"/>
      <c r="P296" s="21" t="s">
        <v>29</v>
      </c>
      <c r="Q296" s="729"/>
    </row>
    <row r="297" spans="1:17" x14ac:dyDescent="0.25">
      <c r="A297" s="15">
        <v>19</v>
      </c>
      <c r="B297" s="16">
        <v>21601</v>
      </c>
      <c r="C297" s="130" t="s">
        <v>350</v>
      </c>
      <c r="D297" s="732"/>
      <c r="E297" s="732"/>
      <c r="F297" s="16">
        <v>800</v>
      </c>
      <c r="G297" s="65" t="s">
        <v>31</v>
      </c>
      <c r="H297" s="66">
        <v>16.5</v>
      </c>
      <c r="I297" s="17">
        <f t="shared" si="6"/>
        <v>13200</v>
      </c>
      <c r="J297" s="18" t="s">
        <v>28</v>
      </c>
      <c r="K297" s="19">
        <v>0.1</v>
      </c>
      <c r="L297" s="19">
        <v>0.4</v>
      </c>
      <c r="M297" s="19">
        <v>0.1</v>
      </c>
      <c r="N297" s="19">
        <v>0.4</v>
      </c>
      <c r="O297" s="45"/>
      <c r="P297" s="21" t="s">
        <v>29</v>
      </c>
      <c r="Q297" s="729"/>
    </row>
    <row r="298" spans="1:17" x14ac:dyDescent="0.25">
      <c r="A298" s="15">
        <v>20</v>
      </c>
      <c r="B298" s="16">
        <v>21601</v>
      </c>
      <c r="C298" s="130" t="s">
        <v>498</v>
      </c>
      <c r="D298" s="732"/>
      <c r="E298" s="732"/>
      <c r="F298" s="16">
        <v>75</v>
      </c>
      <c r="G298" s="65" t="s">
        <v>31</v>
      </c>
      <c r="H298" s="66">
        <v>780</v>
      </c>
      <c r="I298" s="17">
        <f t="shared" si="6"/>
        <v>58500</v>
      </c>
      <c r="J298" s="18" t="s">
        <v>28</v>
      </c>
      <c r="K298" s="19">
        <v>0.1</v>
      </c>
      <c r="L298" s="19">
        <v>0.4</v>
      </c>
      <c r="M298" s="19">
        <v>0.1</v>
      </c>
      <c r="N298" s="19">
        <v>0.4</v>
      </c>
      <c r="O298" s="45"/>
      <c r="P298" s="21" t="s">
        <v>29</v>
      </c>
      <c r="Q298" s="729"/>
    </row>
    <row r="299" spans="1:17" x14ac:dyDescent="0.25">
      <c r="A299" s="15">
        <v>21</v>
      </c>
      <c r="B299" s="16">
        <v>21601</v>
      </c>
      <c r="C299" s="130" t="s">
        <v>351</v>
      </c>
      <c r="D299" s="732"/>
      <c r="E299" s="732"/>
      <c r="F299" s="16">
        <v>158</v>
      </c>
      <c r="G299" s="65" t="s">
        <v>31</v>
      </c>
      <c r="H299" s="66">
        <v>65.3</v>
      </c>
      <c r="I299" s="17">
        <f t="shared" si="6"/>
        <v>10317.4</v>
      </c>
      <c r="J299" s="18" t="s">
        <v>28</v>
      </c>
      <c r="K299" s="19">
        <v>0.1</v>
      </c>
      <c r="L299" s="19">
        <v>0.4</v>
      </c>
      <c r="M299" s="19">
        <v>0.1</v>
      </c>
      <c r="N299" s="19">
        <v>0.4</v>
      </c>
      <c r="O299" s="45"/>
      <c r="P299" s="21" t="s">
        <v>29</v>
      </c>
      <c r="Q299" s="729"/>
    </row>
    <row r="300" spans="1:17" x14ac:dyDescent="0.25">
      <c r="A300" s="15">
        <v>22</v>
      </c>
      <c r="B300" s="16">
        <v>21601</v>
      </c>
      <c r="C300" s="130" t="s">
        <v>352</v>
      </c>
      <c r="D300" s="732"/>
      <c r="E300" s="732"/>
      <c r="F300" s="16">
        <v>175</v>
      </c>
      <c r="G300" s="65" t="s">
        <v>31</v>
      </c>
      <c r="H300" s="66">
        <v>75.5</v>
      </c>
      <c r="I300" s="17">
        <f t="shared" si="6"/>
        <v>13212.5</v>
      </c>
      <c r="J300" s="18" t="s">
        <v>28</v>
      </c>
      <c r="K300" s="19">
        <v>0.1</v>
      </c>
      <c r="L300" s="19">
        <v>0.4</v>
      </c>
      <c r="M300" s="19">
        <v>0.1</v>
      </c>
      <c r="N300" s="19">
        <v>0.4</v>
      </c>
      <c r="O300" s="45"/>
      <c r="P300" s="21" t="s">
        <v>29</v>
      </c>
      <c r="Q300" s="729"/>
    </row>
    <row r="301" spans="1:17" x14ac:dyDescent="0.25">
      <c r="A301" s="15">
        <v>23</v>
      </c>
      <c r="B301" s="16">
        <v>21601</v>
      </c>
      <c r="C301" s="130" t="s">
        <v>353</v>
      </c>
      <c r="D301" s="732"/>
      <c r="E301" s="732"/>
      <c r="F301" s="16">
        <v>161</v>
      </c>
      <c r="G301" s="65" t="s">
        <v>31</v>
      </c>
      <c r="H301" s="66">
        <v>62.5</v>
      </c>
      <c r="I301" s="17">
        <f t="shared" si="6"/>
        <v>10062.5</v>
      </c>
      <c r="J301" s="18" t="s">
        <v>28</v>
      </c>
      <c r="K301" s="19">
        <v>0.1</v>
      </c>
      <c r="L301" s="19">
        <v>0.4</v>
      </c>
      <c r="M301" s="19">
        <v>0.1</v>
      </c>
      <c r="N301" s="19">
        <v>0.4</v>
      </c>
      <c r="O301" s="45"/>
      <c r="P301" s="21" t="s">
        <v>29</v>
      </c>
      <c r="Q301" s="729"/>
    </row>
    <row r="302" spans="1:17" x14ac:dyDescent="0.25">
      <c r="A302" s="15">
        <v>24</v>
      </c>
      <c r="B302" s="16">
        <v>21601</v>
      </c>
      <c r="C302" s="130" t="s">
        <v>354</v>
      </c>
      <c r="D302" s="732"/>
      <c r="E302" s="732"/>
      <c r="F302" s="16">
        <v>160</v>
      </c>
      <c r="G302" s="65" t="s">
        <v>31</v>
      </c>
      <c r="H302" s="66">
        <v>42.5</v>
      </c>
      <c r="I302" s="17">
        <f t="shared" si="6"/>
        <v>6800</v>
      </c>
      <c r="J302" s="18" t="s">
        <v>28</v>
      </c>
      <c r="K302" s="19">
        <v>0.1</v>
      </c>
      <c r="L302" s="19">
        <v>0.4</v>
      </c>
      <c r="M302" s="19">
        <v>0.1</v>
      </c>
      <c r="N302" s="19">
        <v>0.4</v>
      </c>
      <c r="O302" s="45"/>
      <c r="P302" s="21" t="s">
        <v>29</v>
      </c>
      <c r="Q302" s="729"/>
    </row>
    <row r="303" spans="1:17" x14ac:dyDescent="0.25">
      <c r="A303" s="15">
        <v>25</v>
      </c>
      <c r="B303" s="16">
        <v>21601</v>
      </c>
      <c r="C303" s="130" t="s">
        <v>355</v>
      </c>
      <c r="D303" s="732"/>
      <c r="E303" s="732"/>
      <c r="F303" s="16">
        <v>120</v>
      </c>
      <c r="G303" s="65" t="s">
        <v>31</v>
      </c>
      <c r="H303" s="66">
        <v>45.5</v>
      </c>
      <c r="I303" s="17">
        <f t="shared" si="6"/>
        <v>5460</v>
      </c>
      <c r="J303" s="18" t="s">
        <v>28</v>
      </c>
      <c r="K303" s="19">
        <v>0.1</v>
      </c>
      <c r="L303" s="19">
        <v>0.4</v>
      </c>
      <c r="M303" s="19">
        <v>0.1</v>
      </c>
      <c r="N303" s="19">
        <v>0.4</v>
      </c>
      <c r="O303" s="45"/>
      <c r="P303" s="21" t="s">
        <v>29</v>
      </c>
      <c r="Q303" s="729"/>
    </row>
    <row r="304" spans="1:17" x14ac:dyDescent="0.25">
      <c r="A304" s="15">
        <v>26</v>
      </c>
      <c r="B304" s="16">
        <v>21601</v>
      </c>
      <c r="C304" s="130" t="s">
        <v>356</v>
      </c>
      <c r="D304" s="732"/>
      <c r="E304" s="732"/>
      <c r="F304" s="16">
        <v>2400</v>
      </c>
      <c r="G304" s="65" t="s">
        <v>36</v>
      </c>
      <c r="H304" s="66">
        <v>35</v>
      </c>
      <c r="I304" s="17">
        <f t="shared" si="6"/>
        <v>84000</v>
      </c>
      <c r="J304" s="18" t="s">
        <v>28</v>
      </c>
      <c r="K304" s="19">
        <v>0.1</v>
      </c>
      <c r="L304" s="19">
        <v>0.4</v>
      </c>
      <c r="M304" s="19">
        <v>0.1</v>
      </c>
      <c r="N304" s="19">
        <v>0.4</v>
      </c>
      <c r="O304" s="45"/>
      <c r="P304" s="21" t="s">
        <v>29</v>
      </c>
      <c r="Q304" s="729"/>
    </row>
    <row r="305" spans="1:17" x14ac:dyDescent="0.25">
      <c r="A305" s="15">
        <v>27</v>
      </c>
      <c r="B305" s="16">
        <v>21601</v>
      </c>
      <c r="C305" s="130" t="s">
        <v>357</v>
      </c>
      <c r="D305" s="732"/>
      <c r="E305" s="732"/>
      <c r="F305" s="16">
        <v>120</v>
      </c>
      <c r="G305" s="65" t="s">
        <v>31</v>
      </c>
      <c r="H305" s="66">
        <v>58.7</v>
      </c>
      <c r="I305" s="17">
        <f t="shared" si="6"/>
        <v>7044</v>
      </c>
      <c r="J305" s="18" t="s">
        <v>28</v>
      </c>
      <c r="K305" s="19">
        <v>0.1</v>
      </c>
      <c r="L305" s="19">
        <v>0.4</v>
      </c>
      <c r="M305" s="19">
        <v>0.1</v>
      </c>
      <c r="N305" s="19">
        <v>0.4</v>
      </c>
      <c r="O305" s="45"/>
      <c r="P305" s="21" t="s">
        <v>29</v>
      </c>
      <c r="Q305" s="729"/>
    </row>
    <row r="306" spans="1:17" x14ac:dyDescent="0.25">
      <c r="A306" s="15">
        <v>28</v>
      </c>
      <c r="B306" s="16">
        <v>21601</v>
      </c>
      <c r="C306" s="130" t="s">
        <v>358</v>
      </c>
      <c r="D306" s="732"/>
      <c r="E306" s="732"/>
      <c r="F306" s="16">
        <v>119</v>
      </c>
      <c r="G306" s="65" t="s">
        <v>68</v>
      </c>
      <c r="H306" s="66">
        <v>32</v>
      </c>
      <c r="I306" s="17">
        <f t="shared" si="6"/>
        <v>3808</v>
      </c>
      <c r="J306" s="18" t="s">
        <v>28</v>
      </c>
      <c r="K306" s="19">
        <v>0.1</v>
      </c>
      <c r="L306" s="19">
        <v>0.4</v>
      </c>
      <c r="M306" s="19">
        <v>0.1</v>
      </c>
      <c r="N306" s="19">
        <v>0.4</v>
      </c>
      <c r="O306" s="45"/>
      <c r="P306" s="21" t="s">
        <v>29</v>
      </c>
      <c r="Q306" s="729"/>
    </row>
    <row r="307" spans="1:17" x14ac:dyDescent="0.25">
      <c r="A307" s="15">
        <v>29</v>
      </c>
      <c r="B307" s="16">
        <v>21601</v>
      </c>
      <c r="C307" s="130" t="s">
        <v>359</v>
      </c>
      <c r="D307" s="732"/>
      <c r="E307" s="732"/>
      <c r="F307" s="16">
        <v>160</v>
      </c>
      <c r="G307" s="65" t="s">
        <v>69</v>
      </c>
      <c r="H307" s="66">
        <v>520</v>
      </c>
      <c r="I307" s="17">
        <f t="shared" si="6"/>
        <v>83200</v>
      </c>
      <c r="J307" s="18" t="s">
        <v>28</v>
      </c>
      <c r="K307" s="19">
        <v>0.1</v>
      </c>
      <c r="L307" s="19">
        <v>0.4</v>
      </c>
      <c r="M307" s="19">
        <v>0.1</v>
      </c>
      <c r="N307" s="19">
        <v>0.4</v>
      </c>
      <c r="O307" s="45"/>
      <c r="P307" s="21" t="s">
        <v>29</v>
      </c>
      <c r="Q307" s="729"/>
    </row>
    <row r="308" spans="1:17" x14ac:dyDescent="0.25">
      <c r="A308" s="15">
        <v>30</v>
      </c>
      <c r="B308" s="16">
        <v>21601</v>
      </c>
      <c r="C308" s="130" t="s">
        <v>360</v>
      </c>
      <c r="D308" s="732"/>
      <c r="E308" s="732"/>
      <c r="F308" s="16">
        <v>160</v>
      </c>
      <c r="G308" s="65" t="s">
        <v>31</v>
      </c>
      <c r="H308" s="66">
        <v>65</v>
      </c>
      <c r="I308" s="17">
        <f t="shared" si="6"/>
        <v>10400</v>
      </c>
      <c r="J308" s="18" t="s">
        <v>28</v>
      </c>
      <c r="K308" s="19">
        <v>0.1</v>
      </c>
      <c r="L308" s="19">
        <v>0.4</v>
      </c>
      <c r="M308" s="19">
        <v>0.1</v>
      </c>
      <c r="N308" s="19">
        <v>0.4</v>
      </c>
      <c r="O308" s="45"/>
      <c r="P308" s="21" t="s">
        <v>29</v>
      </c>
      <c r="Q308" s="729"/>
    </row>
    <row r="309" spans="1:17" x14ac:dyDescent="0.25">
      <c r="A309" s="15">
        <v>31</v>
      </c>
      <c r="B309" s="16">
        <v>21601</v>
      </c>
      <c r="C309" s="130" t="s">
        <v>361</v>
      </c>
      <c r="D309" s="732"/>
      <c r="E309" s="732"/>
      <c r="F309" s="16">
        <v>80</v>
      </c>
      <c r="G309" s="65" t="s">
        <v>31</v>
      </c>
      <c r="H309" s="66">
        <v>180</v>
      </c>
      <c r="I309" s="17">
        <f t="shared" si="6"/>
        <v>14400</v>
      </c>
      <c r="J309" s="18" t="s">
        <v>28</v>
      </c>
      <c r="K309" s="19">
        <v>0.1</v>
      </c>
      <c r="L309" s="19">
        <v>0.4</v>
      </c>
      <c r="M309" s="19">
        <v>0.1</v>
      </c>
      <c r="N309" s="19">
        <v>0.4</v>
      </c>
      <c r="O309" s="45"/>
      <c r="P309" s="21" t="s">
        <v>29</v>
      </c>
      <c r="Q309" s="729"/>
    </row>
    <row r="310" spans="1:17" x14ac:dyDescent="0.25">
      <c r="A310" s="15">
        <v>32</v>
      </c>
      <c r="B310" s="16">
        <v>21601</v>
      </c>
      <c r="C310" s="130" t="s">
        <v>362</v>
      </c>
      <c r="D310" s="732"/>
      <c r="E310" s="732"/>
      <c r="F310" s="16">
        <v>80</v>
      </c>
      <c r="G310" s="65" t="s">
        <v>31</v>
      </c>
      <c r="H310" s="66">
        <v>450</v>
      </c>
      <c r="I310" s="17">
        <f t="shared" si="6"/>
        <v>36000</v>
      </c>
      <c r="J310" s="18" t="s">
        <v>28</v>
      </c>
      <c r="K310" s="19">
        <v>0.1</v>
      </c>
      <c r="L310" s="19">
        <v>0.4</v>
      </c>
      <c r="M310" s="19">
        <v>0.1</v>
      </c>
      <c r="N310" s="19">
        <v>0.4</v>
      </c>
      <c r="O310" s="45"/>
      <c r="P310" s="21" t="s">
        <v>29</v>
      </c>
      <c r="Q310" s="729"/>
    </row>
    <row r="311" spans="1:17" x14ac:dyDescent="0.25">
      <c r="A311" s="15">
        <v>33</v>
      </c>
      <c r="B311" s="16">
        <v>21601</v>
      </c>
      <c r="C311" s="130" t="s">
        <v>363</v>
      </c>
      <c r="D311" s="732"/>
      <c r="E311" s="732"/>
      <c r="F311" s="16">
        <v>70</v>
      </c>
      <c r="G311" s="65" t="s">
        <v>69</v>
      </c>
      <c r="H311" s="66">
        <v>520</v>
      </c>
      <c r="I311" s="17">
        <f t="shared" si="6"/>
        <v>36400</v>
      </c>
      <c r="J311" s="18" t="s">
        <v>28</v>
      </c>
      <c r="K311" s="19">
        <v>0.1</v>
      </c>
      <c r="L311" s="19">
        <v>0.4</v>
      </c>
      <c r="M311" s="19">
        <v>0.1</v>
      </c>
      <c r="N311" s="19">
        <v>0.4</v>
      </c>
      <c r="O311" s="45"/>
      <c r="P311" s="21" t="s">
        <v>29</v>
      </c>
      <c r="Q311" s="729"/>
    </row>
    <row r="312" spans="1:17" x14ac:dyDescent="0.25">
      <c r="A312" s="15">
        <v>34</v>
      </c>
      <c r="B312" s="16">
        <v>21601</v>
      </c>
      <c r="C312" s="130" t="s">
        <v>499</v>
      </c>
      <c r="D312" s="732"/>
      <c r="E312" s="732"/>
      <c r="F312" s="16">
        <v>80</v>
      </c>
      <c r="G312" s="65" t="s">
        <v>31</v>
      </c>
      <c r="H312" s="66">
        <v>95</v>
      </c>
      <c r="I312" s="17">
        <f t="shared" si="6"/>
        <v>7600</v>
      </c>
      <c r="J312" s="18" t="s">
        <v>28</v>
      </c>
      <c r="K312" s="19">
        <v>0.1</v>
      </c>
      <c r="L312" s="19">
        <v>0.4</v>
      </c>
      <c r="M312" s="19">
        <v>0.1</v>
      </c>
      <c r="N312" s="19">
        <v>0.4</v>
      </c>
      <c r="O312" s="45"/>
      <c r="P312" s="21" t="s">
        <v>29</v>
      </c>
      <c r="Q312" s="729"/>
    </row>
    <row r="313" spans="1:17" x14ac:dyDescent="0.25">
      <c r="A313" s="15">
        <v>35</v>
      </c>
      <c r="B313" s="16">
        <v>21601</v>
      </c>
      <c r="C313" s="130" t="s">
        <v>364</v>
      </c>
      <c r="D313" s="732"/>
      <c r="E313" s="732"/>
      <c r="F313" s="16">
        <v>107</v>
      </c>
      <c r="G313" s="65" t="s">
        <v>69</v>
      </c>
      <c r="H313" s="66">
        <v>450</v>
      </c>
      <c r="I313" s="17">
        <f t="shared" si="6"/>
        <v>48150</v>
      </c>
      <c r="J313" s="18" t="s">
        <v>28</v>
      </c>
      <c r="K313" s="19">
        <v>0.1</v>
      </c>
      <c r="L313" s="19">
        <v>0.4</v>
      </c>
      <c r="M313" s="19">
        <v>0.1</v>
      </c>
      <c r="N313" s="19">
        <v>0.4</v>
      </c>
      <c r="O313" s="45"/>
      <c r="P313" s="21" t="s">
        <v>29</v>
      </c>
      <c r="Q313" s="729"/>
    </row>
    <row r="314" spans="1:17" x14ac:dyDescent="0.25">
      <c r="A314" s="15">
        <v>36</v>
      </c>
      <c r="B314" s="16">
        <v>21601</v>
      </c>
      <c r="C314" s="130" t="s">
        <v>365</v>
      </c>
      <c r="D314" s="732"/>
      <c r="E314" s="732"/>
      <c r="F314" s="16">
        <v>150</v>
      </c>
      <c r="G314" s="65" t="s">
        <v>31</v>
      </c>
      <c r="H314" s="66">
        <v>25</v>
      </c>
      <c r="I314" s="17">
        <f t="shared" si="6"/>
        <v>3750</v>
      </c>
      <c r="J314" s="18" t="s">
        <v>28</v>
      </c>
      <c r="K314" s="19">
        <v>0.1</v>
      </c>
      <c r="L314" s="19">
        <v>0.4</v>
      </c>
      <c r="M314" s="19">
        <v>0.1</v>
      </c>
      <c r="N314" s="19">
        <v>0.4</v>
      </c>
      <c r="O314" s="45"/>
      <c r="P314" s="21" t="s">
        <v>29</v>
      </c>
      <c r="Q314" s="729"/>
    </row>
    <row r="315" spans="1:17" ht="15.75" thickBot="1" x14ac:dyDescent="0.3">
      <c r="A315" s="22">
        <v>37</v>
      </c>
      <c r="B315" s="23">
        <v>21601</v>
      </c>
      <c r="C315" s="148" t="s">
        <v>366</v>
      </c>
      <c r="D315" s="733"/>
      <c r="E315" s="733"/>
      <c r="F315" s="23">
        <v>75</v>
      </c>
      <c r="G315" s="194" t="s">
        <v>31</v>
      </c>
      <c r="H315" s="175">
        <v>380</v>
      </c>
      <c r="I315" s="17">
        <v>28502</v>
      </c>
      <c r="J315" s="24" t="s">
        <v>28</v>
      </c>
      <c r="K315" s="25">
        <v>0.1</v>
      </c>
      <c r="L315" s="25">
        <v>0.4</v>
      </c>
      <c r="M315" s="25">
        <v>0.1</v>
      </c>
      <c r="N315" s="25">
        <v>0.4</v>
      </c>
      <c r="O315" s="46"/>
      <c r="P315" s="26" t="s">
        <v>29</v>
      </c>
      <c r="Q315" s="730"/>
    </row>
    <row r="316" spans="1:17" ht="15.75" thickTop="1" x14ac:dyDescent="0.25">
      <c r="A316" s="27"/>
      <c r="B316" s="27"/>
      <c r="C316" s="28"/>
      <c r="D316" s="12"/>
      <c r="E316" s="12"/>
      <c r="F316" s="27"/>
      <c r="G316" s="67"/>
      <c r="H316" s="68"/>
      <c r="I316" s="69">
        <f>SUM(I279:I315)</f>
        <v>900000</v>
      </c>
      <c r="J316" s="31"/>
      <c r="K316" s="32"/>
      <c r="L316" s="32"/>
      <c r="M316" s="32"/>
      <c r="N316" s="32"/>
      <c r="O316" s="47"/>
      <c r="P316" s="34"/>
      <c r="Q316" s="12"/>
    </row>
    <row r="317" spans="1:17" x14ac:dyDescent="0.25">
      <c r="A317" s="27"/>
      <c r="B317" s="27"/>
      <c r="C317" s="28"/>
      <c r="D317" s="12"/>
      <c r="E317" s="12"/>
      <c r="F317" s="27"/>
      <c r="G317" s="67"/>
      <c r="H317" s="68"/>
      <c r="I317" s="69"/>
      <c r="J317" s="31"/>
      <c r="K317" s="32"/>
      <c r="L317" s="32"/>
      <c r="M317" s="32"/>
      <c r="N317" s="32"/>
      <c r="O317" s="47"/>
      <c r="P317" s="34"/>
      <c r="Q317" s="12"/>
    </row>
    <row r="318" spans="1:17" x14ac:dyDescent="0.25">
      <c r="A318" s="27"/>
      <c r="B318" s="27"/>
      <c r="C318" s="28"/>
      <c r="D318" s="12"/>
      <c r="E318" s="12"/>
      <c r="F318" s="27"/>
      <c r="G318" s="67"/>
      <c r="H318" s="68"/>
      <c r="I318" s="69"/>
      <c r="J318" s="31"/>
      <c r="K318" s="32"/>
      <c r="L318" s="32"/>
      <c r="M318" s="32"/>
      <c r="N318" s="32"/>
      <c r="O318" s="47"/>
      <c r="P318" s="34"/>
      <c r="Q318" s="12"/>
    </row>
    <row r="319" spans="1:17" x14ac:dyDescent="0.25">
      <c r="A319" s="27"/>
      <c r="B319" s="27"/>
      <c r="C319" s="28"/>
      <c r="D319" s="12"/>
      <c r="E319" s="12"/>
      <c r="F319" s="27"/>
      <c r="G319" s="67"/>
      <c r="H319" s="68"/>
      <c r="I319" s="69"/>
      <c r="J319" s="31"/>
      <c r="K319" s="32"/>
      <c r="L319" s="32"/>
      <c r="M319" s="32"/>
      <c r="N319" s="32"/>
      <c r="O319" s="47"/>
      <c r="P319" s="34"/>
      <c r="Q319" s="12"/>
    </row>
    <row r="320" spans="1:17" x14ac:dyDescent="0.25">
      <c r="A320" s="27"/>
      <c r="B320" s="27"/>
      <c r="C320" s="28"/>
      <c r="D320" s="12"/>
      <c r="E320" s="12"/>
      <c r="F320" s="27"/>
      <c r="G320" s="67"/>
      <c r="H320" s="68"/>
      <c r="I320" s="69"/>
      <c r="J320" s="31"/>
      <c r="K320" s="32"/>
      <c r="L320" s="32"/>
      <c r="M320" s="32"/>
      <c r="N320" s="32"/>
      <c r="O320" s="47"/>
      <c r="P320" s="34"/>
      <c r="Q320" s="12"/>
    </row>
    <row r="321" spans="1:17" x14ac:dyDescent="0.25">
      <c r="A321" s="27"/>
      <c r="B321" s="27"/>
      <c r="C321" s="28"/>
      <c r="D321" s="12"/>
      <c r="E321" s="12"/>
      <c r="F321" s="27"/>
      <c r="G321" s="67"/>
      <c r="H321" s="68"/>
      <c r="I321" s="69"/>
      <c r="J321" s="31"/>
      <c r="K321" s="32"/>
      <c r="L321" s="32"/>
      <c r="M321" s="32"/>
      <c r="N321" s="32"/>
      <c r="O321" s="47"/>
      <c r="P321" s="34"/>
      <c r="Q321" s="12"/>
    </row>
    <row r="322" spans="1:17" x14ac:dyDescent="0.25">
      <c r="A322" s="706" t="s">
        <v>0</v>
      </c>
      <c r="B322" s="706"/>
      <c r="C322" s="706"/>
      <c r="D322" s="706"/>
      <c r="E322" s="706"/>
      <c r="F322" s="706"/>
      <c r="G322" s="706"/>
      <c r="H322" s="706"/>
      <c r="I322" s="706"/>
      <c r="J322" s="706"/>
      <c r="K322" s="706"/>
      <c r="L322" s="706"/>
      <c r="M322" s="706"/>
      <c r="N322" s="706"/>
      <c r="O322" s="706"/>
      <c r="P322" s="706"/>
      <c r="Q322" s="706"/>
    </row>
    <row r="323" spans="1:17" x14ac:dyDescent="0.25">
      <c r="A323" s="713" t="s">
        <v>1</v>
      </c>
      <c r="B323" s="713"/>
      <c r="C323" s="713"/>
      <c r="D323" s="713"/>
      <c r="E323" s="713"/>
      <c r="F323" s="713"/>
      <c r="G323" s="713"/>
      <c r="H323" s="713"/>
      <c r="I323" s="713"/>
      <c r="J323" s="713"/>
      <c r="K323" s="713"/>
      <c r="L323" s="713"/>
      <c r="M323" s="713"/>
      <c r="N323" s="713"/>
      <c r="O323" s="713"/>
      <c r="P323" s="713"/>
      <c r="Q323" s="713"/>
    </row>
    <row r="324" spans="1:17" x14ac:dyDescent="0.25">
      <c r="A324" s="713" t="s">
        <v>2</v>
      </c>
      <c r="B324" s="713"/>
      <c r="C324" s="713"/>
      <c r="D324" s="713"/>
      <c r="E324" s="713"/>
      <c r="F324" s="713"/>
      <c r="G324" s="713"/>
      <c r="H324" s="713"/>
      <c r="I324" s="713"/>
      <c r="J324" s="713"/>
      <c r="K324" s="713"/>
      <c r="L324" s="713"/>
      <c r="M324" s="713"/>
      <c r="N324" s="713"/>
      <c r="O324" s="713"/>
      <c r="P324" s="713"/>
      <c r="Q324" s="713"/>
    </row>
    <row r="325" spans="1:17" x14ac:dyDescent="0.25">
      <c r="A325" s="713" t="s">
        <v>3</v>
      </c>
      <c r="B325" s="713"/>
      <c r="C325" s="713"/>
      <c r="D325" s="713"/>
      <c r="E325" s="713"/>
      <c r="F325" s="713"/>
      <c r="G325" s="713"/>
      <c r="H325" s="713"/>
      <c r="I325" s="713"/>
      <c r="J325" s="713"/>
      <c r="K325" s="713"/>
      <c r="L325" s="713"/>
      <c r="M325" s="713"/>
      <c r="N325" s="713"/>
      <c r="O325" s="713"/>
      <c r="P325" s="713"/>
      <c r="Q325" s="713"/>
    </row>
    <row r="326" spans="1:17" x14ac:dyDescent="0.25">
      <c r="A326" s="713" t="s">
        <v>494</v>
      </c>
      <c r="B326" s="713"/>
      <c r="C326" s="713"/>
      <c r="D326" s="713"/>
      <c r="E326" s="713"/>
      <c r="F326" s="713"/>
      <c r="G326" s="713"/>
      <c r="H326" s="713"/>
      <c r="I326" s="713"/>
      <c r="J326" s="713"/>
      <c r="K326" s="713"/>
      <c r="L326" s="713"/>
      <c r="M326" s="713"/>
      <c r="N326" s="713"/>
      <c r="O326" s="713"/>
      <c r="P326" s="713"/>
      <c r="Q326" s="713"/>
    </row>
    <row r="327" spans="1:17" x14ac:dyDescent="0.25">
      <c r="A327" s="726" t="s">
        <v>4</v>
      </c>
      <c r="B327" s="726"/>
      <c r="C327" s="726"/>
      <c r="D327" s="726"/>
      <c r="E327" s="726"/>
      <c r="F327" s="726"/>
      <c r="G327" s="726"/>
      <c r="H327" s="726"/>
      <c r="I327" s="726"/>
      <c r="J327" s="726"/>
      <c r="K327" s="726"/>
      <c r="L327" s="726"/>
      <c r="M327" s="726"/>
      <c r="N327" s="726"/>
      <c r="O327" s="726"/>
      <c r="P327" s="726"/>
      <c r="Q327" s="726"/>
    </row>
    <row r="328" spans="1:17" x14ac:dyDescent="0.25">
      <c r="A328" s="697" t="s">
        <v>70</v>
      </c>
      <c r="B328" s="697"/>
      <c r="C328" s="697"/>
      <c r="D328" s="697"/>
      <c r="E328" s="697"/>
      <c r="F328" s="697"/>
      <c r="G328" s="697"/>
      <c r="H328" s="697"/>
      <c r="I328" s="697"/>
      <c r="J328" s="697"/>
      <c r="K328" s="697"/>
      <c r="L328" s="697"/>
      <c r="M328" s="697"/>
      <c r="N328" s="697"/>
      <c r="O328" s="697"/>
      <c r="P328" s="697"/>
      <c r="Q328" s="697"/>
    </row>
    <row r="329" spans="1:17" ht="18.75" thickBot="1" x14ac:dyDescent="0.3">
      <c r="A329" s="2"/>
      <c r="B329" s="2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2"/>
      <c r="P329" s="2"/>
      <c r="Q329" s="2"/>
    </row>
    <row r="330" spans="1:17" ht="15.75" thickTop="1" x14ac:dyDescent="0.25">
      <c r="A330" s="698" t="s">
        <v>6</v>
      </c>
      <c r="B330" s="700" t="s">
        <v>7</v>
      </c>
      <c r="C330" s="702" t="s">
        <v>8</v>
      </c>
      <c r="D330" s="702" t="s">
        <v>9</v>
      </c>
      <c r="E330" s="702" t="s">
        <v>10</v>
      </c>
      <c r="F330" s="702" t="s">
        <v>11</v>
      </c>
      <c r="G330" s="700" t="s">
        <v>12</v>
      </c>
      <c r="H330" s="704" t="s">
        <v>13</v>
      </c>
      <c r="I330" s="704" t="s">
        <v>14</v>
      </c>
      <c r="J330" s="704" t="s">
        <v>15</v>
      </c>
      <c r="K330" s="715" t="s">
        <v>16</v>
      </c>
      <c r="L330" s="716"/>
      <c r="M330" s="716"/>
      <c r="N330" s="717"/>
      <c r="O330" s="721" t="s">
        <v>17</v>
      </c>
      <c r="P330" s="722"/>
      <c r="Q330" s="708" t="s">
        <v>18</v>
      </c>
    </row>
    <row r="331" spans="1:17" x14ac:dyDescent="0.25">
      <c r="A331" s="699"/>
      <c r="B331" s="701"/>
      <c r="C331" s="703"/>
      <c r="D331" s="703"/>
      <c r="E331" s="703"/>
      <c r="F331" s="703"/>
      <c r="G331" s="701"/>
      <c r="H331" s="705"/>
      <c r="I331" s="705"/>
      <c r="J331" s="705"/>
      <c r="K331" s="718"/>
      <c r="L331" s="719"/>
      <c r="M331" s="719"/>
      <c r="N331" s="720"/>
      <c r="O331" s="723"/>
      <c r="P331" s="724"/>
      <c r="Q331" s="709"/>
    </row>
    <row r="332" spans="1:17" x14ac:dyDescent="0.25">
      <c r="A332" s="699"/>
      <c r="B332" s="701"/>
      <c r="C332" s="703"/>
      <c r="D332" s="703"/>
      <c r="E332" s="703"/>
      <c r="F332" s="703"/>
      <c r="G332" s="701"/>
      <c r="H332" s="705"/>
      <c r="I332" s="705"/>
      <c r="J332" s="705"/>
      <c r="K332" s="711" t="s">
        <v>19</v>
      </c>
      <c r="L332" s="711" t="s">
        <v>20</v>
      </c>
      <c r="M332" s="711" t="s">
        <v>21</v>
      </c>
      <c r="N332" s="711" t="s">
        <v>22</v>
      </c>
      <c r="O332" s="695" t="s">
        <v>23</v>
      </c>
      <c r="P332" s="695" t="s">
        <v>24</v>
      </c>
      <c r="Q332" s="709"/>
    </row>
    <row r="333" spans="1:17" ht="15.75" thickBot="1" x14ac:dyDescent="0.3">
      <c r="A333" s="699"/>
      <c r="B333" s="701"/>
      <c r="C333" s="703"/>
      <c r="D333" s="703"/>
      <c r="E333" s="703"/>
      <c r="F333" s="703"/>
      <c r="G333" s="701"/>
      <c r="H333" s="705"/>
      <c r="I333" s="705"/>
      <c r="J333" s="705"/>
      <c r="K333" s="746"/>
      <c r="L333" s="746"/>
      <c r="M333" s="746"/>
      <c r="N333" s="746"/>
      <c r="O333" s="705"/>
      <c r="P333" s="705"/>
      <c r="Q333" s="709"/>
    </row>
    <row r="334" spans="1:17" ht="15.75" thickTop="1" x14ac:dyDescent="0.25">
      <c r="A334" s="485">
        <v>1</v>
      </c>
      <c r="B334" s="486">
        <v>21701</v>
      </c>
      <c r="C334" s="493" t="s">
        <v>367</v>
      </c>
      <c r="D334" s="757" t="s">
        <v>71</v>
      </c>
      <c r="E334" s="757" t="s">
        <v>72</v>
      </c>
      <c r="F334">
        <v>4000</v>
      </c>
      <c r="G334" s="487" t="s">
        <v>31</v>
      </c>
      <c r="H334" s="488">
        <v>4.5</v>
      </c>
      <c r="I334" s="489">
        <f>H334*F334</f>
        <v>18000</v>
      </c>
      <c r="J334" s="490" t="s">
        <v>28</v>
      </c>
      <c r="K334" s="491">
        <v>0.1</v>
      </c>
      <c r="L334" s="491">
        <v>0.4</v>
      </c>
      <c r="M334" s="491">
        <v>0.1</v>
      </c>
      <c r="N334" s="491">
        <v>0.4</v>
      </c>
      <c r="O334" s="486" t="s">
        <v>29</v>
      </c>
      <c r="P334" s="492"/>
      <c r="Q334" s="756" t="s">
        <v>30</v>
      </c>
    </row>
    <row r="335" spans="1:17" x14ac:dyDescent="0.25">
      <c r="A335" s="15">
        <v>2</v>
      </c>
      <c r="B335" s="16">
        <v>21701</v>
      </c>
      <c r="C335" s="494" t="s">
        <v>368</v>
      </c>
      <c r="D335" s="732"/>
      <c r="E335" s="732"/>
      <c r="F335">
        <v>4500</v>
      </c>
      <c r="G335" s="122" t="s">
        <v>31</v>
      </c>
      <c r="H335" s="476">
        <v>50</v>
      </c>
      <c r="I335" s="182">
        <f t="shared" ref="I335:I342" si="7">H335*F335</f>
        <v>225000</v>
      </c>
      <c r="J335" s="122" t="s">
        <v>28</v>
      </c>
      <c r="K335" s="385">
        <v>0.1</v>
      </c>
      <c r="L335" s="385">
        <v>0.4</v>
      </c>
      <c r="M335" s="385">
        <v>0.1</v>
      </c>
      <c r="N335" s="385">
        <v>0.4</v>
      </c>
      <c r="O335" s="16" t="s">
        <v>29</v>
      </c>
      <c r="P335" s="234"/>
      <c r="Q335" s="729"/>
    </row>
    <row r="336" spans="1:17" x14ac:dyDescent="0.25">
      <c r="A336" s="15">
        <v>3</v>
      </c>
      <c r="B336" s="16">
        <v>21701</v>
      </c>
      <c r="C336" s="494" t="s">
        <v>369</v>
      </c>
      <c r="D336" s="732"/>
      <c r="E336" s="732"/>
      <c r="F336">
        <v>1</v>
      </c>
      <c r="G336" s="122" t="s">
        <v>79</v>
      </c>
      <c r="H336" s="476">
        <v>430000</v>
      </c>
      <c r="I336" s="182">
        <f t="shared" si="7"/>
        <v>430000</v>
      </c>
      <c r="J336" s="122" t="s">
        <v>28</v>
      </c>
      <c r="K336" s="385">
        <v>0.1</v>
      </c>
      <c r="L336" s="385">
        <v>0.4</v>
      </c>
      <c r="M336" s="385">
        <v>0.1</v>
      </c>
      <c r="N336" s="385">
        <v>0.4</v>
      </c>
      <c r="O336" s="122"/>
      <c r="P336" s="386" t="s">
        <v>29</v>
      </c>
      <c r="Q336" s="729"/>
    </row>
    <row r="337" spans="1:17" x14ac:dyDescent="0.25">
      <c r="A337" s="15">
        <v>4</v>
      </c>
      <c r="B337" s="16">
        <v>21701</v>
      </c>
      <c r="C337" s="494" t="s">
        <v>370</v>
      </c>
      <c r="D337" s="732"/>
      <c r="E337" s="732"/>
      <c r="F337">
        <v>10000</v>
      </c>
      <c r="G337" s="122" t="s">
        <v>31</v>
      </c>
      <c r="H337" s="476">
        <v>5.5</v>
      </c>
      <c r="I337" s="182">
        <f t="shared" si="7"/>
        <v>55000</v>
      </c>
      <c r="J337" s="122" t="s">
        <v>28</v>
      </c>
      <c r="K337" s="385">
        <v>0.1</v>
      </c>
      <c r="L337" s="385">
        <v>0.4</v>
      </c>
      <c r="M337" s="385">
        <v>0.1</v>
      </c>
      <c r="N337" s="385">
        <v>0.4</v>
      </c>
      <c r="O337" s="16" t="s">
        <v>29</v>
      </c>
      <c r="P337" s="234"/>
      <c r="Q337" s="729"/>
    </row>
    <row r="338" spans="1:17" x14ac:dyDescent="0.25">
      <c r="A338" s="15">
        <v>5</v>
      </c>
      <c r="B338" s="16">
        <v>21701</v>
      </c>
      <c r="C338" s="494" t="s">
        <v>371</v>
      </c>
      <c r="D338" s="732"/>
      <c r="E338" s="732"/>
      <c r="F338">
        <v>138000</v>
      </c>
      <c r="G338" s="122" t="s">
        <v>31</v>
      </c>
      <c r="H338" s="476">
        <v>1.5</v>
      </c>
      <c r="I338" s="182">
        <f t="shared" si="7"/>
        <v>207000</v>
      </c>
      <c r="J338" s="122" t="s">
        <v>28</v>
      </c>
      <c r="K338" s="385">
        <v>0.1</v>
      </c>
      <c r="L338" s="385">
        <v>0.4</v>
      </c>
      <c r="M338" s="385">
        <v>0.1</v>
      </c>
      <c r="N338" s="385">
        <v>0.4</v>
      </c>
      <c r="O338" s="122" t="s">
        <v>29</v>
      </c>
      <c r="P338" s="234"/>
      <c r="Q338" s="729"/>
    </row>
    <row r="339" spans="1:17" x14ac:dyDescent="0.25">
      <c r="A339" s="15">
        <v>6</v>
      </c>
      <c r="B339" s="16">
        <v>21701</v>
      </c>
      <c r="C339" s="494" t="s">
        <v>372</v>
      </c>
      <c r="D339" s="732"/>
      <c r="E339" s="732"/>
      <c r="F339">
        <v>10000</v>
      </c>
      <c r="G339" s="122" t="s">
        <v>31</v>
      </c>
      <c r="H339" s="477">
        <v>2</v>
      </c>
      <c r="I339" s="182">
        <f t="shared" si="7"/>
        <v>20000</v>
      </c>
      <c r="J339" s="122" t="s">
        <v>28</v>
      </c>
      <c r="K339" s="385">
        <v>0.1</v>
      </c>
      <c r="L339" s="385">
        <v>0.4</v>
      </c>
      <c r="M339" s="385">
        <v>0.1</v>
      </c>
      <c r="N339" s="385">
        <v>0.4</v>
      </c>
      <c r="O339" s="122" t="s">
        <v>29</v>
      </c>
      <c r="P339" s="234"/>
      <c r="Q339" s="729"/>
    </row>
    <row r="340" spans="1:17" x14ac:dyDescent="0.25">
      <c r="A340" s="15">
        <v>7</v>
      </c>
      <c r="B340" s="16">
        <v>21701</v>
      </c>
      <c r="C340" s="495" t="s">
        <v>373</v>
      </c>
      <c r="D340" s="732"/>
      <c r="E340" s="732"/>
      <c r="F340">
        <v>15000</v>
      </c>
      <c r="G340" s="122" t="s">
        <v>31</v>
      </c>
      <c r="H340" s="477">
        <v>1.5</v>
      </c>
      <c r="I340" s="182">
        <f t="shared" si="7"/>
        <v>22500</v>
      </c>
      <c r="J340" s="122" t="s">
        <v>28</v>
      </c>
      <c r="K340" s="385">
        <v>0.1</v>
      </c>
      <c r="L340" s="385">
        <v>0.4</v>
      </c>
      <c r="M340" s="385">
        <v>0.1</v>
      </c>
      <c r="N340" s="385">
        <v>0.4</v>
      </c>
      <c r="O340" s="122" t="s">
        <v>29</v>
      </c>
      <c r="P340" s="109"/>
      <c r="Q340" s="729"/>
    </row>
    <row r="341" spans="1:17" x14ac:dyDescent="0.25">
      <c r="A341" s="15">
        <v>8</v>
      </c>
      <c r="B341" s="16">
        <v>21701</v>
      </c>
      <c r="C341" s="495" t="s">
        <v>374</v>
      </c>
      <c r="D341" s="732"/>
      <c r="E341" s="732"/>
      <c r="F341">
        <v>15000</v>
      </c>
      <c r="G341" s="122" t="s">
        <v>31</v>
      </c>
      <c r="H341" s="477">
        <v>1.5</v>
      </c>
      <c r="I341" s="182">
        <f t="shared" si="7"/>
        <v>22500</v>
      </c>
      <c r="J341" s="122" t="s">
        <v>28</v>
      </c>
      <c r="K341" s="385">
        <v>0.1</v>
      </c>
      <c r="L341" s="385">
        <v>0.4</v>
      </c>
      <c r="M341" s="385">
        <v>0.1</v>
      </c>
      <c r="N341" s="385">
        <v>0.4</v>
      </c>
      <c r="O341" s="122" t="s">
        <v>29</v>
      </c>
      <c r="P341" s="109"/>
      <c r="Q341" s="729"/>
    </row>
    <row r="342" spans="1:17" ht="15.75" thickBot="1" x14ac:dyDescent="0.3">
      <c r="A342" s="22">
        <v>9</v>
      </c>
      <c r="B342" s="23">
        <v>21701</v>
      </c>
      <c r="C342" s="496" t="s">
        <v>375</v>
      </c>
      <c r="D342" s="733"/>
      <c r="E342" s="733"/>
      <c r="F342" s="196">
        <v>0</v>
      </c>
      <c r="G342" s="196" t="s">
        <v>79</v>
      </c>
      <c r="H342" s="478">
        <v>149472</v>
      </c>
      <c r="I342" s="183">
        <f t="shared" si="7"/>
        <v>0</v>
      </c>
      <c r="J342" s="196" t="s">
        <v>28</v>
      </c>
      <c r="K342" s="387">
        <v>0.1</v>
      </c>
      <c r="L342" s="387">
        <v>0.4</v>
      </c>
      <c r="M342" s="387">
        <v>0.1</v>
      </c>
      <c r="N342" s="387">
        <v>0.4</v>
      </c>
      <c r="O342" s="196"/>
      <c r="P342" s="196" t="s">
        <v>29</v>
      </c>
      <c r="Q342" s="730"/>
    </row>
    <row r="343" spans="1:17" ht="15.75" thickTop="1" x14ac:dyDescent="0.25">
      <c r="G343" s="62"/>
      <c r="I343" s="70">
        <f>SUM(I334:I342)</f>
        <v>1000000</v>
      </c>
      <c r="K343" s="61"/>
    </row>
    <row r="344" spans="1:17" x14ac:dyDescent="0.25">
      <c r="G344" s="62"/>
      <c r="I344" s="61"/>
      <c r="L344" s="61"/>
    </row>
    <row r="345" spans="1:17" x14ac:dyDescent="0.25">
      <c r="G345" s="62"/>
    </row>
    <row r="346" spans="1:17" x14ac:dyDescent="0.25">
      <c r="G346" s="62"/>
      <c r="I346" s="70"/>
    </row>
    <row r="347" spans="1:17" x14ac:dyDescent="0.25">
      <c r="G347" s="62"/>
    </row>
    <row r="348" spans="1:17" x14ac:dyDescent="0.25">
      <c r="G348" s="62"/>
    </row>
    <row r="349" spans="1:17" x14ac:dyDescent="0.25">
      <c r="G349" s="62"/>
    </row>
    <row r="350" spans="1:17" x14ac:dyDescent="0.25">
      <c r="G350" s="62"/>
    </row>
    <row r="351" spans="1:17" x14ac:dyDescent="0.25">
      <c r="G351" s="62"/>
    </row>
    <row r="352" spans="1:17" x14ac:dyDescent="0.25">
      <c r="G352" s="62"/>
    </row>
    <row r="353" spans="1:17" x14ac:dyDescent="0.25">
      <c r="G353" s="62"/>
    </row>
    <row r="354" spans="1:17" x14ac:dyDescent="0.25">
      <c r="G354" s="62"/>
    </row>
    <row r="355" spans="1:17" x14ac:dyDescent="0.25">
      <c r="G355" s="62"/>
    </row>
    <row r="356" spans="1:17" x14ac:dyDescent="0.25">
      <c r="G356" s="62"/>
    </row>
    <row r="357" spans="1:17" x14ac:dyDescent="0.25">
      <c r="G357" s="62"/>
    </row>
    <row r="358" spans="1:17" x14ac:dyDescent="0.25">
      <c r="G358" s="62"/>
    </row>
    <row r="359" spans="1:17" x14ac:dyDescent="0.25">
      <c r="G359" s="62"/>
    </row>
    <row r="360" spans="1:17" x14ac:dyDescent="0.25">
      <c r="G360" s="62"/>
    </row>
    <row r="361" spans="1:17" x14ac:dyDescent="0.25">
      <c r="G361" s="62"/>
    </row>
    <row r="362" spans="1:17" x14ac:dyDescent="0.25">
      <c r="G362" s="62"/>
    </row>
    <row r="363" spans="1:17" x14ac:dyDescent="0.25">
      <c r="G363" s="62"/>
    </row>
    <row r="364" spans="1:17" x14ac:dyDescent="0.25">
      <c r="G364" s="62"/>
    </row>
    <row r="365" spans="1:17" x14ac:dyDescent="0.25">
      <c r="G365" s="62"/>
    </row>
    <row r="366" spans="1:17" x14ac:dyDescent="0.25">
      <c r="A366" s="706" t="s">
        <v>0</v>
      </c>
      <c r="B366" s="706"/>
      <c r="C366" s="706"/>
      <c r="D366" s="706"/>
      <c r="E366" s="706"/>
      <c r="F366" s="706"/>
      <c r="G366" s="706"/>
      <c r="H366" s="706"/>
      <c r="I366" s="706"/>
      <c r="J366" s="706"/>
      <c r="K366" s="706"/>
      <c r="L366" s="706"/>
      <c r="M366" s="706"/>
      <c r="N366" s="706"/>
      <c r="O366" s="706"/>
      <c r="P366" s="706"/>
      <c r="Q366" s="706"/>
    </row>
    <row r="367" spans="1:17" x14ac:dyDescent="0.25">
      <c r="A367" s="713" t="s">
        <v>1</v>
      </c>
      <c r="B367" s="713"/>
      <c r="C367" s="713"/>
      <c r="D367" s="713"/>
      <c r="E367" s="713"/>
      <c r="F367" s="713"/>
      <c r="G367" s="713"/>
      <c r="H367" s="713"/>
      <c r="I367" s="713"/>
      <c r="J367" s="713"/>
      <c r="K367" s="713"/>
      <c r="L367" s="713"/>
      <c r="M367" s="713"/>
      <c r="N367" s="713"/>
      <c r="O367" s="713"/>
      <c r="P367" s="713"/>
      <c r="Q367" s="713"/>
    </row>
    <row r="368" spans="1:17" x14ac:dyDescent="0.25">
      <c r="A368" s="713" t="s">
        <v>2</v>
      </c>
      <c r="B368" s="713"/>
      <c r="C368" s="713"/>
      <c r="D368" s="713"/>
      <c r="E368" s="713"/>
      <c r="F368" s="713"/>
      <c r="G368" s="713"/>
      <c r="H368" s="713"/>
      <c r="I368" s="713"/>
      <c r="J368" s="713"/>
      <c r="K368" s="713"/>
      <c r="L368" s="713"/>
      <c r="M368" s="713"/>
      <c r="N368" s="713"/>
      <c r="O368" s="713"/>
      <c r="P368" s="713"/>
      <c r="Q368" s="713"/>
    </row>
    <row r="369" spans="1:17" x14ac:dyDescent="0.25">
      <c r="A369" s="713" t="s">
        <v>3</v>
      </c>
      <c r="B369" s="713"/>
      <c r="C369" s="713"/>
      <c r="D369" s="713"/>
      <c r="E369" s="713"/>
      <c r="F369" s="713"/>
      <c r="G369" s="713"/>
      <c r="H369" s="713"/>
      <c r="I369" s="713"/>
      <c r="J369" s="713"/>
      <c r="K369" s="713"/>
      <c r="L369" s="713"/>
      <c r="M369" s="713"/>
      <c r="N369" s="713"/>
      <c r="O369" s="713"/>
      <c r="P369" s="713"/>
      <c r="Q369" s="713"/>
    </row>
    <row r="370" spans="1:17" x14ac:dyDescent="0.25">
      <c r="A370" s="713" t="s">
        <v>494</v>
      </c>
      <c r="B370" s="713"/>
      <c r="C370" s="713"/>
      <c r="D370" s="713"/>
      <c r="E370" s="713"/>
      <c r="F370" s="713"/>
      <c r="G370" s="713"/>
      <c r="H370" s="713"/>
      <c r="I370" s="713"/>
      <c r="J370" s="713"/>
      <c r="K370" s="713"/>
      <c r="L370" s="713"/>
      <c r="M370" s="713"/>
      <c r="N370" s="713"/>
      <c r="O370" s="713"/>
      <c r="P370" s="713"/>
      <c r="Q370" s="713"/>
    </row>
    <row r="371" spans="1:17" x14ac:dyDescent="0.25">
      <c r="A371" s="714" t="s">
        <v>4</v>
      </c>
      <c r="B371" s="714"/>
      <c r="C371" s="714"/>
      <c r="D371" s="714"/>
      <c r="E371" s="714"/>
      <c r="F371" s="714"/>
      <c r="G371" s="714"/>
      <c r="H371" s="714"/>
      <c r="I371" s="714"/>
      <c r="J371" s="714"/>
      <c r="K371" s="714"/>
      <c r="L371" s="714"/>
      <c r="M371" s="714"/>
      <c r="N371" s="714"/>
      <c r="O371" s="714"/>
      <c r="P371" s="714"/>
      <c r="Q371" s="714"/>
    </row>
    <row r="372" spans="1:17" x14ac:dyDescent="0.25">
      <c r="A372" s="706" t="s">
        <v>74</v>
      </c>
      <c r="B372" s="706"/>
      <c r="C372" s="706"/>
      <c r="D372" s="706"/>
      <c r="E372" s="706"/>
      <c r="F372" s="706"/>
      <c r="G372" s="706"/>
      <c r="H372" s="706"/>
      <c r="I372" s="706"/>
      <c r="J372" s="706"/>
      <c r="K372" s="706"/>
      <c r="L372" s="706"/>
      <c r="M372" s="706"/>
      <c r="N372" s="706"/>
      <c r="O372" s="706"/>
      <c r="P372" s="706"/>
      <c r="Q372" s="706"/>
    </row>
    <row r="373" spans="1:17" ht="18.75" thickBot="1" x14ac:dyDescent="0.3">
      <c r="A373" s="2"/>
      <c r="B373" s="2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2"/>
      <c r="P373" s="2"/>
      <c r="Q373" s="2"/>
    </row>
    <row r="374" spans="1:17" ht="15.75" thickTop="1" x14ac:dyDescent="0.25">
      <c r="A374" s="698" t="s">
        <v>6</v>
      </c>
      <c r="B374" s="700" t="s">
        <v>7</v>
      </c>
      <c r="C374" s="702" t="s">
        <v>8</v>
      </c>
      <c r="D374" s="702" t="s">
        <v>9</v>
      </c>
      <c r="E374" s="702" t="s">
        <v>10</v>
      </c>
      <c r="F374" s="702" t="s">
        <v>11</v>
      </c>
      <c r="G374" s="700" t="s">
        <v>12</v>
      </c>
      <c r="H374" s="704" t="s">
        <v>13</v>
      </c>
      <c r="I374" s="704" t="s">
        <v>14</v>
      </c>
      <c r="J374" s="704" t="s">
        <v>15</v>
      </c>
      <c r="K374" s="715" t="s">
        <v>16</v>
      </c>
      <c r="L374" s="716"/>
      <c r="M374" s="716"/>
      <c r="N374" s="717"/>
      <c r="O374" s="721" t="s">
        <v>17</v>
      </c>
      <c r="P374" s="722"/>
      <c r="Q374" s="708" t="s">
        <v>18</v>
      </c>
    </row>
    <row r="375" spans="1:17" x14ac:dyDescent="0.25">
      <c r="A375" s="699"/>
      <c r="B375" s="701"/>
      <c r="C375" s="703"/>
      <c r="D375" s="703"/>
      <c r="E375" s="703"/>
      <c r="F375" s="703"/>
      <c r="G375" s="701"/>
      <c r="H375" s="705"/>
      <c r="I375" s="705"/>
      <c r="J375" s="705"/>
      <c r="K375" s="718"/>
      <c r="L375" s="719"/>
      <c r="M375" s="719"/>
      <c r="N375" s="720"/>
      <c r="O375" s="723"/>
      <c r="P375" s="724"/>
      <c r="Q375" s="709"/>
    </row>
    <row r="376" spans="1:17" x14ac:dyDescent="0.25">
      <c r="A376" s="699"/>
      <c r="B376" s="701"/>
      <c r="C376" s="703"/>
      <c r="D376" s="703"/>
      <c r="E376" s="703"/>
      <c r="F376" s="703"/>
      <c r="G376" s="701"/>
      <c r="H376" s="705"/>
      <c r="I376" s="705"/>
      <c r="J376" s="705"/>
      <c r="K376" s="711" t="s">
        <v>19</v>
      </c>
      <c r="L376" s="711" t="s">
        <v>20</v>
      </c>
      <c r="M376" s="711" t="s">
        <v>21</v>
      </c>
      <c r="N376" s="711" t="s">
        <v>22</v>
      </c>
      <c r="O376" s="695" t="s">
        <v>23</v>
      </c>
      <c r="P376" s="695" t="s">
        <v>24</v>
      </c>
      <c r="Q376" s="709"/>
    </row>
    <row r="377" spans="1:17" ht="15.75" thickBot="1" x14ac:dyDescent="0.3">
      <c r="A377" s="727"/>
      <c r="B377" s="725"/>
      <c r="C377" s="707"/>
      <c r="D377" s="707"/>
      <c r="E377" s="707"/>
      <c r="F377" s="707"/>
      <c r="G377" s="725"/>
      <c r="H377" s="696"/>
      <c r="I377" s="696"/>
      <c r="J377" s="696"/>
      <c r="K377" s="712"/>
      <c r="L377" s="712"/>
      <c r="M377" s="712"/>
      <c r="N377" s="712"/>
      <c r="O377" s="696"/>
      <c r="P377" s="696"/>
      <c r="Q377" s="710"/>
    </row>
    <row r="378" spans="1:17" ht="48.75" thickBot="1" x14ac:dyDescent="0.3">
      <c r="A378" s="129">
        <v>1</v>
      </c>
      <c r="B378" s="71">
        <v>21801</v>
      </c>
      <c r="C378" s="581" t="s">
        <v>377</v>
      </c>
      <c r="D378" s="164"/>
      <c r="E378" s="164"/>
      <c r="F378" s="582">
        <v>65</v>
      </c>
      <c r="G378" s="164" t="s">
        <v>75</v>
      </c>
      <c r="H378" s="72">
        <f>I378/F378</f>
        <v>2307.6923076923076</v>
      </c>
      <c r="I378" s="72">
        <v>150000</v>
      </c>
      <c r="J378" s="73" t="s">
        <v>28</v>
      </c>
      <c r="K378" s="74">
        <v>0.1</v>
      </c>
      <c r="L378" s="74">
        <v>0.4</v>
      </c>
      <c r="M378" s="74">
        <v>0.1</v>
      </c>
      <c r="N378" s="74">
        <v>0.4</v>
      </c>
      <c r="O378" s="83" t="s">
        <v>29</v>
      </c>
      <c r="P378" s="83"/>
      <c r="Q378" s="151"/>
    </row>
    <row r="379" spans="1:17" ht="15.75" thickTop="1" x14ac:dyDescent="0.25">
      <c r="A379" s="76"/>
      <c r="B379" s="76"/>
      <c r="C379" s="77"/>
      <c r="D379" s="13"/>
      <c r="E379" s="13"/>
      <c r="F379" s="27"/>
      <c r="G379" s="12"/>
      <c r="H379" s="29"/>
      <c r="I379" s="69"/>
      <c r="J379" s="78"/>
      <c r="K379" s="79"/>
      <c r="L379" s="79"/>
      <c r="M379" s="79"/>
      <c r="N379" s="79"/>
      <c r="O379" s="80"/>
      <c r="P379" s="80"/>
      <c r="Q379" s="81"/>
    </row>
    <row r="380" spans="1:17" x14ac:dyDescent="0.25">
      <c r="G380" s="62"/>
      <c r="I380" s="61"/>
    </row>
    <row r="381" spans="1:17" x14ac:dyDescent="0.25">
      <c r="G381" s="62"/>
      <c r="I381" s="61">
        <f>SUM(I378:I380)</f>
        <v>150000</v>
      </c>
    </row>
    <row r="382" spans="1:17" x14ac:dyDescent="0.25">
      <c r="G382" s="62"/>
      <c r="I382" s="61"/>
    </row>
    <row r="383" spans="1:17" x14ac:dyDescent="0.25">
      <c r="G383" s="62"/>
      <c r="I383" s="61"/>
    </row>
    <row r="384" spans="1:17" x14ac:dyDescent="0.25">
      <c r="G384" s="62"/>
      <c r="I384" s="61"/>
    </row>
    <row r="385" spans="7:9" x14ac:dyDescent="0.25">
      <c r="G385" s="62"/>
      <c r="I385" s="61"/>
    </row>
    <row r="386" spans="7:9" x14ac:dyDescent="0.25">
      <c r="G386" s="62"/>
      <c r="I386" s="61"/>
    </row>
    <row r="387" spans="7:9" x14ac:dyDescent="0.25">
      <c r="G387" s="62"/>
      <c r="I387" s="61"/>
    </row>
    <row r="388" spans="7:9" x14ac:dyDescent="0.25">
      <c r="G388" s="62"/>
      <c r="I388" s="61"/>
    </row>
    <row r="389" spans="7:9" x14ac:dyDescent="0.25">
      <c r="G389" s="62"/>
      <c r="I389" s="61"/>
    </row>
    <row r="390" spans="7:9" x14ac:dyDescent="0.25">
      <c r="G390" s="62"/>
      <c r="I390" s="61"/>
    </row>
    <row r="391" spans="7:9" x14ac:dyDescent="0.25">
      <c r="G391" s="62"/>
      <c r="I391" s="61"/>
    </row>
    <row r="392" spans="7:9" x14ac:dyDescent="0.25">
      <c r="G392" s="62"/>
      <c r="I392" s="61"/>
    </row>
    <row r="393" spans="7:9" x14ac:dyDescent="0.25">
      <c r="G393" s="62"/>
      <c r="I393" s="61"/>
    </row>
    <row r="394" spans="7:9" x14ac:dyDescent="0.25">
      <c r="G394" s="62"/>
      <c r="I394" s="61"/>
    </row>
    <row r="395" spans="7:9" x14ac:dyDescent="0.25">
      <c r="G395" s="62"/>
      <c r="I395" s="61"/>
    </row>
    <row r="396" spans="7:9" x14ac:dyDescent="0.25">
      <c r="G396" s="62"/>
      <c r="I396" s="61"/>
    </row>
    <row r="397" spans="7:9" x14ac:dyDescent="0.25">
      <c r="G397" s="62"/>
      <c r="I397" s="61"/>
    </row>
    <row r="398" spans="7:9" x14ac:dyDescent="0.25">
      <c r="G398" s="62"/>
      <c r="I398" s="61"/>
    </row>
    <row r="399" spans="7:9" x14ac:dyDescent="0.25">
      <c r="G399" s="62"/>
      <c r="I399" s="61"/>
    </row>
    <row r="400" spans="7:9" x14ac:dyDescent="0.25">
      <c r="G400" s="62"/>
      <c r="I400" s="61"/>
    </row>
    <row r="401" spans="1:17" x14ac:dyDescent="0.25">
      <c r="G401" s="62"/>
      <c r="I401" s="61"/>
    </row>
    <row r="402" spans="1:17" x14ac:dyDescent="0.25">
      <c r="G402" s="62"/>
      <c r="I402" s="61"/>
    </row>
    <row r="403" spans="1:17" x14ac:dyDescent="0.25">
      <c r="G403" s="62"/>
      <c r="I403" s="61"/>
    </row>
    <row r="404" spans="1:17" x14ac:dyDescent="0.25">
      <c r="G404" s="62"/>
      <c r="I404" s="61"/>
    </row>
    <row r="405" spans="1:17" x14ac:dyDescent="0.25">
      <c r="G405" s="62"/>
    </row>
    <row r="406" spans="1:17" x14ac:dyDescent="0.25">
      <c r="A406" s="713" t="s">
        <v>2</v>
      </c>
      <c r="B406" s="713"/>
      <c r="C406" s="713"/>
      <c r="D406" s="713"/>
      <c r="E406" s="713"/>
      <c r="F406" s="713"/>
      <c r="G406" s="713"/>
      <c r="H406" s="713"/>
      <c r="I406" s="713"/>
      <c r="J406" s="713"/>
      <c r="K406" s="713"/>
      <c r="L406" s="713"/>
      <c r="M406" s="713"/>
      <c r="N406" s="713"/>
      <c r="O406" s="713"/>
      <c r="P406" s="713"/>
      <c r="Q406" s="713"/>
    </row>
    <row r="407" spans="1:17" x14ac:dyDescent="0.25">
      <c r="A407" s="713" t="s">
        <v>3</v>
      </c>
      <c r="B407" s="713"/>
      <c r="C407" s="713"/>
      <c r="D407" s="713"/>
      <c r="E407" s="713"/>
      <c r="F407" s="713"/>
      <c r="G407" s="713"/>
      <c r="H407" s="713"/>
      <c r="I407" s="713"/>
      <c r="J407" s="713"/>
      <c r="K407" s="713"/>
      <c r="L407" s="713"/>
      <c r="M407" s="713"/>
      <c r="N407" s="713"/>
      <c r="O407" s="713"/>
      <c r="P407" s="713"/>
      <c r="Q407" s="713"/>
    </row>
    <row r="408" spans="1:17" x14ac:dyDescent="0.25">
      <c r="A408" s="713" t="s">
        <v>494</v>
      </c>
      <c r="B408" s="713"/>
      <c r="C408" s="713"/>
      <c r="D408" s="713"/>
      <c r="E408" s="713"/>
      <c r="F408" s="713"/>
      <c r="G408" s="713"/>
      <c r="H408" s="713"/>
      <c r="I408" s="713"/>
      <c r="J408" s="713"/>
      <c r="K408" s="713"/>
      <c r="L408" s="713"/>
      <c r="M408" s="713"/>
      <c r="N408" s="713"/>
      <c r="O408" s="713"/>
      <c r="P408" s="713"/>
      <c r="Q408" s="713"/>
    </row>
    <row r="409" spans="1:17" x14ac:dyDescent="0.25">
      <c r="A409" s="714" t="s">
        <v>4</v>
      </c>
      <c r="B409" s="714"/>
      <c r="C409" s="714"/>
      <c r="D409" s="714"/>
      <c r="E409" s="714"/>
      <c r="F409" s="714"/>
      <c r="G409" s="714"/>
      <c r="H409" s="714"/>
      <c r="I409" s="714"/>
      <c r="J409" s="714"/>
      <c r="K409" s="714"/>
      <c r="L409" s="714"/>
      <c r="M409" s="714"/>
      <c r="N409" s="714"/>
      <c r="O409" s="714"/>
      <c r="P409" s="714"/>
      <c r="Q409" s="714"/>
    </row>
    <row r="410" spans="1:17" x14ac:dyDescent="0.25">
      <c r="A410" s="706" t="s">
        <v>76</v>
      </c>
      <c r="B410" s="706"/>
      <c r="C410" s="706"/>
      <c r="D410" s="706"/>
      <c r="E410" s="706"/>
      <c r="F410" s="706"/>
      <c r="G410" s="706"/>
      <c r="H410" s="706"/>
      <c r="I410" s="706"/>
      <c r="J410" s="706"/>
      <c r="K410" s="706"/>
      <c r="L410" s="706"/>
      <c r="M410" s="706"/>
      <c r="N410" s="706"/>
      <c r="O410" s="706"/>
      <c r="P410" s="706"/>
      <c r="Q410" s="706"/>
    </row>
    <row r="411" spans="1:17" ht="18.75" thickBot="1" x14ac:dyDescent="0.3">
      <c r="A411" s="2"/>
      <c r="B411" s="2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2"/>
      <c r="P411" s="2"/>
      <c r="Q411" s="2"/>
    </row>
    <row r="412" spans="1:17" ht="15.75" thickTop="1" x14ac:dyDescent="0.25">
      <c r="A412" s="698" t="s">
        <v>6</v>
      </c>
      <c r="B412" s="700" t="s">
        <v>7</v>
      </c>
      <c r="C412" s="702" t="s">
        <v>8</v>
      </c>
      <c r="D412" s="702" t="s">
        <v>9</v>
      </c>
      <c r="E412" s="702" t="s">
        <v>10</v>
      </c>
      <c r="F412" s="702" t="s">
        <v>11</v>
      </c>
      <c r="G412" s="700" t="s">
        <v>12</v>
      </c>
      <c r="H412" s="704" t="s">
        <v>13</v>
      </c>
      <c r="I412" s="704" t="s">
        <v>14</v>
      </c>
      <c r="J412" s="704" t="s">
        <v>15</v>
      </c>
      <c r="K412" s="715" t="s">
        <v>16</v>
      </c>
      <c r="L412" s="716"/>
      <c r="M412" s="716"/>
      <c r="N412" s="717"/>
      <c r="O412" s="721" t="s">
        <v>17</v>
      </c>
      <c r="P412" s="722"/>
      <c r="Q412" s="708" t="s">
        <v>18</v>
      </c>
    </row>
    <row r="413" spans="1:17" x14ac:dyDescent="0.25">
      <c r="A413" s="699"/>
      <c r="B413" s="701"/>
      <c r="C413" s="703"/>
      <c r="D413" s="703"/>
      <c r="E413" s="703"/>
      <c r="F413" s="703"/>
      <c r="G413" s="701"/>
      <c r="H413" s="705"/>
      <c r="I413" s="705"/>
      <c r="J413" s="705"/>
      <c r="K413" s="718"/>
      <c r="L413" s="719"/>
      <c r="M413" s="719"/>
      <c r="N413" s="720"/>
      <c r="O413" s="723"/>
      <c r="P413" s="724"/>
      <c r="Q413" s="709"/>
    </row>
    <row r="414" spans="1:17" x14ac:dyDescent="0.25">
      <c r="A414" s="699"/>
      <c r="B414" s="701"/>
      <c r="C414" s="703"/>
      <c r="D414" s="703"/>
      <c r="E414" s="703"/>
      <c r="F414" s="703"/>
      <c r="G414" s="701"/>
      <c r="H414" s="705"/>
      <c r="I414" s="705"/>
      <c r="J414" s="705"/>
      <c r="K414" s="711" t="s">
        <v>19</v>
      </c>
      <c r="L414" s="711" t="s">
        <v>20</v>
      </c>
      <c r="M414" s="711" t="s">
        <v>21</v>
      </c>
      <c r="N414" s="711" t="s">
        <v>22</v>
      </c>
      <c r="O414" s="695" t="s">
        <v>23</v>
      </c>
      <c r="P414" s="695" t="s">
        <v>24</v>
      </c>
      <c r="Q414" s="709"/>
    </row>
    <row r="415" spans="1:17" ht="15.75" thickBot="1" x14ac:dyDescent="0.3">
      <c r="A415" s="727"/>
      <c r="B415" s="725"/>
      <c r="C415" s="707"/>
      <c r="D415" s="707"/>
      <c r="E415" s="707"/>
      <c r="F415" s="707"/>
      <c r="G415" s="725"/>
      <c r="H415" s="696"/>
      <c r="I415" s="696"/>
      <c r="J415" s="696"/>
      <c r="K415" s="712"/>
      <c r="L415" s="712"/>
      <c r="M415" s="712"/>
      <c r="N415" s="712"/>
      <c r="O415" s="696"/>
      <c r="P415" s="696"/>
      <c r="Q415" s="710"/>
    </row>
    <row r="416" spans="1:17" ht="144.75" thickBot="1" x14ac:dyDescent="0.3">
      <c r="A416" s="22">
        <v>1</v>
      </c>
      <c r="B416" s="23">
        <v>22101</v>
      </c>
      <c r="C416" s="174" t="s">
        <v>378</v>
      </c>
      <c r="D416" s="174" t="s">
        <v>71</v>
      </c>
      <c r="E416" s="174" t="s">
        <v>72</v>
      </c>
      <c r="F416" s="185">
        <f>SUM(I416/H416)</f>
        <v>259.58880442294401</v>
      </c>
      <c r="G416" s="174" t="s">
        <v>75</v>
      </c>
      <c r="H416" s="149">
        <v>115.76</v>
      </c>
      <c r="I416" s="149">
        <v>30050</v>
      </c>
      <c r="J416" s="57" t="s">
        <v>28</v>
      </c>
      <c r="K416" s="58">
        <v>0.25</v>
      </c>
      <c r="L416" s="58">
        <v>0.25</v>
      </c>
      <c r="M416" s="58">
        <v>0.25</v>
      </c>
      <c r="N416" s="58">
        <v>0.25</v>
      </c>
      <c r="O416" s="26" t="s">
        <v>29</v>
      </c>
      <c r="P416" s="246"/>
      <c r="Q416" s="235" t="s">
        <v>30</v>
      </c>
    </row>
    <row r="417" spans="1:17" ht="15.75" thickTop="1" x14ac:dyDescent="0.25">
      <c r="A417" s="76"/>
      <c r="B417" s="76"/>
      <c r="C417" s="12"/>
      <c r="D417" s="13"/>
      <c r="E417" s="13"/>
      <c r="F417" s="27"/>
      <c r="G417" s="12"/>
      <c r="H417" s="29"/>
      <c r="I417" s="82"/>
      <c r="J417" s="78"/>
      <c r="K417" s="79"/>
      <c r="L417" s="79"/>
      <c r="M417" s="79"/>
      <c r="N417" s="79"/>
      <c r="O417" s="80"/>
      <c r="Q417" s="81"/>
    </row>
    <row r="418" spans="1:17" x14ac:dyDescent="0.25">
      <c r="A418" s="76"/>
      <c r="B418" s="76"/>
      <c r="C418" s="12"/>
      <c r="D418" s="13"/>
      <c r="E418" s="13"/>
      <c r="F418" s="27"/>
      <c r="G418" s="12"/>
      <c r="H418" s="29"/>
      <c r="I418" s="82"/>
      <c r="J418" s="78"/>
      <c r="K418" s="79"/>
      <c r="L418" s="79"/>
      <c r="M418" s="79"/>
      <c r="N418" s="79"/>
      <c r="O418" s="80"/>
      <c r="Q418" s="81"/>
    </row>
    <row r="419" spans="1:17" x14ac:dyDescent="0.25">
      <c r="A419" s="76"/>
      <c r="B419" s="76"/>
      <c r="C419" s="12"/>
      <c r="D419" s="13"/>
      <c r="E419" s="13"/>
      <c r="F419" s="27"/>
      <c r="G419" s="12"/>
      <c r="H419" s="29"/>
      <c r="I419" s="583">
        <f>SUM(I416:I418)</f>
        <v>30050</v>
      </c>
      <c r="J419" s="78"/>
      <c r="K419" s="79"/>
      <c r="L419" s="79"/>
      <c r="M419" s="79"/>
      <c r="N419" s="79"/>
      <c r="O419" s="80"/>
      <c r="Q419" s="81"/>
    </row>
    <row r="420" spans="1:17" x14ac:dyDescent="0.25">
      <c r="A420" s="76"/>
      <c r="B420" s="76"/>
      <c r="C420" s="12"/>
      <c r="D420" s="13"/>
      <c r="E420" s="13"/>
      <c r="F420" s="27"/>
      <c r="G420" s="12"/>
      <c r="H420" s="29"/>
      <c r="I420" s="82"/>
      <c r="J420" s="78"/>
      <c r="K420" s="79"/>
      <c r="L420" s="79"/>
      <c r="M420" s="79"/>
      <c r="N420" s="79"/>
      <c r="O420" s="80"/>
      <c r="Q420" s="81"/>
    </row>
    <row r="421" spans="1:17" x14ac:dyDescent="0.25">
      <c r="A421" s="76"/>
      <c r="B421" s="76"/>
      <c r="C421" s="12"/>
      <c r="D421" s="13"/>
      <c r="E421" s="13"/>
      <c r="F421" s="27"/>
      <c r="G421" s="12"/>
      <c r="H421" s="29"/>
      <c r="I421" s="82"/>
      <c r="J421" s="78"/>
      <c r="K421" s="79"/>
      <c r="L421" s="79"/>
      <c r="M421" s="79"/>
      <c r="N421" s="79"/>
      <c r="O421" s="80"/>
      <c r="Q421" s="81"/>
    </row>
    <row r="422" spans="1:17" x14ac:dyDescent="0.25">
      <c r="A422" s="76"/>
      <c r="B422" s="76"/>
      <c r="C422" s="12"/>
      <c r="D422" s="13"/>
      <c r="E422" s="13"/>
      <c r="F422" s="27"/>
      <c r="G422" s="12"/>
      <c r="H422" s="29"/>
      <c r="I422" s="82"/>
      <c r="J422" s="78"/>
      <c r="K422" s="79"/>
      <c r="L422" s="79"/>
      <c r="M422" s="79"/>
      <c r="N422" s="79"/>
      <c r="O422" s="80"/>
      <c r="Q422" s="81"/>
    </row>
    <row r="423" spans="1:17" x14ac:dyDescent="0.25">
      <c r="A423" s="76"/>
      <c r="B423" s="76"/>
      <c r="C423" s="12"/>
      <c r="D423" s="13"/>
      <c r="E423" s="13"/>
      <c r="F423" s="27"/>
      <c r="G423" s="12"/>
      <c r="H423" s="29"/>
      <c r="I423" s="82"/>
      <c r="J423" s="78"/>
      <c r="K423" s="79"/>
      <c r="L423" s="79"/>
      <c r="M423" s="79"/>
      <c r="N423" s="79"/>
      <c r="O423" s="80"/>
      <c r="Q423" s="81"/>
    </row>
    <row r="424" spans="1:17" x14ac:dyDescent="0.25">
      <c r="A424" s="76"/>
      <c r="B424" s="76"/>
      <c r="C424" s="12"/>
      <c r="D424" s="13"/>
      <c r="E424" s="13"/>
      <c r="F424" s="27"/>
      <c r="G424" s="12"/>
      <c r="H424" s="29"/>
      <c r="I424" s="82"/>
      <c r="J424" s="78"/>
      <c r="K424" s="79"/>
      <c r="L424" s="79"/>
      <c r="M424" s="79"/>
      <c r="N424" s="79"/>
      <c r="O424" s="80"/>
      <c r="Q424" s="81"/>
    </row>
    <row r="425" spans="1:17" x14ac:dyDescent="0.25">
      <c r="A425" s="76"/>
      <c r="B425" s="76"/>
      <c r="C425" s="12"/>
      <c r="D425" s="13"/>
      <c r="E425" s="13"/>
      <c r="F425" s="27"/>
      <c r="G425" s="12"/>
      <c r="H425" s="29"/>
      <c r="I425" s="82"/>
      <c r="J425" s="78"/>
      <c r="K425" s="79"/>
      <c r="L425" s="79"/>
      <c r="M425" s="79"/>
      <c r="N425" s="79"/>
      <c r="O425" s="80"/>
      <c r="Q425" s="81"/>
    </row>
    <row r="426" spans="1:17" x14ac:dyDescent="0.25">
      <c r="A426" s="76"/>
      <c r="B426" s="76"/>
      <c r="C426" s="12"/>
      <c r="D426" s="13"/>
      <c r="E426" s="13"/>
      <c r="F426" s="27"/>
      <c r="G426" s="12"/>
      <c r="H426" s="29"/>
      <c r="I426" s="82"/>
      <c r="J426" s="78"/>
      <c r="K426" s="79"/>
      <c r="L426" s="79"/>
      <c r="M426" s="79"/>
      <c r="N426" s="79"/>
      <c r="O426" s="80"/>
      <c r="Q426" s="81"/>
    </row>
    <row r="427" spans="1:17" x14ac:dyDescent="0.25">
      <c r="A427" s="76"/>
      <c r="B427" s="76"/>
      <c r="C427" s="12"/>
      <c r="D427" s="13"/>
      <c r="E427" s="13"/>
      <c r="F427" s="27"/>
      <c r="G427" s="12"/>
      <c r="H427" s="29"/>
      <c r="I427" s="82"/>
      <c r="J427" s="78"/>
      <c r="K427" s="79"/>
      <c r="L427" s="79"/>
      <c r="M427" s="79"/>
      <c r="N427" s="79"/>
      <c r="O427" s="80"/>
      <c r="Q427" s="81"/>
    </row>
    <row r="428" spans="1:17" x14ac:dyDescent="0.25">
      <c r="A428" s="76"/>
      <c r="B428" s="76"/>
      <c r="C428" s="12"/>
      <c r="D428" s="13"/>
      <c r="E428" s="13"/>
      <c r="F428" s="27"/>
      <c r="G428" s="12"/>
      <c r="H428" s="29"/>
      <c r="I428" s="82"/>
      <c r="J428" s="78"/>
      <c r="K428" s="79"/>
      <c r="L428" s="79"/>
      <c r="M428" s="79"/>
      <c r="N428" s="79"/>
      <c r="O428" s="80"/>
      <c r="Q428" s="81"/>
    </row>
    <row r="429" spans="1:17" x14ac:dyDescent="0.25">
      <c r="A429" s="76"/>
      <c r="B429" s="76"/>
      <c r="C429" s="12"/>
      <c r="D429" s="13"/>
      <c r="E429" s="13"/>
      <c r="F429" s="27"/>
      <c r="G429" s="12"/>
      <c r="H429" s="29"/>
      <c r="I429" s="82"/>
      <c r="J429" s="78"/>
      <c r="K429" s="79"/>
      <c r="L429" s="79"/>
      <c r="M429" s="79"/>
      <c r="N429" s="79"/>
      <c r="O429" s="80"/>
      <c r="Q429" s="81"/>
    </row>
    <row r="430" spans="1:17" x14ac:dyDescent="0.25">
      <c r="A430" s="76"/>
      <c r="B430" s="76"/>
      <c r="C430" s="12"/>
      <c r="D430" s="13"/>
      <c r="E430" s="13"/>
      <c r="F430" s="27"/>
      <c r="G430" s="12"/>
      <c r="H430" s="29"/>
      <c r="I430" s="82"/>
      <c r="J430" s="78"/>
      <c r="K430" s="79"/>
      <c r="L430" s="79"/>
      <c r="M430" s="79"/>
      <c r="N430" s="79"/>
      <c r="O430" s="80"/>
      <c r="Q430" s="81"/>
    </row>
    <row r="431" spans="1:17" x14ac:dyDescent="0.25">
      <c r="A431" s="76"/>
      <c r="B431" s="76"/>
      <c r="C431" s="12"/>
      <c r="D431" s="13"/>
      <c r="E431" s="13"/>
      <c r="F431" s="27"/>
      <c r="G431" s="12"/>
      <c r="H431" s="29"/>
      <c r="I431" s="82"/>
      <c r="J431" s="78"/>
      <c r="K431" s="79"/>
      <c r="L431" s="79"/>
      <c r="M431" s="79"/>
      <c r="N431" s="79"/>
      <c r="O431" s="80"/>
      <c r="Q431" s="81"/>
    </row>
    <row r="432" spans="1:17" x14ac:dyDescent="0.25">
      <c r="A432" s="76"/>
      <c r="B432" s="76"/>
      <c r="C432" s="12"/>
      <c r="D432" s="13"/>
      <c r="E432" s="13"/>
      <c r="F432" s="27"/>
      <c r="G432" s="12"/>
      <c r="H432" s="29"/>
      <c r="I432" s="82"/>
      <c r="J432" s="78"/>
      <c r="K432" s="79"/>
      <c r="L432" s="79"/>
      <c r="M432" s="79"/>
      <c r="N432" s="79"/>
      <c r="O432" s="80"/>
      <c r="Q432" s="81"/>
    </row>
    <row r="433" spans="1:17" x14ac:dyDescent="0.25">
      <c r="A433" s="76"/>
      <c r="B433" s="76"/>
      <c r="C433" s="12"/>
      <c r="D433" s="13"/>
      <c r="E433" s="13"/>
      <c r="F433" s="27"/>
      <c r="G433" s="12"/>
      <c r="H433" s="29"/>
      <c r="I433" s="82"/>
      <c r="J433" s="78"/>
      <c r="K433" s="79"/>
      <c r="L433" s="79"/>
      <c r="M433" s="79"/>
      <c r="N433" s="79"/>
      <c r="O433" s="80"/>
      <c r="Q433" s="81"/>
    </row>
    <row r="434" spans="1:17" x14ac:dyDescent="0.25">
      <c r="A434" s="76"/>
      <c r="B434" s="76"/>
      <c r="C434" s="12"/>
      <c r="D434" s="13"/>
      <c r="E434" s="13"/>
      <c r="F434" s="27"/>
      <c r="G434" s="12"/>
      <c r="H434" s="29"/>
      <c r="I434" s="82"/>
      <c r="J434" s="78"/>
      <c r="K434" s="79"/>
      <c r="L434" s="79"/>
      <c r="M434" s="79"/>
      <c r="N434" s="79"/>
      <c r="O434" s="80"/>
      <c r="Q434" s="81"/>
    </row>
    <row r="435" spans="1:17" x14ac:dyDescent="0.25">
      <c r="A435" s="76"/>
      <c r="B435" s="76"/>
      <c r="C435" s="12"/>
      <c r="D435" s="13"/>
      <c r="E435" s="13"/>
      <c r="F435" s="27"/>
      <c r="G435" s="12"/>
      <c r="H435" s="29"/>
      <c r="I435" s="82"/>
      <c r="J435" s="78"/>
      <c r="K435" s="79"/>
      <c r="L435" s="79"/>
      <c r="M435" s="79"/>
      <c r="N435" s="79"/>
      <c r="O435" s="80"/>
      <c r="Q435" s="81"/>
    </row>
    <row r="436" spans="1:17" x14ac:dyDescent="0.25">
      <c r="A436" s="76"/>
      <c r="B436" s="76"/>
      <c r="C436" s="12"/>
      <c r="D436" s="13"/>
      <c r="E436" s="13"/>
      <c r="F436" s="27"/>
      <c r="G436" s="12"/>
      <c r="H436" s="29"/>
      <c r="I436" s="82"/>
      <c r="J436" s="78"/>
      <c r="K436" s="79"/>
      <c r="L436" s="79"/>
      <c r="M436" s="79"/>
      <c r="N436" s="79"/>
      <c r="O436" s="80"/>
      <c r="Q436" s="81"/>
    </row>
    <row r="437" spans="1:17" x14ac:dyDescent="0.25">
      <c r="A437" s="76"/>
      <c r="B437" s="76"/>
      <c r="C437" s="12"/>
      <c r="D437" s="13"/>
      <c r="E437" s="13"/>
      <c r="F437" s="27"/>
      <c r="G437" s="12"/>
      <c r="H437" s="29"/>
      <c r="I437" s="82"/>
      <c r="J437" s="78"/>
      <c r="K437" s="79"/>
      <c r="L437" s="79"/>
      <c r="M437" s="79"/>
      <c r="N437" s="79"/>
      <c r="O437" s="80"/>
      <c r="Q437" s="81"/>
    </row>
    <row r="438" spans="1:17" x14ac:dyDescent="0.25">
      <c r="A438" s="76"/>
      <c r="B438" s="76"/>
      <c r="C438" s="12"/>
      <c r="D438" s="13"/>
      <c r="E438" s="13"/>
      <c r="F438" s="27"/>
      <c r="G438" s="12"/>
      <c r="H438" s="29"/>
      <c r="I438" s="82"/>
      <c r="J438" s="78"/>
      <c r="K438" s="79"/>
      <c r="L438" s="79"/>
      <c r="M438" s="79"/>
      <c r="N438" s="79"/>
      <c r="O438" s="80"/>
      <c r="Q438" s="81"/>
    </row>
    <row r="439" spans="1:17" x14ac:dyDescent="0.25">
      <c r="A439" s="76"/>
      <c r="B439" s="76"/>
      <c r="C439" s="12"/>
      <c r="D439" s="13"/>
      <c r="E439" s="13"/>
      <c r="F439" s="27"/>
      <c r="G439" s="12"/>
      <c r="H439" s="29"/>
      <c r="I439" s="82"/>
      <c r="J439" s="78"/>
      <c r="K439" s="79"/>
      <c r="L439" s="79"/>
      <c r="M439" s="79"/>
      <c r="N439" s="79"/>
      <c r="O439" s="80"/>
      <c r="Q439" s="81"/>
    </row>
    <row r="440" spans="1:17" x14ac:dyDescent="0.25">
      <c r="A440" s="76"/>
      <c r="B440" s="76"/>
      <c r="C440" s="12"/>
      <c r="D440" s="13"/>
      <c r="E440" s="13"/>
      <c r="F440" s="27"/>
      <c r="G440" s="12"/>
      <c r="H440" s="29"/>
      <c r="I440" s="82"/>
      <c r="J440" s="78"/>
      <c r="K440" s="79"/>
      <c r="L440" s="79"/>
      <c r="M440" s="79"/>
      <c r="N440" s="79"/>
      <c r="O440" s="80"/>
      <c r="Q440" s="81"/>
    </row>
    <row r="441" spans="1:17" x14ac:dyDescent="0.25">
      <c r="A441" s="76"/>
      <c r="B441" s="76"/>
      <c r="C441" s="12"/>
      <c r="D441" s="13"/>
      <c r="E441" s="13"/>
      <c r="F441" s="27"/>
      <c r="G441" s="12"/>
      <c r="H441" s="29"/>
      <c r="I441" s="82"/>
      <c r="J441" s="78"/>
      <c r="K441" s="79"/>
      <c r="L441" s="79"/>
      <c r="M441" s="79"/>
      <c r="N441" s="79"/>
      <c r="O441" s="80"/>
      <c r="Q441" s="81"/>
    </row>
    <row r="442" spans="1:17" x14ac:dyDescent="0.25">
      <c r="A442" s="76"/>
      <c r="B442" s="76"/>
      <c r="C442" s="12"/>
      <c r="D442" s="13"/>
      <c r="E442" s="13"/>
      <c r="F442" s="27"/>
      <c r="G442" s="12"/>
      <c r="H442" s="29"/>
      <c r="I442" s="82"/>
      <c r="J442" s="78"/>
      <c r="K442" s="79"/>
      <c r="L442" s="79"/>
      <c r="M442" s="79"/>
      <c r="N442" s="79"/>
      <c r="O442" s="80"/>
      <c r="Q442" s="81"/>
    </row>
    <row r="443" spans="1:17" x14ac:dyDescent="0.25">
      <c r="A443" s="76"/>
      <c r="B443" s="76"/>
      <c r="C443" s="12"/>
      <c r="D443" s="13"/>
      <c r="E443" s="13"/>
      <c r="F443" s="27"/>
      <c r="G443" s="12"/>
      <c r="H443" s="29"/>
      <c r="I443" s="82"/>
      <c r="J443" s="78"/>
      <c r="K443" s="79"/>
      <c r="L443" s="79"/>
      <c r="M443" s="79"/>
      <c r="N443" s="79"/>
      <c r="O443" s="80"/>
      <c r="Q443" s="81"/>
    </row>
    <row r="444" spans="1:17" x14ac:dyDescent="0.25">
      <c r="A444" s="76"/>
      <c r="B444" s="76"/>
      <c r="C444" s="12"/>
      <c r="D444" s="13"/>
      <c r="E444" s="13"/>
      <c r="F444" s="27"/>
      <c r="G444" s="12"/>
      <c r="H444" s="29"/>
      <c r="I444" s="82"/>
      <c r="J444" s="78"/>
      <c r="K444" s="79"/>
      <c r="L444" s="79"/>
      <c r="M444" s="79"/>
      <c r="N444" s="79"/>
      <c r="O444" s="80"/>
      <c r="Q444" s="81"/>
    </row>
    <row r="445" spans="1:17" x14ac:dyDescent="0.25">
      <c r="A445" s="706" t="s">
        <v>0</v>
      </c>
      <c r="B445" s="706"/>
      <c r="C445" s="706"/>
      <c r="D445" s="706"/>
      <c r="E445" s="706"/>
      <c r="F445" s="706"/>
      <c r="G445" s="706"/>
      <c r="H445" s="706"/>
      <c r="I445" s="706"/>
      <c r="J445" s="706"/>
      <c r="K445" s="706"/>
      <c r="L445" s="706"/>
      <c r="M445" s="706"/>
      <c r="N445" s="706"/>
      <c r="O445" s="706"/>
      <c r="P445" s="706"/>
      <c r="Q445" s="706"/>
    </row>
    <row r="446" spans="1:17" x14ac:dyDescent="0.25">
      <c r="A446" s="713" t="s">
        <v>1</v>
      </c>
      <c r="B446" s="713"/>
      <c r="C446" s="713"/>
      <c r="D446" s="713"/>
      <c r="E446" s="713"/>
      <c r="F446" s="713"/>
      <c r="G446" s="713"/>
      <c r="H446" s="713"/>
      <c r="I446" s="713"/>
      <c r="J446" s="713"/>
      <c r="K446" s="713"/>
      <c r="L446" s="713"/>
      <c r="M446" s="713"/>
      <c r="N446" s="713"/>
      <c r="O446" s="713"/>
      <c r="P446" s="713"/>
      <c r="Q446" s="713"/>
    </row>
    <row r="447" spans="1:17" x14ac:dyDescent="0.25">
      <c r="A447" s="713" t="s">
        <v>2</v>
      </c>
      <c r="B447" s="713"/>
      <c r="C447" s="713"/>
      <c r="D447" s="713"/>
      <c r="E447" s="713"/>
      <c r="F447" s="713"/>
      <c r="G447" s="713"/>
      <c r="H447" s="713"/>
      <c r="I447" s="713"/>
      <c r="J447" s="713"/>
      <c r="K447" s="713"/>
      <c r="L447" s="713"/>
      <c r="M447" s="713"/>
      <c r="N447" s="713"/>
      <c r="O447" s="713"/>
      <c r="P447" s="713"/>
      <c r="Q447" s="713"/>
    </row>
    <row r="448" spans="1:17" x14ac:dyDescent="0.25">
      <c r="A448" s="713" t="s">
        <v>3</v>
      </c>
      <c r="B448" s="713"/>
      <c r="C448" s="713"/>
      <c r="D448" s="713"/>
      <c r="E448" s="713"/>
      <c r="F448" s="713"/>
      <c r="G448" s="713"/>
      <c r="H448" s="713"/>
      <c r="I448" s="713"/>
      <c r="J448" s="713"/>
      <c r="K448" s="713"/>
      <c r="L448" s="713"/>
      <c r="M448" s="713"/>
      <c r="N448" s="713"/>
      <c r="O448" s="713"/>
      <c r="P448" s="713"/>
      <c r="Q448" s="713"/>
    </row>
    <row r="449" spans="1:17" x14ac:dyDescent="0.25">
      <c r="A449" s="713" t="s">
        <v>500</v>
      </c>
      <c r="B449" s="713"/>
      <c r="C449" s="713"/>
      <c r="D449" s="713"/>
      <c r="E449" s="713"/>
      <c r="F449" s="713"/>
      <c r="G449" s="713"/>
      <c r="H449" s="713"/>
      <c r="I449" s="713"/>
      <c r="J449" s="713"/>
      <c r="K449" s="713"/>
      <c r="L449" s="713"/>
      <c r="M449" s="713"/>
      <c r="N449" s="713"/>
      <c r="O449" s="713"/>
      <c r="P449" s="713"/>
      <c r="Q449" s="713"/>
    </row>
    <row r="450" spans="1:17" x14ac:dyDescent="0.25">
      <c r="A450" s="714" t="s">
        <v>4</v>
      </c>
      <c r="B450" s="714"/>
      <c r="C450" s="714"/>
      <c r="D450" s="714"/>
      <c r="E450" s="714"/>
      <c r="F450" s="714"/>
      <c r="G450" s="714"/>
      <c r="H450" s="714"/>
      <c r="I450" s="714"/>
      <c r="J450" s="714"/>
      <c r="K450" s="714"/>
      <c r="L450" s="714"/>
      <c r="M450" s="714"/>
      <c r="N450" s="714"/>
      <c r="O450" s="714"/>
      <c r="P450" s="714"/>
      <c r="Q450" s="714"/>
    </row>
    <row r="451" spans="1:17" x14ac:dyDescent="0.25">
      <c r="A451" s="706" t="s">
        <v>77</v>
      </c>
      <c r="B451" s="706"/>
      <c r="C451" s="706"/>
      <c r="D451" s="706"/>
      <c r="E451" s="706"/>
      <c r="F451" s="706"/>
      <c r="G451" s="706"/>
      <c r="H451" s="706"/>
      <c r="I451" s="706"/>
      <c r="J451" s="706"/>
      <c r="K451" s="706"/>
      <c r="L451" s="706"/>
      <c r="M451" s="706"/>
      <c r="N451" s="706"/>
      <c r="O451" s="706"/>
      <c r="P451" s="706"/>
      <c r="Q451" s="706"/>
    </row>
    <row r="452" spans="1:17" ht="18.75" thickBot="1" x14ac:dyDescent="0.3">
      <c r="A452" s="2"/>
      <c r="B452" s="2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2"/>
      <c r="P452" s="2"/>
      <c r="Q452" s="2"/>
    </row>
    <row r="453" spans="1:17" ht="15.75" thickTop="1" x14ac:dyDescent="0.25">
      <c r="A453" s="698" t="s">
        <v>6</v>
      </c>
      <c r="B453" s="700" t="s">
        <v>7</v>
      </c>
      <c r="C453" s="702" t="s">
        <v>8</v>
      </c>
      <c r="D453" s="702" t="s">
        <v>9</v>
      </c>
      <c r="E453" s="702" t="s">
        <v>10</v>
      </c>
      <c r="F453" s="702" t="s">
        <v>11</v>
      </c>
      <c r="G453" s="700" t="s">
        <v>12</v>
      </c>
      <c r="H453" s="704" t="s">
        <v>13</v>
      </c>
      <c r="I453" s="704" t="s">
        <v>14</v>
      </c>
      <c r="J453" s="704" t="s">
        <v>15</v>
      </c>
      <c r="K453" s="715" t="s">
        <v>16</v>
      </c>
      <c r="L453" s="716"/>
      <c r="M453" s="716"/>
      <c r="N453" s="717"/>
      <c r="O453" s="721" t="s">
        <v>17</v>
      </c>
      <c r="P453" s="722"/>
      <c r="Q453" s="708" t="s">
        <v>18</v>
      </c>
    </row>
    <row r="454" spans="1:17" x14ac:dyDescent="0.25">
      <c r="A454" s="699"/>
      <c r="B454" s="701"/>
      <c r="C454" s="703"/>
      <c r="D454" s="703"/>
      <c r="E454" s="703"/>
      <c r="F454" s="703"/>
      <c r="G454" s="701"/>
      <c r="H454" s="705"/>
      <c r="I454" s="705"/>
      <c r="J454" s="705"/>
      <c r="K454" s="718"/>
      <c r="L454" s="719"/>
      <c r="M454" s="719"/>
      <c r="N454" s="720"/>
      <c r="O454" s="723"/>
      <c r="P454" s="724"/>
      <c r="Q454" s="709"/>
    </row>
    <row r="455" spans="1:17" x14ac:dyDescent="0.25">
      <c r="A455" s="699"/>
      <c r="B455" s="701"/>
      <c r="C455" s="703"/>
      <c r="D455" s="703"/>
      <c r="E455" s="703"/>
      <c r="F455" s="703"/>
      <c r="G455" s="701"/>
      <c r="H455" s="705"/>
      <c r="I455" s="705"/>
      <c r="J455" s="705"/>
      <c r="K455" s="711" t="s">
        <v>19</v>
      </c>
      <c r="L455" s="711" t="s">
        <v>20</v>
      </c>
      <c r="M455" s="711" t="s">
        <v>21</v>
      </c>
      <c r="N455" s="711" t="s">
        <v>22</v>
      </c>
      <c r="O455" s="695" t="s">
        <v>23</v>
      </c>
      <c r="P455" s="695" t="s">
        <v>24</v>
      </c>
      <c r="Q455" s="709"/>
    </row>
    <row r="456" spans="1:17" ht="15.75" thickBot="1" x14ac:dyDescent="0.3">
      <c r="A456" s="727"/>
      <c r="B456" s="725"/>
      <c r="C456" s="707"/>
      <c r="D456" s="707"/>
      <c r="E456" s="707"/>
      <c r="F456" s="707"/>
      <c r="G456" s="725"/>
      <c r="H456" s="696"/>
      <c r="I456" s="696"/>
      <c r="J456" s="696"/>
      <c r="K456" s="712"/>
      <c r="L456" s="712"/>
      <c r="M456" s="712"/>
      <c r="N456" s="712"/>
      <c r="O456" s="696"/>
      <c r="P456" s="696"/>
      <c r="Q456" s="710"/>
    </row>
    <row r="457" spans="1:17" ht="144.75" thickBot="1" x14ac:dyDescent="0.3">
      <c r="A457" s="55">
        <v>1</v>
      </c>
      <c r="B457" s="56">
        <v>22106</v>
      </c>
      <c r="C457" s="174" t="s">
        <v>379</v>
      </c>
      <c r="D457" s="174" t="s">
        <v>71</v>
      </c>
      <c r="E457" s="174" t="s">
        <v>72</v>
      </c>
      <c r="F457" s="184">
        <f>I457/H457</f>
        <v>945</v>
      </c>
      <c r="G457" s="174" t="s">
        <v>31</v>
      </c>
      <c r="H457" s="149">
        <v>25</v>
      </c>
      <c r="I457" s="179">
        <v>23625</v>
      </c>
      <c r="J457" s="57" t="s">
        <v>28</v>
      </c>
      <c r="K457" s="58">
        <v>0.25</v>
      </c>
      <c r="L457" s="58">
        <v>0.25</v>
      </c>
      <c r="M457" s="58">
        <v>0.25</v>
      </c>
      <c r="N457" s="58">
        <v>0.25</v>
      </c>
      <c r="O457" s="59" t="s">
        <v>29</v>
      </c>
      <c r="P457" s="60"/>
      <c r="Q457" s="235" t="s">
        <v>30</v>
      </c>
    </row>
    <row r="458" spans="1:17" ht="15.75" thickTop="1" x14ac:dyDescent="0.25">
      <c r="A458" s="76"/>
      <c r="B458" s="76"/>
      <c r="C458" s="12"/>
      <c r="D458" s="13"/>
      <c r="E458" s="13"/>
      <c r="F458" s="27"/>
      <c r="G458" s="12"/>
      <c r="H458" s="29"/>
      <c r="I458" s="82"/>
      <c r="J458" s="78"/>
      <c r="K458" s="79"/>
      <c r="L458" s="79"/>
      <c r="M458" s="79"/>
      <c r="N458" s="79"/>
      <c r="O458" s="80"/>
      <c r="Q458" s="81"/>
    </row>
    <row r="459" spans="1:17" x14ac:dyDescent="0.25">
      <c r="A459" s="76"/>
      <c r="B459" s="76"/>
      <c r="C459" s="12"/>
      <c r="D459" s="13"/>
      <c r="E459" s="13"/>
      <c r="F459" s="27"/>
      <c r="G459" s="12"/>
      <c r="H459" s="29"/>
      <c r="I459" s="583">
        <f>SUM(I457:I458)</f>
        <v>23625</v>
      </c>
      <c r="J459" s="78"/>
      <c r="K459" s="79"/>
      <c r="L459" s="79"/>
      <c r="M459" s="79"/>
      <c r="N459" s="79"/>
      <c r="O459" s="80"/>
      <c r="Q459" s="81"/>
    </row>
    <row r="460" spans="1:17" x14ac:dyDescent="0.25">
      <c r="A460" s="76"/>
      <c r="B460" s="76"/>
      <c r="C460" s="12"/>
      <c r="D460" s="13"/>
      <c r="E460" s="13"/>
      <c r="F460" s="27"/>
      <c r="G460" s="12"/>
      <c r="H460" s="29"/>
      <c r="I460" s="82"/>
      <c r="J460" s="78"/>
      <c r="K460" s="79"/>
      <c r="L460" s="79"/>
      <c r="M460" s="79"/>
      <c r="N460" s="79"/>
      <c r="O460" s="80"/>
      <c r="Q460" s="81"/>
    </row>
    <row r="461" spans="1:17" x14ac:dyDescent="0.25">
      <c r="A461" s="76"/>
      <c r="B461" s="76"/>
      <c r="C461" s="12"/>
      <c r="D461" s="13"/>
      <c r="E461" s="13"/>
      <c r="F461" s="27"/>
      <c r="G461" s="12"/>
      <c r="H461" s="29"/>
      <c r="I461" s="82"/>
      <c r="J461" s="78"/>
      <c r="K461" s="79"/>
      <c r="L461" s="79"/>
      <c r="M461" s="79"/>
      <c r="N461" s="79"/>
      <c r="O461" s="80"/>
      <c r="Q461" s="81"/>
    </row>
    <row r="462" spans="1:17" x14ac:dyDescent="0.25">
      <c r="A462" s="76"/>
      <c r="B462" s="76"/>
      <c r="C462" s="12"/>
      <c r="D462" s="13"/>
      <c r="E462" s="13"/>
      <c r="F462" s="27"/>
      <c r="G462" s="12"/>
      <c r="H462" s="29"/>
      <c r="I462" s="82"/>
      <c r="J462" s="78"/>
      <c r="K462" s="79"/>
      <c r="L462" s="79"/>
      <c r="M462" s="79"/>
      <c r="N462" s="79"/>
      <c r="O462" s="80"/>
      <c r="Q462" s="81"/>
    </row>
    <row r="463" spans="1:17" x14ac:dyDescent="0.25">
      <c r="A463" s="76"/>
      <c r="B463" s="76"/>
      <c r="C463" s="12"/>
      <c r="D463" s="13"/>
      <c r="E463" s="13"/>
      <c r="F463" s="27"/>
      <c r="G463" s="12"/>
      <c r="H463" s="29"/>
      <c r="I463" s="82"/>
      <c r="J463" s="78"/>
      <c r="K463" s="79"/>
      <c r="L463" s="79"/>
      <c r="M463" s="79"/>
      <c r="N463" s="79"/>
      <c r="O463" s="80"/>
      <c r="Q463" s="81"/>
    </row>
    <row r="464" spans="1:17" x14ac:dyDescent="0.25">
      <c r="A464" s="76"/>
      <c r="B464" s="76"/>
      <c r="C464" s="12"/>
      <c r="D464" s="13"/>
      <c r="E464" s="13"/>
      <c r="F464" s="27"/>
      <c r="G464" s="12"/>
      <c r="H464" s="29"/>
      <c r="I464" s="82"/>
      <c r="J464" s="78"/>
      <c r="K464" s="79"/>
      <c r="L464" s="79"/>
      <c r="M464" s="79"/>
      <c r="N464" s="79"/>
      <c r="O464" s="80"/>
      <c r="Q464" s="81"/>
    </row>
    <row r="465" spans="1:17" x14ac:dyDescent="0.25">
      <c r="A465" s="76"/>
      <c r="B465" s="76"/>
      <c r="C465" s="12"/>
      <c r="D465" s="13"/>
      <c r="E465" s="13"/>
      <c r="F465" s="27"/>
      <c r="G465" s="12"/>
      <c r="H465" s="29"/>
      <c r="I465" s="82"/>
      <c r="J465" s="78"/>
      <c r="K465" s="79"/>
      <c r="L465" s="79"/>
      <c r="M465" s="79"/>
      <c r="N465" s="79"/>
      <c r="O465" s="80"/>
      <c r="Q465" s="81"/>
    </row>
    <row r="466" spans="1:17" x14ac:dyDescent="0.25">
      <c r="A466" s="76"/>
      <c r="B466" s="76"/>
      <c r="C466" s="12"/>
      <c r="D466" s="13"/>
      <c r="E466" s="13"/>
      <c r="F466" s="27"/>
      <c r="G466" s="12"/>
      <c r="H466" s="29"/>
      <c r="I466" s="82"/>
      <c r="J466" s="78"/>
      <c r="K466" s="79"/>
      <c r="L466" s="79"/>
      <c r="M466" s="79"/>
      <c r="N466" s="79"/>
      <c r="O466" s="80"/>
      <c r="Q466" s="81"/>
    </row>
    <row r="467" spans="1:17" x14ac:dyDescent="0.25">
      <c r="A467" s="76"/>
      <c r="B467" s="76"/>
      <c r="C467" s="12"/>
      <c r="D467" s="13"/>
      <c r="E467" s="13"/>
      <c r="F467" s="27"/>
      <c r="G467" s="12"/>
      <c r="H467" s="29"/>
      <c r="I467" s="82"/>
      <c r="J467" s="78"/>
      <c r="K467" s="79"/>
      <c r="L467" s="79"/>
      <c r="M467" s="79"/>
      <c r="N467" s="79"/>
      <c r="O467" s="80"/>
      <c r="Q467" s="81"/>
    </row>
    <row r="468" spans="1:17" x14ac:dyDescent="0.25">
      <c r="A468" s="76"/>
      <c r="B468" s="76"/>
      <c r="C468" s="12"/>
      <c r="D468" s="13"/>
      <c r="E468" s="13"/>
      <c r="F468" s="27"/>
      <c r="G468" s="12"/>
      <c r="H468" s="29"/>
      <c r="I468" s="82"/>
      <c r="J468" s="78"/>
      <c r="K468" s="79"/>
      <c r="L468" s="79"/>
      <c r="M468" s="79"/>
      <c r="N468" s="79"/>
      <c r="O468" s="80"/>
      <c r="Q468" s="81"/>
    </row>
    <row r="469" spans="1:17" x14ac:dyDescent="0.25">
      <c r="A469" s="76"/>
      <c r="B469" s="76"/>
      <c r="C469" s="12"/>
      <c r="D469" s="13"/>
      <c r="E469" s="13"/>
      <c r="F469" s="27"/>
      <c r="G469" s="12"/>
      <c r="H469" s="29"/>
      <c r="I469" s="82"/>
      <c r="J469" s="78"/>
      <c r="K469" s="79"/>
      <c r="L469" s="79"/>
      <c r="M469" s="79"/>
      <c r="N469" s="79"/>
      <c r="O469" s="80"/>
      <c r="Q469" s="81"/>
    </row>
    <row r="470" spans="1:17" x14ac:dyDescent="0.25">
      <c r="A470" s="76"/>
      <c r="B470" s="76"/>
      <c r="C470" s="12"/>
      <c r="D470" s="13"/>
      <c r="E470" s="13"/>
      <c r="F470" s="27"/>
      <c r="G470" s="12"/>
      <c r="H470" s="29"/>
      <c r="I470" s="82"/>
      <c r="J470" s="78"/>
      <c r="K470" s="79"/>
      <c r="L470" s="79"/>
      <c r="M470" s="79"/>
      <c r="N470" s="79"/>
      <c r="O470" s="80"/>
      <c r="Q470" s="81"/>
    </row>
    <row r="471" spans="1:17" x14ac:dyDescent="0.25">
      <c r="A471" s="76"/>
      <c r="B471" s="76"/>
      <c r="C471" s="12"/>
      <c r="D471" s="13"/>
      <c r="E471" s="13"/>
      <c r="F471" s="27"/>
      <c r="G471" s="12"/>
      <c r="H471" s="29"/>
      <c r="I471" s="82"/>
      <c r="J471" s="78"/>
      <c r="K471" s="79"/>
      <c r="L471" s="79"/>
      <c r="M471" s="79"/>
      <c r="N471" s="79"/>
      <c r="O471" s="80"/>
      <c r="Q471" s="81"/>
    </row>
    <row r="472" spans="1:17" x14ac:dyDescent="0.25">
      <c r="A472" s="76"/>
      <c r="B472" s="76"/>
      <c r="C472" s="12"/>
      <c r="D472" s="13"/>
      <c r="E472" s="13"/>
      <c r="F472" s="27"/>
      <c r="G472" s="12"/>
      <c r="H472" s="29"/>
      <c r="I472" s="82"/>
      <c r="J472" s="78"/>
      <c r="K472" s="79"/>
      <c r="L472" s="79"/>
      <c r="M472" s="79"/>
      <c r="N472" s="79"/>
      <c r="O472" s="80"/>
      <c r="Q472" s="81"/>
    </row>
    <row r="473" spans="1:17" x14ac:dyDescent="0.25">
      <c r="A473" s="76"/>
      <c r="B473" s="76"/>
      <c r="C473" s="12"/>
      <c r="D473" s="13"/>
      <c r="E473" s="13"/>
      <c r="F473" s="27"/>
      <c r="G473" s="12"/>
      <c r="H473" s="29"/>
      <c r="I473" s="82"/>
      <c r="J473" s="78"/>
      <c r="K473" s="79"/>
      <c r="L473" s="79"/>
      <c r="M473" s="79"/>
      <c r="N473" s="79"/>
      <c r="O473" s="80"/>
      <c r="Q473" s="81"/>
    </row>
    <row r="474" spans="1:17" x14ac:dyDescent="0.25">
      <c r="A474" s="76"/>
      <c r="B474" s="76"/>
      <c r="C474" s="12"/>
      <c r="D474" s="13"/>
      <c r="E474" s="13"/>
      <c r="F474" s="27"/>
      <c r="G474" s="12"/>
      <c r="H474" s="29"/>
      <c r="I474" s="82"/>
      <c r="J474" s="78"/>
      <c r="K474" s="79"/>
      <c r="L474" s="79"/>
      <c r="M474" s="79"/>
      <c r="N474" s="79"/>
      <c r="O474" s="80"/>
      <c r="Q474" s="81"/>
    </row>
    <row r="475" spans="1:17" x14ac:dyDescent="0.25">
      <c r="A475" s="706" t="s">
        <v>0</v>
      </c>
      <c r="B475" s="706"/>
      <c r="C475" s="706"/>
      <c r="D475" s="706"/>
      <c r="E475" s="706"/>
      <c r="F475" s="706"/>
      <c r="G475" s="706"/>
      <c r="H475" s="706"/>
      <c r="I475" s="706"/>
      <c r="J475" s="706"/>
      <c r="K475" s="706"/>
      <c r="L475" s="706"/>
      <c r="M475" s="706"/>
      <c r="N475" s="706"/>
      <c r="O475" s="706"/>
      <c r="P475" s="706"/>
      <c r="Q475" s="706"/>
    </row>
    <row r="476" spans="1:17" x14ac:dyDescent="0.25">
      <c r="A476" s="713" t="s">
        <v>1</v>
      </c>
      <c r="B476" s="713"/>
      <c r="C476" s="713"/>
      <c r="D476" s="713"/>
      <c r="E476" s="713"/>
      <c r="F476" s="713"/>
      <c r="G476" s="713"/>
      <c r="H476" s="713"/>
      <c r="I476" s="713"/>
      <c r="J476" s="713"/>
      <c r="K476" s="713"/>
      <c r="L476" s="713"/>
      <c r="M476" s="713"/>
      <c r="N476" s="713"/>
      <c r="O476" s="713"/>
      <c r="P476" s="713"/>
      <c r="Q476" s="713"/>
    </row>
    <row r="477" spans="1:17" x14ac:dyDescent="0.25">
      <c r="A477" s="713" t="s">
        <v>2</v>
      </c>
      <c r="B477" s="713"/>
      <c r="C477" s="713"/>
      <c r="D477" s="713"/>
      <c r="E477" s="713"/>
      <c r="F477" s="713"/>
      <c r="G477" s="713"/>
      <c r="H477" s="713"/>
      <c r="I477" s="713"/>
      <c r="J477" s="713"/>
      <c r="K477" s="713"/>
      <c r="L477" s="713"/>
      <c r="M477" s="713"/>
      <c r="N477" s="713"/>
      <c r="O477" s="713"/>
      <c r="P477" s="713"/>
      <c r="Q477" s="713"/>
    </row>
    <row r="478" spans="1:17" x14ac:dyDescent="0.25">
      <c r="A478" s="713" t="s">
        <v>3</v>
      </c>
      <c r="B478" s="713"/>
      <c r="C478" s="713"/>
      <c r="D478" s="713"/>
      <c r="E478" s="713"/>
      <c r="F478" s="713"/>
      <c r="G478" s="713"/>
      <c r="H478" s="713"/>
      <c r="I478" s="713"/>
      <c r="J478" s="713"/>
      <c r="K478" s="713"/>
      <c r="L478" s="713"/>
      <c r="M478" s="713"/>
      <c r="N478" s="713"/>
      <c r="O478" s="713"/>
      <c r="P478" s="713"/>
      <c r="Q478" s="713"/>
    </row>
    <row r="479" spans="1:17" x14ac:dyDescent="0.25">
      <c r="A479" s="713" t="s">
        <v>494</v>
      </c>
      <c r="B479" s="713"/>
      <c r="C479" s="713"/>
      <c r="D479" s="713"/>
      <c r="E479" s="713"/>
      <c r="F479" s="713"/>
      <c r="G479" s="713"/>
      <c r="H479" s="713"/>
      <c r="I479" s="713"/>
      <c r="J479" s="713"/>
      <c r="K479" s="713"/>
      <c r="L479" s="713"/>
      <c r="M479" s="713"/>
      <c r="N479" s="713"/>
      <c r="O479" s="713"/>
      <c r="P479" s="713"/>
      <c r="Q479" s="713"/>
    </row>
    <row r="480" spans="1:17" x14ac:dyDescent="0.25">
      <c r="A480" s="714" t="s">
        <v>4</v>
      </c>
      <c r="B480" s="714"/>
      <c r="C480" s="714"/>
      <c r="D480" s="714"/>
      <c r="E480" s="714"/>
      <c r="F480" s="714"/>
      <c r="G480" s="714"/>
      <c r="H480" s="714"/>
      <c r="I480" s="714"/>
      <c r="J480" s="714"/>
      <c r="K480" s="714"/>
      <c r="L480" s="714"/>
      <c r="M480" s="714"/>
      <c r="N480" s="714"/>
      <c r="O480" s="714"/>
      <c r="P480" s="714"/>
      <c r="Q480" s="714"/>
    </row>
    <row r="481" spans="1:17" x14ac:dyDescent="0.25">
      <c r="A481" s="706" t="s">
        <v>80</v>
      </c>
      <c r="B481" s="706"/>
      <c r="C481" s="706"/>
      <c r="D481" s="706"/>
      <c r="E481" s="706"/>
      <c r="F481" s="706"/>
      <c r="G481" s="706"/>
      <c r="H481" s="706"/>
      <c r="I481" s="706"/>
      <c r="J481" s="706"/>
      <c r="K481" s="706"/>
      <c r="L481" s="706"/>
      <c r="M481" s="706"/>
      <c r="N481" s="706"/>
      <c r="O481" s="706"/>
      <c r="P481" s="706"/>
      <c r="Q481" s="706"/>
    </row>
    <row r="482" spans="1:17" ht="18.75" thickBot="1" x14ac:dyDescent="0.3">
      <c r="A482" s="2"/>
      <c r="B482" s="2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2"/>
      <c r="P482" s="2"/>
      <c r="Q482" s="2"/>
    </row>
    <row r="483" spans="1:17" ht="15.75" thickTop="1" x14ac:dyDescent="0.25">
      <c r="A483" s="698" t="s">
        <v>6</v>
      </c>
      <c r="B483" s="700" t="s">
        <v>7</v>
      </c>
      <c r="C483" s="702" t="s">
        <v>8</v>
      </c>
      <c r="D483" s="702" t="s">
        <v>9</v>
      </c>
      <c r="E483" s="702" t="s">
        <v>10</v>
      </c>
      <c r="F483" s="702" t="s">
        <v>11</v>
      </c>
      <c r="G483" s="700" t="s">
        <v>12</v>
      </c>
      <c r="H483" s="704" t="s">
        <v>13</v>
      </c>
      <c r="I483" s="704" t="s">
        <v>14</v>
      </c>
      <c r="J483" s="704" t="s">
        <v>15</v>
      </c>
      <c r="K483" s="715" t="s">
        <v>16</v>
      </c>
      <c r="L483" s="716"/>
      <c r="M483" s="716"/>
      <c r="N483" s="717"/>
      <c r="O483" s="721" t="s">
        <v>17</v>
      </c>
      <c r="P483" s="722"/>
      <c r="Q483" s="708" t="s">
        <v>18</v>
      </c>
    </row>
    <row r="484" spans="1:17" x14ac:dyDescent="0.25">
      <c r="A484" s="699"/>
      <c r="B484" s="701"/>
      <c r="C484" s="703"/>
      <c r="D484" s="703"/>
      <c r="E484" s="703"/>
      <c r="F484" s="703"/>
      <c r="G484" s="701"/>
      <c r="H484" s="705"/>
      <c r="I484" s="705"/>
      <c r="J484" s="705"/>
      <c r="K484" s="718"/>
      <c r="L484" s="719"/>
      <c r="M484" s="719"/>
      <c r="N484" s="720"/>
      <c r="O484" s="723"/>
      <c r="P484" s="724"/>
      <c r="Q484" s="709"/>
    </row>
    <row r="485" spans="1:17" x14ac:dyDescent="0.25">
      <c r="A485" s="699"/>
      <c r="B485" s="701"/>
      <c r="C485" s="703"/>
      <c r="D485" s="703"/>
      <c r="E485" s="703"/>
      <c r="F485" s="703"/>
      <c r="G485" s="701"/>
      <c r="H485" s="705"/>
      <c r="I485" s="705"/>
      <c r="J485" s="705"/>
      <c r="K485" s="711" t="s">
        <v>19</v>
      </c>
      <c r="L485" s="711" t="s">
        <v>20</v>
      </c>
      <c r="M485" s="711" t="s">
        <v>21</v>
      </c>
      <c r="N485" s="711" t="s">
        <v>22</v>
      </c>
      <c r="O485" s="695" t="s">
        <v>23</v>
      </c>
      <c r="P485" s="695" t="s">
        <v>24</v>
      </c>
      <c r="Q485" s="709"/>
    </row>
    <row r="486" spans="1:17" ht="15.75" thickBot="1" x14ac:dyDescent="0.3">
      <c r="A486" s="727"/>
      <c r="B486" s="725"/>
      <c r="C486" s="707"/>
      <c r="D486" s="707"/>
      <c r="E486" s="707"/>
      <c r="F486" s="707"/>
      <c r="G486" s="725"/>
      <c r="H486" s="696"/>
      <c r="I486" s="696"/>
      <c r="J486" s="696"/>
      <c r="K486" s="712"/>
      <c r="L486" s="712"/>
      <c r="M486" s="712"/>
      <c r="N486" s="712"/>
      <c r="O486" s="696"/>
      <c r="P486" s="696"/>
      <c r="Q486" s="710"/>
    </row>
    <row r="487" spans="1:17" ht="144.75" thickBot="1" x14ac:dyDescent="0.3">
      <c r="A487" s="55">
        <v>1</v>
      </c>
      <c r="B487" s="56">
        <v>26101</v>
      </c>
      <c r="C487" s="174" t="s">
        <v>380</v>
      </c>
      <c r="D487" s="174" t="s">
        <v>71</v>
      </c>
      <c r="E487" s="174" t="s">
        <v>72</v>
      </c>
      <c r="F487" s="584">
        <v>45455</v>
      </c>
      <c r="G487" s="174" t="s">
        <v>81</v>
      </c>
      <c r="H487" s="149">
        <v>22</v>
      </c>
      <c r="I487" s="179">
        <v>1000000</v>
      </c>
      <c r="J487" s="57" t="s">
        <v>28</v>
      </c>
      <c r="K487" s="58">
        <v>0.25</v>
      </c>
      <c r="L487" s="58">
        <v>0.25</v>
      </c>
      <c r="M487" s="58">
        <v>0.25</v>
      </c>
      <c r="N487" s="58">
        <v>0.25</v>
      </c>
      <c r="O487" s="59" t="s">
        <v>29</v>
      </c>
      <c r="P487" s="60"/>
      <c r="Q487" s="235" t="s">
        <v>30</v>
      </c>
    </row>
    <row r="488" spans="1:17" ht="15.75" thickTop="1" x14ac:dyDescent="0.25">
      <c r="G488" s="62"/>
      <c r="I488" s="114"/>
    </row>
    <row r="489" spans="1:17" x14ac:dyDescent="0.25">
      <c r="G489" s="62"/>
      <c r="I489" s="114"/>
    </row>
    <row r="490" spans="1:17" x14ac:dyDescent="0.25">
      <c r="G490" s="62"/>
      <c r="I490" s="114"/>
    </row>
    <row r="491" spans="1:17" x14ac:dyDescent="0.25">
      <c r="G491" s="62"/>
      <c r="I491" s="114">
        <f>SUM(I487:I490)</f>
        <v>1000000</v>
      </c>
    </row>
    <row r="492" spans="1:17" x14ac:dyDescent="0.25">
      <c r="G492" s="62"/>
      <c r="I492" s="114"/>
    </row>
    <row r="493" spans="1:17" x14ac:dyDescent="0.25">
      <c r="G493" s="62"/>
      <c r="I493" s="114"/>
    </row>
    <row r="494" spans="1:17" x14ac:dyDescent="0.25">
      <c r="G494" s="62"/>
      <c r="I494" s="114"/>
    </row>
    <row r="495" spans="1:17" x14ac:dyDescent="0.25">
      <c r="G495" s="62"/>
      <c r="I495" s="114"/>
    </row>
    <row r="496" spans="1:17" x14ac:dyDescent="0.25">
      <c r="G496" s="62"/>
      <c r="I496" s="114"/>
    </row>
    <row r="497" spans="7:9" x14ac:dyDescent="0.25">
      <c r="G497" s="62"/>
      <c r="I497" s="114"/>
    </row>
    <row r="498" spans="7:9" x14ac:dyDescent="0.25">
      <c r="G498" s="62"/>
      <c r="I498" s="114"/>
    </row>
    <row r="499" spans="7:9" x14ac:dyDescent="0.25">
      <c r="G499" s="62"/>
      <c r="I499" s="114"/>
    </row>
    <row r="500" spans="7:9" x14ac:dyDescent="0.25">
      <c r="G500" s="62"/>
      <c r="I500" s="114"/>
    </row>
    <row r="501" spans="7:9" x14ac:dyDescent="0.25">
      <c r="G501" s="62"/>
      <c r="I501" s="114"/>
    </row>
    <row r="502" spans="7:9" x14ac:dyDescent="0.25">
      <c r="G502" s="62"/>
      <c r="I502" s="114"/>
    </row>
    <row r="503" spans="7:9" x14ac:dyDescent="0.25">
      <c r="G503" s="62"/>
      <c r="I503" s="114"/>
    </row>
    <row r="504" spans="7:9" x14ac:dyDescent="0.25">
      <c r="G504" s="62"/>
      <c r="I504" s="114"/>
    </row>
    <row r="505" spans="7:9" x14ac:dyDescent="0.25">
      <c r="G505" s="62"/>
      <c r="I505" s="114"/>
    </row>
    <row r="506" spans="7:9" x14ac:dyDescent="0.25">
      <c r="G506" s="62"/>
      <c r="I506" s="114"/>
    </row>
    <row r="507" spans="7:9" x14ac:dyDescent="0.25">
      <c r="G507" s="62"/>
      <c r="I507" s="114"/>
    </row>
    <row r="508" spans="7:9" x14ac:dyDescent="0.25">
      <c r="G508" s="62"/>
      <c r="I508" s="114"/>
    </row>
    <row r="509" spans="7:9" x14ac:dyDescent="0.25">
      <c r="G509" s="62"/>
      <c r="I509" s="114"/>
    </row>
    <row r="510" spans="7:9" x14ac:dyDescent="0.25">
      <c r="G510" s="62"/>
      <c r="I510" s="114"/>
    </row>
    <row r="511" spans="7:9" x14ac:dyDescent="0.25">
      <c r="G511" s="62"/>
      <c r="I511" s="114"/>
    </row>
    <row r="512" spans="7:9" x14ac:dyDescent="0.25">
      <c r="G512" s="62"/>
      <c r="I512" s="114"/>
    </row>
    <row r="513" spans="1:17" x14ac:dyDescent="0.25">
      <c r="G513" s="62"/>
      <c r="I513" s="114"/>
    </row>
    <row r="514" spans="1:17" x14ac:dyDescent="0.25">
      <c r="A514" s="706" t="s">
        <v>0</v>
      </c>
      <c r="B514" s="706"/>
      <c r="C514" s="706"/>
      <c r="D514" s="706"/>
      <c r="E514" s="706"/>
      <c r="F514" s="706"/>
      <c r="G514" s="706"/>
      <c r="H514" s="706"/>
      <c r="I514" s="706"/>
      <c r="J514" s="706"/>
      <c r="K514" s="706"/>
      <c r="L514" s="706"/>
      <c r="M514" s="706"/>
      <c r="N514" s="706"/>
      <c r="O514" s="706"/>
      <c r="P514" s="706"/>
      <c r="Q514" s="706"/>
    </row>
    <row r="515" spans="1:17" x14ac:dyDescent="0.25">
      <c r="A515" s="713" t="s">
        <v>1</v>
      </c>
      <c r="B515" s="713"/>
      <c r="C515" s="713"/>
      <c r="D515" s="713"/>
      <c r="E515" s="713"/>
      <c r="F515" s="713"/>
      <c r="G515" s="713"/>
      <c r="H515" s="713"/>
      <c r="I515" s="713"/>
      <c r="J515" s="713"/>
      <c r="K515" s="713"/>
      <c r="L515" s="713"/>
      <c r="M515" s="713"/>
      <c r="N515" s="713"/>
      <c r="O515" s="713"/>
      <c r="P515" s="713"/>
      <c r="Q515" s="713"/>
    </row>
    <row r="516" spans="1:17" x14ac:dyDescent="0.25">
      <c r="A516" s="713" t="s">
        <v>2</v>
      </c>
      <c r="B516" s="713"/>
      <c r="C516" s="713"/>
      <c r="D516" s="713"/>
      <c r="E516" s="713"/>
      <c r="F516" s="713"/>
      <c r="G516" s="713"/>
      <c r="H516" s="713"/>
      <c r="I516" s="713"/>
      <c r="J516" s="713"/>
      <c r="K516" s="713"/>
      <c r="L516" s="713"/>
      <c r="M516" s="713"/>
      <c r="N516" s="713"/>
      <c r="O516" s="713"/>
      <c r="P516" s="713"/>
      <c r="Q516" s="713"/>
    </row>
    <row r="517" spans="1:17" x14ac:dyDescent="0.25">
      <c r="A517" s="713" t="s">
        <v>3</v>
      </c>
      <c r="B517" s="713"/>
      <c r="C517" s="713"/>
      <c r="D517" s="713"/>
      <c r="E517" s="713"/>
      <c r="F517" s="713"/>
      <c r="G517" s="713"/>
      <c r="H517" s="713"/>
      <c r="I517" s="713"/>
      <c r="J517" s="713"/>
      <c r="K517" s="713"/>
      <c r="L517" s="713"/>
      <c r="M517" s="713"/>
      <c r="N517" s="713"/>
      <c r="O517" s="713"/>
      <c r="P517" s="713"/>
      <c r="Q517" s="713"/>
    </row>
    <row r="518" spans="1:17" x14ac:dyDescent="0.25">
      <c r="A518" s="713" t="s">
        <v>494</v>
      </c>
      <c r="B518" s="713"/>
      <c r="C518" s="713"/>
      <c r="D518" s="713"/>
      <c r="E518" s="713"/>
      <c r="F518" s="713"/>
      <c r="G518" s="713"/>
      <c r="H518" s="713"/>
      <c r="I518" s="713"/>
      <c r="J518" s="713"/>
      <c r="K518" s="713"/>
      <c r="L518" s="713"/>
      <c r="M518" s="713"/>
      <c r="N518" s="713"/>
      <c r="O518" s="713"/>
      <c r="P518" s="713"/>
      <c r="Q518" s="713"/>
    </row>
    <row r="519" spans="1:17" x14ac:dyDescent="0.25">
      <c r="A519" s="714" t="s">
        <v>4</v>
      </c>
      <c r="B519" s="714"/>
      <c r="C519" s="714"/>
      <c r="D519" s="714"/>
      <c r="E519" s="714"/>
      <c r="F519" s="714"/>
      <c r="G519" s="714"/>
      <c r="H519" s="714"/>
      <c r="I519" s="714"/>
      <c r="J519" s="714"/>
      <c r="K519" s="714"/>
      <c r="L519" s="714"/>
      <c r="M519" s="714"/>
      <c r="N519" s="714"/>
      <c r="O519" s="714"/>
      <c r="P519" s="714"/>
      <c r="Q519" s="714"/>
    </row>
    <row r="520" spans="1:17" x14ac:dyDescent="0.25">
      <c r="A520" s="706" t="s">
        <v>173</v>
      </c>
      <c r="B520" s="706"/>
      <c r="C520" s="706"/>
      <c r="D520" s="706"/>
      <c r="E520" s="706"/>
      <c r="F520" s="706"/>
      <c r="G520" s="706"/>
      <c r="H520" s="706"/>
      <c r="I520" s="706"/>
      <c r="J520" s="706"/>
      <c r="K520" s="706"/>
      <c r="L520" s="706"/>
      <c r="M520" s="706"/>
      <c r="N520" s="706"/>
      <c r="O520" s="706"/>
      <c r="P520" s="706"/>
      <c r="Q520" s="706"/>
    </row>
    <row r="521" spans="1:17" ht="18.75" thickBot="1" x14ac:dyDescent="0.3">
      <c r="A521" s="2"/>
      <c r="B521" s="2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2"/>
      <c r="P521" s="2"/>
      <c r="Q521" s="2"/>
    </row>
    <row r="522" spans="1:17" ht="15.75" thickTop="1" x14ac:dyDescent="0.25">
      <c r="A522" s="698" t="s">
        <v>6</v>
      </c>
      <c r="B522" s="700" t="s">
        <v>7</v>
      </c>
      <c r="C522" s="702" t="s">
        <v>8</v>
      </c>
      <c r="D522" s="702" t="s">
        <v>9</v>
      </c>
      <c r="E522" s="702" t="s">
        <v>10</v>
      </c>
      <c r="F522" s="702" t="s">
        <v>11</v>
      </c>
      <c r="G522" s="700" t="s">
        <v>12</v>
      </c>
      <c r="H522" s="704" t="s">
        <v>13</v>
      </c>
      <c r="I522" s="704" t="s">
        <v>14</v>
      </c>
      <c r="J522" s="704" t="s">
        <v>15</v>
      </c>
      <c r="K522" s="715" t="s">
        <v>16</v>
      </c>
      <c r="L522" s="716"/>
      <c r="M522" s="716"/>
      <c r="N522" s="717"/>
      <c r="O522" s="721" t="s">
        <v>17</v>
      </c>
      <c r="P522" s="722"/>
      <c r="Q522" s="708" t="s">
        <v>18</v>
      </c>
    </row>
    <row r="523" spans="1:17" x14ac:dyDescent="0.25">
      <c r="A523" s="699"/>
      <c r="B523" s="701"/>
      <c r="C523" s="703"/>
      <c r="D523" s="703"/>
      <c r="E523" s="703"/>
      <c r="F523" s="703"/>
      <c r="G523" s="701"/>
      <c r="H523" s="705"/>
      <c r="I523" s="705"/>
      <c r="J523" s="705"/>
      <c r="K523" s="718"/>
      <c r="L523" s="719"/>
      <c r="M523" s="719"/>
      <c r="N523" s="720"/>
      <c r="O523" s="723"/>
      <c r="P523" s="724"/>
      <c r="Q523" s="709"/>
    </row>
    <row r="524" spans="1:17" x14ac:dyDescent="0.25">
      <c r="A524" s="699"/>
      <c r="B524" s="701"/>
      <c r="C524" s="703"/>
      <c r="D524" s="703"/>
      <c r="E524" s="703"/>
      <c r="F524" s="703"/>
      <c r="G524" s="701"/>
      <c r="H524" s="705"/>
      <c r="I524" s="705"/>
      <c r="J524" s="705"/>
      <c r="K524" s="738" t="s">
        <v>19</v>
      </c>
      <c r="L524" s="738" t="s">
        <v>20</v>
      </c>
      <c r="M524" s="738" t="s">
        <v>21</v>
      </c>
      <c r="N524" s="738" t="s">
        <v>22</v>
      </c>
      <c r="O524" s="740" t="s">
        <v>23</v>
      </c>
      <c r="P524" s="740" t="s">
        <v>24</v>
      </c>
      <c r="Q524" s="709"/>
    </row>
    <row r="525" spans="1:17" ht="15.75" thickBot="1" x14ac:dyDescent="0.3">
      <c r="A525" s="727"/>
      <c r="B525" s="725"/>
      <c r="C525" s="707"/>
      <c r="D525" s="707"/>
      <c r="E525" s="707"/>
      <c r="F525" s="707"/>
      <c r="G525" s="725"/>
      <c r="H525" s="696"/>
      <c r="I525" s="696"/>
      <c r="J525" s="696"/>
      <c r="K525" s="739"/>
      <c r="L525" s="739"/>
      <c r="M525" s="739"/>
      <c r="N525" s="739"/>
      <c r="O525" s="741"/>
      <c r="P525" s="741"/>
      <c r="Q525" s="710"/>
    </row>
    <row r="526" spans="1:17" ht="124.5" thickBot="1" x14ac:dyDescent="0.3">
      <c r="A526" s="285">
        <v>1</v>
      </c>
      <c r="B526" s="286">
        <v>27101</v>
      </c>
      <c r="C526" s="164" t="s">
        <v>381</v>
      </c>
      <c r="D526" s="165" t="s">
        <v>71</v>
      </c>
      <c r="E526" s="165" t="s">
        <v>72</v>
      </c>
      <c r="F526" s="71">
        <v>50</v>
      </c>
      <c r="G526" s="164" t="s">
        <v>75</v>
      </c>
      <c r="H526" s="72">
        <f>I526/F526</f>
        <v>200</v>
      </c>
      <c r="I526" s="72">
        <v>10000</v>
      </c>
      <c r="J526" s="73" t="s">
        <v>28</v>
      </c>
      <c r="K526" s="74">
        <v>0</v>
      </c>
      <c r="L526" s="74">
        <v>1</v>
      </c>
      <c r="M526" s="74">
        <v>0</v>
      </c>
      <c r="N526" s="74">
        <v>0</v>
      </c>
      <c r="O526" s="75" t="s">
        <v>29</v>
      </c>
      <c r="P526" s="110"/>
      <c r="Q526" s="287" t="s">
        <v>30</v>
      </c>
    </row>
    <row r="527" spans="1:17" ht="15.75" thickTop="1" x14ac:dyDescent="0.25">
      <c r="G527" s="62"/>
      <c r="I527" s="114"/>
    </row>
    <row r="528" spans="1:17" x14ac:dyDescent="0.25">
      <c r="G528" s="62"/>
      <c r="I528" s="114"/>
    </row>
    <row r="529" spans="7:9" x14ac:dyDescent="0.25">
      <c r="G529" s="62"/>
      <c r="I529" s="114">
        <f>SUM(I526:I528)</f>
        <v>10000</v>
      </c>
    </row>
    <row r="530" spans="7:9" x14ac:dyDescent="0.25">
      <c r="G530" s="62"/>
      <c r="I530" s="114"/>
    </row>
    <row r="531" spans="7:9" x14ac:dyDescent="0.25">
      <c r="G531" s="62"/>
      <c r="I531" s="114"/>
    </row>
    <row r="532" spans="7:9" x14ac:dyDescent="0.25">
      <c r="G532" s="62"/>
      <c r="I532" s="114"/>
    </row>
    <row r="533" spans="7:9" x14ac:dyDescent="0.25">
      <c r="G533" s="62"/>
      <c r="I533" s="114"/>
    </row>
    <row r="534" spans="7:9" x14ac:dyDescent="0.25">
      <c r="G534" s="62"/>
      <c r="I534" s="114"/>
    </row>
    <row r="535" spans="7:9" x14ac:dyDescent="0.25">
      <c r="G535" s="62"/>
      <c r="I535" s="114"/>
    </row>
    <row r="536" spans="7:9" x14ac:dyDescent="0.25">
      <c r="G536" s="62"/>
      <c r="I536" s="114"/>
    </row>
    <row r="537" spans="7:9" x14ac:dyDescent="0.25">
      <c r="G537" s="62"/>
      <c r="I537" s="114"/>
    </row>
    <row r="538" spans="7:9" x14ac:dyDescent="0.25">
      <c r="G538" s="62"/>
      <c r="I538" s="114"/>
    </row>
    <row r="539" spans="7:9" x14ac:dyDescent="0.25">
      <c r="G539" s="62"/>
      <c r="I539" s="114"/>
    </row>
    <row r="540" spans="7:9" x14ac:dyDescent="0.25">
      <c r="G540" s="62"/>
      <c r="I540" s="114"/>
    </row>
    <row r="541" spans="7:9" x14ac:dyDescent="0.25">
      <c r="G541" s="62"/>
      <c r="I541" s="114"/>
    </row>
    <row r="542" spans="7:9" x14ac:dyDescent="0.25">
      <c r="G542" s="62"/>
      <c r="I542" s="114"/>
    </row>
    <row r="543" spans="7:9" x14ac:dyDescent="0.25">
      <c r="G543" s="62"/>
      <c r="I543" s="114"/>
    </row>
    <row r="544" spans="7:9" x14ac:dyDescent="0.25">
      <c r="G544" s="62"/>
      <c r="I544" s="114"/>
    </row>
    <row r="545" spans="1:17" x14ac:dyDescent="0.25">
      <c r="G545" s="62"/>
      <c r="I545" s="114"/>
    </row>
    <row r="546" spans="1:17" x14ac:dyDescent="0.25">
      <c r="G546" s="62"/>
      <c r="I546" s="114"/>
    </row>
    <row r="547" spans="1:17" x14ac:dyDescent="0.25">
      <c r="G547" s="62"/>
      <c r="I547" s="114"/>
    </row>
    <row r="548" spans="1:17" x14ac:dyDescent="0.25">
      <c r="G548" s="62"/>
      <c r="I548" s="114"/>
    </row>
    <row r="549" spans="1:17" x14ac:dyDescent="0.25">
      <c r="G549" s="62"/>
      <c r="I549" s="114"/>
    </row>
    <row r="550" spans="1:17" x14ac:dyDescent="0.25">
      <c r="G550" s="62"/>
      <c r="I550" s="114"/>
    </row>
    <row r="551" spans="1:17" x14ac:dyDescent="0.25">
      <c r="G551" s="62"/>
      <c r="I551" s="114"/>
    </row>
    <row r="552" spans="1:17" x14ac:dyDescent="0.25">
      <c r="G552" s="62"/>
      <c r="I552" s="114"/>
    </row>
    <row r="553" spans="1:17" x14ac:dyDescent="0.25">
      <c r="G553" s="62"/>
      <c r="I553" s="114"/>
    </row>
    <row r="554" spans="1:17" x14ac:dyDescent="0.25">
      <c r="G554" s="62"/>
    </row>
    <row r="555" spans="1:17" x14ac:dyDescent="0.25">
      <c r="A555" s="706" t="s">
        <v>0</v>
      </c>
      <c r="B555" s="706"/>
      <c r="C555" s="706"/>
      <c r="D555" s="706"/>
      <c r="E555" s="706"/>
      <c r="F555" s="706"/>
      <c r="G555" s="706"/>
      <c r="H555" s="706"/>
      <c r="I555" s="706"/>
      <c r="J555" s="706"/>
      <c r="K555" s="706"/>
      <c r="L555" s="706"/>
      <c r="M555" s="706"/>
      <c r="N555" s="706"/>
      <c r="O555" s="706"/>
      <c r="P555" s="706"/>
      <c r="Q555" s="706"/>
    </row>
    <row r="556" spans="1:17" x14ac:dyDescent="0.25">
      <c r="A556" s="713" t="s">
        <v>1</v>
      </c>
      <c r="B556" s="713"/>
      <c r="C556" s="713"/>
      <c r="D556" s="713"/>
      <c r="E556" s="713"/>
      <c r="F556" s="713"/>
      <c r="G556" s="713"/>
      <c r="H556" s="713"/>
      <c r="I556" s="713"/>
      <c r="J556" s="713"/>
      <c r="K556" s="713"/>
      <c r="L556" s="713"/>
      <c r="M556" s="713"/>
      <c r="N556" s="713"/>
      <c r="O556" s="713"/>
      <c r="P556" s="713"/>
      <c r="Q556" s="713"/>
    </row>
    <row r="557" spans="1:17" x14ac:dyDescent="0.25">
      <c r="A557" s="713" t="s">
        <v>2</v>
      </c>
      <c r="B557" s="713"/>
      <c r="C557" s="713"/>
      <c r="D557" s="713"/>
      <c r="E557" s="713"/>
      <c r="F557" s="713"/>
      <c r="G557" s="713"/>
      <c r="H557" s="713"/>
      <c r="I557" s="713"/>
      <c r="J557" s="713"/>
      <c r="K557" s="713"/>
      <c r="L557" s="713"/>
      <c r="M557" s="713"/>
      <c r="N557" s="713"/>
      <c r="O557" s="713"/>
      <c r="P557" s="713"/>
      <c r="Q557" s="713"/>
    </row>
    <row r="558" spans="1:17" x14ac:dyDescent="0.25">
      <c r="A558" s="713" t="s">
        <v>3</v>
      </c>
      <c r="B558" s="713"/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3"/>
      <c r="P558" s="713"/>
      <c r="Q558" s="713"/>
    </row>
    <row r="559" spans="1:17" x14ac:dyDescent="0.25">
      <c r="A559" s="713" t="s">
        <v>494</v>
      </c>
      <c r="B559" s="713"/>
      <c r="C559" s="713"/>
      <c r="D559" s="713"/>
      <c r="E559" s="713"/>
      <c r="F559" s="713"/>
      <c r="G559" s="713"/>
      <c r="H559" s="713"/>
      <c r="I559" s="713"/>
      <c r="J559" s="713"/>
      <c r="K559" s="713"/>
      <c r="L559" s="713"/>
      <c r="M559" s="713"/>
      <c r="N559" s="713"/>
      <c r="O559" s="713"/>
      <c r="P559" s="713"/>
      <c r="Q559" s="713"/>
    </row>
    <row r="560" spans="1:17" x14ac:dyDescent="0.25">
      <c r="A560" s="714" t="s">
        <v>4</v>
      </c>
      <c r="B560" s="714"/>
      <c r="C560" s="714"/>
      <c r="D560" s="714"/>
      <c r="E560" s="714"/>
      <c r="F560" s="714"/>
      <c r="G560" s="714"/>
      <c r="H560" s="714"/>
      <c r="I560" s="714"/>
      <c r="J560" s="714"/>
      <c r="K560" s="714"/>
      <c r="L560" s="714"/>
      <c r="M560" s="714"/>
      <c r="N560" s="714"/>
      <c r="O560" s="714"/>
      <c r="P560" s="714"/>
      <c r="Q560" s="714"/>
    </row>
    <row r="561" spans="1:17" x14ac:dyDescent="0.25">
      <c r="A561" s="706" t="s">
        <v>82</v>
      </c>
      <c r="B561" s="706"/>
      <c r="C561" s="706"/>
      <c r="D561" s="706"/>
      <c r="E561" s="706"/>
      <c r="F561" s="706"/>
      <c r="G561" s="706"/>
      <c r="H561" s="706"/>
      <c r="I561" s="706"/>
      <c r="J561" s="706"/>
      <c r="K561" s="706"/>
      <c r="L561" s="706"/>
      <c r="M561" s="706"/>
      <c r="N561" s="706"/>
      <c r="O561" s="706"/>
      <c r="P561" s="706"/>
      <c r="Q561" s="706"/>
    </row>
    <row r="562" spans="1:17" ht="18.75" thickBot="1" x14ac:dyDescent="0.3">
      <c r="A562" s="2"/>
      <c r="B562" s="2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2"/>
      <c r="P562" s="2"/>
      <c r="Q562" s="2"/>
    </row>
    <row r="563" spans="1:17" ht="15.75" thickTop="1" x14ac:dyDescent="0.25">
      <c r="A563" s="698" t="s">
        <v>6</v>
      </c>
      <c r="B563" s="700" t="s">
        <v>7</v>
      </c>
      <c r="C563" s="702" t="s">
        <v>8</v>
      </c>
      <c r="D563" s="702" t="s">
        <v>9</v>
      </c>
      <c r="E563" s="702" t="s">
        <v>10</v>
      </c>
      <c r="F563" s="702" t="s">
        <v>11</v>
      </c>
      <c r="G563" s="700" t="s">
        <v>12</v>
      </c>
      <c r="H563" s="704" t="s">
        <v>13</v>
      </c>
      <c r="I563" s="704" t="s">
        <v>14</v>
      </c>
      <c r="J563" s="704" t="s">
        <v>15</v>
      </c>
      <c r="K563" s="715" t="s">
        <v>16</v>
      </c>
      <c r="L563" s="716"/>
      <c r="M563" s="716"/>
      <c r="N563" s="717"/>
      <c r="O563" s="721" t="s">
        <v>17</v>
      </c>
      <c r="P563" s="722"/>
      <c r="Q563" s="708" t="s">
        <v>18</v>
      </c>
    </row>
    <row r="564" spans="1:17" x14ac:dyDescent="0.25">
      <c r="A564" s="699"/>
      <c r="B564" s="701"/>
      <c r="C564" s="703"/>
      <c r="D564" s="703"/>
      <c r="E564" s="703"/>
      <c r="F564" s="703"/>
      <c r="G564" s="701"/>
      <c r="H564" s="705"/>
      <c r="I564" s="705"/>
      <c r="J564" s="705"/>
      <c r="K564" s="718"/>
      <c r="L564" s="719"/>
      <c r="M564" s="719"/>
      <c r="N564" s="720"/>
      <c r="O564" s="723"/>
      <c r="P564" s="724"/>
      <c r="Q564" s="709"/>
    </row>
    <row r="565" spans="1:17" x14ac:dyDescent="0.25">
      <c r="A565" s="699"/>
      <c r="B565" s="701"/>
      <c r="C565" s="703"/>
      <c r="D565" s="703"/>
      <c r="E565" s="703"/>
      <c r="F565" s="703"/>
      <c r="G565" s="701"/>
      <c r="H565" s="705"/>
      <c r="I565" s="705"/>
      <c r="J565" s="705"/>
      <c r="K565" s="711" t="s">
        <v>19</v>
      </c>
      <c r="L565" s="711" t="s">
        <v>20</v>
      </c>
      <c r="M565" s="711" t="s">
        <v>21</v>
      </c>
      <c r="N565" s="711" t="s">
        <v>22</v>
      </c>
      <c r="O565" s="695" t="s">
        <v>23</v>
      </c>
      <c r="P565" s="695" t="s">
        <v>24</v>
      </c>
      <c r="Q565" s="709"/>
    </row>
    <row r="566" spans="1:17" ht="15.75" thickBot="1" x14ac:dyDescent="0.3">
      <c r="A566" s="727"/>
      <c r="B566" s="725"/>
      <c r="C566" s="707"/>
      <c r="D566" s="707"/>
      <c r="E566" s="707"/>
      <c r="F566" s="703"/>
      <c r="G566" s="725"/>
      <c r="H566" s="696"/>
      <c r="I566" s="696"/>
      <c r="J566" s="696"/>
      <c r="K566" s="712"/>
      <c r="L566" s="712"/>
      <c r="M566" s="712"/>
      <c r="N566" s="712"/>
      <c r="O566" s="696"/>
      <c r="P566" s="696"/>
      <c r="Q566" s="710"/>
    </row>
    <row r="567" spans="1:17" x14ac:dyDescent="0.25">
      <c r="A567" s="211">
        <v>1</v>
      </c>
      <c r="B567" s="212">
        <v>27201</v>
      </c>
      <c r="C567" s="479" t="s">
        <v>501</v>
      </c>
      <c r="D567" s="731" t="s">
        <v>71</v>
      </c>
      <c r="E567" s="731" t="s">
        <v>72</v>
      </c>
      <c r="F567" s="109">
        <v>257</v>
      </c>
      <c r="G567" s="166" t="s">
        <v>39</v>
      </c>
      <c r="H567" s="279">
        <v>55</v>
      </c>
      <c r="I567" s="394">
        <f>H567*F567</f>
        <v>14135</v>
      </c>
      <c r="J567" s="389" t="s">
        <v>28</v>
      </c>
      <c r="K567" s="480">
        <v>0.25</v>
      </c>
      <c r="L567" s="480">
        <v>0.25</v>
      </c>
      <c r="M567" s="123">
        <v>0.25</v>
      </c>
      <c r="N567" s="123">
        <v>0.25</v>
      </c>
      <c r="P567" s="272" t="s">
        <v>29</v>
      </c>
      <c r="Q567" s="728" t="s">
        <v>30</v>
      </c>
    </row>
    <row r="568" spans="1:17" x14ac:dyDescent="0.25">
      <c r="A568" s="198">
        <v>2</v>
      </c>
      <c r="B568" s="212">
        <v>27201</v>
      </c>
      <c r="C568" s="186" t="s">
        <v>502</v>
      </c>
      <c r="D568" s="732"/>
      <c r="E568" s="732"/>
      <c r="F568" s="109">
        <v>128</v>
      </c>
      <c r="G568" s="176" t="s">
        <v>31</v>
      </c>
      <c r="H568" s="121">
        <v>90</v>
      </c>
      <c r="I568" s="125">
        <f>H568*F568</f>
        <v>11520</v>
      </c>
      <c r="J568" s="124" t="s">
        <v>28</v>
      </c>
      <c r="K568" s="100">
        <v>0.25</v>
      </c>
      <c r="L568" s="100">
        <v>0.25</v>
      </c>
      <c r="M568" s="100">
        <v>0.25</v>
      </c>
      <c r="N568" s="100">
        <v>0.25</v>
      </c>
      <c r="O568" s="271"/>
      <c r="P568" s="269" t="s">
        <v>29</v>
      </c>
      <c r="Q568" s="729"/>
    </row>
    <row r="569" spans="1:17" x14ac:dyDescent="0.25">
      <c r="A569" s="198">
        <v>3</v>
      </c>
      <c r="B569" s="212">
        <v>27201</v>
      </c>
      <c r="C569" s="186" t="s">
        <v>503</v>
      </c>
      <c r="D569" s="732"/>
      <c r="E569" s="732"/>
      <c r="F569" s="109">
        <v>181</v>
      </c>
      <c r="G569" s="176" t="s">
        <v>31</v>
      </c>
      <c r="H569" s="121">
        <v>80</v>
      </c>
      <c r="I569" s="125">
        <f t="shared" ref="I569:I576" si="8">H569*F569</f>
        <v>14480</v>
      </c>
      <c r="J569" s="124" t="s">
        <v>28</v>
      </c>
      <c r="K569" s="100">
        <v>0.25</v>
      </c>
      <c r="L569" s="100">
        <v>0.25</v>
      </c>
      <c r="M569" s="100">
        <v>0.25</v>
      </c>
      <c r="N569" s="100">
        <v>0.25</v>
      </c>
      <c r="O569" s="271"/>
      <c r="P569" s="269" t="s">
        <v>29</v>
      </c>
      <c r="Q569" s="729"/>
    </row>
    <row r="570" spans="1:17" x14ac:dyDescent="0.25">
      <c r="A570" s="198">
        <v>4</v>
      </c>
      <c r="B570" s="212">
        <v>27201</v>
      </c>
      <c r="C570" s="186" t="s">
        <v>382</v>
      </c>
      <c r="D570" s="732"/>
      <c r="E570" s="732"/>
      <c r="F570" s="109">
        <v>44</v>
      </c>
      <c r="G570" s="176" t="s">
        <v>31</v>
      </c>
      <c r="H570" s="121">
        <v>1500</v>
      </c>
      <c r="I570" s="125">
        <f t="shared" si="8"/>
        <v>66000</v>
      </c>
      <c r="J570" s="124" t="s">
        <v>28</v>
      </c>
      <c r="K570" s="100">
        <v>0.25</v>
      </c>
      <c r="L570" s="100">
        <v>0.25</v>
      </c>
      <c r="M570" s="100">
        <v>0.25</v>
      </c>
      <c r="N570" s="100">
        <v>0.25</v>
      </c>
      <c r="O570" s="271"/>
      <c r="P570" s="269" t="s">
        <v>29</v>
      </c>
      <c r="Q570" s="729"/>
    </row>
    <row r="571" spans="1:17" x14ac:dyDescent="0.25">
      <c r="A571" s="198">
        <v>5</v>
      </c>
      <c r="B571" s="212">
        <v>27201</v>
      </c>
      <c r="C571" s="186" t="s">
        <v>383</v>
      </c>
      <c r="D571" s="732"/>
      <c r="E571" s="732"/>
      <c r="F571" s="109">
        <v>172</v>
      </c>
      <c r="G571" s="176" t="s">
        <v>31</v>
      </c>
      <c r="H571" s="121">
        <v>380</v>
      </c>
      <c r="I571" s="125">
        <f t="shared" si="8"/>
        <v>65360</v>
      </c>
      <c r="J571" s="124" t="s">
        <v>28</v>
      </c>
      <c r="K571" s="100">
        <v>0.25</v>
      </c>
      <c r="L571" s="100">
        <v>0.25</v>
      </c>
      <c r="M571" s="100">
        <v>0.25</v>
      </c>
      <c r="N571" s="100">
        <v>0.25</v>
      </c>
      <c r="O571" s="271"/>
      <c r="P571" s="269" t="s">
        <v>29</v>
      </c>
      <c r="Q571" s="729"/>
    </row>
    <row r="572" spans="1:17" x14ac:dyDescent="0.25">
      <c r="A572" s="198">
        <v>6</v>
      </c>
      <c r="B572" s="212">
        <v>27201</v>
      </c>
      <c r="C572" s="186" t="s">
        <v>384</v>
      </c>
      <c r="D572" s="732"/>
      <c r="E572" s="732"/>
      <c r="F572" s="109">
        <v>86</v>
      </c>
      <c r="G572" s="176" t="s">
        <v>31</v>
      </c>
      <c r="H572" s="121">
        <v>560</v>
      </c>
      <c r="I572" s="125">
        <f t="shared" si="8"/>
        <v>48160</v>
      </c>
      <c r="J572" s="124" t="s">
        <v>28</v>
      </c>
      <c r="K572" s="100">
        <v>0.25</v>
      </c>
      <c r="L572" s="100">
        <v>0.25</v>
      </c>
      <c r="M572" s="100">
        <v>0.25</v>
      </c>
      <c r="N572" s="100">
        <v>0.25</v>
      </c>
      <c r="O572" s="271"/>
      <c r="P572" s="269" t="s">
        <v>29</v>
      </c>
      <c r="Q572" s="729"/>
    </row>
    <row r="573" spans="1:17" x14ac:dyDescent="0.25">
      <c r="A573" s="198">
        <v>7</v>
      </c>
      <c r="B573" s="212">
        <v>27201</v>
      </c>
      <c r="C573" s="186" t="s">
        <v>507</v>
      </c>
      <c r="D573" s="732"/>
      <c r="E573" s="732"/>
      <c r="F573" s="109">
        <v>2</v>
      </c>
      <c r="G573" s="176" t="s">
        <v>31</v>
      </c>
      <c r="H573" s="121">
        <v>1500</v>
      </c>
      <c r="I573" s="125">
        <f t="shared" si="8"/>
        <v>3000</v>
      </c>
      <c r="J573" s="124" t="s">
        <v>28</v>
      </c>
      <c r="K573" s="100">
        <v>0.25</v>
      </c>
      <c r="L573" s="100">
        <v>0.25</v>
      </c>
      <c r="M573" s="100">
        <v>0.25</v>
      </c>
      <c r="N573" s="100">
        <v>0.25</v>
      </c>
      <c r="O573" s="271"/>
      <c r="P573" s="269" t="s">
        <v>29</v>
      </c>
      <c r="Q573" s="729"/>
    </row>
    <row r="574" spans="1:17" x14ac:dyDescent="0.25">
      <c r="A574" s="592">
        <v>8</v>
      </c>
      <c r="B574" s="212">
        <v>27201</v>
      </c>
      <c r="C574" s="593" t="s">
        <v>506</v>
      </c>
      <c r="D574" s="732"/>
      <c r="E574" s="732"/>
      <c r="F574" s="109">
        <v>51</v>
      </c>
      <c r="G574" s="595" t="s">
        <v>39</v>
      </c>
      <c r="H574" s="596">
        <v>30</v>
      </c>
      <c r="I574" s="597">
        <f t="shared" si="8"/>
        <v>1530</v>
      </c>
      <c r="J574" s="124" t="s">
        <v>28</v>
      </c>
      <c r="K574" s="100">
        <v>0.25</v>
      </c>
      <c r="L574" s="100">
        <v>0.25</v>
      </c>
      <c r="M574" s="100">
        <v>0.25</v>
      </c>
      <c r="N574" s="100">
        <v>0.25</v>
      </c>
      <c r="O574" s="109"/>
      <c r="P574" s="269"/>
      <c r="Q574" s="729"/>
    </row>
    <row r="575" spans="1:17" x14ac:dyDescent="0.25">
      <c r="A575" s="592">
        <v>9</v>
      </c>
      <c r="B575" s="212">
        <v>27201</v>
      </c>
      <c r="C575" s="593" t="s">
        <v>505</v>
      </c>
      <c r="D575" s="732"/>
      <c r="E575" s="732"/>
      <c r="F575" s="109">
        <v>77</v>
      </c>
      <c r="G575" s="595" t="s">
        <v>39</v>
      </c>
      <c r="H575" s="596">
        <v>45</v>
      </c>
      <c r="I575" s="597">
        <f t="shared" si="8"/>
        <v>3465</v>
      </c>
      <c r="J575" s="124" t="s">
        <v>28</v>
      </c>
      <c r="K575" s="100">
        <v>0.25</v>
      </c>
      <c r="L575" s="100">
        <v>0.25</v>
      </c>
      <c r="M575" s="100">
        <v>0.25</v>
      </c>
      <c r="N575" s="100">
        <v>0.25</v>
      </c>
      <c r="O575" s="109"/>
      <c r="P575" s="269"/>
      <c r="Q575" s="729"/>
    </row>
    <row r="576" spans="1:17" x14ac:dyDescent="0.25">
      <c r="A576" s="592">
        <v>10</v>
      </c>
      <c r="B576" s="212">
        <v>27201</v>
      </c>
      <c r="C576" s="593" t="s">
        <v>508</v>
      </c>
      <c r="D576" s="732"/>
      <c r="E576" s="732"/>
      <c r="F576" s="109">
        <v>21</v>
      </c>
      <c r="G576" s="595" t="s">
        <v>39</v>
      </c>
      <c r="H576" s="596">
        <v>450</v>
      </c>
      <c r="I576" s="597">
        <f t="shared" si="8"/>
        <v>9450</v>
      </c>
      <c r="J576" s="124" t="s">
        <v>28</v>
      </c>
      <c r="K576" s="100">
        <v>0.25</v>
      </c>
      <c r="L576" s="100">
        <v>0.25</v>
      </c>
      <c r="M576" s="100">
        <v>0.25</v>
      </c>
      <c r="N576" s="100">
        <v>0.25</v>
      </c>
      <c r="O576" s="109"/>
      <c r="P576" s="269"/>
      <c r="Q576" s="729"/>
    </row>
    <row r="577" spans="1:17" ht="15.75" thickBot="1" x14ac:dyDescent="0.3">
      <c r="A577" s="199">
        <v>11</v>
      </c>
      <c r="B577" s="212">
        <v>27201</v>
      </c>
      <c r="C577" s="195" t="s">
        <v>504</v>
      </c>
      <c r="D577" s="733"/>
      <c r="E577" s="733"/>
      <c r="F577" s="109">
        <v>74</v>
      </c>
      <c r="G577" s="200" t="s">
        <v>27</v>
      </c>
      <c r="H577" s="268">
        <v>850</v>
      </c>
      <c r="I577" s="179">
        <f>H577*F577</f>
        <v>62900</v>
      </c>
      <c r="J577" s="124" t="s">
        <v>28</v>
      </c>
      <c r="K577" s="100">
        <v>0.25</v>
      </c>
      <c r="L577" s="100">
        <v>0.25</v>
      </c>
      <c r="M577" s="100">
        <v>0.25</v>
      </c>
      <c r="N577" s="100">
        <v>0.25</v>
      </c>
      <c r="O577" s="109"/>
      <c r="P577" s="269" t="s">
        <v>29</v>
      </c>
      <c r="Q577" s="730"/>
    </row>
    <row r="578" spans="1:17" ht="15.75" thickTop="1" x14ac:dyDescent="0.25">
      <c r="A578" s="498"/>
      <c r="B578" s="588"/>
      <c r="C578" s="248"/>
      <c r="D578" s="12"/>
      <c r="E578" s="12"/>
      <c r="F578" s="589"/>
      <c r="G578" s="590"/>
      <c r="H578" s="591"/>
      <c r="I578" s="82"/>
      <c r="J578" s="78"/>
      <c r="K578" s="79"/>
      <c r="L578" s="79"/>
      <c r="M578" s="79"/>
      <c r="N578" s="79"/>
      <c r="P578" s="80"/>
      <c r="Q578" s="12"/>
    </row>
    <row r="579" spans="1:17" x14ac:dyDescent="0.25">
      <c r="A579" s="498"/>
      <c r="B579" s="588"/>
      <c r="C579" s="248"/>
      <c r="D579" s="12"/>
      <c r="E579" s="12"/>
      <c r="F579" s="589"/>
      <c r="G579" s="590"/>
      <c r="H579" s="591"/>
      <c r="I579" s="82"/>
      <c r="J579" s="78"/>
      <c r="K579" s="79"/>
      <c r="L579" s="79"/>
      <c r="M579" s="79"/>
      <c r="N579" s="79"/>
      <c r="P579" s="80"/>
      <c r="Q579" s="12"/>
    </row>
    <row r="580" spans="1:17" x14ac:dyDescent="0.25">
      <c r="A580" s="498"/>
      <c r="B580" s="588"/>
      <c r="C580" s="248"/>
      <c r="D580" s="12"/>
      <c r="E580" s="12"/>
      <c r="F580" s="589"/>
      <c r="G580" s="590"/>
      <c r="H580" s="591"/>
      <c r="I580" s="82"/>
      <c r="J580" s="78"/>
      <c r="K580" s="79"/>
      <c r="L580" s="79"/>
      <c r="M580" s="79"/>
      <c r="N580" s="79"/>
      <c r="P580" s="80"/>
      <c r="Q580" s="12"/>
    </row>
    <row r="581" spans="1:17" x14ac:dyDescent="0.25">
      <c r="G581" s="62"/>
      <c r="I581" s="61"/>
    </row>
    <row r="582" spans="1:17" x14ac:dyDescent="0.25">
      <c r="G582" s="62"/>
      <c r="I582" s="61"/>
    </row>
    <row r="583" spans="1:17" x14ac:dyDescent="0.25">
      <c r="G583" s="62"/>
      <c r="I583" s="61">
        <f>SUM(I567:I582)</f>
        <v>300000</v>
      </c>
    </row>
    <row r="584" spans="1:17" x14ac:dyDescent="0.25">
      <c r="G584" s="62"/>
      <c r="I584" s="61"/>
    </row>
    <row r="585" spans="1:17" x14ac:dyDescent="0.25">
      <c r="G585" s="62"/>
      <c r="I585" s="61"/>
    </row>
    <row r="586" spans="1:17" x14ac:dyDescent="0.25">
      <c r="G586" s="62"/>
      <c r="I586" s="61"/>
    </row>
    <row r="587" spans="1:17" x14ac:dyDescent="0.25">
      <c r="G587" s="62"/>
      <c r="I587" s="61"/>
    </row>
    <row r="588" spans="1:17" x14ac:dyDescent="0.25">
      <c r="G588" s="62"/>
      <c r="I588" s="61"/>
    </row>
    <row r="589" spans="1:17" x14ac:dyDescent="0.25">
      <c r="G589" s="62"/>
      <c r="I589" s="61"/>
    </row>
    <row r="590" spans="1:17" x14ac:dyDescent="0.25">
      <c r="G590" s="62"/>
      <c r="I590" s="61"/>
    </row>
    <row r="591" spans="1:17" x14ac:dyDescent="0.25">
      <c r="G591" s="62"/>
      <c r="I591" s="61"/>
    </row>
    <row r="592" spans="1:17" x14ac:dyDescent="0.25">
      <c r="A592" s="706" t="s">
        <v>0</v>
      </c>
      <c r="B592" s="706"/>
      <c r="C592" s="706"/>
      <c r="D592" s="706"/>
      <c r="E592" s="706"/>
      <c r="F592" s="706"/>
      <c r="G592" s="706"/>
      <c r="H592" s="706"/>
      <c r="I592" s="706"/>
      <c r="J592" s="706"/>
      <c r="K592" s="706"/>
      <c r="L592" s="706"/>
      <c r="M592" s="706"/>
      <c r="N592" s="706"/>
      <c r="O592" s="706"/>
      <c r="P592" s="706"/>
      <c r="Q592" s="706"/>
    </row>
    <row r="593" spans="1:17" x14ac:dyDescent="0.25">
      <c r="A593" s="713" t="s">
        <v>1</v>
      </c>
      <c r="B593" s="713"/>
      <c r="C593" s="713"/>
      <c r="D593" s="713"/>
      <c r="E593" s="713"/>
      <c r="F593" s="713"/>
      <c r="G593" s="713"/>
      <c r="H593" s="713"/>
      <c r="I593" s="713"/>
      <c r="J593" s="713"/>
      <c r="K593" s="713"/>
      <c r="L593" s="713"/>
      <c r="M593" s="713"/>
      <c r="N593" s="713"/>
      <c r="O593" s="713"/>
      <c r="P593" s="713"/>
      <c r="Q593" s="713"/>
    </row>
    <row r="594" spans="1:17" x14ac:dyDescent="0.25">
      <c r="A594" s="713" t="s">
        <v>2</v>
      </c>
      <c r="B594" s="713"/>
      <c r="C594" s="713"/>
      <c r="D594" s="713"/>
      <c r="E594" s="713"/>
      <c r="F594" s="713"/>
      <c r="G594" s="713"/>
      <c r="H594" s="713"/>
      <c r="I594" s="713"/>
      <c r="J594" s="713"/>
      <c r="K594" s="713"/>
      <c r="L594" s="713"/>
      <c r="M594" s="713"/>
      <c r="N594" s="713"/>
      <c r="O594" s="713"/>
      <c r="P594" s="713"/>
      <c r="Q594" s="713"/>
    </row>
    <row r="595" spans="1:17" x14ac:dyDescent="0.25">
      <c r="A595" s="713" t="s">
        <v>3</v>
      </c>
      <c r="B595" s="713"/>
      <c r="C595" s="713"/>
      <c r="D595" s="713"/>
      <c r="E595" s="713"/>
      <c r="F595" s="713"/>
      <c r="G595" s="713"/>
      <c r="H595" s="713"/>
      <c r="I595" s="713"/>
      <c r="J595" s="713"/>
      <c r="K595" s="713"/>
      <c r="L595" s="713"/>
      <c r="M595" s="713"/>
      <c r="N595" s="713"/>
      <c r="O595" s="713"/>
      <c r="P595" s="713"/>
      <c r="Q595" s="713"/>
    </row>
    <row r="596" spans="1:17" x14ac:dyDescent="0.25">
      <c r="A596" s="713" t="s">
        <v>494</v>
      </c>
      <c r="B596" s="713"/>
      <c r="C596" s="713"/>
      <c r="D596" s="713"/>
      <c r="E596" s="713"/>
      <c r="F596" s="713"/>
      <c r="G596" s="713"/>
      <c r="H596" s="713"/>
      <c r="I596" s="713"/>
      <c r="J596" s="713"/>
      <c r="K596" s="713"/>
      <c r="L596" s="713"/>
      <c r="M596" s="713"/>
      <c r="N596" s="713"/>
      <c r="O596" s="713"/>
      <c r="P596" s="713"/>
      <c r="Q596" s="713"/>
    </row>
    <row r="597" spans="1:17" x14ac:dyDescent="0.25">
      <c r="A597" s="726" t="s">
        <v>4</v>
      </c>
      <c r="B597" s="726"/>
      <c r="C597" s="726"/>
      <c r="D597" s="726"/>
      <c r="E597" s="726"/>
      <c r="F597" s="726"/>
      <c r="G597" s="726"/>
      <c r="H597" s="726"/>
      <c r="I597" s="726"/>
      <c r="J597" s="726"/>
      <c r="K597" s="726"/>
      <c r="L597" s="726"/>
      <c r="M597" s="726"/>
      <c r="N597" s="726"/>
      <c r="O597" s="726"/>
      <c r="P597" s="726"/>
      <c r="Q597" s="726"/>
    </row>
    <row r="598" spans="1:17" x14ac:dyDescent="0.25">
      <c r="A598" s="697" t="s">
        <v>470</v>
      </c>
      <c r="B598" s="697"/>
      <c r="C598" s="697"/>
      <c r="D598" s="697"/>
      <c r="E598" s="697"/>
      <c r="F598" s="697"/>
      <c r="G598" s="697"/>
      <c r="H598" s="697"/>
      <c r="I598" s="697"/>
      <c r="J598" s="697"/>
      <c r="K598" s="697"/>
      <c r="L598" s="697"/>
      <c r="M598" s="697"/>
      <c r="N598" s="697"/>
      <c r="O598" s="697"/>
      <c r="P598" s="697"/>
      <c r="Q598" s="697"/>
    </row>
    <row r="599" spans="1:17" ht="18.75" thickBot="1" x14ac:dyDescent="0.3">
      <c r="A599" s="2"/>
      <c r="B599" s="2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2"/>
      <c r="P599" s="2"/>
      <c r="Q599" s="2"/>
    </row>
    <row r="600" spans="1:17" ht="15.75" thickTop="1" x14ac:dyDescent="0.25">
      <c r="A600" s="698" t="s">
        <v>6</v>
      </c>
      <c r="B600" s="700" t="s">
        <v>7</v>
      </c>
      <c r="C600" s="702" t="s">
        <v>8</v>
      </c>
      <c r="D600" s="702" t="s">
        <v>9</v>
      </c>
      <c r="E600" s="702" t="s">
        <v>10</v>
      </c>
      <c r="F600" s="702" t="s">
        <v>11</v>
      </c>
      <c r="G600" s="700" t="s">
        <v>12</v>
      </c>
      <c r="H600" s="704" t="s">
        <v>13</v>
      </c>
      <c r="I600" s="704" t="s">
        <v>14</v>
      </c>
      <c r="J600" s="704" t="s">
        <v>15</v>
      </c>
      <c r="K600" s="715" t="s">
        <v>16</v>
      </c>
      <c r="L600" s="716"/>
      <c r="M600" s="716"/>
      <c r="N600" s="717"/>
      <c r="O600" s="721" t="s">
        <v>17</v>
      </c>
      <c r="P600" s="722"/>
      <c r="Q600" s="708" t="s">
        <v>18</v>
      </c>
    </row>
    <row r="601" spans="1:17" x14ac:dyDescent="0.25">
      <c r="A601" s="699"/>
      <c r="B601" s="701"/>
      <c r="C601" s="703"/>
      <c r="D601" s="703"/>
      <c r="E601" s="703"/>
      <c r="F601" s="703"/>
      <c r="G601" s="701"/>
      <c r="H601" s="705"/>
      <c r="I601" s="705"/>
      <c r="J601" s="705"/>
      <c r="K601" s="718"/>
      <c r="L601" s="719"/>
      <c r="M601" s="719"/>
      <c r="N601" s="720"/>
      <c r="O601" s="723"/>
      <c r="P601" s="724"/>
      <c r="Q601" s="709"/>
    </row>
    <row r="602" spans="1:17" x14ac:dyDescent="0.25">
      <c r="A602" s="699"/>
      <c r="B602" s="701"/>
      <c r="C602" s="703"/>
      <c r="D602" s="703"/>
      <c r="E602" s="703"/>
      <c r="F602" s="703"/>
      <c r="G602" s="701"/>
      <c r="H602" s="705"/>
      <c r="I602" s="705"/>
      <c r="J602" s="705"/>
      <c r="K602" s="711" t="s">
        <v>19</v>
      </c>
      <c r="L602" s="711" t="s">
        <v>20</v>
      </c>
      <c r="M602" s="711" t="s">
        <v>21</v>
      </c>
      <c r="N602" s="711" t="s">
        <v>22</v>
      </c>
      <c r="O602" s="695" t="s">
        <v>23</v>
      </c>
      <c r="P602" s="695" t="s">
        <v>24</v>
      </c>
      <c r="Q602" s="709"/>
    </row>
    <row r="603" spans="1:17" ht="15.75" thickBot="1" x14ac:dyDescent="0.3">
      <c r="A603" s="727"/>
      <c r="B603" s="725"/>
      <c r="C603" s="703"/>
      <c r="D603" s="707"/>
      <c r="E603" s="707"/>
      <c r="F603" s="703"/>
      <c r="G603" s="701"/>
      <c r="H603" s="705"/>
      <c r="I603" s="696"/>
      <c r="J603" s="696"/>
      <c r="K603" s="712"/>
      <c r="L603" s="712"/>
      <c r="M603" s="712"/>
      <c r="N603" s="712"/>
      <c r="O603" s="696"/>
      <c r="P603" s="696"/>
      <c r="Q603" s="710"/>
    </row>
    <row r="604" spans="1:17" x14ac:dyDescent="0.25">
      <c r="A604" s="497">
        <v>1</v>
      </c>
      <c r="B604" s="16">
        <v>29101</v>
      </c>
      <c r="C604" s="531" t="s">
        <v>483</v>
      </c>
      <c r="D604" s="11"/>
      <c r="E604" s="11"/>
      <c r="F604" s="120">
        <v>50</v>
      </c>
      <c r="G604" s="122" t="s">
        <v>487</v>
      </c>
      <c r="H604" s="532">
        <v>60</v>
      </c>
      <c r="I604" s="632">
        <f t="shared" ref="I604:I607" si="9">SUM(F604*H604)</f>
        <v>3000</v>
      </c>
      <c r="J604" s="18" t="s">
        <v>28</v>
      </c>
      <c r="K604" s="19">
        <v>0.1</v>
      </c>
      <c r="L604" s="19">
        <v>0.4</v>
      </c>
      <c r="M604" s="19">
        <v>0.1</v>
      </c>
      <c r="N604" s="19">
        <v>0.4</v>
      </c>
      <c r="O604" s="21" t="s">
        <v>29</v>
      </c>
      <c r="P604" s="481"/>
      <c r="Q604" s="752"/>
    </row>
    <row r="605" spans="1:17" x14ac:dyDescent="0.25">
      <c r="A605" s="15">
        <v>2</v>
      </c>
      <c r="B605" s="16">
        <v>29101</v>
      </c>
      <c r="C605" s="531" t="s">
        <v>484</v>
      </c>
      <c r="D605" s="11"/>
      <c r="E605" s="11"/>
      <c r="F605" s="120">
        <v>1</v>
      </c>
      <c r="G605" s="122" t="s">
        <v>487</v>
      </c>
      <c r="H605" s="532">
        <v>1200</v>
      </c>
      <c r="I605" s="632">
        <f t="shared" si="9"/>
        <v>1200</v>
      </c>
      <c r="J605" s="18" t="s">
        <v>28</v>
      </c>
      <c r="K605" s="19">
        <v>0.1</v>
      </c>
      <c r="L605" s="19">
        <v>0.4</v>
      </c>
      <c r="M605" s="19">
        <v>0.1</v>
      </c>
      <c r="N605" s="19">
        <v>0.4</v>
      </c>
      <c r="O605" s="21" t="s">
        <v>29</v>
      </c>
      <c r="P605" s="109"/>
      <c r="Q605" s="752"/>
    </row>
    <row r="606" spans="1:17" x14ac:dyDescent="0.25">
      <c r="A606" s="15">
        <v>3</v>
      </c>
      <c r="B606" s="16">
        <v>29101</v>
      </c>
      <c r="C606" s="531" t="s">
        <v>485</v>
      </c>
      <c r="D606" s="11"/>
      <c r="E606" s="11"/>
      <c r="F606" s="120">
        <v>4</v>
      </c>
      <c r="G606" s="122" t="s">
        <v>487</v>
      </c>
      <c r="H606" s="532">
        <v>950</v>
      </c>
      <c r="I606" s="632">
        <f t="shared" si="9"/>
        <v>3800</v>
      </c>
      <c r="J606" s="18" t="s">
        <v>28</v>
      </c>
      <c r="K606" s="19">
        <v>0.1</v>
      </c>
      <c r="L606" s="19">
        <v>0.4</v>
      </c>
      <c r="M606" s="19">
        <v>0.1</v>
      </c>
      <c r="N606" s="19">
        <v>0.4</v>
      </c>
      <c r="O606" s="21" t="s">
        <v>29</v>
      </c>
      <c r="P606" s="109"/>
      <c r="Q606" s="752"/>
    </row>
    <row r="607" spans="1:17" x14ac:dyDescent="0.25">
      <c r="A607" s="15">
        <v>4</v>
      </c>
      <c r="B607" s="16">
        <v>29101</v>
      </c>
      <c r="C607" s="531" t="s">
        <v>486</v>
      </c>
      <c r="D607" s="11"/>
      <c r="E607" s="11"/>
      <c r="F607" s="120">
        <v>8</v>
      </c>
      <c r="G607" s="122" t="s">
        <v>487</v>
      </c>
      <c r="H607" s="532">
        <v>250</v>
      </c>
      <c r="I607" s="632">
        <f t="shared" si="9"/>
        <v>2000</v>
      </c>
      <c r="J607" s="18" t="s">
        <v>28</v>
      </c>
      <c r="K607" s="19">
        <v>0.1</v>
      </c>
      <c r="L607" s="19">
        <v>0.4</v>
      </c>
      <c r="M607" s="19">
        <v>0.1</v>
      </c>
      <c r="N607" s="19">
        <v>0.4</v>
      </c>
      <c r="O607" s="21" t="s">
        <v>29</v>
      </c>
      <c r="P607" s="109"/>
      <c r="Q607" s="752"/>
    </row>
    <row r="608" spans="1:17" x14ac:dyDescent="0.25">
      <c r="A608" s="497"/>
      <c r="B608" s="16"/>
      <c r="C608" s="531"/>
      <c r="D608" s="11"/>
      <c r="E608" s="11"/>
      <c r="F608" s="120"/>
      <c r="G608" s="122"/>
      <c r="H608" s="532"/>
      <c r="I608" s="632"/>
      <c r="J608" s="18"/>
      <c r="K608" s="19"/>
      <c r="L608" s="19"/>
      <c r="M608" s="19"/>
      <c r="N608" s="19"/>
      <c r="O608" s="21"/>
      <c r="P608" s="481"/>
      <c r="Q608" s="752"/>
    </row>
    <row r="609" spans="1:17" x14ac:dyDescent="0.25">
      <c r="A609" s="15"/>
      <c r="B609" s="16"/>
      <c r="C609" s="531"/>
      <c r="D609" s="11"/>
      <c r="E609" s="11"/>
      <c r="F609" s="120"/>
      <c r="G609" s="122"/>
      <c r="H609" s="532"/>
      <c r="I609" s="632"/>
      <c r="J609" s="18"/>
      <c r="K609" s="19"/>
      <c r="L609" s="19"/>
      <c r="M609" s="19"/>
      <c r="N609" s="19"/>
      <c r="O609" s="21"/>
      <c r="P609" s="109"/>
      <c r="Q609" s="752"/>
    </row>
    <row r="610" spans="1:17" x14ac:dyDescent="0.25">
      <c r="A610" s="15"/>
      <c r="B610" s="16"/>
      <c r="C610" s="531"/>
      <c r="D610" s="11"/>
      <c r="E610" s="11"/>
      <c r="F610" s="120"/>
      <c r="G610" s="122"/>
      <c r="H610" s="532"/>
      <c r="I610" s="632"/>
      <c r="J610" s="18"/>
      <c r="K610" s="19"/>
      <c r="L610" s="19"/>
      <c r="M610" s="19"/>
      <c r="N610" s="19"/>
      <c r="O610" s="21"/>
      <c r="P610" s="109"/>
      <c r="Q610" s="752"/>
    </row>
    <row r="611" spans="1:17" x14ac:dyDescent="0.25">
      <c r="A611" s="15"/>
      <c r="B611" s="16"/>
      <c r="C611" s="531"/>
      <c r="D611" s="11"/>
      <c r="E611" s="11"/>
      <c r="F611" s="120"/>
      <c r="G611" s="122"/>
      <c r="H611" s="532"/>
      <c r="I611" s="632"/>
      <c r="J611" s="18"/>
      <c r="K611" s="19"/>
      <c r="L611" s="19"/>
      <c r="M611" s="19"/>
      <c r="N611" s="19"/>
      <c r="O611" s="21"/>
      <c r="P611" s="109"/>
      <c r="Q611" s="752"/>
    </row>
    <row r="612" spans="1:17" x14ac:dyDescent="0.25">
      <c r="A612" s="497"/>
      <c r="B612" s="16"/>
      <c r="C612" s="531"/>
      <c r="D612" s="11"/>
      <c r="E612" s="11"/>
      <c r="F612" s="120"/>
      <c r="G612" s="122"/>
      <c r="H612" s="532"/>
      <c r="I612" s="632"/>
      <c r="J612" s="18"/>
      <c r="K612" s="19"/>
      <c r="L612" s="19"/>
      <c r="M612" s="19"/>
      <c r="N612" s="19"/>
      <c r="O612" s="21"/>
      <c r="P612" s="481"/>
      <c r="Q612" s="752"/>
    </row>
    <row r="613" spans="1:17" x14ac:dyDescent="0.25">
      <c r="A613" s="15"/>
      <c r="B613" s="16"/>
      <c r="C613" s="531"/>
      <c r="D613" s="11"/>
      <c r="E613" s="11"/>
      <c r="F613" s="120"/>
      <c r="G613" s="122"/>
      <c r="H613" s="532"/>
      <c r="I613" s="632"/>
      <c r="J613" s="18"/>
      <c r="K613" s="19"/>
      <c r="L613" s="19"/>
      <c r="M613" s="19"/>
      <c r="N613" s="19"/>
      <c r="O613" s="21"/>
      <c r="P613" s="109"/>
      <c r="Q613" s="752"/>
    </row>
    <row r="614" spans="1:17" x14ac:dyDescent="0.25">
      <c r="A614" s="15"/>
      <c r="B614" s="16"/>
      <c r="C614" s="531"/>
      <c r="D614" s="11"/>
      <c r="E614" s="11"/>
      <c r="F614" s="120"/>
      <c r="G614" s="122"/>
      <c r="H614" s="532"/>
      <c r="I614" s="632"/>
      <c r="J614" s="18"/>
      <c r="K614" s="19"/>
      <c r="L614" s="19"/>
      <c r="M614" s="19"/>
      <c r="N614" s="19"/>
      <c r="O614" s="21"/>
      <c r="P614" s="109"/>
      <c r="Q614" s="752"/>
    </row>
    <row r="615" spans="1:17" ht="15.75" thickBot="1" x14ac:dyDescent="0.3">
      <c r="A615" s="15"/>
      <c r="B615" s="16"/>
      <c r="C615" s="531"/>
      <c r="D615" s="11"/>
      <c r="E615" s="11"/>
      <c r="F615" s="120"/>
      <c r="G615" s="122"/>
      <c r="H615" s="532"/>
      <c r="I615" s="632"/>
      <c r="J615" s="18"/>
      <c r="K615" s="19"/>
      <c r="L615" s="19"/>
      <c r="M615" s="19"/>
      <c r="N615" s="19"/>
      <c r="O615" s="21"/>
      <c r="P615" s="109"/>
      <c r="Q615" s="753"/>
    </row>
    <row r="616" spans="1:17" ht="15.75" thickTop="1" x14ac:dyDescent="0.25">
      <c r="G616" s="62"/>
      <c r="I616" s="61"/>
    </row>
    <row r="617" spans="1:17" x14ac:dyDescent="0.25">
      <c r="G617" s="62"/>
      <c r="I617" s="61">
        <f>SUM(I604:I616)</f>
        <v>10000</v>
      </c>
    </row>
    <row r="618" spans="1:17" x14ac:dyDescent="0.25">
      <c r="G618" s="62"/>
      <c r="I618" s="61"/>
    </row>
    <row r="619" spans="1:17" x14ac:dyDescent="0.25">
      <c r="G619" s="62"/>
      <c r="I619" s="61"/>
    </row>
    <row r="620" spans="1:17" x14ac:dyDescent="0.25">
      <c r="G620" s="62"/>
      <c r="K620" s="61"/>
    </row>
    <row r="621" spans="1:17" x14ac:dyDescent="0.25">
      <c r="A621" s="706" t="s">
        <v>0</v>
      </c>
      <c r="B621" s="706"/>
      <c r="C621" s="706"/>
      <c r="D621" s="706"/>
      <c r="E621" s="706"/>
      <c r="F621" s="706"/>
      <c r="G621" s="706"/>
      <c r="H621" s="706"/>
      <c r="I621" s="706"/>
      <c r="J621" s="706"/>
      <c r="K621" s="706"/>
      <c r="L621" s="706"/>
      <c r="M621" s="706"/>
      <c r="N621" s="706"/>
      <c r="O621" s="706"/>
      <c r="P621" s="706"/>
      <c r="Q621" s="706"/>
    </row>
    <row r="622" spans="1:17" x14ac:dyDescent="0.25">
      <c r="A622" s="713" t="s">
        <v>1</v>
      </c>
      <c r="B622" s="713"/>
      <c r="C622" s="713"/>
      <c r="D622" s="713"/>
      <c r="E622" s="713"/>
      <c r="F622" s="713"/>
      <c r="G622" s="713"/>
      <c r="H622" s="713"/>
      <c r="I622" s="713"/>
      <c r="J622" s="713"/>
      <c r="K622" s="713"/>
      <c r="L622" s="713"/>
      <c r="M622" s="713"/>
      <c r="N622" s="713"/>
      <c r="O622" s="713"/>
      <c r="P622" s="713"/>
      <c r="Q622" s="713"/>
    </row>
    <row r="623" spans="1:17" x14ac:dyDescent="0.25">
      <c r="A623" s="713" t="s">
        <v>2</v>
      </c>
      <c r="B623" s="713"/>
      <c r="C623" s="713"/>
      <c r="D623" s="713"/>
      <c r="E623" s="713"/>
      <c r="F623" s="713"/>
      <c r="G623" s="713"/>
      <c r="H623" s="713"/>
      <c r="I623" s="713"/>
      <c r="J623" s="713"/>
      <c r="K623" s="713"/>
      <c r="L623" s="713"/>
      <c r="M623" s="713"/>
      <c r="N623" s="713"/>
      <c r="O623" s="713"/>
      <c r="P623" s="713"/>
      <c r="Q623" s="713"/>
    </row>
    <row r="624" spans="1:17" x14ac:dyDescent="0.25">
      <c r="A624" s="713" t="s">
        <v>3</v>
      </c>
      <c r="B624" s="713"/>
      <c r="C624" s="713"/>
      <c r="D624" s="713"/>
      <c r="E624" s="713"/>
      <c r="F624" s="713"/>
      <c r="G624" s="713"/>
      <c r="H624" s="713"/>
      <c r="I624" s="713"/>
      <c r="J624" s="713"/>
      <c r="K624" s="713"/>
      <c r="L624" s="713"/>
      <c r="M624" s="713"/>
      <c r="N624" s="713"/>
      <c r="O624" s="713"/>
      <c r="P624" s="713"/>
      <c r="Q624" s="713"/>
    </row>
    <row r="625" spans="1:17" x14ac:dyDescent="0.25">
      <c r="A625" s="713" t="s">
        <v>494</v>
      </c>
      <c r="B625" s="713"/>
      <c r="C625" s="713"/>
      <c r="D625" s="713"/>
      <c r="E625" s="713"/>
      <c r="F625" s="713"/>
      <c r="G625" s="713"/>
      <c r="H625" s="713"/>
      <c r="I625" s="713"/>
      <c r="J625" s="713"/>
      <c r="K625" s="713"/>
      <c r="L625" s="713"/>
      <c r="M625" s="713"/>
      <c r="N625" s="713"/>
      <c r="O625" s="713"/>
      <c r="P625" s="713"/>
      <c r="Q625" s="713"/>
    </row>
    <row r="626" spans="1:17" x14ac:dyDescent="0.25">
      <c r="A626" s="726" t="s">
        <v>4</v>
      </c>
      <c r="B626" s="726"/>
      <c r="C626" s="726"/>
      <c r="D626" s="726"/>
      <c r="E626" s="726"/>
      <c r="F626" s="726"/>
      <c r="G626" s="726"/>
      <c r="H626" s="726"/>
      <c r="I626" s="726"/>
      <c r="J626" s="726"/>
      <c r="K626" s="726"/>
      <c r="L626" s="726"/>
      <c r="M626" s="726"/>
      <c r="N626" s="726"/>
      <c r="O626" s="726"/>
      <c r="P626" s="726"/>
      <c r="Q626" s="726"/>
    </row>
    <row r="627" spans="1:17" x14ac:dyDescent="0.25">
      <c r="A627" s="697" t="s">
        <v>482</v>
      </c>
      <c r="B627" s="697"/>
      <c r="C627" s="697"/>
      <c r="D627" s="697"/>
      <c r="E627" s="697"/>
      <c r="F627" s="697"/>
      <c r="G627" s="697"/>
      <c r="H627" s="697"/>
      <c r="I627" s="697"/>
      <c r="J627" s="697"/>
      <c r="K627" s="697"/>
      <c r="L627" s="697"/>
      <c r="M627" s="697"/>
      <c r="N627" s="697"/>
      <c r="O627" s="697"/>
      <c r="P627" s="697"/>
      <c r="Q627" s="697"/>
    </row>
    <row r="628" spans="1:17" ht="18.75" thickBot="1" x14ac:dyDescent="0.3">
      <c r="A628" s="2"/>
      <c r="B628" s="2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2"/>
      <c r="P628" s="2"/>
      <c r="Q628" s="2"/>
    </row>
    <row r="629" spans="1:17" ht="15.75" thickTop="1" x14ac:dyDescent="0.25">
      <c r="A629" s="698" t="s">
        <v>6</v>
      </c>
      <c r="B629" s="700" t="s">
        <v>7</v>
      </c>
      <c r="C629" s="702" t="s">
        <v>8</v>
      </c>
      <c r="D629" s="702" t="s">
        <v>9</v>
      </c>
      <c r="E629" s="702" t="s">
        <v>10</v>
      </c>
      <c r="F629" s="702" t="s">
        <v>11</v>
      </c>
      <c r="G629" s="700" t="s">
        <v>12</v>
      </c>
      <c r="H629" s="704" t="s">
        <v>13</v>
      </c>
      <c r="I629" s="704" t="s">
        <v>14</v>
      </c>
      <c r="J629" s="704" t="s">
        <v>15</v>
      </c>
      <c r="K629" s="715" t="s">
        <v>16</v>
      </c>
      <c r="L629" s="716"/>
      <c r="M629" s="716"/>
      <c r="N629" s="717"/>
      <c r="O629" s="721" t="s">
        <v>17</v>
      </c>
      <c r="P629" s="722"/>
      <c r="Q629" s="708" t="s">
        <v>18</v>
      </c>
    </row>
    <row r="630" spans="1:17" x14ac:dyDescent="0.25">
      <c r="A630" s="699"/>
      <c r="B630" s="701"/>
      <c r="C630" s="703"/>
      <c r="D630" s="703"/>
      <c r="E630" s="703"/>
      <c r="F630" s="703"/>
      <c r="G630" s="701"/>
      <c r="H630" s="705"/>
      <c r="I630" s="705"/>
      <c r="J630" s="705"/>
      <c r="K630" s="718"/>
      <c r="L630" s="719"/>
      <c r="M630" s="719"/>
      <c r="N630" s="720"/>
      <c r="O630" s="723"/>
      <c r="P630" s="724"/>
      <c r="Q630" s="709"/>
    </row>
    <row r="631" spans="1:17" x14ac:dyDescent="0.25">
      <c r="A631" s="699"/>
      <c r="B631" s="701"/>
      <c r="C631" s="703"/>
      <c r="D631" s="703"/>
      <c r="E631" s="703"/>
      <c r="F631" s="703"/>
      <c r="G631" s="701"/>
      <c r="H631" s="705"/>
      <c r="I631" s="705"/>
      <c r="J631" s="705"/>
      <c r="K631" s="711" t="s">
        <v>19</v>
      </c>
      <c r="L631" s="711" t="s">
        <v>20</v>
      </c>
      <c r="M631" s="711" t="s">
        <v>21</v>
      </c>
      <c r="N631" s="711" t="s">
        <v>22</v>
      </c>
      <c r="O631" s="695" t="s">
        <v>23</v>
      </c>
      <c r="P631" s="695" t="s">
        <v>24</v>
      </c>
      <c r="Q631" s="709"/>
    </row>
    <row r="632" spans="1:17" ht="15.75" thickBot="1" x14ac:dyDescent="0.3">
      <c r="A632" s="727"/>
      <c r="B632" s="725"/>
      <c r="C632" s="703"/>
      <c r="D632" s="707"/>
      <c r="E632" s="707"/>
      <c r="F632" s="703"/>
      <c r="G632" s="725"/>
      <c r="H632" s="705"/>
      <c r="I632" s="696"/>
      <c r="J632" s="696"/>
      <c r="K632" s="712"/>
      <c r="L632" s="712"/>
      <c r="M632" s="712"/>
      <c r="N632" s="712"/>
      <c r="O632" s="696"/>
      <c r="P632" s="696"/>
      <c r="Q632" s="710"/>
    </row>
    <row r="633" spans="1:17" ht="15" customHeight="1" x14ac:dyDescent="0.25">
      <c r="A633" s="52">
        <v>1</v>
      </c>
      <c r="B633" s="355">
        <v>29201</v>
      </c>
      <c r="C633" s="531" t="s">
        <v>471</v>
      </c>
      <c r="D633" s="747" t="s">
        <v>25</v>
      </c>
      <c r="E633" s="751" t="s">
        <v>26</v>
      </c>
      <c r="F633" s="120">
        <v>5</v>
      </c>
      <c r="G633" s="501" t="s">
        <v>31</v>
      </c>
      <c r="H633" s="532">
        <v>495</v>
      </c>
      <c r="I633" s="181">
        <f>H633*F633</f>
        <v>2475</v>
      </c>
      <c r="J633" s="41" t="s">
        <v>28</v>
      </c>
      <c r="K633" s="42">
        <v>0.1</v>
      </c>
      <c r="L633" s="42">
        <v>0.4</v>
      </c>
      <c r="M633" s="42">
        <v>0.1</v>
      </c>
      <c r="N633" s="42">
        <v>0.4</v>
      </c>
      <c r="O633" s="54" t="s">
        <v>29</v>
      </c>
      <c r="P633" s="43"/>
      <c r="Q633" s="745" t="s">
        <v>84</v>
      </c>
    </row>
    <row r="634" spans="1:17" x14ac:dyDescent="0.25">
      <c r="A634" s="15">
        <v>2</v>
      </c>
      <c r="B634" s="355">
        <v>29201</v>
      </c>
      <c r="C634" s="531" t="s">
        <v>472</v>
      </c>
      <c r="D634" s="748"/>
      <c r="E634" s="749"/>
      <c r="F634" s="120">
        <v>2</v>
      </c>
      <c r="G634" s="122" t="s">
        <v>31</v>
      </c>
      <c r="H634" s="532">
        <v>145</v>
      </c>
      <c r="I634" s="182">
        <f t="shared" ref="I634:I642" si="10">H634*F634</f>
        <v>290</v>
      </c>
      <c r="J634" s="18" t="s">
        <v>28</v>
      </c>
      <c r="K634" s="19">
        <v>0.1</v>
      </c>
      <c r="L634" s="19">
        <v>0.4</v>
      </c>
      <c r="M634" s="19">
        <v>0.1</v>
      </c>
      <c r="N634" s="19">
        <v>0.4</v>
      </c>
      <c r="O634" s="21" t="s">
        <v>29</v>
      </c>
      <c r="P634" s="45"/>
      <c r="Q634" s="752"/>
    </row>
    <row r="635" spans="1:17" x14ac:dyDescent="0.25">
      <c r="A635" s="15">
        <v>3</v>
      </c>
      <c r="B635" s="355">
        <v>29201</v>
      </c>
      <c r="C635" s="531" t="s">
        <v>473</v>
      </c>
      <c r="D635" s="748"/>
      <c r="E635" s="749"/>
      <c r="F635" s="120">
        <v>1</v>
      </c>
      <c r="G635" s="122" t="s">
        <v>31</v>
      </c>
      <c r="H635" s="532">
        <v>2150</v>
      </c>
      <c r="I635" s="182">
        <f t="shared" si="10"/>
        <v>2150</v>
      </c>
      <c r="J635" s="18" t="s">
        <v>28</v>
      </c>
      <c r="K635" s="19">
        <v>0.1</v>
      </c>
      <c r="L635" s="19">
        <v>0.4</v>
      </c>
      <c r="M635" s="19">
        <v>0.1</v>
      </c>
      <c r="N635" s="19">
        <v>0.4</v>
      </c>
      <c r="O635" s="21" t="s">
        <v>29</v>
      </c>
      <c r="P635" s="45"/>
      <c r="Q635" s="752"/>
    </row>
    <row r="636" spans="1:17" x14ac:dyDescent="0.25">
      <c r="A636" s="15">
        <v>4</v>
      </c>
      <c r="B636" s="355">
        <v>29201</v>
      </c>
      <c r="C636" s="531" t="s">
        <v>474</v>
      </c>
      <c r="D636" s="748"/>
      <c r="E636" s="749"/>
      <c r="F636" s="120">
        <v>5</v>
      </c>
      <c r="G636" s="122" t="s">
        <v>31</v>
      </c>
      <c r="H636" s="532">
        <v>392</v>
      </c>
      <c r="I636" s="182">
        <f t="shared" si="10"/>
        <v>1960</v>
      </c>
      <c r="J636" s="18" t="s">
        <v>28</v>
      </c>
      <c r="K636" s="19">
        <v>0.1</v>
      </c>
      <c r="L636" s="19">
        <v>0.4</v>
      </c>
      <c r="M636" s="19">
        <v>0.1</v>
      </c>
      <c r="N636" s="19">
        <v>0.4</v>
      </c>
      <c r="O636" s="21" t="s">
        <v>29</v>
      </c>
      <c r="P636" s="45"/>
      <c r="Q636" s="752"/>
    </row>
    <row r="637" spans="1:17" x14ac:dyDescent="0.25">
      <c r="A637" s="15">
        <v>5</v>
      </c>
      <c r="B637" s="355">
        <v>29201</v>
      </c>
      <c r="C637" s="531" t="s">
        <v>475</v>
      </c>
      <c r="D637" s="748"/>
      <c r="E637" s="749"/>
      <c r="F637" s="120">
        <v>1</v>
      </c>
      <c r="G637" s="122" t="s">
        <v>31</v>
      </c>
      <c r="H637" s="532">
        <v>245</v>
      </c>
      <c r="I637" s="182">
        <f t="shared" si="10"/>
        <v>245</v>
      </c>
      <c r="J637" s="18" t="s">
        <v>28</v>
      </c>
      <c r="K637" s="19">
        <v>0.1</v>
      </c>
      <c r="L637" s="19">
        <v>0.4</v>
      </c>
      <c r="M637" s="19">
        <v>0.1</v>
      </c>
      <c r="N637" s="19">
        <v>0.4</v>
      </c>
      <c r="O637" s="21" t="s">
        <v>29</v>
      </c>
      <c r="P637" s="45"/>
      <c r="Q637" s="752"/>
    </row>
    <row r="638" spans="1:17" x14ac:dyDescent="0.25">
      <c r="A638" s="15">
        <v>6</v>
      </c>
      <c r="B638" s="355">
        <v>29201</v>
      </c>
      <c r="C638" s="531" t="s">
        <v>476</v>
      </c>
      <c r="D638" s="748"/>
      <c r="E638" s="749"/>
      <c r="F638" s="120">
        <v>4</v>
      </c>
      <c r="G638" s="122" t="s">
        <v>31</v>
      </c>
      <c r="H638" s="532">
        <v>25</v>
      </c>
      <c r="I638" s="182">
        <f t="shared" si="10"/>
        <v>100</v>
      </c>
      <c r="J638" s="18" t="s">
        <v>28</v>
      </c>
      <c r="K638" s="19">
        <v>0.1</v>
      </c>
      <c r="L638" s="19">
        <v>0.4</v>
      </c>
      <c r="M638" s="19">
        <v>0.1</v>
      </c>
      <c r="N638" s="19">
        <v>0.4</v>
      </c>
      <c r="O638" s="21" t="s">
        <v>29</v>
      </c>
      <c r="P638" s="45"/>
      <c r="Q638" s="752"/>
    </row>
    <row r="639" spans="1:17" x14ac:dyDescent="0.25">
      <c r="A639" s="15">
        <v>7</v>
      </c>
      <c r="B639" s="355">
        <v>29201</v>
      </c>
      <c r="C639" s="531" t="s">
        <v>477</v>
      </c>
      <c r="D639" s="748"/>
      <c r="E639" s="749"/>
      <c r="F639" s="120">
        <v>1</v>
      </c>
      <c r="G639" s="122" t="s">
        <v>31</v>
      </c>
      <c r="H639" s="532">
        <v>175</v>
      </c>
      <c r="I639" s="182">
        <f t="shared" si="10"/>
        <v>175</v>
      </c>
      <c r="J639" s="18" t="s">
        <v>28</v>
      </c>
      <c r="K639" s="19">
        <v>0.1</v>
      </c>
      <c r="L639" s="19">
        <v>0.4</v>
      </c>
      <c r="M639" s="19">
        <v>0.1</v>
      </c>
      <c r="N639" s="19">
        <v>0.4</v>
      </c>
      <c r="O639" s="21" t="s">
        <v>29</v>
      </c>
      <c r="P639" s="45"/>
      <c r="Q639" s="752"/>
    </row>
    <row r="640" spans="1:17" x14ac:dyDescent="0.25">
      <c r="A640" s="497">
        <v>8</v>
      </c>
      <c r="B640" s="355">
        <v>29201</v>
      </c>
      <c r="C640" s="531" t="s">
        <v>478</v>
      </c>
      <c r="D640" s="748"/>
      <c r="E640" s="749"/>
      <c r="F640" s="120">
        <v>1</v>
      </c>
      <c r="G640" s="122" t="s">
        <v>31</v>
      </c>
      <c r="H640" s="532">
        <v>565</v>
      </c>
      <c r="I640" s="182">
        <f t="shared" si="10"/>
        <v>565</v>
      </c>
      <c r="J640" s="18" t="s">
        <v>28</v>
      </c>
      <c r="K640" s="19">
        <v>0.1</v>
      </c>
      <c r="L640" s="19">
        <v>0.4</v>
      </c>
      <c r="M640" s="19">
        <v>0.1</v>
      </c>
      <c r="N640" s="19">
        <v>0.4</v>
      </c>
      <c r="O640" s="21" t="s">
        <v>29</v>
      </c>
      <c r="P640" s="481"/>
      <c r="Q640" s="752"/>
    </row>
    <row r="641" spans="1:17" x14ac:dyDescent="0.25">
      <c r="A641" s="15">
        <v>9</v>
      </c>
      <c r="B641" s="355">
        <v>29201</v>
      </c>
      <c r="C641" s="531" t="s">
        <v>479</v>
      </c>
      <c r="D641" s="748"/>
      <c r="E641" s="749"/>
      <c r="F641" s="120">
        <v>4</v>
      </c>
      <c r="G641" s="122" t="s">
        <v>31</v>
      </c>
      <c r="H641" s="532">
        <v>450</v>
      </c>
      <c r="I641" s="182">
        <f t="shared" si="10"/>
        <v>1800</v>
      </c>
      <c r="J641" s="18" t="s">
        <v>28</v>
      </c>
      <c r="K641" s="19">
        <v>0.1</v>
      </c>
      <c r="L641" s="19">
        <v>0.4</v>
      </c>
      <c r="M641" s="19">
        <v>0.1</v>
      </c>
      <c r="N641" s="19">
        <v>0.4</v>
      </c>
      <c r="O641" s="21" t="s">
        <v>29</v>
      </c>
      <c r="P641" s="109"/>
      <c r="Q641" s="752"/>
    </row>
    <row r="642" spans="1:17" x14ac:dyDescent="0.25">
      <c r="A642" s="15">
        <v>10</v>
      </c>
      <c r="B642" s="355">
        <v>29201</v>
      </c>
      <c r="C642" s="531" t="s">
        <v>480</v>
      </c>
      <c r="D642" s="748"/>
      <c r="E642" s="749"/>
      <c r="F642" s="120">
        <v>2</v>
      </c>
      <c r="G642" s="122" t="s">
        <v>31</v>
      </c>
      <c r="H642" s="532">
        <v>50</v>
      </c>
      <c r="I642" s="182">
        <f t="shared" si="10"/>
        <v>100</v>
      </c>
      <c r="J642" s="18" t="s">
        <v>28</v>
      </c>
      <c r="K642" s="19">
        <v>0.1</v>
      </c>
      <c r="L642" s="19">
        <v>0.4</v>
      </c>
      <c r="M642" s="19">
        <v>0.1</v>
      </c>
      <c r="N642" s="19">
        <v>0.4</v>
      </c>
      <c r="O642" s="21" t="s">
        <v>29</v>
      </c>
      <c r="P642" s="109"/>
      <c r="Q642" s="752"/>
    </row>
    <row r="643" spans="1:17" x14ac:dyDescent="0.25">
      <c r="A643" s="15">
        <v>11</v>
      </c>
      <c r="B643" s="355">
        <v>29201</v>
      </c>
      <c r="C643" s="531" t="s">
        <v>481</v>
      </c>
      <c r="D643" s="748"/>
      <c r="E643" s="749"/>
      <c r="F643" s="120">
        <v>2</v>
      </c>
      <c r="G643" s="122" t="s">
        <v>31</v>
      </c>
      <c r="H643" s="532">
        <v>75</v>
      </c>
      <c r="I643" s="182">
        <v>140</v>
      </c>
      <c r="J643" s="18" t="s">
        <v>28</v>
      </c>
      <c r="K643" s="19">
        <v>0.1</v>
      </c>
      <c r="L643" s="19">
        <v>0.4</v>
      </c>
      <c r="M643" s="19">
        <v>0.1</v>
      </c>
      <c r="N643" s="19">
        <v>0.4</v>
      </c>
      <c r="O643" s="21" t="s">
        <v>29</v>
      </c>
      <c r="P643" s="109"/>
      <c r="Q643" s="752"/>
    </row>
    <row r="644" spans="1:17" x14ac:dyDescent="0.25">
      <c r="A644" s="15"/>
      <c r="B644" s="355"/>
      <c r="C644" s="475"/>
      <c r="D644" s="748"/>
      <c r="E644" s="749"/>
      <c r="F644" s="122"/>
      <c r="G644" s="122"/>
      <c r="H644" s="121"/>
      <c r="I644" s="182"/>
      <c r="J644" s="18"/>
      <c r="K644" s="19"/>
      <c r="L644" s="19"/>
      <c r="M644" s="19"/>
      <c r="N644" s="19"/>
      <c r="O644" s="21"/>
      <c r="P644" s="109"/>
      <c r="Q644" s="752"/>
    </row>
    <row r="645" spans="1:17" x14ac:dyDescent="0.25">
      <c r="A645" s="15"/>
      <c r="B645" s="53"/>
      <c r="C645" s="529"/>
      <c r="D645" s="749"/>
      <c r="E645" s="749"/>
      <c r="F645" s="122"/>
      <c r="G645" s="122"/>
      <c r="H645" s="121"/>
      <c r="I645" s="182"/>
      <c r="J645" s="18"/>
      <c r="K645" s="19"/>
      <c r="L645" s="19"/>
      <c r="M645" s="19"/>
      <c r="N645" s="19"/>
      <c r="O645" s="21"/>
      <c r="P645" s="109"/>
      <c r="Q645" s="752"/>
    </row>
    <row r="646" spans="1:17" x14ac:dyDescent="0.25">
      <c r="A646" s="15"/>
      <c r="B646" s="53"/>
      <c r="C646" s="475"/>
      <c r="D646" s="749"/>
      <c r="E646" s="749"/>
      <c r="F646" s="122"/>
      <c r="G646" s="122"/>
      <c r="H646" s="121"/>
      <c r="I646" s="182"/>
      <c r="J646" s="18"/>
      <c r="K646" s="19"/>
      <c r="L646" s="19"/>
      <c r="M646" s="19"/>
      <c r="N646" s="19"/>
      <c r="O646" s="21"/>
      <c r="P646" s="109"/>
      <c r="Q646" s="752"/>
    </row>
    <row r="647" spans="1:17" x14ac:dyDescent="0.25">
      <c r="A647" s="15"/>
      <c r="B647" s="53"/>
      <c r="C647" s="475"/>
      <c r="D647" s="749"/>
      <c r="E647" s="749"/>
      <c r="F647" s="122"/>
      <c r="G647" s="122"/>
      <c r="H647" s="121"/>
      <c r="I647" s="182"/>
      <c r="J647" s="18"/>
      <c r="K647" s="19"/>
      <c r="L647" s="19"/>
      <c r="M647" s="19"/>
      <c r="N647" s="19"/>
      <c r="O647" s="21"/>
      <c r="P647" s="109"/>
      <c r="Q647" s="752"/>
    </row>
    <row r="648" spans="1:17" ht="15.75" thickBot="1" x14ac:dyDescent="0.3">
      <c r="A648" s="22"/>
      <c r="B648" s="53"/>
      <c r="C648" s="482"/>
      <c r="D648" s="750"/>
      <c r="E648" s="750"/>
      <c r="F648" s="196"/>
      <c r="G648" s="196"/>
      <c r="H648" s="268"/>
      <c r="I648" s="183"/>
      <c r="J648" s="24"/>
      <c r="K648" s="25"/>
      <c r="L648" s="25"/>
      <c r="M648" s="25"/>
      <c r="N648" s="25"/>
      <c r="O648" s="26"/>
      <c r="P648" s="401"/>
      <c r="Q648" s="753"/>
    </row>
    <row r="649" spans="1:17" ht="15.75" thickTop="1" x14ac:dyDescent="0.25">
      <c r="G649" s="62"/>
      <c r="I649" s="61"/>
    </row>
    <row r="650" spans="1:17" x14ac:dyDescent="0.25">
      <c r="G650" s="62"/>
      <c r="I650" s="61">
        <f>SUM(I633:I649)</f>
        <v>10000</v>
      </c>
    </row>
    <row r="651" spans="1:17" x14ac:dyDescent="0.25">
      <c r="G651" s="62"/>
      <c r="I651" s="61"/>
    </row>
    <row r="652" spans="1:17" x14ac:dyDescent="0.25">
      <c r="G652" s="62"/>
      <c r="I652" s="61"/>
    </row>
    <row r="653" spans="1:17" x14ac:dyDescent="0.25">
      <c r="G653" s="62"/>
      <c r="I653" s="61"/>
    </row>
    <row r="654" spans="1:17" x14ac:dyDescent="0.25">
      <c r="G654" s="62"/>
      <c r="I654" s="61"/>
    </row>
    <row r="655" spans="1:17" x14ac:dyDescent="0.25">
      <c r="G655" s="62"/>
      <c r="I655" s="61"/>
    </row>
    <row r="656" spans="1:17" x14ac:dyDescent="0.25">
      <c r="G656" s="62"/>
      <c r="I656" s="61"/>
    </row>
    <row r="657" spans="1:17" x14ac:dyDescent="0.25">
      <c r="G657" s="62"/>
      <c r="I657" s="61"/>
    </row>
    <row r="658" spans="1:17" x14ac:dyDescent="0.25">
      <c r="G658" s="62"/>
      <c r="I658" s="61"/>
    </row>
    <row r="659" spans="1:17" x14ac:dyDescent="0.25">
      <c r="G659" s="62"/>
      <c r="I659" s="61"/>
    </row>
    <row r="660" spans="1:17" x14ac:dyDescent="0.25">
      <c r="G660" s="62"/>
      <c r="I660" s="61"/>
    </row>
    <row r="661" spans="1:17" x14ac:dyDescent="0.25">
      <c r="G661" s="62"/>
      <c r="I661" s="61"/>
    </row>
    <row r="662" spans="1:17" x14ac:dyDescent="0.25">
      <c r="G662" s="62"/>
      <c r="I662" s="61"/>
    </row>
    <row r="663" spans="1:17" x14ac:dyDescent="0.25">
      <c r="G663" s="62"/>
      <c r="I663" s="61"/>
    </row>
    <row r="664" spans="1:17" x14ac:dyDescent="0.25">
      <c r="G664" s="62"/>
      <c r="I664" s="61"/>
    </row>
    <row r="665" spans="1:17" x14ac:dyDescent="0.25">
      <c r="G665" s="62"/>
      <c r="I665" s="61"/>
    </row>
    <row r="666" spans="1:17" x14ac:dyDescent="0.25">
      <c r="G666" s="62"/>
      <c r="I666" s="61"/>
    </row>
    <row r="667" spans="1:17" x14ac:dyDescent="0.25">
      <c r="G667" s="62"/>
      <c r="I667" s="61"/>
    </row>
    <row r="668" spans="1:17" x14ac:dyDescent="0.25">
      <c r="G668" s="62"/>
      <c r="I668" s="61"/>
    </row>
    <row r="669" spans="1:17" x14ac:dyDescent="0.25">
      <c r="G669" s="62"/>
      <c r="K669" s="61"/>
    </row>
    <row r="670" spans="1:17" x14ac:dyDescent="0.25">
      <c r="A670" s="706" t="s">
        <v>0</v>
      </c>
      <c r="B670" s="706"/>
      <c r="C670" s="706"/>
      <c r="D670" s="706"/>
      <c r="E670" s="706"/>
      <c r="F670" s="706"/>
      <c r="G670" s="706"/>
      <c r="H670" s="706"/>
      <c r="I670" s="706"/>
      <c r="J670" s="706"/>
      <c r="K670" s="706"/>
      <c r="L670" s="706"/>
      <c r="M670" s="706"/>
      <c r="N670" s="706"/>
      <c r="O670" s="706"/>
      <c r="P670" s="706"/>
      <c r="Q670" s="706"/>
    </row>
    <row r="671" spans="1:17" x14ac:dyDescent="0.25">
      <c r="A671" s="713" t="s">
        <v>1</v>
      </c>
      <c r="B671" s="713"/>
      <c r="C671" s="713"/>
      <c r="D671" s="713"/>
      <c r="E671" s="713"/>
      <c r="F671" s="713"/>
      <c r="G671" s="713"/>
      <c r="H671" s="713"/>
      <c r="I671" s="713"/>
      <c r="J671" s="713"/>
      <c r="K671" s="713"/>
      <c r="L671" s="713"/>
      <c r="M671" s="713"/>
      <c r="N671" s="713"/>
      <c r="O671" s="713"/>
      <c r="P671" s="713"/>
      <c r="Q671" s="713"/>
    </row>
    <row r="672" spans="1:17" x14ac:dyDescent="0.25">
      <c r="A672" s="713" t="s">
        <v>2</v>
      </c>
      <c r="B672" s="713"/>
      <c r="C672" s="713"/>
      <c r="D672" s="713"/>
      <c r="E672" s="713"/>
      <c r="F672" s="713"/>
      <c r="G672" s="713"/>
      <c r="H672" s="713"/>
      <c r="I672" s="713"/>
      <c r="J672" s="713"/>
      <c r="K672" s="713"/>
      <c r="L672" s="713"/>
      <c r="M672" s="713"/>
      <c r="N672" s="713"/>
      <c r="O672" s="713"/>
      <c r="P672" s="713"/>
      <c r="Q672" s="713"/>
    </row>
    <row r="673" spans="1:17" x14ac:dyDescent="0.25">
      <c r="A673" s="713" t="s">
        <v>3</v>
      </c>
      <c r="B673" s="713"/>
      <c r="C673" s="713"/>
      <c r="D673" s="713"/>
      <c r="E673" s="713"/>
      <c r="F673" s="713"/>
      <c r="G673" s="713"/>
      <c r="H673" s="713"/>
      <c r="I673" s="713"/>
      <c r="J673" s="713"/>
      <c r="K673" s="713"/>
      <c r="L673" s="713"/>
      <c r="M673" s="713"/>
      <c r="N673" s="713"/>
      <c r="O673" s="713"/>
      <c r="P673" s="713"/>
      <c r="Q673" s="713"/>
    </row>
    <row r="674" spans="1:17" x14ac:dyDescent="0.25">
      <c r="A674" s="713" t="s">
        <v>494</v>
      </c>
      <c r="B674" s="713"/>
      <c r="C674" s="713"/>
      <c r="D674" s="713"/>
      <c r="E674" s="713"/>
      <c r="F674" s="713"/>
      <c r="G674" s="713"/>
      <c r="H674" s="713"/>
      <c r="I674" s="713"/>
      <c r="J674" s="713"/>
      <c r="K674" s="713"/>
      <c r="L674" s="713"/>
      <c r="M674" s="713"/>
      <c r="N674" s="713"/>
      <c r="O674" s="713"/>
      <c r="P674" s="713"/>
      <c r="Q674" s="713"/>
    </row>
    <row r="675" spans="1:17" x14ac:dyDescent="0.25">
      <c r="A675" s="726" t="s">
        <v>4</v>
      </c>
      <c r="B675" s="726"/>
      <c r="C675" s="726"/>
      <c r="D675" s="726"/>
      <c r="E675" s="726"/>
      <c r="F675" s="726"/>
      <c r="G675" s="726"/>
      <c r="H675" s="726"/>
      <c r="I675" s="726"/>
      <c r="J675" s="726"/>
      <c r="K675" s="726"/>
      <c r="L675" s="726"/>
      <c r="M675" s="726"/>
      <c r="N675" s="726"/>
      <c r="O675" s="726"/>
      <c r="P675" s="726"/>
      <c r="Q675" s="726"/>
    </row>
    <row r="676" spans="1:17" x14ac:dyDescent="0.25">
      <c r="A676" s="697" t="s">
        <v>83</v>
      </c>
      <c r="B676" s="697"/>
      <c r="C676" s="697"/>
      <c r="D676" s="697"/>
      <c r="E676" s="697"/>
      <c r="F676" s="697"/>
      <c r="G676" s="697"/>
      <c r="H676" s="697"/>
      <c r="I676" s="697"/>
      <c r="J676" s="697"/>
      <c r="K676" s="697"/>
      <c r="L676" s="697"/>
      <c r="M676" s="697"/>
      <c r="N676" s="697"/>
      <c r="O676" s="697"/>
      <c r="P676" s="697"/>
      <c r="Q676" s="697"/>
    </row>
    <row r="677" spans="1:17" ht="18.75" thickBot="1" x14ac:dyDescent="0.3">
      <c r="A677" s="2"/>
      <c r="B677" s="2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2"/>
      <c r="P677" s="2"/>
      <c r="Q677" s="2"/>
    </row>
    <row r="678" spans="1:17" ht="15.75" thickTop="1" x14ac:dyDescent="0.25">
      <c r="A678" s="698" t="s">
        <v>6</v>
      </c>
      <c r="B678" s="700" t="s">
        <v>7</v>
      </c>
      <c r="C678" s="702" t="s">
        <v>8</v>
      </c>
      <c r="D678" s="702" t="s">
        <v>9</v>
      </c>
      <c r="E678" s="702" t="s">
        <v>10</v>
      </c>
      <c r="F678" s="702" t="s">
        <v>11</v>
      </c>
      <c r="G678" s="700" t="s">
        <v>12</v>
      </c>
      <c r="H678" s="704" t="s">
        <v>13</v>
      </c>
      <c r="I678" s="704" t="s">
        <v>14</v>
      </c>
      <c r="J678" s="704" t="s">
        <v>15</v>
      </c>
      <c r="K678" s="715" t="s">
        <v>16</v>
      </c>
      <c r="L678" s="716"/>
      <c r="M678" s="716"/>
      <c r="N678" s="717"/>
      <c r="O678" s="721" t="s">
        <v>17</v>
      </c>
      <c r="P678" s="722"/>
      <c r="Q678" s="708" t="s">
        <v>18</v>
      </c>
    </row>
    <row r="679" spans="1:17" x14ac:dyDescent="0.25">
      <c r="A679" s="699"/>
      <c r="B679" s="701"/>
      <c r="C679" s="703"/>
      <c r="D679" s="703"/>
      <c r="E679" s="703"/>
      <c r="F679" s="703"/>
      <c r="G679" s="701"/>
      <c r="H679" s="705"/>
      <c r="I679" s="705"/>
      <c r="J679" s="705"/>
      <c r="K679" s="718"/>
      <c r="L679" s="719"/>
      <c r="M679" s="719"/>
      <c r="N679" s="720"/>
      <c r="O679" s="723"/>
      <c r="P679" s="724"/>
      <c r="Q679" s="709"/>
    </row>
    <row r="680" spans="1:17" x14ac:dyDescent="0.25">
      <c r="A680" s="699"/>
      <c r="B680" s="701"/>
      <c r="C680" s="703"/>
      <c r="D680" s="703"/>
      <c r="E680" s="703"/>
      <c r="F680" s="703"/>
      <c r="G680" s="701"/>
      <c r="H680" s="705"/>
      <c r="I680" s="705"/>
      <c r="J680" s="705"/>
      <c r="K680" s="711" t="s">
        <v>19</v>
      </c>
      <c r="L680" s="711" t="s">
        <v>20</v>
      </c>
      <c r="M680" s="711" t="s">
        <v>21</v>
      </c>
      <c r="N680" s="711" t="s">
        <v>22</v>
      </c>
      <c r="O680" s="695" t="s">
        <v>23</v>
      </c>
      <c r="P680" s="695" t="s">
        <v>24</v>
      </c>
      <c r="Q680" s="709"/>
    </row>
    <row r="681" spans="1:17" ht="15.75" thickBot="1" x14ac:dyDescent="0.3">
      <c r="A681" s="727"/>
      <c r="B681" s="725"/>
      <c r="C681" s="707"/>
      <c r="D681" s="707"/>
      <c r="E681" s="707"/>
      <c r="F681" s="703"/>
      <c r="G681" s="725"/>
      <c r="H681" s="696"/>
      <c r="I681" s="696"/>
      <c r="J681" s="696"/>
      <c r="K681" s="712"/>
      <c r="L681" s="712"/>
      <c r="M681" s="712"/>
      <c r="N681" s="712"/>
      <c r="O681" s="696"/>
      <c r="P681" s="696"/>
      <c r="Q681" s="710"/>
    </row>
    <row r="682" spans="1:17" x14ac:dyDescent="0.25">
      <c r="A682" s="52">
        <v>1</v>
      </c>
      <c r="B682" s="53">
        <v>29401</v>
      </c>
      <c r="C682" s="529" t="s">
        <v>385</v>
      </c>
      <c r="D682" s="751" t="s">
        <v>25</v>
      </c>
      <c r="E682" s="751" t="s">
        <v>26</v>
      </c>
      <c r="F682" s="109">
        <v>23</v>
      </c>
      <c r="G682" s="501" t="s">
        <v>31</v>
      </c>
      <c r="H682" s="530">
        <v>1019</v>
      </c>
      <c r="I682" s="181">
        <f>H682*F682</f>
        <v>23437</v>
      </c>
      <c r="J682" s="41" t="s">
        <v>28</v>
      </c>
      <c r="K682" s="42">
        <v>0.1</v>
      </c>
      <c r="L682" s="42">
        <v>0.4</v>
      </c>
      <c r="M682" s="42">
        <v>0.1</v>
      </c>
      <c r="N682" s="42">
        <v>0.4</v>
      </c>
      <c r="O682" s="54" t="s">
        <v>29</v>
      </c>
      <c r="P682" s="43"/>
      <c r="Q682" s="745" t="s">
        <v>84</v>
      </c>
    </row>
    <row r="683" spans="1:17" x14ac:dyDescent="0.25">
      <c r="A683" s="15">
        <v>2</v>
      </c>
      <c r="B683" s="16">
        <v>29401</v>
      </c>
      <c r="C683" s="186" t="s">
        <v>386</v>
      </c>
      <c r="D683" s="749"/>
      <c r="E683" s="749"/>
      <c r="F683" s="109">
        <v>104</v>
      </c>
      <c r="G683" s="122" t="s">
        <v>31</v>
      </c>
      <c r="H683" s="121">
        <v>859</v>
      </c>
      <c r="I683" s="182">
        <f t="shared" ref="I683:I696" si="11">H683*F683</f>
        <v>89336</v>
      </c>
      <c r="J683" s="18" t="s">
        <v>28</v>
      </c>
      <c r="K683" s="19">
        <v>0.1</v>
      </c>
      <c r="L683" s="19">
        <v>0.4</v>
      </c>
      <c r="M683" s="19">
        <v>0.1</v>
      </c>
      <c r="N683" s="19">
        <v>0.4</v>
      </c>
      <c r="O683" s="21" t="s">
        <v>29</v>
      </c>
      <c r="P683" s="45"/>
      <c r="Q683" s="752"/>
    </row>
    <row r="684" spans="1:17" x14ac:dyDescent="0.25">
      <c r="A684" s="15">
        <v>3</v>
      </c>
      <c r="B684" s="16">
        <v>29401</v>
      </c>
      <c r="C684" s="475" t="s">
        <v>387</v>
      </c>
      <c r="D684" s="749"/>
      <c r="E684" s="749"/>
      <c r="F684" s="109">
        <v>13</v>
      </c>
      <c r="G684" s="122" t="s">
        <v>31</v>
      </c>
      <c r="H684" s="121">
        <v>295</v>
      </c>
      <c r="I684" s="182">
        <f t="shared" si="11"/>
        <v>3835</v>
      </c>
      <c r="J684" s="18" t="s">
        <v>28</v>
      </c>
      <c r="K684" s="19">
        <v>0.1</v>
      </c>
      <c r="L684" s="19">
        <v>0.4</v>
      </c>
      <c r="M684" s="19">
        <v>0.1</v>
      </c>
      <c r="N684" s="19">
        <v>0.4</v>
      </c>
      <c r="O684" s="21" t="s">
        <v>29</v>
      </c>
      <c r="P684" s="45"/>
      <c r="Q684" s="752"/>
    </row>
    <row r="685" spans="1:17" x14ac:dyDescent="0.25">
      <c r="A685" s="15">
        <v>4</v>
      </c>
      <c r="B685" s="16">
        <v>29401</v>
      </c>
      <c r="C685" s="475" t="s">
        <v>388</v>
      </c>
      <c r="D685" s="749"/>
      <c r="E685" s="749"/>
      <c r="F685" s="109">
        <v>147</v>
      </c>
      <c r="G685" s="122" t="s">
        <v>31</v>
      </c>
      <c r="H685" s="121">
        <v>5</v>
      </c>
      <c r="I685" s="182">
        <f t="shared" si="11"/>
        <v>735</v>
      </c>
      <c r="J685" s="18" t="s">
        <v>28</v>
      </c>
      <c r="K685" s="19">
        <v>0.1</v>
      </c>
      <c r="L685" s="19">
        <v>0.4</v>
      </c>
      <c r="M685" s="19">
        <v>0.1</v>
      </c>
      <c r="N685" s="19">
        <v>0.4</v>
      </c>
      <c r="O685" s="21" t="s">
        <v>29</v>
      </c>
      <c r="P685" s="45"/>
      <c r="Q685" s="752"/>
    </row>
    <row r="686" spans="1:17" x14ac:dyDescent="0.25">
      <c r="A686" s="15">
        <v>5</v>
      </c>
      <c r="B686" s="16">
        <v>29401</v>
      </c>
      <c r="C686" s="475" t="s">
        <v>389</v>
      </c>
      <c r="D686" s="749"/>
      <c r="E686" s="749"/>
      <c r="F686" s="109">
        <v>10</v>
      </c>
      <c r="G686" s="122" t="s">
        <v>31</v>
      </c>
      <c r="H686" s="121">
        <v>2049</v>
      </c>
      <c r="I686" s="182">
        <f t="shared" si="11"/>
        <v>20490</v>
      </c>
      <c r="J686" s="18" t="s">
        <v>28</v>
      </c>
      <c r="K686" s="19">
        <v>0.1</v>
      </c>
      <c r="L686" s="19">
        <v>0.4</v>
      </c>
      <c r="M686" s="19">
        <v>0.1</v>
      </c>
      <c r="N686" s="19">
        <v>0.4</v>
      </c>
      <c r="O686" s="21" t="s">
        <v>29</v>
      </c>
      <c r="P686" s="45"/>
      <c r="Q686" s="752"/>
    </row>
    <row r="687" spans="1:17" x14ac:dyDescent="0.25">
      <c r="A687" s="15">
        <v>6</v>
      </c>
      <c r="B687" s="16">
        <v>29401</v>
      </c>
      <c r="C687" s="475" t="s">
        <v>390</v>
      </c>
      <c r="D687" s="749"/>
      <c r="E687" s="749"/>
      <c r="F687" s="109">
        <v>7</v>
      </c>
      <c r="G687" s="122" t="s">
        <v>31</v>
      </c>
      <c r="H687" s="121">
        <v>220</v>
      </c>
      <c r="I687" s="182">
        <f t="shared" si="11"/>
        <v>1540</v>
      </c>
      <c r="J687" s="18" t="s">
        <v>28</v>
      </c>
      <c r="K687" s="19">
        <v>0.1</v>
      </c>
      <c r="L687" s="19">
        <v>0.4</v>
      </c>
      <c r="M687" s="19">
        <v>0.1</v>
      </c>
      <c r="N687" s="19">
        <v>0.4</v>
      </c>
      <c r="O687" s="21" t="s">
        <v>29</v>
      </c>
      <c r="P687" s="45"/>
      <c r="Q687" s="752"/>
    </row>
    <row r="688" spans="1:17" x14ac:dyDescent="0.25">
      <c r="A688" s="15">
        <v>7</v>
      </c>
      <c r="B688" s="16">
        <v>29401</v>
      </c>
      <c r="C688" s="475" t="s">
        <v>391</v>
      </c>
      <c r="D688" s="749"/>
      <c r="E688" s="749"/>
      <c r="F688" s="109">
        <v>6</v>
      </c>
      <c r="G688" s="122" t="s">
        <v>31</v>
      </c>
      <c r="H688" s="121">
        <v>300</v>
      </c>
      <c r="I688" s="182">
        <f t="shared" si="11"/>
        <v>1800</v>
      </c>
      <c r="J688" s="18" t="s">
        <v>28</v>
      </c>
      <c r="K688" s="19">
        <v>0.1</v>
      </c>
      <c r="L688" s="19">
        <v>0.4</v>
      </c>
      <c r="M688" s="19">
        <v>0.1</v>
      </c>
      <c r="N688" s="19">
        <v>0.4</v>
      </c>
      <c r="O688" s="21" t="s">
        <v>29</v>
      </c>
      <c r="P688" s="45"/>
      <c r="Q688" s="752"/>
    </row>
    <row r="689" spans="1:17" x14ac:dyDescent="0.25">
      <c r="A689" s="497">
        <v>8</v>
      </c>
      <c r="B689" s="16">
        <v>29401</v>
      </c>
      <c r="C689" s="475" t="s">
        <v>392</v>
      </c>
      <c r="D689" s="749"/>
      <c r="E689" s="749"/>
      <c r="F689" s="109">
        <v>39</v>
      </c>
      <c r="G689" s="122" t="s">
        <v>31</v>
      </c>
      <c r="H689" s="121">
        <v>95</v>
      </c>
      <c r="I689" s="182">
        <f t="shared" si="11"/>
        <v>3705</v>
      </c>
      <c r="J689" s="18" t="s">
        <v>28</v>
      </c>
      <c r="K689" s="19">
        <v>0.1</v>
      </c>
      <c r="L689" s="19">
        <v>0.4</v>
      </c>
      <c r="M689" s="19">
        <v>0.1</v>
      </c>
      <c r="N689" s="19">
        <v>0.4</v>
      </c>
      <c r="O689" s="21" t="s">
        <v>29</v>
      </c>
      <c r="P689" s="481"/>
      <c r="Q689" s="752"/>
    </row>
    <row r="690" spans="1:17" x14ac:dyDescent="0.25">
      <c r="A690" s="15">
        <v>9</v>
      </c>
      <c r="B690" s="16">
        <v>29401</v>
      </c>
      <c r="C690" s="475" t="s">
        <v>393</v>
      </c>
      <c r="D690" s="749"/>
      <c r="E690" s="749"/>
      <c r="F690" s="109">
        <v>9</v>
      </c>
      <c r="G690" s="122" t="s">
        <v>31</v>
      </c>
      <c r="H690" s="121">
        <v>303</v>
      </c>
      <c r="I690" s="182">
        <f t="shared" si="11"/>
        <v>2727</v>
      </c>
      <c r="J690" s="18" t="s">
        <v>28</v>
      </c>
      <c r="K690" s="19">
        <v>0.1</v>
      </c>
      <c r="L690" s="19">
        <v>0.4</v>
      </c>
      <c r="M690" s="19">
        <v>0.1</v>
      </c>
      <c r="N690" s="19">
        <v>0.4</v>
      </c>
      <c r="O690" s="21" t="s">
        <v>29</v>
      </c>
      <c r="P690" s="109"/>
      <c r="Q690" s="752"/>
    </row>
    <row r="691" spans="1:17" x14ac:dyDescent="0.25">
      <c r="A691" s="15">
        <v>10</v>
      </c>
      <c r="B691" s="16">
        <v>29401</v>
      </c>
      <c r="C691" s="475" t="s">
        <v>394</v>
      </c>
      <c r="D691" s="749"/>
      <c r="E691" s="749"/>
      <c r="F691" s="109">
        <v>9</v>
      </c>
      <c r="G691" s="122" t="s">
        <v>31</v>
      </c>
      <c r="H691" s="121">
        <v>369</v>
      </c>
      <c r="I691" s="182">
        <f t="shared" si="11"/>
        <v>3321</v>
      </c>
      <c r="J691" s="18" t="s">
        <v>28</v>
      </c>
      <c r="K691" s="19">
        <v>0.1</v>
      </c>
      <c r="L691" s="19">
        <v>0.4</v>
      </c>
      <c r="M691" s="19">
        <v>0.1</v>
      </c>
      <c r="N691" s="19">
        <v>0.4</v>
      </c>
      <c r="O691" s="21" t="s">
        <v>29</v>
      </c>
      <c r="P691" s="109"/>
      <c r="Q691" s="752"/>
    </row>
    <row r="692" spans="1:17" x14ac:dyDescent="0.25">
      <c r="A692" s="15">
        <v>11</v>
      </c>
      <c r="B692" s="16">
        <v>29401</v>
      </c>
      <c r="C692" s="475" t="s">
        <v>395</v>
      </c>
      <c r="D692" s="749"/>
      <c r="E692" s="749"/>
      <c r="F692" s="109">
        <v>15</v>
      </c>
      <c r="G692" s="122" t="s">
        <v>453</v>
      </c>
      <c r="H692" s="121">
        <v>239</v>
      </c>
      <c r="I692" s="182">
        <f t="shared" si="11"/>
        <v>3585</v>
      </c>
      <c r="J692" s="18" t="s">
        <v>28</v>
      </c>
      <c r="K692" s="19">
        <v>0.1</v>
      </c>
      <c r="L692" s="19">
        <v>0.4</v>
      </c>
      <c r="M692" s="19">
        <v>0.1</v>
      </c>
      <c r="N692" s="19">
        <v>0.4</v>
      </c>
      <c r="O692" s="21" t="s">
        <v>29</v>
      </c>
      <c r="P692" s="109"/>
      <c r="Q692" s="752"/>
    </row>
    <row r="693" spans="1:17" x14ac:dyDescent="0.25">
      <c r="A693" s="15">
        <v>12</v>
      </c>
      <c r="B693" s="16">
        <v>29401</v>
      </c>
      <c r="C693" s="475" t="s">
        <v>396</v>
      </c>
      <c r="D693" s="749"/>
      <c r="E693" s="749"/>
      <c r="F693" s="109">
        <v>32</v>
      </c>
      <c r="G693" s="122" t="s">
        <v>31</v>
      </c>
      <c r="H693" s="121">
        <v>599</v>
      </c>
      <c r="I693" s="182">
        <f t="shared" si="11"/>
        <v>19168</v>
      </c>
      <c r="J693" s="18" t="s">
        <v>28</v>
      </c>
      <c r="K693" s="19">
        <v>0.1</v>
      </c>
      <c r="L693" s="19">
        <v>0.4</v>
      </c>
      <c r="M693" s="19">
        <v>0.1</v>
      </c>
      <c r="N693" s="19">
        <v>0.4</v>
      </c>
      <c r="O693" s="21" t="s">
        <v>29</v>
      </c>
      <c r="P693" s="109"/>
      <c r="Q693" s="752"/>
    </row>
    <row r="694" spans="1:17" x14ac:dyDescent="0.25">
      <c r="A694" s="15">
        <v>13</v>
      </c>
      <c r="B694" s="16">
        <v>29401</v>
      </c>
      <c r="C694" s="475" t="s">
        <v>397</v>
      </c>
      <c r="D694" s="749"/>
      <c r="E694" s="749"/>
      <c r="F694" s="109">
        <v>20</v>
      </c>
      <c r="G694" s="122" t="s">
        <v>31</v>
      </c>
      <c r="H694" s="121">
        <v>496</v>
      </c>
      <c r="I694" s="182">
        <f t="shared" si="11"/>
        <v>9920</v>
      </c>
      <c r="J694" s="18" t="s">
        <v>28</v>
      </c>
      <c r="K694" s="19">
        <v>0.1</v>
      </c>
      <c r="L694" s="19">
        <v>0.4</v>
      </c>
      <c r="M694" s="19">
        <v>0.1</v>
      </c>
      <c r="N694" s="19">
        <v>0.4</v>
      </c>
      <c r="O694" s="21" t="s">
        <v>29</v>
      </c>
      <c r="P694" s="109"/>
      <c r="Q694" s="752"/>
    </row>
    <row r="695" spans="1:17" x14ac:dyDescent="0.25">
      <c r="A695" s="15">
        <v>14</v>
      </c>
      <c r="B695" s="16">
        <v>29401</v>
      </c>
      <c r="C695" s="475" t="s">
        <v>398</v>
      </c>
      <c r="D695" s="749"/>
      <c r="E695" s="749"/>
      <c r="F695" s="109">
        <v>13</v>
      </c>
      <c r="G695" s="122" t="s">
        <v>31</v>
      </c>
      <c r="H695" s="121">
        <v>395</v>
      </c>
      <c r="I695" s="182">
        <f t="shared" si="11"/>
        <v>5135</v>
      </c>
      <c r="J695" s="18" t="s">
        <v>28</v>
      </c>
      <c r="K695" s="19">
        <v>0.1</v>
      </c>
      <c r="L695" s="19">
        <v>0.4</v>
      </c>
      <c r="M695" s="19">
        <v>0.1</v>
      </c>
      <c r="N695" s="19">
        <v>0.4</v>
      </c>
      <c r="O695" s="21" t="s">
        <v>29</v>
      </c>
      <c r="P695" s="109"/>
      <c r="Q695" s="752"/>
    </row>
    <row r="696" spans="1:17" x14ac:dyDescent="0.25">
      <c r="A696" s="15">
        <v>15</v>
      </c>
      <c r="B696" s="16">
        <v>29401</v>
      </c>
      <c r="C696" s="475" t="s">
        <v>399</v>
      </c>
      <c r="D696" s="749"/>
      <c r="E696" s="749"/>
      <c r="F696" s="109">
        <v>25</v>
      </c>
      <c r="G696" s="122" t="s">
        <v>31</v>
      </c>
      <c r="H696" s="121">
        <v>199</v>
      </c>
      <c r="I696" s="182">
        <f t="shared" si="11"/>
        <v>4975</v>
      </c>
      <c r="J696" s="18" t="s">
        <v>28</v>
      </c>
      <c r="K696" s="19">
        <v>0.1</v>
      </c>
      <c r="L696" s="19">
        <v>0.4</v>
      </c>
      <c r="M696" s="19">
        <v>0.1</v>
      </c>
      <c r="N696" s="19">
        <v>0.4</v>
      </c>
      <c r="O696" s="21" t="s">
        <v>29</v>
      </c>
      <c r="P696" s="109"/>
      <c r="Q696" s="752"/>
    </row>
    <row r="697" spans="1:17" ht="15.75" thickBot="1" x14ac:dyDescent="0.3">
      <c r="A697" s="22">
        <v>16</v>
      </c>
      <c r="B697" s="23">
        <v>29401</v>
      </c>
      <c r="C697" s="482" t="s">
        <v>400</v>
      </c>
      <c r="D697" s="750"/>
      <c r="E697" s="750"/>
      <c r="F697" s="109">
        <v>7</v>
      </c>
      <c r="G697" s="196" t="s">
        <v>31</v>
      </c>
      <c r="H697" s="268">
        <v>899</v>
      </c>
      <c r="I697" s="182">
        <v>6291</v>
      </c>
      <c r="J697" s="24" t="s">
        <v>28</v>
      </c>
      <c r="K697" s="25">
        <v>0.1</v>
      </c>
      <c r="L697" s="25">
        <v>0.4</v>
      </c>
      <c r="M697" s="25">
        <v>0.1</v>
      </c>
      <c r="N697" s="25">
        <v>0.4</v>
      </c>
      <c r="O697" s="26" t="s">
        <v>29</v>
      </c>
      <c r="P697" s="401"/>
      <c r="Q697" s="753"/>
    </row>
    <row r="698" spans="1:17" ht="15.75" thickTop="1" x14ac:dyDescent="0.25">
      <c r="G698" s="62"/>
      <c r="I698" s="61"/>
    </row>
    <row r="699" spans="1:17" x14ac:dyDescent="0.25">
      <c r="G699" s="62"/>
      <c r="I699" s="61">
        <f>SUM(I682:I698)</f>
        <v>200000</v>
      </c>
    </row>
    <row r="700" spans="1:17" x14ac:dyDescent="0.25">
      <c r="G700" s="62"/>
      <c r="I700" s="61"/>
    </row>
    <row r="701" spans="1:17" x14ac:dyDescent="0.25">
      <c r="G701" s="62"/>
      <c r="I701" s="61"/>
    </row>
    <row r="702" spans="1:17" x14ac:dyDescent="0.25">
      <c r="G702" s="62"/>
      <c r="I702" s="61"/>
    </row>
    <row r="703" spans="1:17" x14ac:dyDescent="0.25">
      <c r="G703" s="62"/>
      <c r="I703" s="61"/>
    </row>
    <row r="704" spans="1:17" x14ac:dyDescent="0.25">
      <c r="G704" s="62"/>
      <c r="I704" s="61"/>
    </row>
    <row r="705" spans="1:17" x14ac:dyDescent="0.25">
      <c r="G705" s="62"/>
      <c r="I705" s="61"/>
    </row>
    <row r="706" spans="1:17" x14ac:dyDescent="0.25">
      <c r="G706" s="62"/>
      <c r="I706" s="61"/>
    </row>
    <row r="707" spans="1:17" x14ac:dyDescent="0.25">
      <c r="G707" s="62"/>
    </row>
    <row r="708" spans="1:17" x14ac:dyDescent="0.25">
      <c r="A708" s="706" t="s">
        <v>0</v>
      </c>
      <c r="B708" s="706"/>
      <c r="C708" s="706"/>
      <c r="D708" s="706"/>
      <c r="E708" s="706"/>
      <c r="F708" s="706"/>
      <c r="G708" s="706"/>
      <c r="H708" s="706"/>
      <c r="I708" s="706"/>
      <c r="J708" s="706"/>
      <c r="K708" s="706"/>
      <c r="L708" s="706"/>
      <c r="M708" s="706"/>
      <c r="N708" s="706"/>
      <c r="O708" s="706"/>
      <c r="P708" s="706"/>
      <c r="Q708" s="706"/>
    </row>
    <row r="709" spans="1:17" x14ac:dyDescent="0.25">
      <c r="A709" s="713" t="s">
        <v>1</v>
      </c>
      <c r="B709" s="713"/>
      <c r="C709" s="713"/>
      <c r="D709" s="713"/>
      <c r="E709" s="713"/>
      <c r="F709" s="713"/>
      <c r="G709" s="713"/>
      <c r="H709" s="713"/>
      <c r="I709" s="713"/>
      <c r="J709" s="713"/>
      <c r="K709" s="713"/>
      <c r="L709" s="713"/>
      <c r="M709" s="713"/>
      <c r="N709" s="713"/>
      <c r="O709" s="713"/>
      <c r="P709" s="713"/>
      <c r="Q709" s="713"/>
    </row>
    <row r="710" spans="1:17" x14ac:dyDescent="0.25">
      <c r="A710" s="713" t="s">
        <v>2</v>
      </c>
      <c r="B710" s="713"/>
      <c r="C710" s="713"/>
      <c r="D710" s="713"/>
      <c r="E710" s="713"/>
      <c r="F710" s="713"/>
      <c r="G710" s="713"/>
      <c r="H710" s="713"/>
      <c r="I710" s="713"/>
      <c r="J710" s="713"/>
      <c r="K710" s="713"/>
      <c r="L710" s="713"/>
      <c r="M710" s="713"/>
      <c r="N710" s="713"/>
      <c r="O710" s="713"/>
      <c r="P710" s="713"/>
      <c r="Q710" s="713"/>
    </row>
    <row r="711" spans="1:17" x14ac:dyDescent="0.25">
      <c r="A711" s="713" t="s">
        <v>3</v>
      </c>
      <c r="B711" s="713"/>
      <c r="C711" s="713"/>
      <c r="D711" s="713"/>
      <c r="E711" s="713"/>
      <c r="F711" s="713"/>
      <c r="G711" s="713"/>
      <c r="H711" s="713"/>
      <c r="I711" s="713"/>
      <c r="J711" s="713"/>
      <c r="K711" s="713"/>
      <c r="L711" s="713"/>
      <c r="M711" s="713"/>
      <c r="N711" s="713"/>
      <c r="O711" s="713"/>
      <c r="P711" s="713"/>
      <c r="Q711" s="713"/>
    </row>
    <row r="712" spans="1:17" x14ac:dyDescent="0.25">
      <c r="A712" s="713" t="s">
        <v>494</v>
      </c>
      <c r="B712" s="713"/>
      <c r="C712" s="713"/>
      <c r="D712" s="713"/>
      <c r="E712" s="713"/>
      <c r="F712" s="713"/>
      <c r="G712" s="713"/>
      <c r="H712" s="713"/>
      <c r="I712" s="713"/>
      <c r="J712" s="713"/>
      <c r="K712" s="713"/>
      <c r="L712" s="713"/>
      <c r="M712" s="713"/>
      <c r="N712" s="713"/>
      <c r="O712" s="713"/>
      <c r="P712" s="713"/>
      <c r="Q712" s="713"/>
    </row>
    <row r="713" spans="1:17" x14ac:dyDescent="0.25">
      <c r="A713" s="714" t="s">
        <v>4</v>
      </c>
      <c r="B713" s="714"/>
      <c r="C713" s="714"/>
      <c r="D713" s="714"/>
      <c r="E713" s="714"/>
      <c r="F713" s="714"/>
      <c r="G713" s="714"/>
      <c r="H713" s="714"/>
      <c r="I713" s="714"/>
      <c r="J713" s="714"/>
      <c r="K713" s="714"/>
      <c r="L713" s="714"/>
      <c r="M713" s="714"/>
      <c r="N713" s="714"/>
      <c r="O713" s="714"/>
      <c r="P713" s="714"/>
      <c r="Q713" s="714"/>
    </row>
    <row r="714" spans="1:17" x14ac:dyDescent="0.25">
      <c r="A714" s="737" t="s">
        <v>85</v>
      </c>
      <c r="B714" s="737"/>
      <c r="C714" s="737"/>
      <c r="D714" s="737"/>
      <c r="E714" s="737"/>
      <c r="F714" s="737"/>
      <c r="G714" s="737"/>
      <c r="H714" s="737"/>
      <c r="I714" s="737"/>
      <c r="J714" s="737"/>
      <c r="K714" s="737"/>
      <c r="L714" s="737"/>
      <c r="M714" s="737"/>
      <c r="N714" s="737"/>
      <c r="O714" s="737"/>
      <c r="P714" s="737"/>
      <c r="Q714" s="737"/>
    </row>
    <row r="715" spans="1:17" ht="18.75" thickBot="1" x14ac:dyDescent="0.3">
      <c r="A715" s="2"/>
      <c r="B715" s="2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2"/>
      <c r="P715" s="2"/>
      <c r="Q715" s="2"/>
    </row>
    <row r="716" spans="1:17" ht="15.75" thickTop="1" x14ac:dyDescent="0.25">
      <c r="A716" s="698" t="s">
        <v>6</v>
      </c>
      <c r="B716" s="700" t="s">
        <v>7</v>
      </c>
      <c r="C716" s="702" t="s">
        <v>8</v>
      </c>
      <c r="D716" s="702" t="s">
        <v>9</v>
      </c>
      <c r="E716" s="702" t="s">
        <v>10</v>
      </c>
      <c r="F716" s="702" t="s">
        <v>11</v>
      </c>
      <c r="G716" s="700" t="s">
        <v>12</v>
      </c>
      <c r="H716" s="704" t="s">
        <v>13</v>
      </c>
      <c r="I716" s="704" t="s">
        <v>14</v>
      </c>
      <c r="J716" s="704" t="s">
        <v>15</v>
      </c>
      <c r="K716" s="715" t="s">
        <v>16</v>
      </c>
      <c r="L716" s="716"/>
      <c r="M716" s="716"/>
      <c r="N716" s="717"/>
      <c r="O716" s="721" t="s">
        <v>17</v>
      </c>
      <c r="P716" s="722"/>
      <c r="Q716" s="708" t="s">
        <v>18</v>
      </c>
    </row>
    <row r="717" spans="1:17" x14ac:dyDescent="0.25">
      <c r="A717" s="699"/>
      <c r="B717" s="701"/>
      <c r="C717" s="703"/>
      <c r="D717" s="703"/>
      <c r="E717" s="703"/>
      <c r="F717" s="703"/>
      <c r="G717" s="701"/>
      <c r="H717" s="705"/>
      <c r="I717" s="705"/>
      <c r="J717" s="705"/>
      <c r="K717" s="718"/>
      <c r="L717" s="719"/>
      <c r="M717" s="719"/>
      <c r="N717" s="720"/>
      <c r="O717" s="723"/>
      <c r="P717" s="724"/>
      <c r="Q717" s="709"/>
    </row>
    <row r="718" spans="1:17" x14ac:dyDescent="0.25">
      <c r="A718" s="699"/>
      <c r="B718" s="701"/>
      <c r="C718" s="703"/>
      <c r="D718" s="703"/>
      <c r="E718" s="703"/>
      <c r="F718" s="703"/>
      <c r="G718" s="701"/>
      <c r="H718" s="705"/>
      <c r="I718" s="705"/>
      <c r="J718" s="705"/>
      <c r="K718" s="711" t="s">
        <v>19</v>
      </c>
      <c r="L718" s="711" t="s">
        <v>20</v>
      </c>
      <c r="M718" s="711" t="s">
        <v>21</v>
      </c>
      <c r="N718" s="711" t="s">
        <v>22</v>
      </c>
      <c r="O718" s="695" t="s">
        <v>23</v>
      </c>
      <c r="P718" s="695" t="s">
        <v>24</v>
      </c>
      <c r="Q718" s="709"/>
    </row>
    <row r="719" spans="1:17" ht="15.75" thickBot="1" x14ac:dyDescent="0.3">
      <c r="A719" s="727"/>
      <c r="B719" s="725"/>
      <c r="C719" s="707"/>
      <c r="D719" s="707"/>
      <c r="E719" s="707"/>
      <c r="F719" s="707"/>
      <c r="G719" s="725"/>
      <c r="H719" s="696"/>
      <c r="I719" s="696"/>
      <c r="J719" s="696"/>
      <c r="K719" s="712"/>
      <c r="L719" s="712"/>
      <c r="M719" s="712"/>
      <c r="N719" s="712"/>
      <c r="O719" s="696"/>
      <c r="P719" s="696"/>
      <c r="Q719" s="710"/>
    </row>
    <row r="720" spans="1:17" ht="144.75" thickBot="1" x14ac:dyDescent="0.3">
      <c r="A720" s="129">
        <v>1</v>
      </c>
      <c r="B720" s="71">
        <v>29601</v>
      </c>
      <c r="C720" s="164" t="s">
        <v>401</v>
      </c>
      <c r="D720" s="165" t="s">
        <v>71</v>
      </c>
      <c r="E720" s="165" t="s">
        <v>72</v>
      </c>
      <c r="F720" s="582">
        <f>SUM(120000/1500)</f>
        <v>80</v>
      </c>
      <c r="G720" s="164" t="s">
        <v>75</v>
      </c>
      <c r="H720" s="599">
        <v>1500</v>
      </c>
      <c r="I720" s="599">
        <v>120000</v>
      </c>
      <c r="J720" s="73" t="s">
        <v>28</v>
      </c>
      <c r="K720" s="74">
        <v>0</v>
      </c>
      <c r="L720" s="74">
        <v>0</v>
      </c>
      <c r="M720" s="74">
        <v>1</v>
      </c>
      <c r="N720" s="74">
        <v>0</v>
      </c>
      <c r="O720" s="83" t="s">
        <v>29</v>
      </c>
      <c r="P720" s="254"/>
      <c r="Q720" s="151" t="s">
        <v>30</v>
      </c>
    </row>
    <row r="721" spans="7:14" ht="15.75" thickTop="1" x14ac:dyDescent="0.25">
      <c r="G721" s="62"/>
    </row>
    <row r="722" spans="7:14" x14ac:dyDescent="0.25">
      <c r="G722" s="62"/>
    </row>
    <row r="723" spans="7:14" x14ac:dyDescent="0.25">
      <c r="G723" s="62"/>
    </row>
    <row r="724" spans="7:14" x14ac:dyDescent="0.25">
      <c r="G724" s="62"/>
      <c r="I724" s="61">
        <f>SUM(I720:I723)</f>
        <v>120000</v>
      </c>
    </row>
    <row r="725" spans="7:14" x14ac:dyDescent="0.25">
      <c r="G725" s="62"/>
    </row>
    <row r="726" spans="7:14" x14ac:dyDescent="0.25">
      <c r="G726" s="62"/>
    </row>
    <row r="727" spans="7:14" x14ac:dyDescent="0.25">
      <c r="G727" s="62"/>
    </row>
    <row r="728" spans="7:14" x14ac:dyDescent="0.25">
      <c r="G728" s="62"/>
    </row>
    <row r="729" spans="7:14" x14ac:dyDescent="0.25">
      <c r="G729" s="62"/>
    </row>
    <row r="730" spans="7:14" x14ac:dyDescent="0.25">
      <c r="G730" s="62"/>
    </row>
    <row r="731" spans="7:14" x14ac:dyDescent="0.25">
      <c r="G731" s="62"/>
    </row>
    <row r="732" spans="7:14" x14ac:dyDescent="0.25">
      <c r="G732" s="62"/>
    </row>
    <row r="733" spans="7:14" x14ac:dyDescent="0.25">
      <c r="G733" s="62"/>
      <c r="N733" s="61"/>
    </row>
    <row r="734" spans="7:14" x14ac:dyDescent="0.25">
      <c r="G734" s="62"/>
    </row>
    <row r="735" spans="7:14" x14ac:dyDescent="0.25">
      <c r="G735" s="62"/>
    </row>
    <row r="736" spans="7:14" x14ac:dyDescent="0.25">
      <c r="G736" s="62"/>
    </row>
    <row r="737" spans="1:17" x14ac:dyDescent="0.25">
      <c r="G737" s="62"/>
    </row>
    <row r="738" spans="1:17" x14ac:dyDescent="0.25">
      <c r="G738" s="62"/>
    </row>
    <row r="739" spans="1:17" x14ac:dyDescent="0.25">
      <c r="G739" s="62"/>
    </row>
    <row r="740" spans="1:17" x14ac:dyDescent="0.25">
      <c r="G740" s="62"/>
      <c r="I740" s="61"/>
    </row>
    <row r="741" spans="1:17" x14ac:dyDescent="0.25">
      <c r="G741" s="62"/>
      <c r="I741" s="61"/>
    </row>
    <row r="742" spans="1:17" x14ac:dyDescent="0.25">
      <c r="G742" s="62"/>
      <c r="I742" s="61"/>
    </row>
    <row r="743" spans="1:17" x14ac:dyDescent="0.25">
      <c r="G743" s="62"/>
    </row>
    <row r="744" spans="1:17" x14ac:dyDescent="0.25">
      <c r="G744" s="62"/>
    </row>
    <row r="745" spans="1:17" x14ac:dyDescent="0.25">
      <c r="G745" s="62"/>
    </row>
    <row r="746" spans="1:17" x14ac:dyDescent="0.25">
      <c r="G746" s="62"/>
    </row>
    <row r="747" spans="1:17" x14ac:dyDescent="0.25">
      <c r="G747" s="62"/>
    </row>
    <row r="748" spans="1:17" x14ac:dyDescent="0.25">
      <c r="A748" s="706" t="s">
        <v>0</v>
      </c>
      <c r="B748" s="706"/>
      <c r="C748" s="706"/>
      <c r="D748" s="706"/>
      <c r="E748" s="706"/>
      <c r="F748" s="706"/>
      <c r="G748" s="706"/>
      <c r="H748" s="706"/>
      <c r="I748" s="706"/>
      <c r="J748" s="706"/>
      <c r="K748" s="706"/>
      <c r="L748" s="706"/>
      <c r="M748" s="706"/>
      <c r="N748" s="706"/>
      <c r="O748" s="706"/>
      <c r="P748" s="706"/>
      <c r="Q748" s="706"/>
    </row>
    <row r="749" spans="1:17" x14ac:dyDescent="0.25">
      <c r="A749" s="713" t="s">
        <v>1</v>
      </c>
      <c r="B749" s="713"/>
      <c r="C749" s="713"/>
      <c r="D749" s="713"/>
      <c r="E749" s="713"/>
      <c r="F749" s="713"/>
      <c r="G749" s="713"/>
      <c r="H749" s="713"/>
      <c r="I749" s="713"/>
      <c r="J749" s="713"/>
      <c r="K749" s="713"/>
      <c r="L749" s="713"/>
      <c r="M749" s="713"/>
      <c r="N749" s="713"/>
      <c r="O749" s="713"/>
      <c r="P749" s="713"/>
      <c r="Q749" s="713"/>
    </row>
    <row r="750" spans="1:17" x14ac:dyDescent="0.25">
      <c r="A750" s="713" t="s">
        <v>2</v>
      </c>
      <c r="B750" s="713"/>
      <c r="C750" s="713"/>
      <c r="D750" s="713"/>
      <c r="E750" s="713"/>
      <c r="F750" s="713"/>
      <c r="G750" s="713"/>
      <c r="H750" s="713"/>
      <c r="I750" s="713"/>
      <c r="J750" s="713"/>
      <c r="K750" s="713"/>
      <c r="L750" s="713"/>
      <c r="M750" s="713"/>
      <c r="N750" s="713"/>
      <c r="O750" s="713"/>
      <c r="P750" s="713"/>
      <c r="Q750" s="713"/>
    </row>
    <row r="751" spans="1:17" x14ac:dyDescent="0.25">
      <c r="A751" s="713" t="s">
        <v>3</v>
      </c>
      <c r="B751" s="713"/>
      <c r="C751" s="713"/>
      <c r="D751" s="713"/>
      <c r="E751" s="713"/>
      <c r="F751" s="713"/>
      <c r="G751" s="713"/>
      <c r="H751" s="713"/>
      <c r="I751" s="713"/>
      <c r="J751" s="713"/>
      <c r="K751" s="713"/>
      <c r="L751" s="713"/>
      <c r="M751" s="713"/>
      <c r="N751" s="713"/>
      <c r="O751" s="713"/>
      <c r="P751" s="713"/>
      <c r="Q751" s="713"/>
    </row>
    <row r="752" spans="1:17" x14ac:dyDescent="0.25">
      <c r="A752" s="713" t="s">
        <v>494</v>
      </c>
      <c r="B752" s="713"/>
      <c r="C752" s="713"/>
      <c r="D752" s="713"/>
      <c r="E752" s="713"/>
      <c r="F752" s="713"/>
      <c r="G752" s="713"/>
      <c r="H752" s="713"/>
      <c r="I752" s="713"/>
      <c r="J752" s="713"/>
      <c r="K752" s="713"/>
      <c r="L752" s="713"/>
      <c r="M752" s="713"/>
      <c r="N752" s="713"/>
      <c r="O752" s="713"/>
      <c r="P752" s="713"/>
      <c r="Q752" s="713"/>
    </row>
    <row r="753" spans="1:17" x14ac:dyDescent="0.25">
      <c r="A753" s="714" t="s">
        <v>4</v>
      </c>
      <c r="B753" s="714"/>
      <c r="C753" s="714"/>
      <c r="D753" s="714"/>
      <c r="E753" s="714"/>
      <c r="F753" s="714"/>
      <c r="G753" s="714"/>
      <c r="H753" s="714"/>
      <c r="I753" s="714"/>
      <c r="J753" s="714"/>
      <c r="K753" s="714"/>
      <c r="L753" s="714"/>
      <c r="M753" s="714"/>
      <c r="N753" s="714"/>
      <c r="O753" s="714"/>
      <c r="P753" s="714"/>
      <c r="Q753" s="714"/>
    </row>
    <row r="754" spans="1:17" x14ac:dyDescent="0.25">
      <c r="A754" s="737" t="s">
        <v>86</v>
      </c>
      <c r="B754" s="737"/>
      <c r="C754" s="737"/>
      <c r="D754" s="737"/>
      <c r="E754" s="737"/>
      <c r="F754" s="737"/>
      <c r="G754" s="737"/>
      <c r="H754" s="737"/>
      <c r="I754" s="737"/>
      <c r="J754" s="737"/>
      <c r="K754" s="737"/>
      <c r="L754" s="737"/>
      <c r="M754" s="737"/>
      <c r="N754" s="737"/>
      <c r="O754" s="737"/>
      <c r="P754" s="737"/>
      <c r="Q754" s="737"/>
    </row>
    <row r="755" spans="1:17" ht="18.75" thickBot="1" x14ac:dyDescent="0.3">
      <c r="A755" s="2"/>
      <c r="B755" s="2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2"/>
      <c r="P755" s="2"/>
      <c r="Q755" s="2"/>
    </row>
    <row r="756" spans="1:17" ht="15.75" thickTop="1" x14ac:dyDescent="0.25">
      <c r="A756" s="698" t="s">
        <v>6</v>
      </c>
      <c r="B756" s="700" t="s">
        <v>7</v>
      </c>
      <c r="C756" s="702" t="s">
        <v>8</v>
      </c>
      <c r="D756" s="702" t="s">
        <v>9</v>
      </c>
      <c r="E756" s="702" t="s">
        <v>10</v>
      </c>
      <c r="F756" s="702" t="s">
        <v>11</v>
      </c>
      <c r="G756" s="700" t="s">
        <v>12</v>
      </c>
      <c r="H756" s="704" t="s">
        <v>13</v>
      </c>
      <c r="I756" s="704" t="s">
        <v>14</v>
      </c>
      <c r="J756" s="704" t="s">
        <v>15</v>
      </c>
      <c r="K756" s="715" t="s">
        <v>16</v>
      </c>
      <c r="L756" s="716"/>
      <c r="M756" s="716"/>
      <c r="N756" s="717"/>
      <c r="O756" s="721" t="s">
        <v>17</v>
      </c>
      <c r="P756" s="722"/>
      <c r="Q756" s="708" t="s">
        <v>18</v>
      </c>
    </row>
    <row r="757" spans="1:17" x14ac:dyDescent="0.25">
      <c r="A757" s="699"/>
      <c r="B757" s="701"/>
      <c r="C757" s="703"/>
      <c r="D757" s="703"/>
      <c r="E757" s="703"/>
      <c r="F757" s="703"/>
      <c r="G757" s="701"/>
      <c r="H757" s="705"/>
      <c r="I757" s="705"/>
      <c r="J757" s="705"/>
      <c r="K757" s="718"/>
      <c r="L757" s="719"/>
      <c r="M757" s="719"/>
      <c r="N757" s="720"/>
      <c r="O757" s="723"/>
      <c r="P757" s="724"/>
      <c r="Q757" s="709"/>
    </row>
    <row r="758" spans="1:17" x14ac:dyDescent="0.25">
      <c r="A758" s="699"/>
      <c r="B758" s="701"/>
      <c r="C758" s="703"/>
      <c r="D758" s="703"/>
      <c r="E758" s="703"/>
      <c r="F758" s="703"/>
      <c r="G758" s="701"/>
      <c r="H758" s="705"/>
      <c r="I758" s="705"/>
      <c r="J758" s="705"/>
      <c r="K758" s="711" t="s">
        <v>19</v>
      </c>
      <c r="L758" s="711" t="s">
        <v>20</v>
      </c>
      <c r="M758" s="711" t="s">
        <v>21</v>
      </c>
      <c r="N758" s="711" t="s">
        <v>22</v>
      </c>
      <c r="O758" s="695" t="s">
        <v>23</v>
      </c>
      <c r="P758" s="695" t="s">
        <v>24</v>
      </c>
      <c r="Q758" s="709"/>
    </row>
    <row r="759" spans="1:17" ht="15.75" thickBot="1" x14ac:dyDescent="0.3">
      <c r="A759" s="727"/>
      <c r="B759" s="725"/>
      <c r="C759" s="707"/>
      <c r="D759" s="703"/>
      <c r="E759" s="703"/>
      <c r="F759" s="707"/>
      <c r="G759" s="725"/>
      <c r="H759" s="696"/>
      <c r="I759" s="696"/>
      <c r="J759" s="696"/>
      <c r="K759" s="712"/>
      <c r="L759" s="712"/>
      <c r="M759" s="712"/>
      <c r="N759" s="712"/>
      <c r="O759" s="696"/>
      <c r="P759" s="696"/>
      <c r="Q759" s="710"/>
    </row>
    <row r="760" spans="1:17" ht="24" x14ac:dyDescent="0.25">
      <c r="A760" s="292">
        <v>1</v>
      </c>
      <c r="B760" s="230">
        <v>31101</v>
      </c>
      <c r="C760" s="176" t="s">
        <v>402</v>
      </c>
      <c r="D760" s="749"/>
      <c r="E760" s="749"/>
      <c r="F760" s="230">
        <v>12</v>
      </c>
      <c r="G760" s="166" t="s">
        <v>75</v>
      </c>
      <c r="H760" s="600">
        <v>38233.33</v>
      </c>
      <c r="I760" s="600">
        <v>590800</v>
      </c>
      <c r="J760" s="214" t="s">
        <v>28</v>
      </c>
      <c r="K760" s="86">
        <v>0.25</v>
      </c>
      <c r="L760" s="86">
        <v>0.25</v>
      </c>
      <c r="M760" s="86">
        <v>0.25</v>
      </c>
      <c r="N760" s="86">
        <v>0.25</v>
      </c>
      <c r="O760" s="161" t="s">
        <v>29</v>
      </c>
      <c r="P760" s="186"/>
      <c r="Q760" s="734" t="s">
        <v>30</v>
      </c>
    </row>
    <row r="761" spans="1:17" ht="36" x14ac:dyDescent="0.25">
      <c r="A761" s="244">
        <v>2</v>
      </c>
      <c r="B761" s="230">
        <v>31101</v>
      </c>
      <c r="C761" s="176" t="s">
        <v>403</v>
      </c>
      <c r="D761" s="749"/>
      <c r="E761" s="749"/>
      <c r="F761" s="230">
        <v>12</v>
      </c>
      <c r="G761" s="5" t="s">
        <v>75</v>
      </c>
      <c r="H761" s="133">
        <v>12016.66</v>
      </c>
      <c r="I761" s="133">
        <v>159200</v>
      </c>
      <c r="J761" s="214" t="s">
        <v>28</v>
      </c>
      <c r="K761" s="86">
        <v>0.25</v>
      </c>
      <c r="L761" s="86">
        <v>0.25</v>
      </c>
      <c r="M761" s="86">
        <v>0.25</v>
      </c>
      <c r="N761" s="86">
        <v>0.25</v>
      </c>
      <c r="O761" s="161" t="s">
        <v>29</v>
      </c>
      <c r="P761" s="186"/>
      <c r="Q761" s="735"/>
    </row>
    <row r="762" spans="1:17" x14ac:dyDescent="0.25">
      <c r="A762" s="126"/>
      <c r="B762" s="126"/>
      <c r="C762" s="127"/>
      <c r="D762" s="12"/>
      <c r="E762" s="12"/>
      <c r="G762" s="12"/>
      <c r="H762" s="128"/>
      <c r="I762" s="112"/>
    </row>
    <row r="763" spans="1:17" x14ac:dyDescent="0.25">
      <c r="G763" s="62"/>
    </row>
    <row r="764" spans="1:17" x14ac:dyDescent="0.25">
      <c r="G764" s="62"/>
      <c r="I764" s="114">
        <f>SUM(I760:I763)</f>
        <v>750000</v>
      </c>
    </row>
    <row r="765" spans="1:17" x14ac:dyDescent="0.25">
      <c r="G765" s="62"/>
      <c r="I765" s="61"/>
    </row>
    <row r="766" spans="1:17" x14ac:dyDescent="0.25">
      <c r="G766" s="62"/>
      <c r="I766" s="61"/>
    </row>
    <row r="767" spans="1:17" x14ac:dyDescent="0.25">
      <c r="G767" s="62"/>
      <c r="I767" s="61"/>
    </row>
    <row r="768" spans="1:17" x14ac:dyDescent="0.25">
      <c r="G768" s="62"/>
      <c r="I768" s="61"/>
    </row>
    <row r="769" spans="7:9" x14ac:dyDescent="0.25">
      <c r="G769" s="62"/>
      <c r="I769" s="61"/>
    </row>
    <row r="770" spans="7:9" x14ac:dyDescent="0.25">
      <c r="G770" s="62"/>
      <c r="I770" s="61"/>
    </row>
    <row r="771" spans="7:9" x14ac:dyDescent="0.25">
      <c r="G771" s="62"/>
      <c r="I771" s="61"/>
    </row>
    <row r="772" spans="7:9" x14ac:dyDescent="0.25">
      <c r="G772" s="62"/>
      <c r="I772" s="61"/>
    </row>
    <row r="773" spans="7:9" x14ac:dyDescent="0.25">
      <c r="G773" s="62"/>
      <c r="I773" s="61"/>
    </row>
    <row r="774" spans="7:9" x14ac:dyDescent="0.25">
      <c r="G774" s="62"/>
      <c r="I774" s="61"/>
    </row>
    <row r="775" spans="7:9" x14ac:dyDescent="0.25">
      <c r="G775" s="62"/>
      <c r="I775" s="61"/>
    </row>
    <row r="776" spans="7:9" x14ac:dyDescent="0.25">
      <c r="G776" s="62"/>
      <c r="I776" s="61"/>
    </row>
    <row r="777" spans="7:9" x14ac:dyDescent="0.25">
      <c r="G777" s="62"/>
      <c r="I777" s="61"/>
    </row>
    <row r="778" spans="7:9" x14ac:dyDescent="0.25">
      <c r="G778" s="62"/>
      <c r="I778" s="61"/>
    </row>
    <row r="779" spans="7:9" x14ac:dyDescent="0.25">
      <c r="G779" s="62"/>
      <c r="I779" s="61"/>
    </row>
    <row r="780" spans="7:9" x14ac:dyDescent="0.25">
      <c r="G780" s="62"/>
      <c r="I780" s="61"/>
    </row>
    <row r="781" spans="7:9" x14ac:dyDescent="0.25">
      <c r="G781" s="62"/>
      <c r="I781" s="61"/>
    </row>
    <row r="782" spans="7:9" x14ac:dyDescent="0.25">
      <c r="G782" s="62"/>
      <c r="I782" s="61"/>
    </row>
    <row r="783" spans="7:9" x14ac:dyDescent="0.25">
      <c r="G783" s="62"/>
      <c r="I783" s="61"/>
    </row>
    <row r="784" spans="7:9" x14ac:dyDescent="0.25">
      <c r="G784" s="62"/>
      <c r="I784" s="61"/>
    </row>
    <row r="785" spans="1:17" x14ac:dyDescent="0.25">
      <c r="G785" s="62"/>
      <c r="I785" s="61"/>
    </row>
    <row r="786" spans="1:17" x14ac:dyDescent="0.25">
      <c r="G786" s="62"/>
    </row>
    <row r="787" spans="1:17" x14ac:dyDescent="0.25">
      <c r="A787" s="706" t="s">
        <v>0</v>
      </c>
      <c r="B787" s="706"/>
      <c r="C787" s="706"/>
      <c r="D787" s="706"/>
      <c r="E787" s="706"/>
      <c r="F787" s="706"/>
      <c r="G787" s="706"/>
      <c r="H787" s="706"/>
      <c r="I787" s="706"/>
      <c r="J787" s="706"/>
      <c r="K787" s="706"/>
      <c r="L787" s="706"/>
      <c r="M787" s="706"/>
      <c r="N787" s="706"/>
      <c r="O787" s="706"/>
      <c r="P787" s="706"/>
      <c r="Q787" s="706"/>
    </row>
    <row r="788" spans="1:17" x14ac:dyDescent="0.25">
      <c r="A788" s="713" t="s">
        <v>1</v>
      </c>
      <c r="B788" s="713"/>
      <c r="C788" s="713"/>
      <c r="D788" s="713"/>
      <c r="E788" s="713"/>
      <c r="F788" s="713"/>
      <c r="G788" s="713"/>
      <c r="H788" s="713"/>
      <c r="I788" s="713"/>
      <c r="J788" s="713"/>
      <c r="K788" s="713"/>
      <c r="L788" s="713"/>
      <c r="M788" s="713"/>
      <c r="N788" s="713"/>
      <c r="O788" s="713"/>
      <c r="P788" s="713"/>
      <c r="Q788" s="713"/>
    </row>
    <row r="789" spans="1:17" x14ac:dyDescent="0.25">
      <c r="A789" s="713" t="s">
        <v>2</v>
      </c>
      <c r="B789" s="713"/>
      <c r="C789" s="713"/>
      <c r="D789" s="713"/>
      <c r="E789" s="713"/>
      <c r="F789" s="713"/>
      <c r="G789" s="713"/>
      <c r="H789" s="713"/>
      <c r="I789" s="713"/>
      <c r="J789" s="713"/>
      <c r="K789" s="713"/>
      <c r="L789" s="713"/>
      <c r="M789" s="713"/>
      <c r="N789" s="713"/>
      <c r="O789" s="713"/>
      <c r="P789" s="713"/>
      <c r="Q789" s="713"/>
    </row>
    <row r="790" spans="1:17" x14ac:dyDescent="0.25">
      <c r="A790" s="713" t="s">
        <v>3</v>
      </c>
      <c r="B790" s="713"/>
      <c r="C790" s="713"/>
      <c r="D790" s="713"/>
      <c r="E790" s="713"/>
      <c r="F790" s="713"/>
      <c r="G790" s="713"/>
      <c r="H790" s="713"/>
      <c r="I790" s="713"/>
      <c r="J790" s="713"/>
      <c r="K790" s="713"/>
      <c r="L790" s="713"/>
      <c r="M790" s="713"/>
      <c r="N790" s="713"/>
      <c r="O790" s="713"/>
      <c r="P790" s="713"/>
      <c r="Q790" s="713"/>
    </row>
    <row r="791" spans="1:17" x14ac:dyDescent="0.25">
      <c r="A791" s="713" t="s">
        <v>494</v>
      </c>
      <c r="B791" s="713"/>
      <c r="C791" s="713"/>
      <c r="D791" s="713"/>
      <c r="E791" s="713"/>
      <c r="F791" s="713"/>
      <c r="G791" s="713"/>
      <c r="H791" s="713"/>
      <c r="I791" s="713"/>
      <c r="J791" s="713"/>
      <c r="K791" s="713"/>
      <c r="L791" s="713"/>
      <c r="M791" s="713"/>
      <c r="N791" s="713"/>
      <c r="O791" s="713"/>
      <c r="P791" s="713"/>
      <c r="Q791" s="713"/>
    </row>
    <row r="792" spans="1:17" x14ac:dyDescent="0.25">
      <c r="A792" s="714" t="s">
        <v>4</v>
      </c>
      <c r="B792" s="714"/>
      <c r="C792" s="714"/>
      <c r="D792" s="714"/>
      <c r="E792" s="714"/>
      <c r="F792" s="714"/>
      <c r="G792" s="714"/>
      <c r="H792" s="714"/>
      <c r="I792" s="714"/>
      <c r="J792" s="714"/>
      <c r="K792" s="714"/>
      <c r="L792" s="714"/>
      <c r="M792" s="714"/>
      <c r="N792" s="714"/>
      <c r="O792" s="714"/>
      <c r="P792" s="714"/>
      <c r="Q792" s="714"/>
    </row>
    <row r="793" spans="1:17" x14ac:dyDescent="0.25">
      <c r="A793" s="737" t="s">
        <v>87</v>
      </c>
      <c r="B793" s="737"/>
      <c r="C793" s="737"/>
      <c r="D793" s="737"/>
      <c r="E793" s="737"/>
      <c r="F793" s="737"/>
      <c r="G793" s="737"/>
      <c r="H793" s="737"/>
      <c r="I793" s="737"/>
      <c r="J793" s="737"/>
      <c r="K793" s="737"/>
      <c r="L793" s="737"/>
      <c r="M793" s="737"/>
      <c r="N793" s="737"/>
      <c r="O793" s="737"/>
      <c r="P793" s="737"/>
      <c r="Q793" s="737"/>
    </row>
    <row r="794" spans="1:17" ht="18.75" thickBot="1" x14ac:dyDescent="0.3">
      <c r="A794" s="2"/>
      <c r="B794" s="2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2"/>
      <c r="P794" s="2"/>
      <c r="Q794" s="2"/>
    </row>
    <row r="795" spans="1:17" ht="15.75" thickTop="1" x14ac:dyDescent="0.25">
      <c r="A795" s="698" t="s">
        <v>6</v>
      </c>
      <c r="B795" s="700" t="s">
        <v>7</v>
      </c>
      <c r="C795" s="702" t="s">
        <v>8</v>
      </c>
      <c r="D795" s="702" t="s">
        <v>9</v>
      </c>
      <c r="E795" s="702" t="s">
        <v>10</v>
      </c>
      <c r="F795" s="702" t="s">
        <v>11</v>
      </c>
      <c r="G795" s="700" t="s">
        <v>12</v>
      </c>
      <c r="H795" s="704" t="s">
        <v>13</v>
      </c>
      <c r="I795" s="704" t="s">
        <v>14</v>
      </c>
      <c r="J795" s="704" t="s">
        <v>15</v>
      </c>
      <c r="K795" s="715" t="s">
        <v>16</v>
      </c>
      <c r="L795" s="716"/>
      <c r="M795" s="716"/>
      <c r="N795" s="717"/>
      <c r="O795" s="721" t="s">
        <v>17</v>
      </c>
      <c r="P795" s="722"/>
      <c r="Q795" s="708" t="s">
        <v>18</v>
      </c>
    </row>
    <row r="796" spans="1:17" x14ac:dyDescent="0.25">
      <c r="A796" s="699"/>
      <c r="B796" s="701"/>
      <c r="C796" s="703"/>
      <c r="D796" s="703"/>
      <c r="E796" s="703"/>
      <c r="F796" s="703"/>
      <c r="G796" s="701"/>
      <c r="H796" s="705"/>
      <c r="I796" s="705"/>
      <c r="J796" s="705"/>
      <c r="K796" s="718"/>
      <c r="L796" s="719"/>
      <c r="M796" s="719"/>
      <c r="N796" s="720"/>
      <c r="O796" s="723"/>
      <c r="P796" s="724"/>
      <c r="Q796" s="709"/>
    </row>
    <row r="797" spans="1:17" x14ac:dyDescent="0.25">
      <c r="A797" s="699"/>
      <c r="B797" s="701"/>
      <c r="C797" s="703"/>
      <c r="D797" s="703"/>
      <c r="E797" s="703"/>
      <c r="F797" s="703"/>
      <c r="G797" s="701"/>
      <c r="H797" s="705"/>
      <c r="I797" s="705"/>
      <c r="J797" s="705"/>
      <c r="K797" s="711" t="s">
        <v>19</v>
      </c>
      <c r="L797" s="711" t="s">
        <v>20</v>
      </c>
      <c r="M797" s="711" t="s">
        <v>21</v>
      </c>
      <c r="N797" s="711" t="s">
        <v>22</v>
      </c>
      <c r="O797" s="695" t="s">
        <v>23</v>
      </c>
      <c r="P797" s="695" t="s">
        <v>24</v>
      </c>
      <c r="Q797" s="709"/>
    </row>
    <row r="798" spans="1:17" x14ac:dyDescent="0.25">
      <c r="A798" s="699"/>
      <c r="B798" s="701"/>
      <c r="C798" s="703"/>
      <c r="D798" s="703"/>
      <c r="E798" s="703"/>
      <c r="F798" s="703"/>
      <c r="G798" s="701"/>
      <c r="H798" s="705"/>
      <c r="I798" s="705"/>
      <c r="J798" s="705"/>
      <c r="K798" s="746"/>
      <c r="L798" s="746"/>
      <c r="M798" s="746"/>
      <c r="N798" s="746"/>
      <c r="O798" s="705"/>
      <c r="P798" s="705"/>
      <c r="Q798" s="709"/>
    </row>
    <row r="799" spans="1:17" ht="48" x14ac:dyDescent="0.25">
      <c r="A799" s="7">
        <v>1</v>
      </c>
      <c r="B799" s="7">
        <v>31301</v>
      </c>
      <c r="C799" s="7" t="s">
        <v>405</v>
      </c>
      <c r="D799" s="749" t="s">
        <v>71</v>
      </c>
      <c r="E799" s="749" t="s">
        <v>72</v>
      </c>
      <c r="F799" s="16">
        <v>12</v>
      </c>
      <c r="G799" s="7" t="s">
        <v>75</v>
      </c>
      <c r="H799" s="17">
        <v>4608</v>
      </c>
      <c r="I799" s="17">
        <v>55290</v>
      </c>
      <c r="J799" s="124" t="s">
        <v>28</v>
      </c>
      <c r="K799" s="100">
        <v>0.25</v>
      </c>
      <c r="L799" s="100">
        <v>0.25</v>
      </c>
      <c r="M799" s="100">
        <v>0.25</v>
      </c>
      <c r="N799" s="100">
        <v>0.25</v>
      </c>
      <c r="O799" s="137" t="s">
        <v>29</v>
      </c>
      <c r="P799" s="136"/>
      <c r="Q799" s="749" t="s">
        <v>30</v>
      </c>
    </row>
    <row r="800" spans="1:17" ht="24" x14ac:dyDescent="0.25">
      <c r="A800" s="230">
        <v>2</v>
      </c>
      <c r="B800" s="7">
        <v>31301</v>
      </c>
      <c r="C800" s="176" t="s">
        <v>406</v>
      </c>
      <c r="D800" s="749"/>
      <c r="E800" s="749"/>
      <c r="F800" s="16">
        <v>12</v>
      </c>
      <c r="G800" s="7" t="s">
        <v>75</v>
      </c>
      <c r="H800" s="133">
        <v>5000</v>
      </c>
      <c r="I800" s="17">
        <v>60000</v>
      </c>
      <c r="J800" s="124" t="s">
        <v>28</v>
      </c>
      <c r="K800" s="100">
        <v>0.25</v>
      </c>
      <c r="L800" s="100">
        <v>0.25</v>
      </c>
      <c r="M800" s="100">
        <v>0.25</v>
      </c>
      <c r="N800" s="100">
        <v>0.25</v>
      </c>
      <c r="O800" s="137" t="s">
        <v>29</v>
      </c>
      <c r="P800" s="136"/>
      <c r="Q800" s="749"/>
    </row>
    <row r="801" spans="1:17" ht="36" x14ac:dyDescent="0.25">
      <c r="A801" s="230">
        <v>3</v>
      </c>
      <c r="B801" s="7">
        <v>31301</v>
      </c>
      <c r="C801" s="176" t="s">
        <v>407</v>
      </c>
      <c r="D801" s="749"/>
      <c r="E801" s="749"/>
      <c r="F801" s="16">
        <v>12</v>
      </c>
      <c r="G801" s="7" t="s">
        <v>75</v>
      </c>
      <c r="H801" s="133">
        <v>2892.5</v>
      </c>
      <c r="I801" s="17">
        <v>34710</v>
      </c>
      <c r="J801" s="124" t="s">
        <v>28</v>
      </c>
      <c r="K801" s="100">
        <v>0.25</v>
      </c>
      <c r="L801" s="100">
        <v>0.25</v>
      </c>
      <c r="M801" s="100">
        <v>0.25</v>
      </c>
      <c r="N801" s="100">
        <v>0.25</v>
      </c>
      <c r="O801" s="137" t="s">
        <v>29</v>
      </c>
      <c r="P801" s="136"/>
      <c r="Q801" s="749"/>
    </row>
    <row r="802" spans="1:17" x14ac:dyDescent="0.25">
      <c r="C802" s="127"/>
      <c r="G802" s="62"/>
      <c r="I802" s="102"/>
    </row>
    <row r="803" spans="1:17" x14ac:dyDescent="0.25">
      <c r="C803" s="127"/>
      <c r="G803" s="62"/>
      <c r="I803" s="102"/>
    </row>
    <row r="804" spans="1:17" x14ac:dyDescent="0.25">
      <c r="C804" s="127"/>
      <c r="G804" s="62"/>
      <c r="I804" s="102">
        <f>SUM(I799:I803)</f>
        <v>150000</v>
      </c>
    </row>
    <row r="805" spans="1:17" x14ac:dyDescent="0.25">
      <c r="C805" s="127"/>
      <c r="G805" s="62"/>
      <c r="I805" s="102"/>
    </row>
    <row r="806" spans="1:17" x14ac:dyDescent="0.25">
      <c r="C806" s="127"/>
      <c r="G806" s="62"/>
      <c r="I806" s="102"/>
    </row>
    <row r="807" spans="1:17" x14ac:dyDescent="0.25">
      <c r="C807" s="127"/>
      <c r="G807" s="62"/>
      <c r="I807" s="102"/>
    </row>
    <row r="808" spans="1:17" x14ac:dyDescent="0.25">
      <c r="C808" s="127"/>
      <c r="G808" s="62"/>
      <c r="I808" s="102"/>
    </row>
    <row r="809" spans="1:17" x14ac:dyDescent="0.25">
      <c r="C809" s="127"/>
      <c r="G809" s="62"/>
      <c r="I809" s="102"/>
    </row>
    <row r="810" spans="1:17" x14ac:dyDescent="0.25">
      <c r="C810" s="127"/>
      <c r="G810" s="62"/>
      <c r="I810" s="102"/>
    </row>
    <row r="811" spans="1:17" x14ac:dyDescent="0.25">
      <c r="C811" s="127"/>
      <c r="G811" s="62"/>
      <c r="I811" s="102"/>
    </row>
    <row r="812" spans="1:17" x14ac:dyDescent="0.25">
      <c r="C812" s="127"/>
      <c r="G812" s="62"/>
      <c r="I812" s="102"/>
    </row>
    <row r="813" spans="1:17" x14ac:dyDescent="0.25">
      <c r="C813" s="127"/>
      <c r="G813" s="62"/>
      <c r="I813" s="102"/>
    </row>
    <row r="814" spans="1:17" x14ac:dyDescent="0.25">
      <c r="C814" s="127"/>
      <c r="G814" s="62"/>
      <c r="I814" s="102"/>
    </row>
    <row r="815" spans="1:17" x14ac:dyDescent="0.25">
      <c r="C815" s="127"/>
      <c r="G815" s="62"/>
      <c r="I815" s="102"/>
    </row>
    <row r="816" spans="1:17" x14ac:dyDescent="0.25">
      <c r="C816" s="127"/>
      <c r="G816" s="62"/>
      <c r="I816" s="102"/>
    </row>
    <row r="817" spans="1:17" x14ac:dyDescent="0.25">
      <c r="C817" s="127"/>
      <c r="G817" s="62"/>
      <c r="I817" s="102"/>
    </row>
    <row r="818" spans="1:17" x14ac:dyDescent="0.25">
      <c r="C818" s="127"/>
      <c r="G818" s="62"/>
      <c r="I818" s="102"/>
    </row>
    <row r="819" spans="1:17" x14ac:dyDescent="0.25">
      <c r="C819" s="127"/>
      <c r="G819" s="62"/>
      <c r="I819" s="102"/>
    </row>
    <row r="820" spans="1:17" x14ac:dyDescent="0.25">
      <c r="C820" s="127"/>
      <c r="G820" s="62"/>
      <c r="I820" s="102"/>
    </row>
    <row r="821" spans="1:17" x14ac:dyDescent="0.25">
      <c r="G821" s="62"/>
    </row>
    <row r="822" spans="1:17" x14ac:dyDescent="0.25">
      <c r="A822" s="706" t="s">
        <v>0</v>
      </c>
      <c r="B822" s="706"/>
      <c r="C822" s="706"/>
      <c r="D822" s="706"/>
      <c r="E822" s="706"/>
      <c r="F822" s="706"/>
      <c r="G822" s="706"/>
      <c r="H822" s="706"/>
      <c r="I822" s="706"/>
      <c r="J822" s="706"/>
      <c r="K822" s="706"/>
      <c r="L822" s="706"/>
      <c r="M822" s="706"/>
      <c r="N822" s="706"/>
      <c r="O822" s="706"/>
      <c r="P822" s="706"/>
      <c r="Q822" s="706"/>
    </row>
    <row r="823" spans="1:17" x14ac:dyDescent="0.25">
      <c r="A823" s="713" t="s">
        <v>1</v>
      </c>
      <c r="B823" s="713"/>
      <c r="C823" s="713"/>
      <c r="D823" s="713"/>
      <c r="E823" s="713"/>
      <c r="F823" s="713"/>
      <c r="G823" s="713"/>
      <c r="H823" s="713"/>
      <c r="I823" s="713"/>
      <c r="J823" s="713"/>
      <c r="K823" s="713"/>
      <c r="L823" s="713"/>
      <c r="M823" s="713"/>
      <c r="N823" s="713"/>
      <c r="O823" s="713"/>
      <c r="P823" s="713"/>
      <c r="Q823" s="713"/>
    </row>
    <row r="824" spans="1:17" x14ac:dyDescent="0.25">
      <c r="A824" s="713" t="s">
        <v>2</v>
      </c>
      <c r="B824" s="713"/>
      <c r="C824" s="713"/>
      <c r="D824" s="713"/>
      <c r="E824" s="713"/>
      <c r="F824" s="713"/>
      <c r="G824" s="713"/>
      <c r="H824" s="713"/>
      <c r="I824" s="713"/>
      <c r="J824" s="713"/>
      <c r="K824" s="713"/>
      <c r="L824" s="713"/>
      <c r="M824" s="713"/>
      <c r="N824" s="713"/>
      <c r="O824" s="713"/>
      <c r="P824" s="713"/>
      <c r="Q824" s="713"/>
    </row>
    <row r="825" spans="1:17" x14ac:dyDescent="0.25">
      <c r="A825" s="713" t="s">
        <v>3</v>
      </c>
      <c r="B825" s="713"/>
      <c r="C825" s="713"/>
      <c r="D825" s="713"/>
      <c r="E825" s="713"/>
      <c r="F825" s="713"/>
      <c r="G825" s="713"/>
      <c r="H825" s="713"/>
      <c r="I825" s="713"/>
      <c r="J825" s="713"/>
      <c r="K825" s="713"/>
      <c r="L825" s="713"/>
      <c r="M825" s="713"/>
      <c r="N825" s="713"/>
      <c r="O825" s="713"/>
      <c r="P825" s="713"/>
      <c r="Q825" s="713"/>
    </row>
    <row r="826" spans="1:17" x14ac:dyDescent="0.25">
      <c r="A826" s="713" t="s">
        <v>494</v>
      </c>
      <c r="B826" s="713"/>
      <c r="C826" s="713"/>
      <c r="D826" s="713"/>
      <c r="E826" s="713"/>
      <c r="F826" s="713"/>
      <c r="G826" s="713"/>
      <c r="H826" s="713"/>
      <c r="I826" s="713"/>
      <c r="J826" s="713"/>
      <c r="K826" s="713"/>
      <c r="L826" s="713"/>
      <c r="M826" s="713"/>
      <c r="N826" s="713"/>
      <c r="O826" s="713"/>
      <c r="P826" s="713"/>
      <c r="Q826" s="713"/>
    </row>
    <row r="827" spans="1:17" x14ac:dyDescent="0.25">
      <c r="A827" s="714" t="s">
        <v>4</v>
      </c>
      <c r="B827" s="714"/>
      <c r="C827" s="714"/>
      <c r="D827" s="714"/>
      <c r="E827" s="714"/>
      <c r="F827" s="714"/>
      <c r="G827" s="714"/>
      <c r="H827" s="714"/>
      <c r="I827" s="714"/>
      <c r="J827" s="714"/>
      <c r="K827" s="714"/>
      <c r="L827" s="714"/>
      <c r="M827" s="714"/>
      <c r="N827" s="714"/>
      <c r="O827" s="714"/>
      <c r="P827" s="714"/>
      <c r="Q827" s="714"/>
    </row>
    <row r="828" spans="1:17" x14ac:dyDescent="0.25">
      <c r="A828" s="737" t="s">
        <v>88</v>
      </c>
      <c r="B828" s="737"/>
      <c r="C828" s="737"/>
      <c r="D828" s="737"/>
      <c r="E828" s="737"/>
      <c r="F828" s="737"/>
      <c r="G828" s="737"/>
      <c r="H828" s="737"/>
      <c r="I828" s="737"/>
      <c r="J828" s="737"/>
      <c r="K828" s="737"/>
      <c r="L828" s="737"/>
      <c r="M828" s="737"/>
      <c r="N828" s="737"/>
      <c r="O828" s="737"/>
      <c r="P828" s="737"/>
      <c r="Q828" s="737"/>
    </row>
    <row r="829" spans="1:17" ht="18.75" thickBot="1" x14ac:dyDescent="0.3">
      <c r="A829" s="2"/>
      <c r="B829" s="2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2"/>
      <c r="P829" s="2"/>
      <c r="Q829" s="2"/>
    </row>
    <row r="830" spans="1:17" ht="15.75" thickTop="1" x14ac:dyDescent="0.25">
      <c r="A830" s="698" t="s">
        <v>6</v>
      </c>
      <c r="B830" s="700" t="s">
        <v>7</v>
      </c>
      <c r="C830" s="702" t="s">
        <v>8</v>
      </c>
      <c r="D830" s="702" t="s">
        <v>9</v>
      </c>
      <c r="E830" s="702" t="s">
        <v>10</v>
      </c>
      <c r="F830" s="702" t="s">
        <v>11</v>
      </c>
      <c r="G830" s="700" t="s">
        <v>12</v>
      </c>
      <c r="H830" s="704" t="s">
        <v>13</v>
      </c>
      <c r="I830" s="704" t="s">
        <v>14</v>
      </c>
      <c r="J830" s="704" t="s">
        <v>15</v>
      </c>
      <c r="K830" s="715" t="s">
        <v>16</v>
      </c>
      <c r="L830" s="716"/>
      <c r="M830" s="716"/>
      <c r="N830" s="717"/>
      <c r="O830" s="721" t="s">
        <v>17</v>
      </c>
      <c r="P830" s="722"/>
      <c r="Q830" s="708" t="s">
        <v>18</v>
      </c>
    </row>
    <row r="831" spans="1:17" x14ac:dyDescent="0.25">
      <c r="A831" s="699"/>
      <c r="B831" s="701"/>
      <c r="C831" s="703"/>
      <c r="D831" s="703"/>
      <c r="E831" s="703"/>
      <c r="F831" s="703"/>
      <c r="G831" s="701"/>
      <c r="H831" s="705"/>
      <c r="I831" s="705"/>
      <c r="J831" s="705"/>
      <c r="K831" s="718"/>
      <c r="L831" s="719"/>
      <c r="M831" s="719"/>
      <c r="N831" s="720"/>
      <c r="O831" s="723"/>
      <c r="P831" s="724"/>
      <c r="Q831" s="709"/>
    </row>
    <row r="832" spans="1:17" x14ac:dyDescent="0.25">
      <c r="A832" s="699"/>
      <c r="B832" s="701"/>
      <c r="C832" s="703"/>
      <c r="D832" s="703"/>
      <c r="E832" s="703"/>
      <c r="F832" s="703"/>
      <c r="G832" s="701"/>
      <c r="H832" s="705"/>
      <c r="I832" s="705"/>
      <c r="J832" s="705"/>
      <c r="K832" s="711" t="s">
        <v>19</v>
      </c>
      <c r="L832" s="711" t="s">
        <v>20</v>
      </c>
      <c r="M832" s="711" t="s">
        <v>21</v>
      </c>
      <c r="N832" s="711" t="s">
        <v>22</v>
      </c>
      <c r="O832" s="695" t="s">
        <v>23</v>
      </c>
      <c r="P832" s="695" t="s">
        <v>24</v>
      </c>
      <c r="Q832" s="709"/>
    </row>
    <row r="833" spans="1:17" x14ac:dyDescent="0.25">
      <c r="A833" s="699"/>
      <c r="B833" s="701"/>
      <c r="C833" s="703"/>
      <c r="D833" s="703"/>
      <c r="E833" s="703"/>
      <c r="F833" s="703"/>
      <c r="G833" s="701"/>
      <c r="H833" s="705"/>
      <c r="I833" s="705"/>
      <c r="J833" s="705"/>
      <c r="K833" s="746"/>
      <c r="L833" s="746"/>
      <c r="M833" s="746"/>
      <c r="N833" s="746"/>
      <c r="O833" s="705"/>
      <c r="P833" s="705"/>
      <c r="Q833" s="709"/>
    </row>
    <row r="834" spans="1:17" ht="48" x14ac:dyDescent="0.25">
      <c r="A834" s="7">
        <v>1</v>
      </c>
      <c r="B834" s="7">
        <v>31401</v>
      </c>
      <c r="C834" s="7" t="s">
        <v>409</v>
      </c>
      <c r="D834" s="749" t="s">
        <v>71</v>
      </c>
      <c r="E834" s="749" t="s">
        <v>72</v>
      </c>
      <c r="F834" s="16">
        <v>12</v>
      </c>
      <c r="G834" s="7" t="s">
        <v>75</v>
      </c>
      <c r="H834" s="606">
        <v>30000</v>
      </c>
      <c r="I834" s="606">
        <v>360000</v>
      </c>
      <c r="J834" s="124" t="s">
        <v>28</v>
      </c>
      <c r="K834" s="100">
        <v>0.25</v>
      </c>
      <c r="L834" s="100">
        <v>0.25</v>
      </c>
      <c r="M834" s="100">
        <v>0.25</v>
      </c>
      <c r="N834" s="100">
        <v>0.25</v>
      </c>
      <c r="O834" s="21" t="s">
        <v>29</v>
      </c>
      <c r="P834" s="324"/>
      <c r="Q834" s="749" t="s">
        <v>30</v>
      </c>
    </row>
    <row r="835" spans="1:17" ht="36" x14ac:dyDescent="0.25">
      <c r="A835" s="232">
        <v>2</v>
      </c>
      <c r="B835" s="7">
        <v>31401</v>
      </c>
      <c r="C835" s="249" t="s">
        <v>410</v>
      </c>
      <c r="D835" s="749"/>
      <c r="E835" s="749"/>
      <c r="F835" s="232">
        <v>12</v>
      </c>
      <c r="G835" s="249" t="s">
        <v>75</v>
      </c>
      <c r="H835" s="400">
        <v>20000</v>
      </c>
      <c r="I835" s="499">
        <v>240000</v>
      </c>
      <c r="J835" s="124" t="s">
        <v>28</v>
      </c>
      <c r="K835" s="100">
        <v>0.25</v>
      </c>
      <c r="L835" s="100">
        <v>0.25</v>
      </c>
      <c r="M835" s="100">
        <v>0.25</v>
      </c>
      <c r="N835" s="100">
        <v>0.25</v>
      </c>
      <c r="O835" s="21" t="s">
        <v>29</v>
      </c>
      <c r="P835" s="232"/>
      <c r="Q835" s="749"/>
    </row>
    <row r="836" spans="1:17" x14ac:dyDescent="0.25">
      <c r="G836" s="62"/>
      <c r="I836" s="112"/>
    </row>
    <row r="837" spans="1:17" x14ac:dyDescent="0.25">
      <c r="G837" s="62"/>
    </row>
    <row r="838" spans="1:17" x14ac:dyDescent="0.25">
      <c r="G838" s="62"/>
      <c r="I838" s="61">
        <f>SUM(I834:I837)</f>
        <v>600000</v>
      </c>
    </row>
    <row r="839" spans="1:17" x14ac:dyDescent="0.25">
      <c r="G839" s="62"/>
    </row>
    <row r="840" spans="1:17" x14ac:dyDescent="0.25">
      <c r="G840" s="62"/>
    </row>
    <row r="841" spans="1:17" x14ac:dyDescent="0.25">
      <c r="G841" s="62"/>
    </row>
    <row r="842" spans="1:17" x14ac:dyDescent="0.25">
      <c r="G842" s="62"/>
    </row>
    <row r="843" spans="1:17" x14ac:dyDescent="0.25">
      <c r="G843" s="62"/>
    </row>
    <row r="844" spans="1:17" x14ac:dyDescent="0.25">
      <c r="G844" s="62"/>
    </row>
    <row r="845" spans="1:17" x14ac:dyDescent="0.25">
      <c r="G845" s="62"/>
    </row>
    <row r="846" spans="1:17" x14ac:dyDescent="0.25">
      <c r="G846" s="62"/>
    </row>
    <row r="847" spans="1:17" x14ac:dyDescent="0.25">
      <c r="G847" s="62"/>
      <c r="I847" s="61"/>
    </row>
    <row r="848" spans="1:17" x14ac:dyDescent="0.25">
      <c r="G848" s="62"/>
    </row>
    <row r="849" spans="1:17" x14ac:dyDescent="0.25">
      <c r="G849" s="62"/>
    </row>
    <row r="850" spans="1:17" x14ac:dyDescent="0.25">
      <c r="G850" s="62"/>
    </row>
    <row r="851" spans="1:17" x14ac:dyDescent="0.25">
      <c r="G851" s="62"/>
    </row>
    <row r="852" spans="1:17" x14ac:dyDescent="0.25">
      <c r="G852" s="62"/>
    </row>
    <row r="853" spans="1:17" x14ac:dyDescent="0.25">
      <c r="G853" s="62"/>
    </row>
    <row r="854" spans="1:17" x14ac:dyDescent="0.25">
      <c r="G854" s="62"/>
    </row>
    <row r="855" spans="1:17" x14ac:dyDescent="0.25">
      <c r="G855" s="62"/>
    </row>
    <row r="856" spans="1:17" x14ac:dyDescent="0.25">
      <c r="G856" s="62"/>
      <c r="I856" s="63"/>
    </row>
    <row r="857" spans="1:17" x14ac:dyDescent="0.25">
      <c r="G857" s="62"/>
    </row>
    <row r="858" spans="1:17" x14ac:dyDescent="0.25">
      <c r="G858" s="62"/>
    </row>
    <row r="859" spans="1:17" x14ac:dyDescent="0.25">
      <c r="G859" s="62"/>
    </row>
    <row r="860" spans="1:17" x14ac:dyDescent="0.25">
      <c r="A860" s="706" t="s">
        <v>0</v>
      </c>
      <c r="B860" s="706"/>
      <c r="C860" s="706"/>
      <c r="D860" s="706"/>
      <c r="E860" s="706"/>
      <c r="F860" s="706"/>
      <c r="G860" s="706"/>
      <c r="H860" s="706"/>
      <c r="I860" s="706"/>
      <c r="J860" s="706"/>
      <c r="K860" s="706"/>
      <c r="L860" s="706"/>
      <c r="M860" s="706"/>
      <c r="N860" s="706"/>
      <c r="O860" s="706"/>
      <c r="P860" s="706"/>
      <c r="Q860" s="706"/>
    </row>
    <row r="861" spans="1:17" x14ac:dyDescent="0.25">
      <c r="A861" s="713" t="s">
        <v>1</v>
      </c>
      <c r="B861" s="713"/>
      <c r="C861" s="713"/>
      <c r="D861" s="713"/>
      <c r="E861" s="713"/>
      <c r="F861" s="713"/>
      <c r="G861" s="713"/>
      <c r="H861" s="713"/>
      <c r="I861" s="713"/>
      <c r="J861" s="713"/>
      <c r="K861" s="713"/>
      <c r="L861" s="713"/>
      <c r="M861" s="713"/>
      <c r="N861" s="713"/>
      <c r="O861" s="713"/>
      <c r="P861" s="713"/>
      <c r="Q861" s="713"/>
    </row>
    <row r="862" spans="1:17" x14ac:dyDescent="0.25">
      <c r="A862" s="713" t="s">
        <v>2</v>
      </c>
      <c r="B862" s="713"/>
      <c r="C862" s="713"/>
      <c r="D862" s="713"/>
      <c r="E862" s="713"/>
      <c r="F862" s="713"/>
      <c r="G862" s="713"/>
      <c r="H862" s="713"/>
      <c r="I862" s="713"/>
      <c r="J862" s="713"/>
      <c r="K862" s="713"/>
      <c r="L862" s="713"/>
      <c r="M862" s="713"/>
      <c r="N862" s="713"/>
      <c r="O862" s="713"/>
      <c r="P862" s="713"/>
      <c r="Q862" s="713"/>
    </row>
    <row r="863" spans="1:17" x14ac:dyDescent="0.25">
      <c r="A863" s="713" t="s">
        <v>3</v>
      </c>
      <c r="B863" s="713"/>
      <c r="C863" s="713"/>
      <c r="D863" s="713"/>
      <c r="E863" s="713"/>
      <c r="F863" s="713"/>
      <c r="G863" s="713"/>
      <c r="H863" s="713"/>
      <c r="I863" s="713"/>
      <c r="J863" s="713"/>
      <c r="K863" s="713"/>
      <c r="L863" s="713"/>
      <c r="M863" s="713"/>
      <c r="N863" s="713"/>
      <c r="O863" s="713"/>
      <c r="P863" s="713"/>
      <c r="Q863" s="713"/>
    </row>
    <row r="864" spans="1:17" x14ac:dyDescent="0.25">
      <c r="A864" s="713" t="s">
        <v>494</v>
      </c>
      <c r="B864" s="713"/>
      <c r="C864" s="713"/>
      <c r="D864" s="713"/>
      <c r="E864" s="713"/>
      <c r="F864" s="713"/>
      <c r="G864" s="713"/>
      <c r="H864" s="713"/>
      <c r="I864" s="713"/>
      <c r="J864" s="713"/>
      <c r="K864" s="713"/>
      <c r="L864" s="713"/>
      <c r="M864" s="713"/>
      <c r="N864" s="713"/>
      <c r="O864" s="713"/>
      <c r="P864" s="713"/>
      <c r="Q864" s="713"/>
    </row>
    <row r="865" spans="1:17" x14ac:dyDescent="0.25">
      <c r="A865" s="714" t="s">
        <v>4</v>
      </c>
      <c r="B865" s="714"/>
      <c r="C865" s="714"/>
      <c r="D865" s="714"/>
      <c r="E865" s="714"/>
      <c r="F865" s="714"/>
      <c r="G865" s="714"/>
      <c r="H865" s="714"/>
      <c r="I865" s="714"/>
      <c r="J865" s="714"/>
      <c r="K865" s="714"/>
      <c r="L865" s="714"/>
      <c r="M865" s="714"/>
      <c r="N865" s="714"/>
      <c r="O865" s="714"/>
      <c r="P865" s="714"/>
      <c r="Q865" s="714"/>
    </row>
    <row r="866" spans="1:17" x14ac:dyDescent="0.25">
      <c r="A866" s="737" t="s">
        <v>89</v>
      </c>
      <c r="B866" s="737"/>
      <c r="C866" s="737"/>
      <c r="D866" s="737"/>
      <c r="E866" s="737"/>
      <c r="F866" s="737"/>
      <c r="G866" s="737"/>
      <c r="H866" s="737"/>
      <c r="I866" s="737"/>
      <c r="J866" s="737"/>
      <c r="K866" s="737"/>
      <c r="L866" s="737"/>
      <c r="M866" s="737"/>
      <c r="N866" s="737"/>
      <c r="O866" s="737"/>
      <c r="P866" s="737"/>
      <c r="Q866" s="737"/>
    </row>
    <row r="867" spans="1:17" ht="18.75" thickBot="1" x14ac:dyDescent="0.3">
      <c r="A867" s="2"/>
      <c r="B867" s="2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2"/>
      <c r="P867" s="2"/>
      <c r="Q867" s="2"/>
    </row>
    <row r="868" spans="1:17" ht="15.75" thickTop="1" x14ac:dyDescent="0.25">
      <c r="A868" s="698" t="s">
        <v>6</v>
      </c>
      <c r="B868" s="700" t="s">
        <v>7</v>
      </c>
      <c r="C868" s="702" t="s">
        <v>8</v>
      </c>
      <c r="D868" s="702" t="s">
        <v>9</v>
      </c>
      <c r="E868" s="702" t="s">
        <v>10</v>
      </c>
      <c r="F868" s="702" t="s">
        <v>11</v>
      </c>
      <c r="G868" s="700" t="s">
        <v>12</v>
      </c>
      <c r="H868" s="704" t="s">
        <v>13</v>
      </c>
      <c r="I868" s="704" t="s">
        <v>14</v>
      </c>
      <c r="J868" s="704" t="s">
        <v>15</v>
      </c>
      <c r="K868" s="715" t="s">
        <v>16</v>
      </c>
      <c r="L868" s="716"/>
      <c r="M868" s="716"/>
      <c r="N868" s="717"/>
      <c r="O868" s="721" t="s">
        <v>17</v>
      </c>
      <c r="P868" s="722"/>
      <c r="Q868" s="708" t="s">
        <v>18</v>
      </c>
    </row>
    <row r="869" spans="1:17" x14ac:dyDescent="0.25">
      <c r="A869" s="699"/>
      <c r="B869" s="701"/>
      <c r="C869" s="703"/>
      <c r="D869" s="703"/>
      <c r="E869" s="703"/>
      <c r="F869" s="703"/>
      <c r="G869" s="701"/>
      <c r="H869" s="705"/>
      <c r="I869" s="705"/>
      <c r="J869" s="705"/>
      <c r="K869" s="718"/>
      <c r="L869" s="719"/>
      <c r="M869" s="719"/>
      <c r="N869" s="720"/>
      <c r="O869" s="723"/>
      <c r="P869" s="724"/>
      <c r="Q869" s="709"/>
    </row>
    <row r="870" spans="1:17" x14ac:dyDescent="0.25">
      <c r="A870" s="699"/>
      <c r="B870" s="701"/>
      <c r="C870" s="703"/>
      <c r="D870" s="703"/>
      <c r="E870" s="703"/>
      <c r="F870" s="703"/>
      <c r="G870" s="701"/>
      <c r="H870" s="705"/>
      <c r="I870" s="705"/>
      <c r="J870" s="705"/>
      <c r="K870" s="711" t="s">
        <v>19</v>
      </c>
      <c r="L870" s="711" t="s">
        <v>20</v>
      </c>
      <c r="M870" s="711" t="s">
        <v>21</v>
      </c>
      <c r="N870" s="711" t="s">
        <v>22</v>
      </c>
      <c r="O870" s="695" t="s">
        <v>23</v>
      </c>
      <c r="P870" s="695" t="s">
        <v>24</v>
      </c>
      <c r="Q870" s="709"/>
    </row>
    <row r="871" spans="1:17" ht="15.75" thickBot="1" x14ac:dyDescent="0.3">
      <c r="A871" s="727"/>
      <c r="B871" s="725"/>
      <c r="C871" s="707"/>
      <c r="D871" s="707"/>
      <c r="E871" s="707"/>
      <c r="F871" s="707"/>
      <c r="G871" s="725"/>
      <c r="H871" s="696"/>
      <c r="I871" s="696"/>
      <c r="J871" s="696"/>
      <c r="K871" s="712"/>
      <c r="L871" s="712"/>
      <c r="M871" s="712"/>
      <c r="N871" s="712"/>
      <c r="O871" s="696"/>
      <c r="P871" s="696"/>
      <c r="Q871" s="710"/>
    </row>
    <row r="872" spans="1:17" ht="89.25" customHeight="1" x14ac:dyDescent="0.25">
      <c r="A872" s="152">
        <v>1</v>
      </c>
      <c r="B872" s="5">
        <v>31701</v>
      </c>
      <c r="C872" s="5" t="s">
        <v>412</v>
      </c>
      <c r="D872" s="5" t="s">
        <v>71</v>
      </c>
      <c r="E872" s="5" t="s">
        <v>72</v>
      </c>
      <c r="F872" s="53">
        <v>12</v>
      </c>
      <c r="G872" s="5" t="s">
        <v>75</v>
      </c>
      <c r="H872" s="159">
        <v>5350</v>
      </c>
      <c r="I872" s="159">
        <v>50000</v>
      </c>
      <c r="J872" s="214" t="s">
        <v>28</v>
      </c>
      <c r="K872" s="86">
        <v>0.25</v>
      </c>
      <c r="L872" s="86">
        <v>0.25</v>
      </c>
      <c r="M872" s="86">
        <v>0.25</v>
      </c>
      <c r="N872" s="86">
        <v>0.25</v>
      </c>
      <c r="O872" s="54" t="s">
        <v>29</v>
      </c>
      <c r="P872" s="215"/>
      <c r="Q872" s="729" t="s">
        <v>30</v>
      </c>
    </row>
    <row r="873" spans="1:17" ht="15.75" thickBot="1" x14ac:dyDescent="0.3">
      <c r="A873" s="275"/>
      <c r="B873" s="174"/>
      <c r="C873" s="174"/>
      <c r="D873" s="174"/>
      <c r="E873" s="174"/>
      <c r="F873" s="23"/>
      <c r="G873" s="174"/>
      <c r="H873" s="149"/>
      <c r="I873" s="149"/>
      <c r="J873" s="57"/>
      <c r="K873" s="58"/>
      <c r="L873" s="58"/>
      <c r="M873" s="58"/>
      <c r="N873" s="58"/>
      <c r="O873" s="26"/>
      <c r="P873" s="276"/>
      <c r="Q873" s="730"/>
    </row>
    <row r="874" spans="1:17" ht="15.75" thickTop="1" x14ac:dyDescent="0.25">
      <c r="A874" s="12"/>
      <c r="B874" s="12"/>
      <c r="C874" s="12"/>
      <c r="D874" s="12"/>
      <c r="E874" s="12"/>
      <c r="F874" s="27"/>
      <c r="G874" s="12"/>
      <c r="H874" s="69"/>
      <c r="I874" s="69"/>
      <c r="J874" s="78"/>
      <c r="K874" s="79"/>
      <c r="L874" s="79"/>
      <c r="M874" s="79"/>
      <c r="N874" s="79"/>
      <c r="O874" s="80"/>
      <c r="P874" s="163"/>
      <c r="Q874" s="14"/>
    </row>
    <row r="875" spans="1:17" x14ac:dyDescent="0.25">
      <c r="A875" s="12"/>
      <c r="B875" s="12"/>
      <c r="C875" s="12"/>
      <c r="D875" s="12"/>
      <c r="E875" s="12"/>
      <c r="F875" s="27"/>
      <c r="G875" s="12"/>
      <c r="H875" s="69"/>
      <c r="I875" s="69"/>
      <c r="J875" s="78"/>
      <c r="K875" s="79"/>
      <c r="L875" s="79"/>
      <c r="M875" s="79"/>
      <c r="N875" s="79"/>
      <c r="O875" s="80"/>
      <c r="P875" s="163"/>
      <c r="Q875" s="14"/>
    </row>
    <row r="876" spans="1:17" x14ac:dyDescent="0.25">
      <c r="A876" s="12"/>
      <c r="B876" s="12"/>
      <c r="C876" s="12"/>
      <c r="D876" s="12"/>
      <c r="E876" s="12"/>
      <c r="F876" s="27"/>
      <c r="G876" s="12"/>
      <c r="H876" s="69"/>
      <c r="I876" s="69">
        <f>SUM(I872:I875)</f>
        <v>50000</v>
      </c>
      <c r="J876" s="78"/>
      <c r="K876" s="79"/>
      <c r="L876" s="79"/>
      <c r="M876" s="79"/>
      <c r="N876" s="79"/>
      <c r="O876" s="80"/>
      <c r="P876" s="163"/>
      <c r="Q876" s="14"/>
    </row>
    <row r="877" spans="1:17" x14ac:dyDescent="0.25">
      <c r="A877" s="12"/>
      <c r="B877" s="12"/>
      <c r="C877" s="12"/>
      <c r="D877" s="12"/>
      <c r="E877" s="12"/>
      <c r="F877" s="27"/>
      <c r="G877" s="12"/>
      <c r="H877" s="69"/>
      <c r="I877" s="69"/>
      <c r="J877" s="78"/>
      <c r="K877" s="79"/>
      <c r="L877" s="79"/>
      <c r="M877" s="79"/>
      <c r="N877" s="79"/>
      <c r="O877" s="80"/>
      <c r="P877" s="163"/>
      <c r="Q877" s="14"/>
    </row>
    <row r="878" spans="1:17" x14ac:dyDescent="0.25">
      <c r="A878" s="12"/>
      <c r="B878" s="12"/>
      <c r="C878" s="12"/>
      <c r="D878" s="12"/>
      <c r="E878" s="12"/>
      <c r="F878" s="27"/>
      <c r="G878" s="12"/>
      <c r="H878" s="69"/>
      <c r="I878" s="69"/>
      <c r="J878" s="78"/>
      <c r="K878" s="79"/>
      <c r="L878" s="79"/>
      <c r="M878" s="79"/>
      <c r="N878" s="79"/>
      <c r="O878" s="80"/>
      <c r="P878" s="163"/>
      <c r="Q878" s="14"/>
    </row>
    <row r="879" spans="1:17" x14ac:dyDescent="0.25">
      <c r="A879" s="12"/>
      <c r="B879" s="12"/>
      <c r="C879" s="12"/>
      <c r="D879" s="12"/>
      <c r="E879" s="12"/>
      <c r="F879" s="27"/>
      <c r="G879" s="12"/>
      <c r="H879" s="69"/>
      <c r="I879" s="69"/>
      <c r="J879" s="78"/>
      <c r="K879" s="79"/>
      <c r="L879" s="79"/>
      <c r="M879" s="79"/>
      <c r="N879" s="79"/>
      <c r="O879" s="80"/>
      <c r="P879" s="163"/>
      <c r="Q879" s="14"/>
    </row>
    <row r="880" spans="1:17" x14ac:dyDescent="0.25">
      <c r="A880" s="12"/>
      <c r="B880" s="12"/>
      <c r="C880" s="12"/>
      <c r="D880" s="12"/>
      <c r="E880" s="12"/>
      <c r="F880" s="27"/>
      <c r="G880" s="12"/>
      <c r="H880" s="69"/>
      <c r="I880" s="69"/>
      <c r="J880" s="78"/>
      <c r="K880" s="79"/>
      <c r="L880" s="79"/>
      <c r="M880" s="79"/>
      <c r="N880" s="79"/>
      <c r="O880" s="80"/>
      <c r="P880" s="163"/>
      <c r="Q880" s="14"/>
    </row>
    <row r="881" spans="1:17" x14ac:dyDescent="0.25">
      <c r="A881" s="12"/>
      <c r="B881" s="12"/>
      <c r="C881" s="12"/>
      <c r="D881" s="12"/>
      <c r="E881" s="12"/>
      <c r="F881" s="27"/>
      <c r="G881" s="12"/>
      <c r="H881" s="69"/>
      <c r="I881" s="69"/>
      <c r="J881" s="78"/>
      <c r="K881" s="79"/>
      <c r="L881" s="79"/>
      <c r="M881" s="79"/>
      <c r="N881" s="79"/>
      <c r="O881" s="80"/>
      <c r="P881" s="163"/>
      <c r="Q881" s="14"/>
    </row>
    <row r="882" spans="1:17" x14ac:dyDescent="0.25">
      <c r="A882" s="12"/>
      <c r="B882" s="12"/>
      <c r="C882" s="12"/>
      <c r="D882" s="12"/>
      <c r="E882" s="12"/>
      <c r="F882" s="27"/>
      <c r="G882" s="12"/>
      <c r="H882" s="69"/>
      <c r="I882" s="69"/>
      <c r="J882" s="78"/>
      <c r="K882" s="79"/>
      <c r="L882" s="79"/>
      <c r="M882" s="79"/>
      <c r="N882" s="79"/>
      <c r="O882" s="80"/>
      <c r="P882" s="163"/>
      <c r="Q882" s="14"/>
    </row>
    <row r="883" spans="1:17" x14ac:dyDescent="0.25">
      <c r="A883" s="12"/>
      <c r="B883" s="12"/>
      <c r="C883" s="12"/>
      <c r="D883" s="12"/>
      <c r="E883" s="12"/>
      <c r="F883" s="27"/>
      <c r="G883" s="12"/>
      <c r="H883" s="69"/>
      <c r="I883" s="69"/>
      <c r="J883" s="78"/>
      <c r="K883" s="79"/>
      <c r="L883" s="79"/>
      <c r="M883" s="79"/>
      <c r="N883" s="79"/>
      <c r="O883" s="80"/>
      <c r="P883" s="163"/>
      <c r="Q883" s="14"/>
    </row>
    <row r="884" spans="1:17" x14ac:dyDescent="0.25">
      <c r="A884" s="12"/>
      <c r="B884" s="12"/>
      <c r="C884" s="12"/>
      <c r="D884" s="12"/>
      <c r="E884" s="12"/>
      <c r="F884" s="27"/>
      <c r="G884" s="12"/>
      <c r="H884" s="69"/>
      <c r="I884" s="69"/>
      <c r="J884" s="78"/>
      <c r="K884" s="79"/>
      <c r="L884" s="79"/>
      <c r="M884" s="79"/>
      <c r="N884" s="79"/>
      <c r="O884" s="80"/>
      <c r="P884" s="163"/>
      <c r="Q884" s="14"/>
    </row>
    <row r="885" spans="1:17" x14ac:dyDescent="0.25">
      <c r="A885" s="12"/>
      <c r="B885" s="12"/>
      <c r="C885" s="12"/>
      <c r="D885" s="12"/>
      <c r="E885" s="12"/>
      <c r="F885" s="27"/>
      <c r="G885" s="12"/>
      <c r="H885" s="69"/>
      <c r="I885" s="69"/>
      <c r="J885" s="78"/>
      <c r="K885" s="79"/>
      <c r="L885" s="79"/>
      <c r="M885" s="79"/>
      <c r="N885" s="79"/>
      <c r="O885" s="80"/>
      <c r="P885" s="163"/>
      <c r="Q885" s="14"/>
    </row>
    <row r="886" spans="1:17" x14ac:dyDescent="0.25">
      <c r="A886" s="12"/>
      <c r="B886" s="12"/>
      <c r="C886" s="12"/>
      <c r="D886" s="12"/>
      <c r="E886" s="12"/>
      <c r="F886" s="27"/>
      <c r="G886" s="12"/>
      <c r="H886" s="69"/>
      <c r="I886" s="69"/>
      <c r="J886" s="78"/>
      <c r="K886" s="79"/>
      <c r="L886" s="79"/>
      <c r="M886" s="79"/>
      <c r="N886" s="79"/>
      <c r="O886" s="80"/>
      <c r="P886" s="163"/>
      <c r="Q886" s="14"/>
    </row>
    <row r="887" spans="1:17" x14ac:dyDescent="0.25">
      <c r="A887" s="12"/>
      <c r="B887" s="12"/>
      <c r="C887" s="12"/>
      <c r="D887" s="12"/>
      <c r="E887" s="12"/>
      <c r="F887" s="27"/>
      <c r="G887" s="12"/>
      <c r="H887" s="69"/>
      <c r="I887" s="69"/>
      <c r="J887" s="78"/>
      <c r="K887" s="79"/>
      <c r="L887" s="79"/>
      <c r="M887" s="79"/>
      <c r="N887" s="79"/>
      <c r="O887" s="80"/>
      <c r="P887" s="163"/>
      <c r="Q887" s="14"/>
    </row>
    <row r="888" spans="1:17" x14ac:dyDescent="0.25">
      <c r="A888" s="12"/>
      <c r="B888" s="12"/>
      <c r="C888" s="12"/>
      <c r="D888" s="12"/>
      <c r="E888" s="12"/>
      <c r="F888" s="27"/>
      <c r="G888" s="12"/>
      <c r="H888" s="69"/>
      <c r="I888" s="69"/>
      <c r="J888" s="78"/>
      <c r="K888" s="79"/>
      <c r="L888" s="79"/>
      <c r="M888" s="79"/>
      <c r="N888" s="79"/>
      <c r="O888" s="80"/>
      <c r="P888" s="163"/>
      <c r="Q888" s="14"/>
    </row>
    <row r="889" spans="1:17" x14ac:dyDescent="0.25">
      <c r="A889" s="12"/>
      <c r="B889" s="12"/>
      <c r="C889" s="12"/>
      <c r="D889" s="12"/>
      <c r="E889" s="12"/>
      <c r="F889" s="27"/>
      <c r="G889" s="12"/>
      <c r="H889" s="69"/>
      <c r="I889" s="69"/>
      <c r="J889" s="78"/>
      <c r="K889" s="79"/>
      <c r="L889" s="79"/>
      <c r="M889" s="79"/>
      <c r="N889" s="79"/>
      <c r="O889" s="80"/>
      <c r="P889" s="163"/>
      <c r="Q889" s="14"/>
    </row>
    <row r="890" spans="1:17" x14ac:dyDescent="0.25">
      <c r="A890" s="12"/>
      <c r="B890" s="12"/>
      <c r="C890" s="12"/>
      <c r="D890" s="12"/>
      <c r="E890" s="12"/>
      <c r="F890" s="27"/>
      <c r="G890" s="12"/>
      <c r="H890" s="69"/>
      <c r="I890" s="69"/>
      <c r="J890" s="78"/>
      <c r="K890" s="79"/>
      <c r="L890" s="79"/>
      <c r="M890" s="79"/>
      <c r="N890" s="79"/>
      <c r="O890" s="80"/>
      <c r="P890" s="163"/>
      <c r="Q890" s="14"/>
    </row>
    <row r="891" spans="1:17" x14ac:dyDescent="0.25">
      <c r="A891" s="12"/>
      <c r="B891" s="12"/>
      <c r="C891" s="12"/>
      <c r="D891" s="12"/>
      <c r="E891" s="12"/>
      <c r="F891" s="27"/>
      <c r="G891" s="12"/>
      <c r="H891" s="69"/>
      <c r="I891" s="69"/>
      <c r="J891" s="78"/>
      <c r="K891" s="79"/>
      <c r="L891" s="79"/>
      <c r="M891" s="79"/>
      <c r="N891" s="79"/>
      <c r="O891" s="80"/>
      <c r="P891" s="163"/>
      <c r="Q891" s="14"/>
    </row>
    <row r="892" spans="1:17" x14ac:dyDescent="0.25">
      <c r="A892" s="12"/>
      <c r="B892" s="12"/>
      <c r="C892" s="12"/>
      <c r="D892" s="12"/>
      <c r="E892" s="12"/>
      <c r="F892" s="27"/>
      <c r="G892" s="12"/>
      <c r="H892" s="69"/>
      <c r="I892" s="69"/>
      <c r="J892" s="78"/>
      <c r="K892" s="79"/>
      <c r="L892" s="79"/>
      <c r="M892" s="79"/>
      <c r="N892" s="79"/>
      <c r="O892" s="80"/>
      <c r="P892" s="163"/>
      <c r="Q892" s="14"/>
    </row>
    <row r="893" spans="1:17" x14ac:dyDescent="0.25">
      <c r="A893" s="12"/>
      <c r="B893" s="12"/>
      <c r="C893" s="12"/>
      <c r="D893" s="12"/>
      <c r="E893" s="12"/>
      <c r="F893" s="27"/>
      <c r="G893" s="12"/>
      <c r="H893" s="69"/>
      <c r="I893" s="69"/>
      <c r="J893" s="78"/>
      <c r="K893" s="79"/>
      <c r="L893" s="79"/>
      <c r="M893" s="79"/>
      <c r="N893" s="79"/>
      <c r="O893" s="80"/>
      <c r="P893" s="163"/>
      <c r="Q893" s="14"/>
    </row>
    <row r="894" spans="1:17" x14ac:dyDescent="0.25">
      <c r="A894" s="12"/>
      <c r="B894" s="12"/>
      <c r="C894" s="12"/>
      <c r="D894" s="12"/>
      <c r="E894" s="12"/>
      <c r="F894" s="27"/>
      <c r="G894" s="12"/>
      <c r="H894" s="69"/>
      <c r="I894" s="69"/>
      <c r="J894" s="78"/>
      <c r="K894" s="79"/>
      <c r="L894" s="79"/>
      <c r="M894" s="79"/>
      <c r="N894" s="79"/>
      <c r="O894" s="80"/>
      <c r="P894" s="163"/>
      <c r="Q894" s="14"/>
    </row>
    <row r="895" spans="1:17" x14ac:dyDescent="0.25">
      <c r="A895" s="12"/>
      <c r="B895" s="12"/>
      <c r="C895" s="12"/>
      <c r="D895" s="12"/>
      <c r="E895" s="12"/>
      <c r="F895" s="27"/>
      <c r="G895" s="12"/>
      <c r="H895" s="69"/>
      <c r="I895" s="69"/>
      <c r="J895" s="78"/>
      <c r="K895" s="79"/>
      <c r="L895" s="79"/>
      <c r="M895" s="79"/>
      <c r="N895" s="79"/>
      <c r="O895" s="80"/>
      <c r="P895" s="163"/>
      <c r="Q895" s="14"/>
    </row>
    <row r="896" spans="1:17" x14ac:dyDescent="0.25">
      <c r="A896" s="12"/>
      <c r="B896" s="12"/>
      <c r="C896" s="12"/>
      <c r="D896" s="12"/>
      <c r="E896" s="12"/>
      <c r="F896" s="27"/>
      <c r="G896" s="12"/>
      <c r="H896" s="69"/>
      <c r="I896" s="69"/>
      <c r="J896" s="78"/>
      <c r="K896" s="79"/>
      <c r="L896" s="79"/>
      <c r="M896" s="79"/>
      <c r="N896" s="79"/>
      <c r="O896" s="80"/>
      <c r="P896" s="163"/>
      <c r="Q896" s="14"/>
    </row>
    <row r="897" spans="1:17" x14ac:dyDescent="0.25">
      <c r="G897" s="62"/>
    </row>
    <row r="898" spans="1:17" x14ac:dyDescent="0.25">
      <c r="A898" s="706" t="s">
        <v>0</v>
      </c>
      <c r="B898" s="706"/>
      <c r="C898" s="706"/>
      <c r="D898" s="706"/>
      <c r="E898" s="706"/>
      <c r="F898" s="706"/>
      <c r="G898" s="706"/>
      <c r="H898" s="706"/>
      <c r="I898" s="706"/>
      <c r="J898" s="706"/>
      <c r="K898" s="706"/>
      <c r="L898" s="706"/>
      <c r="M898" s="706"/>
      <c r="N898" s="706"/>
      <c r="O898" s="706"/>
      <c r="P898" s="706"/>
      <c r="Q898" s="706"/>
    </row>
    <row r="899" spans="1:17" x14ac:dyDescent="0.25">
      <c r="A899" s="713" t="s">
        <v>1</v>
      </c>
      <c r="B899" s="713"/>
      <c r="C899" s="713"/>
      <c r="D899" s="713"/>
      <c r="E899" s="713"/>
      <c r="F899" s="713"/>
      <c r="G899" s="713"/>
      <c r="H899" s="713"/>
      <c r="I899" s="713"/>
      <c r="J899" s="713"/>
      <c r="K899" s="713"/>
      <c r="L899" s="713"/>
      <c r="M899" s="713"/>
      <c r="N899" s="713"/>
      <c r="O899" s="713"/>
      <c r="P899" s="713"/>
      <c r="Q899" s="713"/>
    </row>
    <row r="900" spans="1:17" x14ac:dyDescent="0.25">
      <c r="A900" s="713" t="s">
        <v>2</v>
      </c>
      <c r="B900" s="713"/>
      <c r="C900" s="713"/>
      <c r="D900" s="713"/>
      <c r="E900" s="713"/>
      <c r="F900" s="713"/>
      <c r="G900" s="713"/>
      <c r="H900" s="713"/>
      <c r="I900" s="713"/>
      <c r="J900" s="713"/>
      <c r="K900" s="713"/>
      <c r="L900" s="713"/>
      <c r="M900" s="713"/>
      <c r="N900" s="713"/>
      <c r="O900" s="713"/>
      <c r="P900" s="713"/>
      <c r="Q900" s="713"/>
    </row>
    <row r="901" spans="1:17" x14ac:dyDescent="0.25">
      <c r="A901" s="713" t="s">
        <v>3</v>
      </c>
      <c r="B901" s="713"/>
      <c r="C901" s="713"/>
      <c r="D901" s="713"/>
      <c r="E901" s="713"/>
      <c r="F901" s="713"/>
      <c r="G901" s="713"/>
      <c r="H901" s="713"/>
      <c r="I901" s="713"/>
      <c r="J901" s="713"/>
      <c r="K901" s="713"/>
      <c r="L901" s="713"/>
      <c r="M901" s="713"/>
      <c r="N901" s="713"/>
      <c r="O901" s="713"/>
      <c r="P901" s="713"/>
      <c r="Q901" s="713"/>
    </row>
    <row r="902" spans="1:17" x14ac:dyDescent="0.25">
      <c r="A902" s="713" t="s">
        <v>494</v>
      </c>
      <c r="B902" s="713"/>
      <c r="C902" s="713"/>
      <c r="D902" s="713"/>
      <c r="E902" s="713"/>
      <c r="F902" s="713"/>
      <c r="G902" s="713"/>
      <c r="H902" s="713"/>
      <c r="I902" s="713"/>
      <c r="J902" s="713"/>
      <c r="K902" s="713"/>
      <c r="L902" s="713"/>
      <c r="M902" s="713"/>
      <c r="N902" s="713"/>
      <c r="O902" s="713"/>
      <c r="P902" s="713"/>
      <c r="Q902" s="713"/>
    </row>
    <row r="903" spans="1:17" x14ac:dyDescent="0.25">
      <c r="A903" s="714" t="s">
        <v>4</v>
      </c>
      <c r="B903" s="714"/>
      <c r="C903" s="714"/>
      <c r="D903" s="714"/>
      <c r="E903" s="714"/>
      <c r="F903" s="714"/>
      <c r="G903" s="714"/>
      <c r="H903" s="714"/>
      <c r="I903" s="714"/>
      <c r="J903" s="714"/>
      <c r="K903" s="714"/>
      <c r="L903" s="714"/>
      <c r="M903" s="714"/>
      <c r="N903" s="714"/>
      <c r="O903" s="714"/>
      <c r="P903" s="714"/>
      <c r="Q903" s="714"/>
    </row>
    <row r="904" spans="1:17" x14ac:dyDescent="0.25">
      <c r="A904" s="737" t="s">
        <v>90</v>
      </c>
      <c r="B904" s="737"/>
      <c r="C904" s="737"/>
      <c r="D904" s="737"/>
      <c r="E904" s="737"/>
      <c r="F904" s="737"/>
      <c r="G904" s="737"/>
      <c r="H904" s="737"/>
      <c r="I904" s="737"/>
      <c r="J904" s="737"/>
      <c r="K904" s="737"/>
      <c r="L904" s="737"/>
      <c r="M904" s="737"/>
      <c r="N904" s="737"/>
      <c r="O904" s="737"/>
      <c r="P904" s="737"/>
      <c r="Q904" s="737"/>
    </row>
    <row r="905" spans="1:17" ht="18.75" thickBot="1" x14ac:dyDescent="0.3">
      <c r="A905" s="2"/>
      <c r="B905" s="2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2"/>
      <c r="P905" s="2"/>
      <c r="Q905" s="2"/>
    </row>
    <row r="906" spans="1:17" ht="15.75" thickTop="1" x14ac:dyDescent="0.25">
      <c r="A906" s="698" t="s">
        <v>6</v>
      </c>
      <c r="B906" s="700" t="s">
        <v>7</v>
      </c>
      <c r="C906" s="702" t="s">
        <v>8</v>
      </c>
      <c r="D906" s="702" t="s">
        <v>9</v>
      </c>
      <c r="E906" s="702" t="s">
        <v>10</v>
      </c>
      <c r="F906" s="702" t="s">
        <v>11</v>
      </c>
      <c r="G906" s="700" t="s">
        <v>12</v>
      </c>
      <c r="H906" s="704" t="s">
        <v>13</v>
      </c>
      <c r="I906" s="704" t="s">
        <v>14</v>
      </c>
      <c r="J906" s="704" t="s">
        <v>15</v>
      </c>
      <c r="K906" s="715" t="s">
        <v>16</v>
      </c>
      <c r="L906" s="716"/>
      <c r="M906" s="716"/>
      <c r="N906" s="717"/>
      <c r="O906" s="721" t="s">
        <v>17</v>
      </c>
      <c r="P906" s="722"/>
      <c r="Q906" s="708" t="s">
        <v>18</v>
      </c>
    </row>
    <row r="907" spans="1:17" x14ac:dyDescent="0.25">
      <c r="A907" s="699"/>
      <c r="B907" s="701"/>
      <c r="C907" s="703"/>
      <c r="D907" s="703"/>
      <c r="E907" s="703"/>
      <c r="F907" s="703"/>
      <c r="G907" s="701"/>
      <c r="H907" s="705"/>
      <c r="I907" s="705"/>
      <c r="J907" s="705"/>
      <c r="K907" s="718"/>
      <c r="L907" s="719"/>
      <c r="M907" s="719"/>
      <c r="N907" s="720"/>
      <c r="O907" s="723"/>
      <c r="P907" s="724"/>
      <c r="Q907" s="709"/>
    </row>
    <row r="908" spans="1:17" x14ac:dyDescent="0.25">
      <c r="A908" s="699"/>
      <c r="B908" s="701"/>
      <c r="C908" s="703"/>
      <c r="D908" s="703"/>
      <c r="E908" s="703"/>
      <c r="F908" s="703"/>
      <c r="G908" s="701"/>
      <c r="H908" s="705"/>
      <c r="I908" s="705"/>
      <c r="J908" s="705"/>
      <c r="K908" s="711" t="s">
        <v>19</v>
      </c>
      <c r="L908" s="711" t="s">
        <v>20</v>
      </c>
      <c r="M908" s="711" t="s">
        <v>21</v>
      </c>
      <c r="N908" s="711" t="s">
        <v>22</v>
      </c>
      <c r="O908" s="695" t="s">
        <v>23</v>
      </c>
      <c r="P908" s="695" t="s">
        <v>24</v>
      </c>
      <c r="Q908" s="709"/>
    </row>
    <row r="909" spans="1:17" ht="15.75" thickBot="1" x14ac:dyDescent="0.3">
      <c r="A909" s="727"/>
      <c r="B909" s="725"/>
      <c r="C909" s="707"/>
      <c r="D909" s="707"/>
      <c r="E909" s="707"/>
      <c r="F909" s="707"/>
      <c r="G909" s="725"/>
      <c r="H909" s="696"/>
      <c r="I909" s="696"/>
      <c r="J909" s="696"/>
      <c r="K909" s="712"/>
      <c r="L909" s="712"/>
      <c r="M909" s="712"/>
      <c r="N909" s="712"/>
      <c r="O909" s="696"/>
      <c r="P909" s="696"/>
      <c r="Q909" s="710"/>
    </row>
    <row r="910" spans="1:17" ht="144.75" thickBot="1" x14ac:dyDescent="0.3">
      <c r="A910" s="129">
        <v>1</v>
      </c>
      <c r="B910" s="71">
        <v>32201</v>
      </c>
      <c r="C910" s="164" t="s">
        <v>414</v>
      </c>
      <c r="D910" s="164" t="s">
        <v>71</v>
      </c>
      <c r="E910" s="164" t="s">
        <v>72</v>
      </c>
      <c r="F910" s="71">
        <v>12</v>
      </c>
      <c r="G910" s="164" t="s">
        <v>75</v>
      </c>
      <c r="H910" s="72">
        <v>433333.33</v>
      </c>
      <c r="I910" s="72">
        <v>5200000</v>
      </c>
      <c r="J910" s="73" t="s">
        <v>28</v>
      </c>
      <c r="K910" s="74">
        <v>0.25</v>
      </c>
      <c r="L910" s="74">
        <v>0.25</v>
      </c>
      <c r="M910" s="74">
        <v>0.25</v>
      </c>
      <c r="N910" s="74">
        <v>0.25</v>
      </c>
      <c r="O910" s="83" t="s">
        <v>29</v>
      </c>
      <c r="P910" s="111"/>
      <c r="Q910" s="238" t="s">
        <v>30</v>
      </c>
    </row>
    <row r="911" spans="1:17" ht="15.75" thickTop="1" x14ac:dyDescent="0.25">
      <c r="G911" s="62"/>
    </row>
    <row r="912" spans="1:17" x14ac:dyDescent="0.25">
      <c r="G912" s="62"/>
      <c r="I912" s="112"/>
    </row>
    <row r="913" spans="7:9" x14ac:dyDescent="0.25">
      <c r="G913" s="62"/>
      <c r="I913" s="112"/>
    </row>
    <row r="914" spans="7:9" x14ac:dyDescent="0.25">
      <c r="G914" s="62"/>
      <c r="I914" s="112">
        <f>SUM(I910:I913)</f>
        <v>5200000</v>
      </c>
    </row>
    <row r="915" spans="7:9" x14ac:dyDescent="0.25">
      <c r="G915" s="62"/>
      <c r="I915" s="112"/>
    </row>
    <row r="916" spans="7:9" x14ac:dyDescent="0.25">
      <c r="G916" s="62"/>
      <c r="I916" s="112"/>
    </row>
    <row r="917" spans="7:9" x14ac:dyDescent="0.25">
      <c r="G917" s="62"/>
    </row>
    <row r="918" spans="7:9" x14ac:dyDescent="0.25">
      <c r="G918" s="62"/>
    </row>
    <row r="919" spans="7:9" x14ac:dyDescent="0.25">
      <c r="G919" s="62"/>
    </row>
    <row r="920" spans="7:9" x14ac:dyDescent="0.25">
      <c r="G920" s="62"/>
    </row>
    <row r="921" spans="7:9" x14ac:dyDescent="0.25">
      <c r="G921" s="62"/>
    </row>
    <row r="922" spans="7:9" x14ac:dyDescent="0.25">
      <c r="G922" s="62"/>
    </row>
    <row r="923" spans="7:9" x14ac:dyDescent="0.25">
      <c r="G923" s="62"/>
    </row>
    <row r="924" spans="7:9" x14ac:dyDescent="0.25">
      <c r="G924" s="62"/>
    </row>
    <row r="925" spans="7:9" x14ac:dyDescent="0.25">
      <c r="G925" s="62"/>
    </row>
    <row r="926" spans="7:9" x14ac:dyDescent="0.25">
      <c r="G926" s="62"/>
    </row>
    <row r="927" spans="7:9" x14ac:dyDescent="0.25">
      <c r="G927" s="62"/>
    </row>
    <row r="928" spans="7:9" x14ac:dyDescent="0.25">
      <c r="G928" s="62"/>
    </row>
    <row r="929" spans="1:17" x14ac:dyDescent="0.25">
      <c r="G929" s="62"/>
    </row>
    <row r="930" spans="1:17" x14ac:dyDescent="0.25">
      <c r="G930" s="62"/>
    </row>
    <row r="931" spans="1:17" x14ac:dyDescent="0.25">
      <c r="G931" s="62"/>
    </row>
    <row r="932" spans="1:17" x14ac:dyDescent="0.25">
      <c r="G932" s="62"/>
    </row>
    <row r="933" spans="1:17" x14ac:dyDescent="0.25">
      <c r="G933" s="62"/>
    </row>
    <row r="934" spans="1:17" x14ac:dyDescent="0.25">
      <c r="G934" s="62"/>
    </row>
    <row r="935" spans="1:17" x14ac:dyDescent="0.25">
      <c r="A935" s="706" t="s">
        <v>0</v>
      </c>
      <c r="B935" s="706"/>
      <c r="C935" s="706"/>
      <c r="D935" s="706"/>
      <c r="E935" s="706"/>
      <c r="F935" s="706"/>
      <c r="G935" s="706"/>
      <c r="H935" s="706"/>
      <c r="I935" s="706"/>
      <c r="J935" s="706"/>
      <c r="K935" s="706"/>
      <c r="L935" s="706"/>
      <c r="M935" s="706"/>
      <c r="N935" s="706"/>
      <c r="O935" s="706"/>
      <c r="P935" s="706"/>
      <c r="Q935" s="706"/>
    </row>
    <row r="936" spans="1:17" x14ac:dyDescent="0.25">
      <c r="A936" s="713" t="s">
        <v>1</v>
      </c>
      <c r="B936" s="713"/>
      <c r="C936" s="713"/>
      <c r="D936" s="713"/>
      <c r="E936" s="713"/>
      <c r="F936" s="713"/>
      <c r="G936" s="713"/>
      <c r="H936" s="713"/>
      <c r="I936" s="713"/>
      <c r="J936" s="713"/>
      <c r="K936" s="713"/>
      <c r="L936" s="713"/>
      <c r="M936" s="713"/>
      <c r="N936" s="713"/>
      <c r="O936" s="713"/>
      <c r="P936" s="713"/>
      <c r="Q936" s="713"/>
    </row>
    <row r="937" spans="1:17" x14ac:dyDescent="0.25">
      <c r="A937" s="713" t="s">
        <v>2</v>
      </c>
      <c r="B937" s="713"/>
      <c r="C937" s="713"/>
      <c r="D937" s="713"/>
      <c r="E937" s="713"/>
      <c r="F937" s="713"/>
      <c r="G937" s="713"/>
      <c r="H937" s="713"/>
      <c r="I937" s="713"/>
      <c r="J937" s="713"/>
      <c r="K937" s="713"/>
      <c r="L937" s="713"/>
      <c r="M937" s="713"/>
      <c r="N937" s="713"/>
      <c r="O937" s="713"/>
      <c r="P937" s="713"/>
      <c r="Q937" s="713"/>
    </row>
    <row r="938" spans="1:17" x14ac:dyDescent="0.25">
      <c r="A938" s="713" t="s">
        <v>3</v>
      </c>
      <c r="B938" s="713"/>
      <c r="C938" s="713"/>
      <c r="D938" s="713"/>
      <c r="E938" s="713"/>
      <c r="F938" s="713"/>
      <c r="G938" s="713"/>
      <c r="H938" s="713"/>
      <c r="I938" s="713"/>
      <c r="J938" s="713"/>
      <c r="K938" s="713"/>
      <c r="L938" s="713"/>
      <c r="M938" s="713"/>
      <c r="N938" s="713"/>
      <c r="O938" s="713"/>
      <c r="P938" s="713"/>
      <c r="Q938" s="713"/>
    </row>
    <row r="939" spans="1:17" x14ac:dyDescent="0.25">
      <c r="A939" s="713" t="s">
        <v>494</v>
      </c>
      <c r="B939" s="713"/>
      <c r="C939" s="713"/>
      <c r="D939" s="713"/>
      <c r="E939" s="713"/>
      <c r="F939" s="713"/>
      <c r="G939" s="713"/>
      <c r="H939" s="713"/>
      <c r="I939" s="713"/>
      <c r="J939" s="713"/>
      <c r="K939" s="713"/>
      <c r="L939" s="713"/>
      <c r="M939" s="713"/>
      <c r="N939" s="713"/>
      <c r="O939" s="713"/>
      <c r="P939" s="713"/>
      <c r="Q939" s="713"/>
    </row>
    <row r="940" spans="1:17" x14ac:dyDescent="0.25">
      <c r="A940" s="726" t="s">
        <v>4</v>
      </c>
      <c r="B940" s="726"/>
      <c r="C940" s="726"/>
      <c r="D940" s="726"/>
      <c r="E940" s="726"/>
      <c r="F940" s="726"/>
      <c r="G940" s="726"/>
      <c r="H940" s="726"/>
      <c r="I940" s="726"/>
      <c r="J940" s="726"/>
      <c r="K940" s="726"/>
      <c r="L940" s="726"/>
      <c r="M940" s="726"/>
      <c r="N940" s="726"/>
      <c r="O940" s="726"/>
      <c r="P940" s="726"/>
      <c r="Q940" s="726"/>
    </row>
    <row r="941" spans="1:17" x14ac:dyDescent="0.25">
      <c r="A941" s="697" t="s">
        <v>91</v>
      </c>
      <c r="B941" s="697"/>
      <c r="C941" s="697"/>
      <c r="D941" s="697"/>
      <c r="E941" s="697"/>
      <c r="F941" s="697"/>
      <c r="G941" s="697"/>
      <c r="H941" s="697"/>
      <c r="I941" s="697"/>
      <c r="J941" s="697"/>
      <c r="K941" s="697"/>
      <c r="L941" s="697"/>
      <c r="M941" s="697"/>
      <c r="N941" s="697"/>
      <c r="O941" s="697"/>
      <c r="P941" s="697"/>
      <c r="Q941" s="697"/>
    </row>
    <row r="942" spans="1:17" ht="18.75" thickBot="1" x14ac:dyDescent="0.3">
      <c r="A942" s="2"/>
      <c r="B942" s="2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2"/>
      <c r="P942" s="2"/>
      <c r="Q942" s="2"/>
    </row>
    <row r="943" spans="1:17" ht="15.75" thickTop="1" x14ac:dyDescent="0.25">
      <c r="A943" s="698" t="s">
        <v>6</v>
      </c>
      <c r="B943" s="700" t="s">
        <v>7</v>
      </c>
      <c r="C943" s="702" t="s">
        <v>8</v>
      </c>
      <c r="D943" s="702" t="s">
        <v>9</v>
      </c>
      <c r="E943" s="702" t="s">
        <v>10</v>
      </c>
      <c r="F943" s="702" t="s">
        <v>11</v>
      </c>
      <c r="G943" s="700" t="s">
        <v>12</v>
      </c>
      <c r="H943" s="704" t="s">
        <v>13</v>
      </c>
      <c r="I943" s="704" t="s">
        <v>14</v>
      </c>
      <c r="J943" s="704" t="s">
        <v>15</v>
      </c>
      <c r="K943" s="715" t="s">
        <v>16</v>
      </c>
      <c r="L943" s="716"/>
      <c r="M943" s="716"/>
      <c r="N943" s="717"/>
      <c r="O943" s="721" t="s">
        <v>17</v>
      </c>
      <c r="P943" s="722"/>
      <c r="Q943" s="708" t="s">
        <v>18</v>
      </c>
    </row>
    <row r="944" spans="1:17" x14ac:dyDescent="0.25">
      <c r="A944" s="699"/>
      <c r="B944" s="701"/>
      <c r="C944" s="703"/>
      <c r="D944" s="703"/>
      <c r="E944" s="703"/>
      <c r="F944" s="703"/>
      <c r="G944" s="701"/>
      <c r="H944" s="705"/>
      <c r="I944" s="705"/>
      <c r="J944" s="705"/>
      <c r="K944" s="718"/>
      <c r="L944" s="719"/>
      <c r="M944" s="719"/>
      <c r="N944" s="720"/>
      <c r="O944" s="723"/>
      <c r="P944" s="724"/>
      <c r="Q944" s="709"/>
    </row>
    <row r="945" spans="1:17" x14ac:dyDescent="0.25">
      <c r="A945" s="699"/>
      <c r="B945" s="701"/>
      <c r="C945" s="703"/>
      <c r="D945" s="703"/>
      <c r="E945" s="703"/>
      <c r="F945" s="703"/>
      <c r="G945" s="701"/>
      <c r="H945" s="705"/>
      <c r="I945" s="705"/>
      <c r="J945" s="705"/>
      <c r="K945" s="711" t="s">
        <v>19</v>
      </c>
      <c r="L945" s="711" t="s">
        <v>20</v>
      </c>
      <c r="M945" s="711" t="s">
        <v>21</v>
      </c>
      <c r="N945" s="711" t="s">
        <v>22</v>
      </c>
      <c r="O945" s="695" t="s">
        <v>23</v>
      </c>
      <c r="P945" s="695" t="s">
        <v>24</v>
      </c>
      <c r="Q945" s="709"/>
    </row>
    <row r="946" spans="1:17" ht="15.75" thickBot="1" x14ac:dyDescent="0.3">
      <c r="A946" s="727"/>
      <c r="B946" s="725"/>
      <c r="C946" s="707"/>
      <c r="D946" s="703"/>
      <c r="E946" s="703"/>
      <c r="F946" s="707"/>
      <c r="G946" s="725"/>
      <c r="H946" s="696"/>
      <c r="I946" s="696"/>
      <c r="J946" s="696"/>
      <c r="K946" s="712"/>
      <c r="L946" s="712"/>
      <c r="M946" s="712"/>
      <c r="N946" s="712"/>
      <c r="O946" s="696"/>
      <c r="P946" s="696"/>
      <c r="Q946" s="710"/>
    </row>
    <row r="947" spans="1:17" ht="72" x14ac:dyDescent="0.25">
      <c r="A947" s="52">
        <v>1</v>
      </c>
      <c r="B947" s="53">
        <v>32301</v>
      </c>
      <c r="C947" s="138" t="s">
        <v>415</v>
      </c>
      <c r="D947" s="749" t="s">
        <v>71</v>
      </c>
      <c r="E947" s="749" t="s">
        <v>26</v>
      </c>
      <c r="F947" s="602">
        <v>145000</v>
      </c>
      <c r="G947" s="5" t="s">
        <v>75</v>
      </c>
      <c r="H947" s="216">
        <v>2</v>
      </c>
      <c r="I947" s="159">
        <f>SUM(F947*H947)</f>
        <v>290000</v>
      </c>
      <c r="J947" s="214" t="s">
        <v>28</v>
      </c>
      <c r="K947" s="86">
        <v>0.1</v>
      </c>
      <c r="L947" s="86">
        <v>0.4</v>
      </c>
      <c r="M947" s="86">
        <v>0.1</v>
      </c>
      <c r="N947" s="86">
        <v>0.4</v>
      </c>
      <c r="O947" s="53"/>
      <c r="P947" s="53" t="s">
        <v>29</v>
      </c>
      <c r="Q947" s="728" t="s">
        <v>30</v>
      </c>
    </row>
    <row r="948" spans="1:17" ht="72" x14ac:dyDescent="0.25">
      <c r="A948" s="244">
        <v>2</v>
      </c>
      <c r="B948" s="230">
        <v>32301</v>
      </c>
      <c r="C948" s="11" t="s">
        <v>416</v>
      </c>
      <c r="D948" s="749"/>
      <c r="E948" s="749"/>
      <c r="F948" s="586">
        <v>600000</v>
      </c>
      <c r="G948" s="7" t="s">
        <v>75</v>
      </c>
      <c r="H948" s="134">
        <v>0.21</v>
      </c>
      <c r="I948" s="240">
        <f>SUM(F948*H948)</f>
        <v>126000</v>
      </c>
      <c r="J948" s="124" t="s">
        <v>28</v>
      </c>
      <c r="K948" s="100">
        <v>0.1</v>
      </c>
      <c r="L948" s="100">
        <v>0.4</v>
      </c>
      <c r="M948" s="100">
        <v>0.1</v>
      </c>
      <c r="N948" s="100">
        <v>0.4</v>
      </c>
      <c r="O948" s="16"/>
      <c r="P948" s="16" t="s">
        <v>29</v>
      </c>
      <c r="Q948" s="729"/>
    </row>
    <row r="949" spans="1:17" x14ac:dyDescent="0.25">
      <c r="A949" s="244">
        <v>3</v>
      </c>
      <c r="B949" s="230">
        <v>32301</v>
      </c>
      <c r="C949" s="397" t="s">
        <v>417</v>
      </c>
      <c r="D949" s="749"/>
      <c r="E949" s="749"/>
      <c r="F949" s="230">
        <v>12</v>
      </c>
      <c r="G949" s="7" t="s">
        <v>75</v>
      </c>
      <c r="H949" s="134">
        <v>7000</v>
      </c>
      <c r="I949" s="240">
        <v>84000</v>
      </c>
      <c r="J949" s="124" t="s">
        <v>28</v>
      </c>
      <c r="K949" s="100">
        <v>0.25</v>
      </c>
      <c r="L949" s="100">
        <v>0.25</v>
      </c>
      <c r="M949" s="100">
        <v>0.25</v>
      </c>
      <c r="N949" s="100">
        <v>0.25</v>
      </c>
      <c r="O949" s="16"/>
      <c r="P949" s="230" t="s">
        <v>29</v>
      </c>
      <c r="Q949" s="729"/>
    </row>
    <row r="950" spans="1:17" x14ac:dyDescent="0.25">
      <c r="G950" s="62"/>
      <c r="I950" s="108"/>
    </row>
    <row r="951" spans="1:17" x14ac:dyDescent="0.25">
      <c r="G951" s="62"/>
      <c r="I951" s="104">
        <f>SUM(I947:I950)</f>
        <v>500000</v>
      </c>
    </row>
    <row r="952" spans="1:17" x14ac:dyDescent="0.25">
      <c r="G952" s="62"/>
      <c r="I952" s="104"/>
    </row>
    <row r="953" spans="1:17" x14ac:dyDescent="0.25">
      <c r="G953" s="62"/>
      <c r="I953" s="104"/>
    </row>
    <row r="954" spans="1:17" x14ac:dyDescent="0.25">
      <c r="G954" s="62"/>
      <c r="I954" s="104"/>
    </row>
    <row r="955" spans="1:17" x14ac:dyDescent="0.25">
      <c r="A955" s="706" t="s">
        <v>0</v>
      </c>
      <c r="B955" s="706"/>
      <c r="C955" s="706"/>
      <c r="D955" s="706"/>
      <c r="E955" s="706"/>
      <c r="F955" s="706"/>
      <c r="G955" s="706"/>
      <c r="H955" s="706"/>
      <c r="I955" s="706"/>
      <c r="J955" s="706"/>
      <c r="K955" s="706"/>
      <c r="L955" s="706"/>
      <c r="M955" s="706"/>
      <c r="N955" s="706"/>
      <c r="O955" s="706"/>
      <c r="P955" s="706"/>
      <c r="Q955" s="706"/>
    </row>
    <row r="956" spans="1:17" x14ac:dyDescent="0.25">
      <c r="A956" s="713" t="s">
        <v>1</v>
      </c>
      <c r="B956" s="713"/>
      <c r="C956" s="713"/>
      <c r="D956" s="713"/>
      <c r="E956" s="713"/>
      <c r="F956" s="713"/>
      <c r="G956" s="713"/>
      <c r="H956" s="713"/>
      <c r="I956" s="713"/>
      <c r="J956" s="713"/>
      <c r="K956" s="713"/>
      <c r="L956" s="713"/>
      <c r="M956" s="713"/>
      <c r="N956" s="713"/>
      <c r="O956" s="713"/>
      <c r="P956" s="713"/>
      <c r="Q956" s="713"/>
    </row>
    <row r="957" spans="1:17" x14ac:dyDescent="0.25">
      <c r="A957" s="713" t="s">
        <v>2</v>
      </c>
      <c r="B957" s="713"/>
      <c r="C957" s="713"/>
      <c r="D957" s="713"/>
      <c r="E957" s="713"/>
      <c r="F957" s="713"/>
      <c r="G957" s="713"/>
      <c r="H957" s="713"/>
      <c r="I957" s="713"/>
      <c r="J957" s="713"/>
      <c r="K957" s="713"/>
      <c r="L957" s="713"/>
      <c r="M957" s="713"/>
      <c r="N957" s="713"/>
      <c r="O957" s="713"/>
      <c r="P957" s="713"/>
      <c r="Q957" s="713"/>
    </row>
    <row r="958" spans="1:17" x14ac:dyDescent="0.25">
      <c r="A958" s="713" t="s">
        <v>3</v>
      </c>
      <c r="B958" s="713"/>
      <c r="C958" s="713"/>
      <c r="D958" s="713"/>
      <c r="E958" s="713"/>
      <c r="F958" s="713"/>
      <c r="G958" s="713"/>
      <c r="H958" s="713"/>
      <c r="I958" s="713"/>
      <c r="J958" s="713"/>
      <c r="K958" s="713"/>
      <c r="L958" s="713"/>
      <c r="M958" s="713"/>
      <c r="N958" s="713"/>
      <c r="O958" s="713"/>
      <c r="P958" s="713"/>
      <c r="Q958" s="713"/>
    </row>
    <row r="959" spans="1:17" x14ac:dyDescent="0.25">
      <c r="A959" s="713" t="s">
        <v>494</v>
      </c>
      <c r="B959" s="713"/>
      <c r="C959" s="713"/>
      <c r="D959" s="713"/>
      <c r="E959" s="713"/>
      <c r="F959" s="713"/>
      <c r="G959" s="713"/>
      <c r="H959" s="713"/>
      <c r="I959" s="713"/>
      <c r="J959" s="713"/>
      <c r="K959" s="713"/>
      <c r="L959" s="713"/>
      <c r="M959" s="713"/>
      <c r="N959" s="713"/>
      <c r="O959" s="713"/>
      <c r="P959" s="713"/>
      <c r="Q959" s="713"/>
    </row>
    <row r="960" spans="1:17" x14ac:dyDescent="0.25">
      <c r="A960" s="726" t="s">
        <v>4</v>
      </c>
      <c r="B960" s="726"/>
      <c r="C960" s="726"/>
      <c r="D960" s="726"/>
      <c r="E960" s="726"/>
      <c r="F960" s="726"/>
      <c r="G960" s="726"/>
      <c r="H960" s="726"/>
      <c r="I960" s="726"/>
      <c r="J960" s="726"/>
      <c r="K960" s="726"/>
      <c r="L960" s="726"/>
      <c r="M960" s="726"/>
      <c r="N960" s="726"/>
      <c r="O960" s="726"/>
      <c r="P960" s="726"/>
      <c r="Q960" s="726"/>
    </row>
    <row r="961" spans="1:17" x14ac:dyDescent="0.25">
      <c r="A961" s="697" t="s">
        <v>517</v>
      </c>
      <c r="B961" s="697"/>
      <c r="C961" s="697"/>
      <c r="D961" s="697"/>
      <c r="E961" s="697"/>
      <c r="F961" s="697"/>
      <c r="G961" s="697"/>
      <c r="H961" s="697"/>
      <c r="I961" s="697"/>
      <c r="J961" s="697"/>
      <c r="K961" s="697"/>
      <c r="L961" s="697"/>
      <c r="M961" s="697"/>
      <c r="N961" s="697"/>
      <c r="O961" s="697"/>
      <c r="P961" s="697"/>
      <c r="Q961" s="697"/>
    </row>
    <row r="962" spans="1:17" ht="18.75" thickBot="1" x14ac:dyDescent="0.3">
      <c r="A962" s="2"/>
      <c r="B962" s="2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2"/>
      <c r="P962" s="2"/>
      <c r="Q962" s="2"/>
    </row>
    <row r="963" spans="1:17" ht="15.75" thickTop="1" x14ac:dyDescent="0.25">
      <c r="A963" s="698" t="s">
        <v>6</v>
      </c>
      <c r="B963" s="700" t="s">
        <v>7</v>
      </c>
      <c r="C963" s="702" t="s">
        <v>8</v>
      </c>
      <c r="D963" s="702" t="s">
        <v>9</v>
      </c>
      <c r="E963" s="702" t="s">
        <v>10</v>
      </c>
      <c r="F963" s="702" t="s">
        <v>11</v>
      </c>
      <c r="G963" s="700" t="s">
        <v>12</v>
      </c>
      <c r="H963" s="704" t="s">
        <v>13</v>
      </c>
      <c r="I963" s="704" t="s">
        <v>14</v>
      </c>
      <c r="J963" s="704" t="s">
        <v>15</v>
      </c>
      <c r="K963" s="715" t="s">
        <v>16</v>
      </c>
      <c r="L963" s="716"/>
      <c r="M963" s="716"/>
      <c r="N963" s="717"/>
      <c r="O963" s="721" t="s">
        <v>17</v>
      </c>
      <c r="P963" s="722"/>
      <c r="Q963" s="708" t="s">
        <v>18</v>
      </c>
    </row>
    <row r="964" spans="1:17" x14ac:dyDescent="0.25">
      <c r="A964" s="699"/>
      <c r="B964" s="701"/>
      <c r="C964" s="703"/>
      <c r="D964" s="703"/>
      <c r="E964" s="703"/>
      <c r="F964" s="703"/>
      <c r="G964" s="701"/>
      <c r="H964" s="705"/>
      <c r="I964" s="705"/>
      <c r="J964" s="705"/>
      <c r="K964" s="718"/>
      <c r="L964" s="719"/>
      <c r="M964" s="719"/>
      <c r="N964" s="720"/>
      <c r="O964" s="723"/>
      <c r="P964" s="724"/>
      <c r="Q964" s="709"/>
    </row>
    <row r="965" spans="1:17" x14ac:dyDescent="0.25">
      <c r="A965" s="699"/>
      <c r="B965" s="701"/>
      <c r="C965" s="703"/>
      <c r="D965" s="703"/>
      <c r="E965" s="703"/>
      <c r="F965" s="703"/>
      <c r="G965" s="701"/>
      <c r="H965" s="705"/>
      <c r="I965" s="705"/>
      <c r="J965" s="705"/>
      <c r="K965" s="711" t="s">
        <v>19</v>
      </c>
      <c r="L965" s="711" t="s">
        <v>20</v>
      </c>
      <c r="M965" s="711" t="s">
        <v>21</v>
      </c>
      <c r="N965" s="711" t="s">
        <v>22</v>
      </c>
      <c r="O965" s="695" t="s">
        <v>23</v>
      </c>
      <c r="P965" s="695" t="s">
        <v>24</v>
      </c>
      <c r="Q965" s="709"/>
    </row>
    <row r="966" spans="1:17" ht="15.75" thickBot="1" x14ac:dyDescent="0.3">
      <c r="A966" s="727"/>
      <c r="B966" s="725"/>
      <c r="C966" s="707"/>
      <c r="D966" s="707"/>
      <c r="E966" s="707"/>
      <c r="F966" s="707"/>
      <c r="G966" s="725"/>
      <c r="H966" s="696"/>
      <c r="I966" s="696"/>
      <c r="J966" s="696"/>
      <c r="K966" s="712"/>
      <c r="L966" s="712"/>
      <c r="M966" s="712"/>
      <c r="N966" s="712"/>
      <c r="O966" s="696"/>
      <c r="P966" s="696"/>
      <c r="Q966" s="710"/>
    </row>
    <row r="967" spans="1:17" ht="144" x14ac:dyDescent="0.25">
      <c r="A967" s="52">
        <v>1</v>
      </c>
      <c r="B967" s="53">
        <v>32501</v>
      </c>
      <c r="C967" s="138" t="s">
        <v>518</v>
      </c>
      <c r="D967" s="625" t="s">
        <v>71</v>
      </c>
      <c r="E967" s="625" t="s">
        <v>26</v>
      </c>
      <c r="F967" s="602">
        <v>10</v>
      </c>
      <c r="G967" s="5" t="s">
        <v>75</v>
      </c>
      <c r="H967" s="216">
        <v>120000</v>
      </c>
      <c r="I967" s="159">
        <v>1200000</v>
      </c>
      <c r="J967" s="214" t="s">
        <v>28</v>
      </c>
      <c r="K967" s="86">
        <v>0.1</v>
      </c>
      <c r="L967" s="86">
        <v>0.4</v>
      </c>
      <c r="M967" s="86">
        <v>0.1</v>
      </c>
      <c r="N967" s="86">
        <v>0.4</v>
      </c>
      <c r="O967" s="53"/>
      <c r="P967" s="53" t="s">
        <v>29</v>
      </c>
      <c r="Q967" s="626" t="s">
        <v>30</v>
      </c>
    </row>
    <row r="968" spans="1:17" x14ac:dyDescent="0.25">
      <c r="G968" s="62"/>
      <c r="I968" s="108"/>
    </row>
    <row r="969" spans="1:17" x14ac:dyDescent="0.25">
      <c r="G969" s="62"/>
      <c r="I969" s="104"/>
    </row>
    <row r="970" spans="1:17" x14ac:dyDescent="0.25">
      <c r="G970" s="62"/>
      <c r="I970" s="104"/>
    </row>
    <row r="971" spans="1:17" x14ac:dyDescent="0.25">
      <c r="G971" s="62"/>
      <c r="I971" s="104">
        <f>SUM(I967:I970)</f>
        <v>1200000</v>
      </c>
    </row>
    <row r="972" spans="1:17" x14ac:dyDescent="0.25">
      <c r="G972" s="62"/>
      <c r="I972" s="104"/>
    </row>
    <row r="973" spans="1:17" x14ac:dyDescent="0.25">
      <c r="G973" s="62"/>
      <c r="I973" s="104"/>
    </row>
    <row r="974" spans="1:17" x14ac:dyDescent="0.25">
      <c r="G974" s="62"/>
      <c r="I974" s="104"/>
    </row>
    <row r="975" spans="1:17" x14ac:dyDescent="0.25">
      <c r="G975" s="62"/>
      <c r="I975" s="104"/>
    </row>
    <row r="976" spans="1:17" x14ac:dyDescent="0.25">
      <c r="G976" s="62"/>
      <c r="I976" s="104"/>
    </row>
    <row r="977" spans="1:17" x14ac:dyDescent="0.25">
      <c r="G977" s="62"/>
      <c r="I977" s="104"/>
    </row>
    <row r="978" spans="1:17" x14ac:dyDescent="0.25">
      <c r="G978" s="62"/>
      <c r="I978" s="104"/>
    </row>
    <row r="979" spans="1:17" x14ac:dyDescent="0.25">
      <c r="G979" s="62"/>
    </row>
    <row r="980" spans="1:17" x14ac:dyDescent="0.25">
      <c r="A980" s="706" t="s">
        <v>0</v>
      </c>
      <c r="B980" s="706"/>
      <c r="C980" s="706"/>
      <c r="D980" s="706"/>
      <c r="E980" s="706"/>
      <c r="F980" s="706"/>
      <c r="G980" s="706"/>
      <c r="H980" s="706"/>
      <c r="I980" s="706"/>
      <c r="J980" s="706"/>
      <c r="K980" s="706"/>
      <c r="L980" s="706"/>
      <c r="M980" s="706"/>
      <c r="N980" s="706"/>
      <c r="O980" s="706"/>
      <c r="P980" s="706"/>
      <c r="Q980" s="706"/>
    </row>
    <row r="981" spans="1:17" x14ac:dyDescent="0.25">
      <c r="A981" s="713" t="s">
        <v>1</v>
      </c>
      <c r="B981" s="713"/>
      <c r="C981" s="713"/>
      <c r="D981" s="713"/>
      <c r="E981" s="713"/>
      <c r="F981" s="713"/>
      <c r="G981" s="713"/>
      <c r="H981" s="713"/>
      <c r="I981" s="713"/>
      <c r="J981" s="713"/>
      <c r="K981" s="713"/>
      <c r="L981" s="713"/>
      <c r="M981" s="713"/>
      <c r="N981" s="713"/>
      <c r="O981" s="713"/>
      <c r="P981" s="713"/>
      <c r="Q981" s="713"/>
    </row>
    <row r="982" spans="1:17" x14ac:dyDescent="0.25">
      <c r="A982" s="713" t="s">
        <v>2</v>
      </c>
      <c r="B982" s="713"/>
      <c r="C982" s="713"/>
      <c r="D982" s="713"/>
      <c r="E982" s="713"/>
      <c r="F982" s="713"/>
      <c r="G982" s="713"/>
      <c r="H982" s="713"/>
      <c r="I982" s="713"/>
      <c r="J982" s="713"/>
      <c r="K982" s="713"/>
      <c r="L982" s="713"/>
      <c r="M982" s="713"/>
      <c r="N982" s="713"/>
      <c r="O982" s="713"/>
      <c r="P982" s="713"/>
      <c r="Q982" s="713"/>
    </row>
    <row r="983" spans="1:17" x14ac:dyDescent="0.25">
      <c r="A983" s="713" t="s">
        <v>3</v>
      </c>
      <c r="B983" s="713"/>
      <c r="C983" s="713"/>
      <c r="D983" s="713"/>
      <c r="E983" s="713"/>
      <c r="F983" s="713"/>
      <c r="G983" s="713"/>
      <c r="H983" s="713"/>
      <c r="I983" s="713"/>
      <c r="J983" s="713"/>
      <c r="K983" s="713"/>
      <c r="L983" s="713"/>
      <c r="M983" s="713"/>
      <c r="N983" s="713"/>
      <c r="O983" s="713"/>
      <c r="P983" s="713"/>
      <c r="Q983" s="713"/>
    </row>
    <row r="984" spans="1:17" x14ac:dyDescent="0.25">
      <c r="A984" s="713" t="s">
        <v>494</v>
      </c>
      <c r="B984" s="713"/>
      <c r="C984" s="713"/>
      <c r="D984" s="713"/>
      <c r="E984" s="713"/>
      <c r="F984" s="713"/>
      <c r="G984" s="713"/>
      <c r="H984" s="713"/>
      <c r="I984" s="713"/>
      <c r="J984" s="713"/>
      <c r="K984" s="713"/>
      <c r="L984" s="713"/>
      <c r="M984" s="713"/>
      <c r="N984" s="713"/>
      <c r="O984" s="713"/>
      <c r="P984" s="713"/>
      <c r="Q984" s="713"/>
    </row>
    <row r="985" spans="1:17" x14ac:dyDescent="0.25">
      <c r="A985" s="714" t="s">
        <v>4</v>
      </c>
      <c r="B985" s="714"/>
      <c r="C985" s="714"/>
      <c r="D985" s="714"/>
      <c r="E985" s="714"/>
      <c r="F985" s="714"/>
      <c r="G985" s="714"/>
      <c r="H985" s="714"/>
      <c r="I985" s="714"/>
      <c r="J985" s="714"/>
      <c r="K985" s="714"/>
      <c r="L985" s="714"/>
      <c r="M985" s="714"/>
      <c r="N985" s="714"/>
      <c r="O985" s="714"/>
      <c r="P985" s="714"/>
      <c r="Q985" s="714"/>
    </row>
    <row r="986" spans="1:17" x14ac:dyDescent="0.25">
      <c r="A986" s="737" t="s">
        <v>92</v>
      </c>
      <c r="B986" s="737"/>
      <c r="C986" s="737"/>
      <c r="D986" s="737"/>
      <c r="E986" s="737"/>
      <c r="F986" s="737"/>
      <c r="G986" s="737"/>
      <c r="H986" s="737"/>
      <c r="I986" s="737"/>
      <c r="J986" s="737"/>
      <c r="K986" s="737"/>
      <c r="L986" s="737"/>
      <c r="M986" s="737"/>
      <c r="N986" s="737"/>
      <c r="O986" s="737"/>
      <c r="P986" s="737"/>
      <c r="Q986" s="737"/>
    </row>
    <row r="987" spans="1:17" ht="18.75" thickBot="1" x14ac:dyDescent="0.3">
      <c r="A987" s="2"/>
      <c r="B987" s="2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2"/>
      <c r="P987" s="2"/>
      <c r="Q987" s="2"/>
    </row>
    <row r="988" spans="1:17" ht="15.75" thickTop="1" x14ac:dyDescent="0.25">
      <c r="A988" s="698" t="s">
        <v>6</v>
      </c>
      <c r="B988" s="700" t="s">
        <v>7</v>
      </c>
      <c r="C988" s="702" t="s">
        <v>8</v>
      </c>
      <c r="D988" s="702" t="s">
        <v>9</v>
      </c>
      <c r="E988" s="702" t="s">
        <v>10</v>
      </c>
      <c r="F988" s="702" t="s">
        <v>11</v>
      </c>
      <c r="G988" s="700" t="s">
        <v>12</v>
      </c>
      <c r="H988" s="704" t="s">
        <v>13</v>
      </c>
      <c r="I988" s="704" t="s">
        <v>14</v>
      </c>
      <c r="J988" s="704" t="s">
        <v>15</v>
      </c>
      <c r="K988" s="715" t="s">
        <v>16</v>
      </c>
      <c r="L988" s="716"/>
      <c r="M988" s="716"/>
      <c r="N988" s="717"/>
      <c r="O988" s="721" t="s">
        <v>17</v>
      </c>
      <c r="P988" s="722"/>
      <c r="Q988" s="708" t="s">
        <v>18</v>
      </c>
    </row>
    <row r="989" spans="1:17" x14ac:dyDescent="0.25">
      <c r="A989" s="699"/>
      <c r="B989" s="701"/>
      <c r="C989" s="703"/>
      <c r="D989" s="703"/>
      <c r="E989" s="703"/>
      <c r="F989" s="703"/>
      <c r="G989" s="701"/>
      <c r="H989" s="705"/>
      <c r="I989" s="705"/>
      <c r="J989" s="705"/>
      <c r="K989" s="718"/>
      <c r="L989" s="719"/>
      <c r="M989" s="719"/>
      <c r="N989" s="720"/>
      <c r="O989" s="723"/>
      <c r="P989" s="724"/>
      <c r="Q989" s="709"/>
    </row>
    <row r="990" spans="1:17" x14ac:dyDescent="0.25">
      <c r="A990" s="699"/>
      <c r="B990" s="701"/>
      <c r="C990" s="703"/>
      <c r="D990" s="703"/>
      <c r="E990" s="703"/>
      <c r="F990" s="703"/>
      <c r="G990" s="701"/>
      <c r="H990" s="705"/>
      <c r="I990" s="705"/>
      <c r="J990" s="705"/>
      <c r="K990" s="711" t="s">
        <v>19</v>
      </c>
      <c r="L990" s="711" t="s">
        <v>20</v>
      </c>
      <c r="M990" s="711" t="s">
        <v>21</v>
      </c>
      <c r="N990" s="711" t="s">
        <v>22</v>
      </c>
      <c r="O990" s="695" t="s">
        <v>23</v>
      </c>
      <c r="P990" s="695" t="s">
        <v>24</v>
      </c>
      <c r="Q990" s="709"/>
    </row>
    <row r="991" spans="1:17" ht="15.75" thickBot="1" x14ac:dyDescent="0.3">
      <c r="A991" s="727"/>
      <c r="B991" s="725"/>
      <c r="C991" s="707"/>
      <c r="D991" s="707"/>
      <c r="E991" s="707"/>
      <c r="F991" s="707"/>
      <c r="G991" s="725"/>
      <c r="H991" s="696"/>
      <c r="I991" s="696"/>
      <c r="J991" s="696"/>
      <c r="K991" s="712"/>
      <c r="L991" s="712"/>
      <c r="M991" s="712"/>
      <c r="N991" s="712"/>
      <c r="O991" s="696"/>
      <c r="P991" s="696"/>
      <c r="Q991" s="710"/>
    </row>
    <row r="992" spans="1:17" ht="144.75" thickBot="1" x14ac:dyDescent="0.3">
      <c r="A992" s="22">
        <v>1</v>
      </c>
      <c r="B992" s="23">
        <v>33101</v>
      </c>
      <c r="C992" s="174" t="s">
        <v>509</v>
      </c>
      <c r="D992" s="178" t="s">
        <v>71</v>
      </c>
      <c r="E992" s="178" t="s">
        <v>72</v>
      </c>
      <c r="F992" s="23">
        <v>1</v>
      </c>
      <c r="G992" s="174" t="s">
        <v>75</v>
      </c>
      <c r="H992" s="603">
        <v>320000</v>
      </c>
      <c r="I992" s="604">
        <v>320000</v>
      </c>
      <c r="J992" s="57" t="s">
        <v>28</v>
      </c>
      <c r="K992" s="58">
        <v>0.25</v>
      </c>
      <c r="L992" s="58">
        <v>0.25</v>
      </c>
      <c r="M992" s="58">
        <v>0.25</v>
      </c>
      <c r="N992" s="58">
        <v>0.25</v>
      </c>
      <c r="O992" s="147" t="s">
        <v>29</v>
      </c>
      <c r="P992" s="247"/>
      <c r="Q992" s="235" t="s">
        <v>30</v>
      </c>
    </row>
    <row r="993" spans="7:9" ht="15.75" thickTop="1" x14ac:dyDescent="0.25">
      <c r="G993" s="62"/>
    </row>
    <row r="994" spans="7:9" x14ac:dyDescent="0.25">
      <c r="G994" s="62"/>
    </row>
    <row r="995" spans="7:9" x14ac:dyDescent="0.25">
      <c r="G995" s="62"/>
      <c r="I995" s="61">
        <f>SUM(I992:I994)</f>
        <v>320000</v>
      </c>
    </row>
    <row r="996" spans="7:9" x14ac:dyDescent="0.25">
      <c r="G996" s="62"/>
    </row>
    <row r="997" spans="7:9" x14ac:dyDescent="0.25">
      <c r="G997" s="62"/>
    </row>
    <row r="998" spans="7:9" x14ac:dyDescent="0.25">
      <c r="G998" s="62"/>
    </row>
    <row r="999" spans="7:9" x14ac:dyDescent="0.25">
      <c r="G999" s="62"/>
    </row>
    <row r="1000" spans="7:9" x14ac:dyDescent="0.25">
      <c r="G1000" s="62"/>
    </row>
    <row r="1001" spans="7:9" x14ac:dyDescent="0.25">
      <c r="G1001" s="62"/>
    </row>
    <row r="1002" spans="7:9" x14ac:dyDescent="0.25">
      <c r="G1002" s="62"/>
    </row>
    <row r="1003" spans="7:9" x14ac:dyDescent="0.25">
      <c r="G1003" s="62"/>
    </row>
    <row r="1004" spans="7:9" x14ac:dyDescent="0.25">
      <c r="G1004" s="62"/>
    </row>
    <row r="1005" spans="7:9" x14ac:dyDescent="0.25">
      <c r="G1005" s="62"/>
    </row>
    <row r="1006" spans="7:9" x14ac:dyDescent="0.25">
      <c r="G1006" s="62"/>
    </row>
    <row r="1007" spans="7:9" x14ac:dyDescent="0.25">
      <c r="G1007" s="62"/>
    </row>
    <row r="1008" spans="7:9" x14ac:dyDescent="0.25">
      <c r="G1008" s="62"/>
    </row>
    <row r="1009" spans="1:17" x14ac:dyDescent="0.25">
      <c r="A1009" s="706" t="s">
        <v>0</v>
      </c>
      <c r="B1009" s="706"/>
      <c r="C1009" s="706"/>
      <c r="D1009" s="706"/>
      <c r="E1009" s="706"/>
      <c r="F1009" s="706"/>
      <c r="G1009" s="706"/>
      <c r="H1009" s="706"/>
      <c r="I1009" s="706"/>
      <c r="J1009" s="706"/>
      <c r="K1009" s="706"/>
      <c r="L1009" s="706"/>
      <c r="M1009" s="706"/>
      <c r="N1009" s="706"/>
      <c r="O1009" s="706"/>
      <c r="P1009" s="706"/>
      <c r="Q1009" s="706"/>
    </row>
    <row r="1010" spans="1:17" x14ac:dyDescent="0.25">
      <c r="A1010" s="713" t="s">
        <v>1</v>
      </c>
      <c r="B1010" s="713"/>
      <c r="C1010" s="713"/>
      <c r="D1010" s="713"/>
      <c r="E1010" s="713"/>
      <c r="F1010" s="713"/>
      <c r="G1010" s="713"/>
      <c r="H1010" s="713"/>
      <c r="I1010" s="713"/>
      <c r="J1010" s="713"/>
      <c r="K1010" s="713"/>
      <c r="L1010" s="713"/>
      <c r="M1010" s="713"/>
      <c r="N1010" s="713"/>
      <c r="O1010" s="713"/>
      <c r="P1010" s="713"/>
      <c r="Q1010" s="713"/>
    </row>
    <row r="1011" spans="1:17" x14ac:dyDescent="0.25">
      <c r="A1011" s="713" t="s">
        <v>2</v>
      </c>
      <c r="B1011" s="713"/>
      <c r="C1011" s="713"/>
      <c r="D1011" s="713"/>
      <c r="E1011" s="713"/>
      <c r="F1011" s="713"/>
      <c r="G1011" s="713"/>
      <c r="H1011" s="713"/>
      <c r="I1011" s="713"/>
      <c r="J1011" s="713"/>
      <c r="K1011" s="713"/>
      <c r="L1011" s="713"/>
      <c r="M1011" s="713"/>
      <c r="N1011" s="713"/>
      <c r="O1011" s="713"/>
      <c r="P1011" s="713"/>
      <c r="Q1011" s="713"/>
    </row>
    <row r="1012" spans="1:17" x14ac:dyDescent="0.25">
      <c r="A1012" s="713" t="s">
        <v>3</v>
      </c>
      <c r="B1012" s="713"/>
      <c r="C1012" s="713"/>
      <c r="D1012" s="713"/>
      <c r="E1012" s="713"/>
      <c r="F1012" s="713"/>
      <c r="G1012" s="713"/>
      <c r="H1012" s="713"/>
      <c r="I1012" s="713"/>
      <c r="J1012" s="713"/>
      <c r="K1012" s="713"/>
      <c r="L1012" s="713"/>
      <c r="M1012" s="713"/>
      <c r="N1012" s="713"/>
      <c r="O1012" s="713"/>
      <c r="P1012" s="713"/>
      <c r="Q1012" s="713"/>
    </row>
    <row r="1013" spans="1:17" x14ac:dyDescent="0.25">
      <c r="A1013" s="713" t="s">
        <v>494</v>
      </c>
      <c r="B1013" s="713"/>
      <c r="C1013" s="713"/>
      <c r="D1013" s="713"/>
      <c r="E1013" s="713"/>
      <c r="F1013" s="713"/>
      <c r="G1013" s="713"/>
      <c r="H1013" s="713"/>
      <c r="I1013" s="713"/>
      <c r="J1013" s="713"/>
      <c r="K1013" s="713"/>
      <c r="L1013" s="713"/>
      <c r="M1013" s="713"/>
      <c r="N1013" s="713"/>
      <c r="O1013" s="713"/>
      <c r="P1013" s="713"/>
      <c r="Q1013" s="713"/>
    </row>
    <row r="1014" spans="1:17" x14ac:dyDescent="0.25">
      <c r="A1014" s="714" t="s">
        <v>4</v>
      </c>
      <c r="B1014" s="714"/>
      <c r="C1014" s="714"/>
      <c r="D1014" s="714"/>
      <c r="E1014" s="714"/>
      <c r="F1014" s="714"/>
      <c r="G1014" s="714"/>
      <c r="H1014" s="714"/>
      <c r="I1014" s="714"/>
      <c r="J1014" s="714"/>
      <c r="K1014" s="714"/>
      <c r="L1014" s="714"/>
      <c r="M1014" s="714"/>
      <c r="N1014" s="714"/>
      <c r="O1014" s="714"/>
      <c r="P1014" s="714"/>
      <c r="Q1014" s="714"/>
    </row>
    <row r="1015" spans="1:17" x14ac:dyDescent="0.25">
      <c r="A1015" s="737" t="s">
        <v>94</v>
      </c>
      <c r="B1015" s="737"/>
      <c r="C1015" s="737"/>
      <c r="D1015" s="737"/>
      <c r="E1015" s="737"/>
      <c r="F1015" s="737"/>
      <c r="G1015" s="737"/>
      <c r="H1015" s="737"/>
      <c r="I1015" s="737"/>
      <c r="J1015" s="737"/>
      <c r="K1015" s="737"/>
      <c r="L1015" s="737"/>
      <c r="M1015" s="737"/>
      <c r="N1015" s="737"/>
      <c r="O1015" s="737"/>
      <c r="P1015" s="737"/>
      <c r="Q1015" s="737"/>
    </row>
    <row r="1016" spans="1:17" ht="18.75" thickBot="1" x14ac:dyDescent="0.3">
      <c r="A1016" s="2"/>
      <c r="B1016" s="2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2"/>
      <c r="P1016" s="2"/>
      <c r="Q1016" s="2"/>
    </row>
    <row r="1017" spans="1:17" ht="15.75" thickTop="1" x14ac:dyDescent="0.25">
      <c r="A1017" s="698" t="s">
        <v>6</v>
      </c>
      <c r="B1017" s="700" t="s">
        <v>7</v>
      </c>
      <c r="C1017" s="702" t="s">
        <v>8</v>
      </c>
      <c r="D1017" s="702" t="s">
        <v>9</v>
      </c>
      <c r="E1017" s="702" t="s">
        <v>10</v>
      </c>
      <c r="F1017" s="702" t="s">
        <v>11</v>
      </c>
      <c r="G1017" s="700" t="s">
        <v>12</v>
      </c>
      <c r="H1017" s="704" t="s">
        <v>13</v>
      </c>
      <c r="I1017" s="704" t="s">
        <v>14</v>
      </c>
      <c r="J1017" s="704" t="s">
        <v>15</v>
      </c>
      <c r="K1017" s="715" t="s">
        <v>16</v>
      </c>
      <c r="L1017" s="716"/>
      <c r="M1017" s="716"/>
      <c r="N1017" s="717"/>
      <c r="O1017" s="721" t="s">
        <v>17</v>
      </c>
      <c r="P1017" s="722"/>
      <c r="Q1017" s="708" t="s">
        <v>18</v>
      </c>
    </row>
    <row r="1018" spans="1:17" x14ac:dyDescent="0.25">
      <c r="A1018" s="699"/>
      <c r="B1018" s="701"/>
      <c r="C1018" s="703"/>
      <c r="D1018" s="703"/>
      <c r="E1018" s="703"/>
      <c r="F1018" s="703"/>
      <c r="G1018" s="701"/>
      <c r="H1018" s="705"/>
      <c r="I1018" s="705"/>
      <c r="J1018" s="705"/>
      <c r="K1018" s="718"/>
      <c r="L1018" s="719"/>
      <c r="M1018" s="719"/>
      <c r="N1018" s="720"/>
      <c r="O1018" s="723"/>
      <c r="P1018" s="724"/>
      <c r="Q1018" s="709"/>
    </row>
    <row r="1019" spans="1:17" x14ac:dyDescent="0.25">
      <c r="A1019" s="699"/>
      <c r="B1019" s="701"/>
      <c r="C1019" s="703"/>
      <c r="D1019" s="703"/>
      <c r="E1019" s="703"/>
      <c r="F1019" s="703"/>
      <c r="G1019" s="701"/>
      <c r="H1019" s="705"/>
      <c r="I1019" s="705"/>
      <c r="J1019" s="705"/>
      <c r="K1019" s="711" t="s">
        <v>19</v>
      </c>
      <c r="L1019" s="711" t="s">
        <v>20</v>
      </c>
      <c r="M1019" s="711" t="s">
        <v>21</v>
      </c>
      <c r="N1019" s="711" t="s">
        <v>22</v>
      </c>
      <c r="O1019" s="695" t="s">
        <v>23</v>
      </c>
      <c r="P1019" s="695" t="s">
        <v>24</v>
      </c>
      <c r="Q1019" s="709"/>
    </row>
    <row r="1020" spans="1:17" ht="15.75" thickBot="1" x14ac:dyDescent="0.3">
      <c r="A1020" s="727"/>
      <c r="B1020" s="701"/>
      <c r="C1020" s="703"/>
      <c r="D1020" s="703"/>
      <c r="E1020" s="703"/>
      <c r="F1020" s="703"/>
      <c r="G1020" s="701"/>
      <c r="H1020" s="705"/>
      <c r="I1020" s="705"/>
      <c r="J1020" s="705"/>
      <c r="K1020" s="746"/>
      <c r="L1020" s="746"/>
      <c r="M1020" s="746"/>
      <c r="N1020" s="746"/>
      <c r="O1020" s="705"/>
      <c r="P1020" s="705"/>
      <c r="Q1020" s="709"/>
    </row>
    <row r="1021" spans="1:17" ht="48" x14ac:dyDescent="0.25">
      <c r="A1021" s="52">
        <v>1</v>
      </c>
      <c r="B1021" s="16">
        <v>33801</v>
      </c>
      <c r="C1021" s="7" t="s">
        <v>421</v>
      </c>
      <c r="D1021" s="749" t="s">
        <v>71</v>
      </c>
      <c r="E1021" s="749" t="s">
        <v>72</v>
      </c>
      <c r="F1021" s="16">
        <v>12</v>
      </c>
      <c r="G1021" s="7" t="s">
        <v>75</v>
      </c>
      <c r="H1021" s="607">
        <v>10000</v>
      </c>
      <c r="I1021" s="606">
        <f>SUM(F1021*H1021)</f>
        <v>120000</v>
      </c>
      <c r="J1021" s="124" t="s">
        <v>28</v>
      </c>
      <c r="K1021" s="100">
        <v>0.25</v>
      </c>
      <c r="L1021" s="100">
        <v>0.25</v>
      </c>
      <c r="M1021" s="100">
        <v>0.25</v>
      </c>
      <c r="N1021" s="100">
        <v>0.25</v>
      </c>
      <c r="O1021" s="137" t="s">
        <v>29</v>
      </c>
      <c r="P1021" s="137"/>
      <c r="Q1021" s="749" t="s">
        <v>30</v>
      </c>
    </row>
    <row r="1022" spans="1:17" ht="60" x14ac:dyDescent="0.25">
      <c r="A1022" s="244">
        <v>2</v>
      </c>
      <c r="B1022" s="230">
        <v>33801</v>
      </c>
      <c r="C1022" s="176" t="s">
        <v>422</v>
      </c>
      <c r="D1022" s="749"/>
      <c r="E1022" s="749"/>
      <c r="F1022" s="16">
        <v>12</v>
      </c>
      <c r="G1022" s="7" t="s">
        <v>75</v>
      </c>
      <c r="H1022" s="606">
        <v>10000</v>
      </c>
      <c r="I1022" s="606">
        <v>120000</v>
      </c>
      <c r="J1022" s="124" t="s">
        <v>28</v>
      </c>
      <c r="K1022" s="100">
        <v>0.25</v>
      </c>
      <c r="L1022" s="100">
        <v>0.25</v>
      </c>
      <c r="M1022" s="100">
        <v>0.25</v>
      </c>
      <c r="N1022" s="100">
        <v>0.25</v>
      </c>
      <c r="O1022" s="137" t="s">
        <v>29</v>
      </c>
      <c r="P1022" s="137"/>
      <c r="Q1022" s="749"/>
    </row>
    <row r="1023" spans="1:17" ht="60" x14ac:dyDescent="0.25">
      <c r="A1023" s="244">
        <v>3</v>
      </c>
      <c r="B1023" s="230">
        <v>33801</v>
      </c>
      <c r="C1023" s="176" t="s">
        <v>423</v>
      </c>
      <c r="D1023" s="749"/>
      <c r="E1023" s="749"/>
      <c r="F1023" s="230">
        <v>12</v>
      </c>
      <c r="G1023" s="176" t="s">
        <v>75</v>
      </c>
      <c r="H1023" s="607">
        <v>6666.67</v>
      </c>
      <c r="I1023" s="606">
        <v>80000</v>
      </c>
      <c r="J1023" s="124" t="s">
        <v>28</v>
      </c>
      <c r="K1023" s="100">
        <v>0.25</v>
      </c>
      <c r="L1023" s="100">
        <v>0.25</v>
      </c>
      <c r="M1023" s="100">
        <v>0.25</v>
      </c>
      <c r="N1023" s="100">
        <v>0.25</v>
      </c>
      <c r="O1023" s="137" t="s">
        <v>29</v>
      </c>
      <c r="P1023" s="137"/>
      <c r="Q1023" s="749"/>
    </row>
    <row r="1024" spans="1:17" x14ac:dyDescent="0.25">
      <c r="G1024" s="62"/>
      <c r="I1024" s="61"/>
    </row>
    <row r="1025" spans="1:17" x14ac:dyDescent="0.25">
      <c r="G1025" s="62"/>
      <c r="I1025" s="61"/>
    </row>
    <row r="1026" spans="1:17" x14ac:dyDescent="0.25">
      <c r="G1026" s="62"/>
      <c r="I1026" s="61"/>
    </row>
    <row r="1027" spans="1:17" x14ac:dyDescent="0.25">
      <c r="G1027" s="62"/>
      <c r="I1027" s="61">
        <f>SUM(I1021:I1026)</f>
        <v>320000</v>
      </c>
    </row>
    <row r="1028" spans="1:17" x14ac:dyDescent="0.25">
      <c r="G1028" s="62"/>
      <c r="I1028" s="61"/>
    </row>
    <row r="1029" spans="1:17" x14ac:dyDescent="0.25">
      <c r="G1029" s="62"/>
      <c r="I1029" s="61"/>
    </row>
    <row r="1030" spans="1:17" x14ac:dyDescent="0.25">
      <c r="G1030" s="62"/>
      <c r="I1030" s="61"/>
    </row>
    <row r="1031" spans="1:17" x14ac:dyDescent="0.25">
      <c r="G1031" s="62"/>
      <c r="I1031" s="61"/>
    </row>
    <row r="1032" spans="1:17" x14ac:dyDescent="0.25">
      <c r="G1032" s="62"/>
      <c r="I1032" s="61"/>
    </row>
    <row r="1033" spans="1:17" x14ac:dyDescent="0.25">
      <c r="G1033" s="62"/>
      <c r="I1033" s="61"/>
    </row>
    <row r="1034" spans="1:17" x14ac:dyDescent="0.25">
      <c r="G1034" s="62"/>
      <c r="I1034" s="61"/>
    </row>
    <row r="1035" spans="1:17" x14ac:dyDescent="0.25">
      <c r="G1035" s="62"/>
    </row>
    <row r="1036" spans="1:17" x14ac:dyDescent="0.25">
      <c r="A1036" s="706" t="s">
        <v>0</v>
      </c>
      <c r="B1036" s="706"/>
      <c r="C1036" s="706"/>
      <c r="D1036" s="706"/>
      <c r="E1036" s="706"/>
      <c r="F1036" s="706"/>
      <c r="G1036" s="706"/>
      <c r="H1036" s="706"/>
      <c r="I1036" s="706"/>
      <c r="J1036" s="706"/>
      <c r="K1036" s="706"/>
      <c r="L1036" s="706"/>
      <c r="M1036" s="706"/>
      <c r="N1036" s="706"/>
      <c r="O1036" s="706"/>
      <c r="P1036" s="706"/>
      <c r="Q1036" s="706"/>
    </row>
    <row r="1037" spans="1:17" x14ac:dyDescent="0.25">
      <c r="A1037" s="713" t="s">
        <v>1</v>
      </c>
      <c r="B1037" s="713"/>
      <c r="C1037" s="713"/>
      <c r="D1037" s="713"/>
      <c r="E1037" s="713"/>
      <c r="F1037" s="713"/>
      <c r="G1037" s="713"/>
      <c r="H1037" s="713"/>
      <c r="I1037" s="713"/>
      <c r="J1037" s="713"/>
      <c r="K1037" s="713"/>
      <c r="L1037" s="713"/>
      <c r="M1037" s="713"/>
      <c r="N1037" s="713"/>
      <c r="O1037" s="713"/>
      <c r="P1037" s="713"/>
      <c r="Q1037" s="713"/>
    </row>
    <row r="1038" spans="1:17" x14ac:dyDescent="0.25">
      <c r="A1038" s="713" t="s">
        <v>2</v>
      </c>
      <c r="B1038" s="713"/>
      <c r="C1038" s="713"/>
      <c r="D1038" s="713"/>
      <c r="E1038" s="713"/>
      <c r="F1038" s="713"/>
      <c r="G1038" s="713"/>
      <c r="H1038" s="713"/>
      <c r="I1038" s="713"/>
      <c r="J1038" s="713"/>
      <c r="K1038" s="713"/>
      <c r="L1038" s="713"/>
      <c r="M1038" s="713"/>
      <c r="N1038" s="713"/>
      <c r="O1038" s="713"/>
      <c r="P1038" s="713"/>
      <c r="Q1038" s="713"/>
    </row>
    <row r="1039" spans="1:17" x14ac:dyDescent="0.25">
      <c r="A1039" s="713" t="s">
        <v>3</v>
      </c>
      <c r="B1039" s="713"/>
      <c r="C1039" s="713"/>
      <c r="D1039" s="713"/>
      <c r="E1039" s="713"/>
      <c r="F1039" s="713"/>
      <c r="G1039" s="713"/>
      <c r="H1039" s="713"/>
      <c r="I1039" s="713"/>
      <c r="J1039" s="713"/>
      <c r="K1039" s="713"/>
      <c r="L1039" s="713"/>
      <c r="M1039" s="713"/>
      <c r="N1039" s="713"/>
      <c r="O1039" s="713"/>
      <c r="P1039" s="713"/>
      <c r="Q1039" s="713"/>
    </row>
    <row r="1040" spans="1:17" x14ac:dyDescent="0.25">
      <c r="A1040" s="713" t="s">
        <v>510</v>
      </c>
      <c r="B1040" s="713"/>
      <c r="C1040" s="713"/>
      <c r="D1040" s="713"/>
      <c r="E1040" s="713"/>
      <c r="F1040" s="713"/>
      <c r="G1040" s="713"/>
      <c r="H1040" s="713"/>
      <c r="I1040" s="713"/>
      <c r="J1040" s="713"/>
      <c r="K1040" s="713"/>
      <c r="L1040" s="713"/>
      <c r="M1040" s="713"/>
      <c r="N1040" s="713"/>
      <c r="O1040" s="713"/>
      <c r="P1040" s="713"/>
      <c r="Q1040" s="713"/>
    </row>
    <row r="1041" spans="1:17" x14ac:dyDescent="0.25">
      <c r="A1041" s="714" t="s">
        <v>4</v>
      </c>
      <c r="B1041" s="714"/>
      <c r="C1041" s="714"/>
      <c r="D1041" s="714"/>
      <c r="E1041" s="714"/>
      <c r="F1041" s="714"/>
      <c r="G1041" s="714"/>
      <c r="H1041" s="714"/>
      <c r="I1041" s="714"/>
      <c r="J1041" s="714"/>
      <c r="K1041" s="714"/>
      <c r="L1041" s="714"/>
      <c r="M1041" s="714"/>
      <c r="N1041" s="714"/>
      <c r="O1041" s="714"/>
      <c r="P1041" s="714"/>
      <c r="Q1041" s="714"/>
    </row>
    <row r="1042" spans="1:17" x14ac:dyDescent="0.25">
      <c r="A1042" s="737" t="s">
        <v>95</v>
      </c>
      <c r="B1042" s="737"/>
      <c r="C1042" s="737"/>
      <c r="D1042" s="737"/>
      <c r="E1042" s="737"/>
      <c r="F1042" s="737"/>
      <c r="G1042" s="737"/>
      <c r="H1042" s="737"/>
      <c r="I1042" s="737"/>
      <c r="J1042" s="737"/>
      <c r="K1042" s="737"/>
      <c r="L1042" s="737"/>
      <c r="M1042" s="737"/>
      <c r="N1042" s="737"/>
      <c r="O1042" s="737"/>
      <c r="P1042" s="737"/>
      <c r="Q1042" s="737"/>
    </row>
    <row r="1043" spans="1:17" ht="18.75" thickBot="1" x14ac:dyDescent="0.3">
      <c r="A1043" s="2"/>
      <c r="B1043" s="2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2"/>
      <c r="P1043" s="2"/>
      <c r="Q1043" s="2"/>
    </row>
    <row r="1044" spans="1:17" ht="15.75" thickTop="1" x14ac:dyDescent="0.25">
      <c r="A1044" s="698" t="s">
        <v>6</v>
      </c>
      <c r="B1044" s="700" t="s">
        <v>7</v>
      </c>
      <c r="C1044" s="702" t="s">
        <v>8</v>
      </c>
      <c r="D1044" s="702" t="s">
        <v>9</v>
      </c>
      <c r="E1044" s="702" t="s">
        <v>10</v>
      </c>
      <c r="F1044" s="702" t="s">
        <v>11</v>
      </c>
      <c r="G1044" s="700" t="s">
        <v>12</v>
      </c>
      <c r="H1044" s="704" t="s">
        <v>13</v>
      </c>
      <c r="I1044" s="704" t="s">
        <v>14</v>
      </c>
      <c r="J1044" s="704" t="s">
        <v>15</v>
      </c>
      <c r="K1044" s="715" t="s">
        <v>16</v>
      </c>
      <c r="L1044" s="716"/>
      <c r="M1044" s="716"/>
      <c r="N1044" s="717"/>
      <c r="O1044" s="721" t="s">
        <v>17</v>
      </c>
      <c r="P1044" s="722"/>
      <c r="Q1044" s="708" t="s">
        <v>18</v>
      </c>
    </row>
    <row r="1045" spans="1:17" x14ac:dyDescent="0.25">
      <c r="A1045" s="699"/>
      <c r="B1045" s="701"/>
      <c r="C1045" s="703"/>
      <c r="D1045" s="703"/>
      <c r="E1045" s="703"/>
      <c r="F1045" s="703"/>
      <c r="G1045" s="701"/>
      <c r="H1045" s="705"/>
      <c r="I1045" s="705"/>
      <c r="J1045" s="705"/>
      <c r="K1045" s="718"/>
      <c r="L1045" s="719"/>
      <c r="M1045" s="719"/>
      <c r="N1045" s="720"/>
      <c r="O1045" s="723"/>
      <c r="P1045" s="724"/>
      <c r="Q1045" s="709"/>
    </row>
    <row r="1046" spans="1:17" x14ac:dyDescent="0.25">
      <c r="A1046" s="699"/>
      <c r="B1046" s="701"/>
      <c r="C1046" s="703"/>
      <c r="D1046" s="703"/>
      <c r="E1046" s="703"/>
      <c r="F1046" s="703"/>
      <c r="G1046" s="701"/>
      <c r="H1046" s="705"/>
      <c r="I1046" s="705"/>
      <c r="J1046" s="705"/>
      <c r="K1046" s="711" t="s">
        <v>19</v>
      </c>
      <c r="L1046" s="711" t="s">
        <v>20</v>
      </c>
      <c r="M1046" s="711" t="s">
        <v>21</v>
      </c>
      <c r="N1046" s="711" t="s">
        <v>22</v>
      </c>
      <c r="O1046" s="695" t="s">
        <v>23</v>
      </c>
      <c r="P1046" s="695" t="s">
        <v>24</v>
      </c>
      <c r="Q1046" s="709"/>
    </row>
    <row r="1047" spans="1:17" ht="15.75" thickBot="1" x14ac:dyDescent="0.3">
      <c r="A1047" s="727"/>
      <c r="B1047" s="725"/>
      <c r="C1047" s="707"/>
      <c r="D1047" s="707"/>
      <c r="E1047" s="707"/>
      <c r="F1047" s="707"/>
      <c r="G1047" s="725"/>
      <c r="H1047" s="696"/>
      <c r="I1047" s="696"/>
      <c r="J1047" s="696"/>
      <c r="K1047" s="712"/>
      <c r="L1047" s="712"/>
      <c r="M1047" s="712"/>
      <c r="N1047" s="712"/>
      <c r="O1047" s="696"/>
      <c r="P1047" s="696"/>
      <c r="Q1047" s="710"/>
    </row>
    <row r="1048" spans="1:17" ht="144.75" thickBot="1" x14ac:dyDescent="0.3">
      <c r="A1048" s="129">
        <v>1</v>
      </c>
      <c r="B1048" s="71">
        <v>34101</v>
      </c>
      <c r="C1048" s="164" t="s">
        <v>426</v>
      </c>
      <c r="D1048" s="165" t="s">
        <v>71</v>
      </c>
      <c r="E1048" s="165" t="s">
        <v>72</v>
      </c>
      <c r="F1048" s="71">
        <v>1</v>
      </c>
      <c r="G1048" s="164" t="s">
        <v>75</v>
      </c>
      <c r="H1048" s="72">
        <v>50000</v>
      </c>
      <c r="I1048" s="72">
        <v>50000</v>
      </c>
      <c r="J1048" s="73" t="s">
        <v>28</v>
      </c>
      <c r="K1048" s="74">
        <v>0.25</v>
      </c>
      <c r="L1048" s="74">
        <v>0.25</v>
      </c>
      <c r="M1048" s="74">
        <v>0.25</v>
      </c>
      <c r="N1048" s="74">
        <v>0.25</v>
      </c>
      <c r="O1048" s="83" t="s">
        <v>29</v>
      </c>
      <c r="P1048" s="83"/>
      <c r="Q1048" s="151" t="s">
        <v>30</v>
      </c>
    </row>
    <row r="1049" spans="1:17" ht="15.75" thickTop="1" x14ac:dyDescent="0.25">
      <c r="G1049" s="62"/>
    </row>
    <row r="1050" spans="1:17" x14ac:dyDescent="0.25">
      <c r="G1050" s="62"/>
    </row>
    <row r="1051" spans="1:17" x14ac:dyDescent="0.25">
      <c r="G1051" s="62"/>
    </row>
    <row r="1052" spans="1:17" x14ac:dyDescent="0.25">
      <c r="G1052" s="62"/>
      <c r="I1052" s="61">
        <f>SUM(I1048:I1051)</f>
        <v>50000</v>
      </c>
    </row>
    <row r="1053" spans="1:17" x14ac:dyDescent="0.25">
      <c r="G1053" s="62"/>
    </row>
    <row r="1054" spans="1:17" x14ac:dyDescent="0.25">
      <c r="G1054" s="62"/>
    </row>
    <row r="1055" spans="1:17" x14ac:dyDescent="0.25">
      <c r="G1055" s="62"/>
    </row>
    <row r="1056" spans="1:17" x14ac:dyDescent="0.25">
      <c r="G1056" s="62"/>
    </row>
    <row r="1057" spans="7:7" x14ac:dyDescent="0.25">
      <c r="G1057" s="62"/>
    </row>
    <row r="1058" spans="7:7" x14ac:dyDescent="0.25">
      <c r="G1058" s="62"/>
    </row>
    <row r="1059" spans="7:7" x14ac:dyDescent="0.25">
      <c r="G1059" s="62"/>
    </row>
    <row r="1060" spans="7:7" x14ac:dyDescent="0.25">
      <c r="G1060" s="62"/>
    </row>
    <row r="1061" spans="7:7" x14ac:dyDescent="0.25">
      <c r="G1061" s="62"/>
    </row>
    <row r="1062" spans="7:7" x14ac:dyDescent="0.25">
      <c r="G1062" s="62"/>
    </row>
    <row r="1063" spans="7:7" x14ac:dyDescent="0.25">
      <c r="G1063" s="62"/>
    </row>
    <row r="1064" spans="7:7" x14ac:dyDescent="0.25">
      <c r="G1064" s="62"/>
    </row>
    <row r="1065" spans="7:7" x14ac:dyDescent="0.25">
      <c r="G1065" s="62"/>
    </row>
    <row r="1066" spans="7:7" x14ac:dyDescent="0.25">
      <c r="G1066" s="62"/>
    </row>
    <row r="1067" spans="7:7" x14ac:dyDescent="0.25">
      <c r="G1067" s="62"/>
    </row>
    <row r="1068" spans="7:7" x14ac:dyDescent="0.25">
      <c r="G1068" s="62"/>
    </row>
    <row r="1069" spans="7:7" x14ac:dyDescent="0.25">
      <c r="G1069" s="62"/>
    </row>
    <row r="1070" spans="7:7" x14ac:dyDescent="0.25">
      <c r="G1070" s="62"/>
    </row>
    <row r="1071" spans="7:7" x14ac:dyDescent="0.25">
      <c r="G1071" s="62"/>
    </row>
    <row r="1072" spans="7:7" x14ac:dyDescent="0.25">
      <c r="G1072" s="62"/>
    </row>
    <row r="1073" spans="1:17" x14ac:dyDescent="0.25">
      <c r="G1073" s="62"/>
    </row>
    <row r="1074" spans="1:17" x14ac:dyDescent="0.25">
      <c r="G1074" s="62"/>
    </row>
    <row r="1075" spans="1:17" x14ac:dyDescent="0.25">
      <c r="G1075" s="62"/>
    </row>
    <row r="1076" spans="1:17" x14ac:dyDescent="0.25">
      <c r="A1076" s="706" t="s">
        <v>0</v>
      </c>
      <c r="B1076" s="706"/>
      <c r="C1076" s="706"/>
      <c r="D1076" s="706"/>
      <c r="E1076" s="706"/>
      <c r="F1076" s="706"/>
      <c r="G1076" s="706"/>
      <c r="H1076" s="706"/>
      <c r="I1076" s="706"/>
      <c r="J1076" s="706"/>
      <c r="K1076" s="706"/>
      <c r="L1076" s="706"/>
      <c r="M1076" s="706"/>
      <c r="N1076" s="706"/>
      <c r="O1076" s="706"/>
      <c r="P1076" s="706"/>
      <c r="Q1076" s="706"/>
    </row>
    <row r="1077" spans="1:17" x14ac:dyDescent="0.25">
      <c r="A1077" s="713" t="s">
        <v>1</v>
      </c>
      <c r="B1077" s="713"/>
      <c r="C1077" s="713"/>
      <c r="D1077" s="713"/>
      <c r="E1077" s="713"/>
      <c r="F1077" s="713"/>
      <c r="G1077" s="713"/>
      <c r="H1077" s="713"/>
      <c r="I1077" s="713"/>
      <c r="J1077" s="713"/>
      <c r="K1077" s="713"/>
      <c r="L1077" s="713"/>
      <c r="M1077" s="713"/>
      <c r="N1077" s="713"/>
      <c r="O1077" s="713"/>
      <c r="P1077" s="713"/>
      <c r="Q1077" s="713"/>
    </row>
    <row r="1078" spans="1:17" x14ac:dyDescent="0.25">
      <c r="A1078" s="713" t="s">
        <v>2</v>
      </c>
      <c r="B1078" s="713"/>
      <c r="C1078" s="713"/>
      <c r="D1078" s="713"/>
      <c r="E1078" s="713"/>
      <c r="F1078" s="713"/>
      <c r="G1078" s="713"/>
      <c r="H1078" s="713"/>
      <c r="I1078" s="713"/>
      <c r="J1078" s="713"/>
      <c r="K1078" s="713"/>
      <c r="L1078" s="713"/>
      <c r="M1078" s="713"/>
      <c r="N1078" s="713"/>
      <c r="O1078" s="713"/>
      <c r="P1078" s="713"/>
      <c r="Q1078" s="713"/>
    </row>
    <row r="1079" spans="1:17" x14ac:dyDescent="0.25">
      <c r="A1079" s="713" t="s">
        <v>3</v>
      </c>
      <c r="B1079" s="713"/>
      <c r="C1079" s="713"/>
      <c r="D1079" s="713"/>
      <c r="E1079" s="713"/>
      <c r="F1079" s="713"/>
      <c r="G1079" s="713"/>
      <c r="H1079" s="713"/>
      <c r="I1079" s="713"/>
      <c r="J1079" s="713"/>
      <c r="K1079" s="713"/>
      <c r="L1079" s="713"/>
      <c r="M1079" s="713"/>
      <c r="N1079" s="713"/>
      <c r="O1079" s="713"/>
      <c r="P1079" s="713"/>
      <c r="Q1079" s="713"/>
    </row>
    <row r="1080" spans="1:17" x14ac:dyDescent="0.25">
      <c r="A1080" s="713" t="s">
        <v>494</v>
      </c>
      <c r="B1080" s="713"/>
      <c r="C1080" s="713"/>
      <c r="D1080" s="713"/>
      <c r="E1080" s="713"/>
      <c r="F1080" s="713"/>
      <c r="G1080" s="713"/>
      <c r="H1080" s="713"/>
      <c r="I1080" s="713"/>
      <c r="J1080" s="713"/>
      <c r="K1080" s="713"/>
      <c r="L1080" s="713"/>
      <c r="M1080" s="713"/>
      <c r="N1080" s="713"/>
      <c r="O1080" s="713"/>
      <c r="P1080" s="713"/>
      <c r="Q1080" s="713"/>
    </row>
    <row r="1081" spans="1:17" x14ac:dyDescent="0.25">
      <c r="A1081" s="726" t="s">
        <v>4</v>
      </c>
      <c r="B1081" s="726"/>
      <c r="C1081" s="726"/>
      <c r="D1081" s="726"/>
      <c r="E1081" s="726"/>
      <c r="F1081" s="726"/>
      <c r="G1081" s="726"/>
      <c r="H1081" s="726"/>
      <c r="I1081" s="726"/>
      <c r="J1081" s="726"/>
      <c r="K1081" s="726"/>
      <c r="L1081" s="726"/>
      <c r="M1081" s="726"/>
      <c r="N1081" s="726"/>
      <c r="O1081" s="726"/>
      <c r="P1081" s="726"/>
      <c r="Q1081" s="726"/>
    </row>
    <row r="1082" spans="1:17" x14ac:dyDescent="0.25">
      <c r="A1082" s="697" t="s">
        <v>96</v>
      </c>
      <c r="B1082" s="697"/>
      <c r="C1082" s="697"/>
      <c r="D1082" s="697"/>
      <c r="E1082" s="697"/>
      <c r="F1082" s="697"/>
      <c r="G1082" s="697"/>
      <c r="H1082" s="697"/>
      <c r="I1082" s="697"/>
      <c r="J1082" s="697"/>
      <c r="K1082" s="697"/>
      <c r="L1082" s="697"/>
      <c r="M1082" s="697"/>
      <c r="N1082" s="697"/>
      <c r="O1082" s="697"/>
      <c r="P1082" s="697"/>
      <c r="Q1082" s="697"/>
    </row>
    <row r="1083" spans="1:17" ht="18.75" thickBot="1" x14ac:dyDescent="0.3">
      <c r="A1083" s="2"/>
      <c r="B1083" s="2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2"/>
      <c r="P1083" s="2"/>
      <c r="Q1083" s="2"/>
    </row>
    <row r="1084" spans="1:17" ht="15.75" thickTop="1" x14ac:dyDescent="0.25">
      <c r="A1084" s="698" t="s">
        <v>6</v>
      </c>
      <c r="B1084" s="700" t="s">
        <v>7</v>
      </c>
      <c r="C1084" s="702" t="s">
        <v>8</v>
      </c>
      <c r="D1084" s="702" t="s">
        <v>9</v>
      </c>
      <c r="E1084" s="702" t="s">
        <v>10</v>
      </c>
      <c r="F1084" s="702" t="s">
        <v>11</v>
      </c>
      <c r="G1084" s="700" t="s">
        <v>12</v>
      </c>
      <c r="H1084" s="704" t="s">
        <v>13</v>
      </c>
      <c r="I1084" s="704" t="s">
        <v>14</v>
      </c>
      <c r="J1084" s="704" t="s">
        <v>15</v>
      </c>
      <c r="K1084" s="715" t="s">
        <v>16</v>
      </c>
      <c r="L1084" s="716"/>
      <c r="M1084" s="716"/>
      <c r="N1084" s="717"/>
      <c r="O1084" s="721" t="s">
        <v>17</v>
      </c>
      <c r="P1084" s="722"/>
      <c r="Q1084" s="708" t="s">
        <v>18</v>
      </c>
    </row>
    <row r="1085" spans="1:17" x14ac:dyDescent="0.25">
      <c r="A1085" s="699"/>
      <c r="B1085" s="701"/>
      <c r="C1085" s="703"/>
      <c r="D1085" s="703"/>
      <c r="E1085" s="703"/>
      <c r="F1085" s="703"/>
      <c r="G1085" s="701"/>
      <c r="H1085" s="705"/>
      <c r="I1085" s="705"/>
      <c r="J1085" s="705"/>
      <c r="K1085" s="718"/>
      <c r="L1085" s="719"/>
      <c r="M1085" s="719"/>
      <c r="N1085" s="720"/>
      <c r="O1085" s="723"/>
      <c r="P1085" s="724"/>
      <c r="Q1085" s="709"/>
    </row>
    <row r="1086" spans="1:17" x14ac:dyDescent="0.25">
      <c r="A1086" s="699"/>
      <c r="B1086" s="701"/>
      <c r="C1086" s="703"/>
      <c r="D1086" s="703"/>
      <c r="E1086" s="703"/>
      <c r="F1086" s="703"/>
      <c r="G1086" s="701"/>
      <c r="H1086" s="705"/>
      <c r="I1086" s="705"/>
      <c r="J1086" s="705"/>
      <c r="K1086" s="711" t="s">
        <v>19</v>
      </c>
      <c r="L1086" s="711" t="s">
        <v>20</v>
      </c>
      <c r="M1086" s="711" t="s">
        <v>21</v>
      </c>
      <c r="N1086" s="711" t="s">
        <v>22</v>
      </c>
      <c r="O1086" s="695" t="s">
        <v>23</v>
      </c>
      <c r="P1086" s="695" t="s">
        <v>24</v>
      </c>
      <c r="Q1086" s="709"/>
    </row>
    <row r="1087" spans="1:17" ht="15.75" thickBot="1" x14ac:dyDescent="0.3">
      <c r="A1087" s="727"/>
      <c r="B1087" s="725"/>
      <c r="C1087" s="707"/>
      <c r="D1087" s="707"/>
      <c r="E1087" s="707"/>
      <c r="F1087" s="707"/>
      <c r="G1087" s="725"/>
      <c r="H1087" s="696"/>
      <c r="I1087" s="696"/>
      <c r="J1087" s="696"/>
      <c r="K1087" s="712"/>
      <c r="L1087" s="712"/>
      <c r="M1087" s="712"/>
      <c r="N1087" s="712"/>
      <c r="O1087" s="696"/>
      <c r="P1087" s="696"/>
      <c r="Q1087" s="710"/>
    </row>
    <row r="1088" spans="1:17" ht="24" x14ac:dyDescent="0.25">
      <c r="A1088" s="52">
        <v>1</v>
      </c>
      <c r="B1088" s="53">
        <v>34501</v>
      </c>
      <c r="C1088" s="172" t="s">
        <v>427</v>
      </c>
      <c r="D1088" s="731" t="s">
        <v>71</v>
      </c>
      <c r="E1088" s="731" t="s">
        <v>26</v>
      </c>
      <c r="F1088" s="53">
        <v>1</v>
      </c>
      <c r="G1088" s="5" t="s">
        <v>97</v>
      </c>
      <c r="H1088" s="608">
        <v>180000</v>
      </c>
      <c r="I1088" s="609">
        <v>180000</v>
      </c>
      <c r="J1088" s="53" t="s">
        <v>28</v>
      </c>
      <c r="K1088" s="42">
        <v>1</v>
      </c>
      <c r="L1088" s="42">
        <v>0</v>
      </c>
      <c r="M1088" s="42">
        <v>0</v>
      </c>
      <c r="N1088" s="42">
        <v>0</v>
      </c>
      <c r="O1088" s="53"/>
      <c r="P1088" s="54" t="s">
        <v>29</v>
      </c>
      <c r="Q1088" s="728" t="s">
        <v>98</v>
      </c>
    </row>
    <row r="1089" spans="1:17" ht="24.75" thickBot="1" x14ac:dyDescent="0.3">
      <c r="A1089" s="22">
        <v>2</v>
      </c>
      <c r="B1089" s="23">
        <v>34501</v>
      </c>
      <c r="C1089" s="173" t="s">
        <v>428</v>
      </c>
      <c r="D1089" s="733"/>
      <c r="E1089" s="733"/>
      <c r="F1089" s="23">
        <v>1</v>
      </c>
      <c r="G1089" s="174" t="s">
        <v>97</v>
      </c>
      <c r="H1089" s="610">
        <v>520000</v>
      </c>
      <c r="I1089" s="611">
        <v>520000</v>
      </c>
      <c r="J1089" s="23" t="s">
        <v>28</v>
      </c>
      <c r="K1089" s="25">
        <v>1</v>
      </c>
      <c r="L1089" s="25">
        <v>0</v>
      </c>
      <c r="M1089" s="25">
        <v>0</v>
      </c>
      <c r="N1089" s="25">
        <v>0</v>
      </c>
      <c r="O1089" s="23"/>
      <c r="P1089" s="26" t="s">
        <v>29</v>
      </c>
      <c r="Q1089" s="730"/>
    </row>
    <row r="1090" spans="1:17" ht="15.75" thickTop="1" x14ac:dyDescent="0.25">
      <c r="A1090" s="227"/>
      <c r="B1090" s="227"/>
      <c r="C1090" s="227"/>
      <c r="D1090" s="227"/>
      <c r="E1090" s="227"/>
      <c r="F1090" s="227"/>
      <c r="G1090" s="242"/>
      <c r="H1090" s="227"/>
      <c r="I1090" s="243"/>
      <c r="J1090" s="227"/>
      <c r="K1090" s="227"/>
      <c r="L1090" s="227"/>
      <c r="M1090" s="227"/>
      <c r="N1090" s="227"/>
      <c r="O1090" s="227"/>
      <c r="P1090" s="227"/>
      <c r="Q1090" s="227"/>
    </row>
    <row r="1091" spans="1:17" x14ac:dyDescent="0.25">
      <c r="G1091" s="62"/>
      <c r="I1091" s="61"/>
    </row>
    <row r="1092" spans="1:17" x14ac:dyDescent="0.25">
      <c r="G1092" s="62"/>
      <c r="I1092" s="61"/>
    </row>
    <row r="1093" spans="1:17" x14ac:dyDescent="0.25">
      <c r="G1093" s="62"/>
      <c r="I1093" s="61">
        <f>SUM(I1088:I1092)</f>
        <v>700000</v>
      </c>
    </row>
    <row r="1094" spans="1:17" x14ac:dyDescent="0.25">
      <c r="G1094" s="62"/>
      <c r="I1094" s="61"/>
    </row>
    <row r="1095" spans="1:17" x14ac:dyDescent="0.25">
      <c r="G1095" s="62"/>
      <c r="I1095" s="61"/>
    </row>
    <row r="1096" spans="1:17" x14ac:dyDescent="0.25">
      <c r="G1096" s="62"/>
      <c r="I1096" s="61"/>
    </row>
    <row r="1097" spans="1:17" x14ac:dyDescent="0.25">
      <c r="G1097" s="62"/>
      <c r="I1097" s="61"/>
    </row>
    <row r="1098" spans="1:17" x14ac:dyDescent="0.25">
      <c r="G1098" s="62"/>
      <c r="I1098" s="61"/>
    </row>
    <row r="1099" spans="1:17" x14ac:dyDescent="0.25">
      <c r="G1099" s="62"/>
      <c r="I1099" s="61"/>
    </row>
    <row r="1100" spans="1:17" x14ac:dyDescent="0.25">
      <c r="G1100" s="62"/>
      <c r="I1100" s="61"/>
    </row>
    <row r="1101" spans="1:17" x14ac:dyDescent="0.25">
      <c r="G1101" s="62"/>
      <c r="I1101" s="61"/>
    </row>
    <row r="1102" spans="1:17" x14ac:dyDescent="0.25">
      <c r="G1102" s="62"/>
      <c r="I1102" s="61"/>
    </row>
    <row r="1103" spans="1:17" x14ac:dyDescent="0.25">
      <c r="G1103" s="62"/>
      <c r="I1103" s="61"/>
    </row>
    <row r="1104" spans="1:17" x14ac:dyDescent="0.25">
      <c r="G1104" s="62"/>
      <c r="I1104" s="61"/>
    </row>
    <row r="1105" spans="1:17" x14ac:dyDescent="0.25">
      <c r="G1105" s="62"/>
      <c r="I1105" s="61"/>
    </row>
    <row r="1106" spans="1:17" x14ac:dyDescent="0.25">
      <c r="G1106" s="62"/>
      <c r="I1106" s="61"/>
    </row>
    <row r="1107" spans="1:17" x14ac:dyDescent="0.25">
      <c r="G1107" s="62"/>
      <c r="I1107" s="61"/>
    </row>
    <row r="1108" spans="1:17" x14ac:dyDescent="0.25">
      <c r="G1108" s="62"/>
      <c r="I1108" s="61"/>
    </row>
    <row r="1109" spans="1:17" x14ac:dyDescent="0.25">
      <c r="G1109" s="62"/>
      <c r="I1109" s="61"/>
    </row>
    <row r="1110" spans="1:17" x14ac:dyDescent="0.25">
      <c r="G1110" s="62"/>
      <c r="I1110" s="61"/>
    </row>
    <row r="1111" spans="1:17" x14ac:dyDescent="0.25">
      <c r="G1111" s="62"/>
      <c r="I1111" s="61"/>
    </row>
    <row r="1112" spans="1:17" x14ac:dyDescent="0.25">
      <c r="G1112" s="62"/>
      <c r="I1112" s="61"/>
    </row>
    <row r="1113" spans="1:17" x14ac:dyDescent="0.25">
      <c r="G1113" s="62"/>
      <c r="I1113" t="s">
        <v>99</v>
      </c>
    </row>
    <row r="1114" spans="1:17" x14ac:dyDescent="0.25">
      <c r="G1114" s="62"/>
    </row>
    <row r="1115" spans="1:17" x14ac:dyDescent="0.25">
      <c r="G1115" s="62"/>
    </row>
    <row r="1116" spans="1:17" x14ac:dyDescent="0.25">
      <c r="G1116" s="62"/>
    </row>
    <row r="1117" spans="1:17" x14ac:dyDescent="0.25">
      <c r="A1117" s="706" t="s">
        <v>0</v>
      </c>
      <c r="B1117" s="706"/>
      <c r="C1117" s="706"/>
      <c r="D1117" s="706"/>
      <c r="E1117" s="706"/>
      <c r="F1117" s="706"/>
      <c r="G1117" s="706"/>
      <c r="H1117" s="706"/>
      <c r="I1117" s="706"/>
      <c r="J1117" s="706"/>
      <c r="K1117" s="706"/>
      <c r="L1117" s="706"/>
      <c r="M1117" s="706"/>
      <c r="N1117" s="706"/>
      <c r="O1117" s="706"/>
      <c r="P1117" s="706"/>
      <c r="Q1117" s="706"/>
    </row>
    <row r="1118" spans="1:17" x14ac:dyDescent="0.25">
      <c r="A1118" s="713" t="s">
        <v>1</v>
      </c>
      <c r="B1118" s="713"/>
      <c r="C1118" s="713"/>
      <c r="D1118" s="713"/>
      <c r="E1118" s="713"/>
      <c r="F1118" s="713"/>
      <c r="G1118" s="713"/>
      <c r="H1118" s="713"/>
      <c r="I1118" s="713"/>
      <c r="J1118" s="713"/>
      <c r="K1118" s="713"/>
      <c r="L1118" s="713"/>
      <c r="M1118" s="713"/>
      <c r="N1118" s="713"/>
      <c r="O1118" s="713"/>
      <c r="P1118" s="713"/>
      <c r="Q1118" s="713"/>
    </row>
    <row r="1119" spans="1:17" x14ac:dyDescent="0.25">
      <c r="A1119" s="713" t="s">
        <v>2</v>
      </c>
      <c r="B1119" s="713"/>
      <c r="C1119" s="713"/>
      <c r="D1119" s="713"/>
      <c r="E1119" s="713"/>
      <c r="F1119" s="713"/>
      <c r="G1119" s="713"/>
      <c r="H1119" s="713"/>
      <c r="I1119" s="713"/>
      <c r="J1119" s="713"/>
      <c r="K1119" s="713"/>
      <c r="L1119" s="713"/>
      <c r="M1119" s="713"/>
      <c r="N1119" s="713"/>
      <c r="O1119" s="713"/>
      <c r="P1119" s="713"/>
      <c r="Q1119" s="713"/>
    </row>
    <row r="1120" spans="1:17" x14ac:dyDescent="0.25">
      <c r="A1120" s="713" t="s">
        <v>3</v>
      </c>
      <c r="B1120" s="713"/>
      <c r="C1120" s="713"/>
      <c r="D1120" s="713"/>
      <c r="E1120" s="713"/>
      <c r="F1120" s="713"/>
      <c r="G1120" s="713"/>
      <c r="H1120" s="713"/>
      <c r="I1120" s="713"/>
      <c r="J1120" s="713"/>
      <c r="K1120" s="713"/>
      <c r="L1120" s="713"/>
      <c r="M1120" s="713"/>
      <c r="N1120" s="713"/>
      <c r="O1120" s="713"/>
      <c r="P1120" s="713"/>
      <c r="Q1120" s="713"/>
    </row>
    <row r="1121" spans="1:17" x14ac:dyDescent="0.25">
      <c r="A1121" s="713" t="s">
        <v>510</v>
      </c>
      <c r="B1121" s="713"/>
      <c r="C1121" s="713"/>
      <c r="D1121" s="713"/>
      <c r="E1121" s="713"/>
      <c r="F1121" s="713"/>
      <c r="G1121" s="713"/>
      <c r="H1121" s="713"/>
      <c r="I1121" s="713"/>
      <c r="J1121" s="713"/>
      <c r="K1121" s="713"/>
      <c r="L1121" s="713"/>
      <c r="M1121" s="713"/>
      <c r="N1121" s="713"/>
      <c r="O1121" s="713"/>
      <c r="P1121" s="713"/>
      <c r="Q1121" s="713"/>
    </row>
    <row r="1122" spans="1:17" x14ac:dyDescent="0.25">
      <c r="A1122" s="714" t="s">
        <v>4</v>
      </c>
      <c r="B1122" s="714"/>
      <c r="C1122" s="714"/>
      <c r="D1122" s="714"/>
      <c r="E1122" s="714"/>
      <c r="F1122" s="714"/>
      <c r="G1122" s="714"/>
      <c r="H1122" s="714"/>
      <c r="I1122" s="714"/>
      <c r="J1122" s="714"/>
      <c r="K1122" s="714"/>
      <c r="L1122" s="714"/>
      <c r="M1122" s="714"/>
      <c r="N1122" s="714"/>
      <c r="O1122" s="714"/>
      <c r="P1122" s="714"/>
      <c r="Q1122" s="714"/>
    </row>
    <row r="1123" spans="1:17" x14ac:dyDescent="0.25">
      <c r="A1123" s="737" t="s">
        <v>100</v>
      </c>
      <c r="B1123" s="737"/>
      <c r="C1123" s="737"/>
      <c r="D1123" s="737"/>
      <c r="E1123" s="737"/>
      <c r="F1123" s="737"/>
      <c r="G1123" s="737"/>
      <c r="H1123" s="737"/>
      <c r="I1123" s="737"/>
      <c r="J1123" s="737"/>
      <c r="K1123" s="737"/>
      <c r="L1123" s="737"/>
      <c r="M1123" s="737"/>
      <c r="N1123" s="737"/>
      <c r="O1123" s="737"/>
      <c r="P1123" s="737"/>
      <c r="Q1123" s="737"/>
    </row>
    <row r="1124" spans="1:17" ht="18.75" thickBot="1" x14ac:dyDescent="0.3">
      <c r="A1124" s="2"/>
      <c r="B1124" s="2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2"/>
      <c r="P1124" s="2"/>
      <c r="Q1124" s="2"/>
    </row>
    <row r="1125" spans="1:17" ht="15.75" thickTop="1" x14ac:dyDescent="0.25">
      <c r="A1125" s="698" t="s">
        <v>6</v>
      </c>
      <c r="B1125" s="700" t="s">
        <v>7</v>
      </c>
      <c r="C1125" s="702" t="s">
        <v>8</v>
      </c>
      <c r="D1125" s="702" t="s">
        <v>9</v>
      </c>
      <c r="E1125" s="702" t="s">
        <v>10</v>
      </c>
      <c r="F1125" s="702" t="s">
        <v>11</v>
      </c>
      <c r="G1125" s="700" t="s">
        <v>12</v>
      </c>
      <c r="H1125" s="704" t="s">
        <v>13</v>
      </c>
      <c r="I1125" s="704" t="s">
        <v>14</v>
      </c>
      <c r="J1125" s="704" t="s">
        <v>15</v>
      </c>
      <c r="K1125" s="715" t="s">
        <v>16</v>
      </c>
      <c r="L1125" s="716"/>
      <c r="M1125" s="716"/>
      <c r="N1125" s="717"/>
      <c r="O1125" s="721" t="s">
        <v>17</v>
      </c>
      <c r="P1125" s="722"/>
      <c r="Q1125" s="708" t="s">
        <v>18</v>
      </c>
    </row>
    <row r="1126" spans="1:17" x14ac:dyDescent="0.25">
      <c r="A1126" s="699"/>
      <c r="B1126" s="701"/>
      <c r="C1126" s="703"/>
      <c r="D1126" s="703"/>
      <c r="E1126" s="703"/>
      <c r="F1126" s="703"/>
      <c r="G1126" s="701"/>
      <c r="H1126" s="705"/>
      <c r="I1126" s="705"/>
      <c r="J1126" s="705"/>
      <c r="K1126" s="718"/>
      <c r="L1126" s="719"/>
      <c r="M1126" s="719"/>
      <c r="N1126" s="720"/>
      <c r="O1126" s="723"/>
      <c r="P1126" s="724"/>
      <c r="Q1126" s="709"/>
    </row>
    <row r="1127" spans="1:17" x14ac:dyDescent="0.25">
      <c r="A1127" s="699"/>
      <c r="B1127" s="701"/>
      <c r="C1127" s="703"/>
      <c r="D1127" s="703"/>
      <c r="E1127" s="703"/>
      <c r="F1127" s="703"/>
      <c r="G1127" s="701"/>
      <c r="H1127" s="705"/>
      <c r="I1127" s="705"/>
      <c r="J1127" s="705"/>
      <c r="K1127" s="711" t="s">
        <v>19</v>
      </c>
      <c r="L1127" s="711" t="s">
        <v>20</v>
      </c>
      <c r="M1127" s="711" t="s">
        <v>21</v>
      </c>
      <c r="N1127" s="711" t="s">
        <v>22</v>
      </c>
      <c r="O1127" s="695" t="s">
        <v>23</v>
      </c>
      <c r="P1127" s="695" t="s">
        <v>24</v>
      </c>
      <c r="Q1127" s="709"/>
    </row>
    <row r="1128" spans="1:17" ht="15.75" thickBot="1" x14ac:dyDescent="0.3">
      <c r="A1128" s="727"/>
      <c r="B1128" s="725"/>
      <c r="C1128" s="707"/>
      <c r="D1128" s="707"/>
      <c r="E1128" s="707"/>
      <c r="F1128" s="707"/>
      <c r="G1128" s="725"/>
      <c r="H1128" s="696"/>
      <c r="I1128" s="696"/>
      <c r="J1128" s="696"/>
      <c r="K1128" s="712"/>
      <c r="L1128" s="712"/>
      <c r="M1128" s="712"/>
      <c r="N1128" s="712"/>
      <c r="O1128" s="696"/>
      <c r="P1128" s="696"/>
      <c r="Q1128" s="710"/>
    </row>
    <row r="1129" spans="1:17" ht="24" x14ac:dyDescent="0.25">
      <c r="A1129" s="52">
        <v>1</v>
      </c>
      <c r="B1129" s="53">
        <v>34701</v>
      </c>
      <c r="C1129" s="5" t="s">
        <v>429</v>
      </c>
      <c r="D1129" s="731" t="s">
        <v>71</v>
      </c>
      <c r="E1129" s="731" t="s">
        <v>72</v>
      </c>
      <c r="F1129" s="538">
        <v>2745</v>
      </c>
      <c r="G1129" s="5" t="s">
        <v>31</v>
      </c>
      <c r="H1129" s="159">
        <v>65</v>
      </c>
      <c r="I1129" s="159">
        <f t="shared" ref="I1129:I1131" si="12">SUM(F1129*H1129)</f>
        <v>178425</v>
      </c>
      <c r="J1129" s="214" t="s">
        <v>28</v>
      </c>
      <c r="K1129" s="86">
        <v>0.1</v>
      </c>
      <c r="L1129" s="86">
        <v>0.4</v>
      </c>
      <c r="M1129" s="86">
        <v>0.1</v>
      </c>
      <c r="N1129" s="86">
        <v>0.4</v>
      </c>
      <c r="O1129" s="161" t="s">
        <v>29</v>
      </c>
      <c r="P1129" s="161"/>
      <c r="Q1129" s="728" t="s">
        <v>30</v>
      </c>
    </row>
    <row r="1130" spans="1:17" x14ac:dyDescent="0.25">
      <c r="A1130" s="244">
        <v>2</v>
      </c>
      <c r="B1130" s="16">
        <v>34701</v>
      </c>
      <c r="C1130" s="176" t="s">
        <v>430</v>
      </c>
      <c r="D1130" s="732"/>
      <c r="E1130" s="732"/>
      <c r="F1130" s="586">
        <v>170</v>
      </c>
      <c r="G1130" s="7" t="s">
        <v>75</v>
      </c>
      <c r="H1130" s="240">
        <v>138</v>
      </c>
      <c r="I1130" s="159">
        <f t="shared" si="12"/>
        <v>23460</v>
      </c>
      <c r="J1130" s="124" t="s">
        <v>28</v>
      </c>
      <c r="K1130" s="100">
        <v>0.1</v>
      </c>
      <c r="L1130" s="100">
        <v>0.4</v>
      </c>
      <c r="M1130" s="100">
        <v>0.1</v>
      </c>
      <c r="N1130" s="100">
        <v>0.4</v>
      </c>
      <c r="O1130" s="137" t="s">
        <v>29</v>
      </c>
      <c r="P1130" s="137"/>
      <c r="Q1130" s="729"/>
    </row>
    <row r="1131" spans="1:17" ht="24" x14ac:dyDescent="0.25">
      <c r="A1131" s="244">
        <v>3</v>
      </c>
      <c r="B1131" s="16">
        <v>34701</v>
      </c>
      <c r="C1131" s="176" t="s">
        <v>431</v>
      </c>
      <c r="D1131" s="732"/>
      <c r="E1131" s="732"/>
      <c r="F1131" s="586">
        <v>200</v>
      </c>
      <c r="G1131" s="7" t="s">
        <v>31</v>
      </c>
      <c r="H1131" s="240">
        <v>150</v>
      </c>
      <c r="I1131" s="159">
        <f t="shared" si="12"/>
        <v>30000</v>
      </c>
      <c r="J1131" s="124" t="s">
        <v>28</v>
      </c>
      <c r="K1131" s="100">
        <v>0.1</v>
      </c>
      <c r="L1131" s="100">
        <v>0.4</v>
      </c>
      <c r="M1131" s="100">
        <v>0.1</v>
      </c>
      <c r="N1131" s="100">
        <v>0.4</v>
      </c>
      <c r="O1131" s="137" t="s">
        <v>29</v>
      </c>
      <c r="P1131" s="137"/>
      <c r="Q1131" s="729"/>
    </row>
    <row r="1132" spans="1:17" ht="24.75" thickBot="1" x14ac:dyDescent="0.3">
      <c r="A1132" s="245">
        <v>4</v>
      </c>
      <c r="B1132" s="23">
        <v>34701</v>
      </c>
      <c r="C1132" s="200" t="s">
        <v>432</v>
      </c>
      <c r="D1132" s="733"/>
      <c r="E1132" s="733"/>
      <c r="F1132" s="587">
        <v>125</v>
      </c>
      <c r="G1132" s="174" t="s">
        <v>31</v>
      </c>
      <c r="H1132" s="241">
        <v>145</v>
      </c>
      <c r="I1132" s="159">
        <v>18115</v>
      </c>
      <c r="J1132" s="57" t="s">
        <v>28</v>
      </c>
      <c r="K1132" s="58">
        <v>0.1</v>
      </c>
      <c r="L1132" s="58">
        <v>0.4</v>
      </c>
      <c r="M1132" s="58">
        <v>0.1</v>
      </c>
      <c r="N1132" s="58">
        <v>0.4</v>
      </c>
      <c r="O1132" s="147" t="s">
        <v>29</v>
      </c>
      <c r="P1132" s="147"/>
      <c r="Q1132" s="730"/>
    </row>
    <row r="1133" spans="1:17" ht="15.75" thickTop="1" x14ac:dyDescent="0.25">
      <c r="G1133" s="62"/>
      <c r="I1133" s="102"/>
    </row>
    <row r="1134" spans="1:17" x14ac:dyDescent="0.25">
      <c r="G1134" s="62"/>
      <c r="I1134" s="102"/>
    </row>
    <row r="1135" spans="1:17" x14ac:dyDescent="0.25">
      <c r="G1135" s="62"/>
      <c r="I1135" s="128"/>
    </row>
    <row r="1136" spans="1:17" x14ac:dyDescent="0.25">
      <c r="G1136" s="62"/>
      <c r="I1136" s="63">
        <f>SUM(I1129:I1135)</f>
        <v>250000</v>
      </c>
    </row>
    <row r="1137" spans="7:9" x14ac:dyDescent="0.25">
      <c r="G1137" s="62"/>
      <c r="I1137" s="63"/>
    </row>
    <row r="1138" spans="7:9" x14ac:dyDescent="0.25">
      <c r="G1138" s="62"/>
      <c r="I1138" s="63"/>
    </row>
    <row r="1139" spans="7:9" x14ac:dyDescent="0.25">
      <c r="G1139" s="62"/>
      <c r="I1139" s="63"/>
    </row>
    <row r="1140" spans="7:9" x14ac:dyDescent="0.25">
      <c r="G1140" s="62"/>
      <c r="I1140" s="63"/>
    </row>
    <row r="1141" spans="7:9" x14ac:dyDescent="0.25">
      <c r="G1141" s="62"/>
      <c r="I1141" s="63"/>
    </row>
    <row r="1142" spans="7:9" ht="15.75" customHeight="1" x14ac:dyDescent="0.25">
      <c r="G1142" s="62"/>
      <c r="I1142" s="63"/>
    </row>
    <row r="1143" spans="7:9" x14ac:dyDescent="0.25">
      <c r="G1143" s="62"/>
      <c r="I1143" s="63"/>
    </row>
    <row r="1144" spans="7:9" ht="15" customHeight="1" x14ac:dyDescent="0.25">
      <c r="G1144" s="62"/>
      <c r="I1144" s="63"/>
    </row>
    <row r="1145" spans="7:9" x14ac:dyDescent="0.25">
      <c r="G1145" s="62"/>
      <c r="I1145" s="63"/>
    </row>
    <row r="1146" spans="7:9" ht="112.5" customHeight="1" x14ac:dyDescent="0.25">
      <c r="G1146" s="62"/>
      <c r="I1146" s="63"/>
    </row>
    <row r="1147" spans="7:9" ht="90.75" customHeight="1" x14ac:dyDescent="0.25">
      <c r="G1147" s="62"/>
      <c r="I1147" s="63"/>
    </row>
    <row r="1148" spans="7:9" x14ac:dyDescent="0.25">
      <c r="G1148" s="62"/>
      <c r="I1148" s="63"/>
    </row>
    <row r="1149" spans="7:9" x14ac:dyDescent="0.25">
      <c r="G1149" s="62"/>
      <c r="I1149" s="63"/>
    </row>
    <row r="1150" spans="7:9" x14ac:dyDescent="0.25">
      <c r="G1150" s="62"/>
      <c r="I1150" s="63"/>
    </row>
    <row r="1151" spans="7:9" x14ac:dyDescent="0.25">
      <c r="G1151" s="62"/>
      <c r="I1151" s="63"/>
    </row>
    <row r="1152" spans="7:9" x14ac:dyDescent="0.25">
      <c r="G1152" s="62"/>
      <c r="I1152" s="63"/>
    </row>
    <row r="1153" spans="1:17" x14ac:dyDescent="0.25">
      <c r="G1153" s="62"/>
      <c r="I1153" s="63"/>
    </row>
    <row r="1154" spans="1:17" x14ac:dyDescent="0.25">
      <c r="G1154" s="62"/>
    </row>
    <row r="1155" spans="1:17" x14ac:dyDescent="0.25">
      <c r="A1155" s="706" t="s">
        <v>0</v>
      </c>
      <c r="B1155" s="706"/>
      <c r="C1155" s="706"/>
      <c r="D1155" s="706"/>
      <c r="E1155" s="706"/>
      <c r="F1155" s="706"/>
      <c r="G1155" s="706"/>
      <c r="H1155" s="706"/>
      <c r="I1155" s="706"/>
      <c r="J1155" s="706"/>
      <c r="K1155" s="706"/>
      <c r="L1155" s="706"/>
      <c r="M1155" s="706"/>
      <c r="N1155" s="706"/>
      <c r="O1155" s="706"/>
      <c r="P1155" s="706"/>
      <c r="Q1155" s="706"/>
    </row>
    <row r="1156" spans="1:17" x14ac:dyDescent="0.25">
      <c r="A1156" s="713" t="s">
        <v>1</v>
      </c>
      <c r="B1156" s="713"/>
      <c r="C1156" s="713"/>
      <c r="D1156" s="713"/>
      <c r="E1156" s="713"/>
      <c r="F1156" s="713"/>
      <c r="G1156" s="713"/>
      <c r="H1156" s="713"/>
      <c r="I1156" s="713"/>
      <c r="J1156" s="713"/>
      <c r="K1156" s="713"/>
      <c r="L1156" s="713"/>
      <c r="M1156" s="713"/>
      <c r="N1156" s="713"/>
      <c r="O1156" s="713"/>
      <c r="P1156" s="713"/>
      <c r="Q1156" s="713"/>
    </row>
    <row r="1157" spans="1:17" x14ac:dyDescent="0.25">
      <c r="A1157" s="713" t="s">
        <v>2</v>
      </c>
      <c r="B1157" s="713"/>
      <c r="C1157" s="713"/>
      <c r="D1157" s="713"/>
      <c r="E1157" s="713"/>
      <c r="F1157" s="713"/>
      <c r="G1157" s="713"/>
      <c r="H1157" s="713"/>
      <c r="I1157" s="713"/>
      <c r="J1157" s="713"/>
      <c r="K1157" s="713"/>
      <c r="L1157" s="713"/>
      <c r="M1157" s="713"/>
      <c r="N1157" s="713"/>
      <c r="O1157" s="713"/>
      <c r="P1157" s="713"/>
      <c r="Q1157" s="713"/>
    </row>
    <row r="1158" spans="1:17" x14ac:dyDescent="0.25">
      <c r="A1158" s="713" t="s">
        <v>3</v>
      </c>
      <c r="B1158" s="713"/>
      <c r="C1158" s="713"/>
      <c r="D1158" s="713"/>
      <c r="E1158" s="713"/>
      <c r="F1158" s="713"/>
      <c r="G1158" s="713"/>
      <c r="H1158" s="713"/>
      <c r="I1158" s="713"/>
      <c r="J1158" s="713"/>
      <c r="K1158" s="713"/>
      <c r="L1158" s="713"/>
      <c r="M1158" s="713"/>
      <c r="N1158" s="713"/>
      <c r="O1158" s="713"/>
      <c r="P1158" s="713"/>
      <c r="Q1158" s="713"/>
    </row>
    <row r="1159" spans="1:17" x14ac:dyDescent="0.25">
      <c r="A1159" s="713" t="s">
        <v>494</v>
      </c>
      <c r="B1159" s="713"/>
      <c r="C1159" s="713"/>
      <c r="D1159" s="713"/>
      <c r="E1159" s="713"/>
      <c r="F1159" s="713"/>
      <c r="G1159" s="713"/>
      <c r="H1159" s="713"/>
      <c r="I1159" s="713"/>
      <c r="J1159" s="713"/>
      <c r="K1159" s="713"/>
      <c r="L1159" s="713"/>
      <c r="M1159" s="713"/>
      <c r="N1159" s="713"/>
      <c r="O1159" s="713"/>
      <c r="P1159" s="713"/>
      <c r="Q1159" s="713"/>
    </row>
    <row r="1160" spans="1:17" x14ac:dyDescent="0.25">
      <c r="A1160" s="726" t="s">
        <v>4</v>
      </c>
      <c r="B1160" s="726"/>
      <c r="C1160" s="726"/>
      <c r="D1160" s="726"/>
      <c r="E1160" s="726"/>
      <c r="F1160" s="726"/>
      <c r="G1160" s="726"/>
      <c r="H1160" s="726"/>
      <c r="I1160" s="726"/>
      <c r="J1160" s="726"/>
      <c r="K1160" s="726"/>
      <c r="L1160" s="726"/>
      <c r="M1160" s="726"/>
      <c r="N1160" s="726"/>
      <c r="O1160" s="726"/>
      <c r="P1160" s="726"/>
      <c r="Q1160" s="726"/>
    </row>
    <row r="1161" spans="1:17" x14ac:dyDescent="0.25">
      <c r="A1161" s="697" t="s">
        <v>101</v>
      </c>
      <c r="B1161" s="697"/>
      <c r="C1161" s="697"/>
      <c r="D1161" s="697"/>
      <c r="E1161" s="697"/>
      <c r="F1161" s="697"/>
      <c r="G1161" s="697"/>
      <c r="H1161" s="697"/>
      <c r="I1161" s="697"/>
      <c r="J1161" s="697"/>
      <c r="K1161" s="697"/>
      <c r="L1161" s="697"/>
      <c r="M1161" s="697"/>
      <c r="N1161" s="697"/>
      <c r="O1161" s="697"/>
      <c r="P1161" s="697"/>
      <c r="Q1161" s="697"/>
    </row>
    <row r="1162" spans="1:17" ht="18.75" thickBot="1" x14ac:dyDescent="0.3">
      <c r="A1162" s="2"/>
      <c r="B1162" s="2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2"/>
      <c r="P1162" s="2"/>
      <c r="Q1162" s="2"/>
    </row>
    <row r="1163" spans="1:17" ht="15.75" thickTop="1" x14ac:dyDescent="0.25">
      <c r="A1163" s="698" t="s">
        <v>6</v>
      </c>
      <c r="B1163" s="700" t="s">
        <v>7</v>
      </c>
      <c r="C1163" s="702" t="s">
        <v>8</v>
      </c>
      <c r="D1163" s="702" t="s">
        <v>9</v>
      </c>
      <c r="E1163" s="702" t="s">
        <v>10</v>
      </c>
      <c r="F1163" s="702" t="s">
        <v>11</v>
      </c>
      <c r="G1163" s="700" t="s">
        <v>12</v>
      </c>
      <c r="H1163" s="704" t="s">
        <v>13</v>
      </c>
      <c r="I1163" s="704" t="s">
        <v>14</v>
      </c>
      <c r="J1163" s="704" t="s">
        <v>15</v>
      </c>
      <c r="K1163" s="715" t="s">
        <v>16</v>
      </c>
      <c r="L1163" s="716"/>
      <c r="M1163" s="716"/>
      <c r="N1163" s="717"/>
      <c r="O1163" s="721" t="s">
        <v>17</v>
      </c>
      <c r="P1163" s="722"/>
      <c r="Q1163" s="708" t="s">
        <v>18</v>
      </c>
    </row>
    <row r="1164" spans="1:17" x14ac:dyDescent="0.25">
      <c r="A1164" s="699"/>
      <c r="B1164" s="701"/>
      <c r="C1164" s="703"/>
      <c r="D1164" s="703"/>
      <c r="E1164" s="703"/>
      <c r="F1164" s="703"/>
      <c r="G1164" s="701"/>
      <c r="H1164" s="705"/>
      <c r="I1164" s="705"/>
      <c r="J1164" s="705"/>
      <c r="K1164" s="718"/>
      <c r="L1164" s="719"/>
      <c r="M1164" s="719"/>
      <c r="N1164" s="720"/>
      <c r="O1164" s="723"/>
      <c r="P1164" s="724"/>
      <c r="Q1164" s="709"/>
    </row>
    <row r="1165" spans="1:17" x14ac:dyDescent="0.25">
      <c r="A1165" s="699"/>
      <c r="B1165" s="701"/>
      <c r="C1165" s="703"/>
      <c r="D1165" s="703"/>
      <c r="E1165" s="703"/>
      <c r="F1165" s="703"/>
      <c r="G1165" s="701"/>
      <c r="H1165" s="705"/>
      <c r="I1165" s="705"/>
      <c r="J1165" s="705"/>
      <c r="K1165" s="711" t="s">
        <v>19</v>
      </c>
      <c r="L1165" s="711" t="s">
        <v>20</v>
      </c>
      <c r="M1165" s="711" t="s">
        <v>21</v>
      </c>
      <c r="N1165" s="711" t="s">
        <v>22</v>
      </c>
      <c r="O1165" s="695" t="s">
        <v>23</v>
      </c>
      <c r="P1165" s="695" t="s">
        <v>24</v>
      </c>
      <c r="Q1165" s="709"/>
    </row>
    <row r="1166" spans="1:17" ht="15.75" thickBot="1" x14ac:dyDescent="0.3">
      <c r="A1166" s="727"/>
      <c r="B1166" s="725"/>
      <c r="C1166" s="707"/>
      <c r="D1166" s="707"/>
      <c r="E1166" s="707"/>
      <c r="F1166" s="707"/>
      <c r="G1166" s="725"/>
      <c r="H1166" s="696"/>
      <c r="I1166" s="696"/>
      <c r="J1166" s="696"/>
      <c r="K1166" s="712"/>
      <c r="L1166" s="712"/>
      <c r="M1166" s="712"/>
      <c r="N1166" s="712"/>
      <c r="O1166" s="696"/>
      <c r="P1166" s="696"/>
      <c r="Q1166" s="710"/>
    </row>
    <row r="1167" spans="1:17" ht="144.75" thickBot="1" x14ac:dyDescent="0.3">
      <c r="A1167" s="378">
        <v>1</v>
      </c>
      <c r="B1167" s="342">
        <v>35101</v>
      </c>
      <c r="C1167" s="164" t="s">
        <v>433</v>
      </c>
      <c r="D1167" s="164" t="s">
        <v>71</v>
      </c>
      <c r="E1167" s="164" t="s">
        <v>26</v>
      </c>
      <c r="F1167" s="71">
        <v>12</v>
      </c>
      <c r="G1167" s="170" t="s">
        <v>75</v>
      </c>
      <c r="H1167" s="612">
        <f>I1167/F1167</f>
        <v>16666.666666666668</v>
      </c>
      <c r="I1167" s="613">
        <v>200000</v>
      </c>
      <c r="J1167" s="382" t="s">
        <v>28</v>
      </c>
      <c r="K1167" s="429">
        <v>0.25</v>
      </c>
      <c r="L1167" s="74">
        <v>0.25</v>
      </c>
      <c r="M1167" s="74">
        <v>0.25</v>
      </c>
      <c r="N1167" s="74">
        <v>0.25</v>
      </c>
      <c r="O1167" s="83" t="s">
        <v>29</v>
      </c>
      <c r="P1167" s="217"/>
      <c r="Q1167" s="239" t="s">
        <v>30</v>
      </c>
    </row>
    <row r="1168" spans="1:17" ht="15.75" thickTop="1" x14ac:dyDescent="0.25">
      <c r="A1168" s="27"/>
      <c r="B1168" s="27"/>
      <c r="C1168" s="12"/>
      <c r="D1168" s="12"/>
      <c r="E1168" s="12"/>
      <c r="F1168" s="27"/>
      <c r="G1168" s="12"/>
      <c r="H1168" s="69"/>
      <c r="I1168" s="69"/>
      <c r="J1168" s="27"/>
      <c r="K1168" s="79"/>
      <c r="L1168" s="79"/>
      <c r="M1168" s="79"/>
      <c r="N1168" s="79"/>
      <c r="O1168" s="34"/>
      <c r="P1168" s="27"/>
      <c r="Q1168" s="14"/>
    </row>
    <row r="1169" spans="1:17" x14ac:dyDescent="0.25">
      <c r="A1169" s="27"/>
      <c r="B1169" s="27"/>
      <c r="C1169" s="12"/>
      <c r="D1169" s="12"/>
      <c r="E1169" s="12"/>
      <c r="F1169" s="27"/>
      <c r="G1169" s="12"/>
      <c r="H1169" s="69"/>
      <c r="I1169" s="69"/>
      <c r="J1169" s="27"/>
      <c r="K1169" s="79"/>
      <c r="L1169" s="79"/>
      <c r="M1169" s="79"/>
      <c r="N1169" s="79"/>
      <c r="O1169" s="34"/>
      <c r="P1169" s="27"/>
      <c r="Q1169" s="14"/>
    </row>
    <row r="1170" spans="1:17" x14ac:dyDescent="0.25">
      <c r="A1170" s="27"/>
      <c r="B1170" s="27"/>
      <c r="C1170" s="12"/>
      <c r="D1170" s="12"/>
      <c r="E1170" s="12"/>
      <c r="F1170" s="27"/>
      <c r="G1170" s="12"/>
      <c r="H1170" s="69"/>
      <c r="I1170" s="69"/>
      <c r="J1170" s="27"/>
      <c r="K1170" s="79"/>
      <c r="L1170" s="79"/>
      <c r="M1170" s="79"/>
      <c r="N1170" s="79"/>
      <c r="O1170" s="34"/>
      <c r="P1170" s="27"/>
      <c r="Q1170" s="14"/>
    </row>
    <row r="1171" spans="1:17" x14ac:dyDescent="0.25">
      <c r="A1171" s="27"/>
      <c r="B1171" s="27"/>
      <c r="C1171" s="12"/>
      <c r="D1171" s="12"/>
      <c r="E1171" s="12"/>
      <c r="F1171" s="27"/>
      <c r="G1171" s="12"/>
      <c r="H1171" s="69"/>
      <c r="I1171" s="69">
        <f>SUM(I1167:I1170)</f>
        <v>200000</v>
      </c>
      <c r="J1171" s="27"/>
      <c r="K1171" s="79"/>
      <c r="L1171" s="79"/>
      <c r="M1171" s="79"/>
      <c r="N1171" s="79"/>
      <c r="O1171" s="34"/>
      <c r="P1171" s="27"/>
      <c r="Q1171" s="14"/>
    </row>
    <row r="1172" spans="1:17" x14ac:dyDescent="0.25">
      <c r="A1172" s="27"/>
      <c r="B1172" s="27"/>
      <c r="C1172" s="12"/>
      <c r="D1172" s="12"/>
      <c r="E1172" s="12"/>
      <c r="F1172" s="27"/>
      <c r="G1172" s="12"/>
      <c r="H1172" s="69"/>
      <c r="I1172" s="69"/>
      <c r="J1172" s="27"/>
      <c r="K1172" s="79"/>
      <c r="L1172" s="79"/>
      <c r="M1172" s="79"/>
      <c r="N1172" s="79"/>
      <c r="O1172" s="34"/>
      <c r="P1172" s="27"/>
      <c r="Q1172" s="14"/>
    </row>
    <row r="1173" spans="1:17" x14ac:dyDescent="0.25">
      <c r="A1173" s="27"/>
      <c r="B1173" s="27"/>
      <c r="C1173" s="12"/>
      <c r="D1173" s="12"/>
      <c r="E1173" s="12"/>
      <c r="F1173" s="27"/>
      <c r="G1173" s="12"/>
      <c r="H1173" s="69"/>
      <c r="I1173" s="69"/>
      <c r="J1173" s="27"/>
      <c r="K1173" s="79"/>
      <c r="L1173" s="79"/>
      <c r="M1173" s="79"/>
      <c r="N1173" s="79"/>
      <c r="O1173" s="34"/>
      <c r="P1173" s="27"/>
      <c r="Q1173" s="14"/>
    </row>
    <row r="1174" spans="1:17" x14ac:dyDescent="0.25">
      <c r="A1174" s="27"/>
      <c r="B1174" s="27"/>
      <c r="C1174" s="12"/>
      <c r="D1174" s="12"/>
      <c r="E1174" s="12"/>
      <c r="F1174" s="27"/>
      <c r="G1174" s="12"/>
      <c r="H1174" s="69"/>
      <c r="I1174" s="69"/>
      <c r="J1174" s="27"/>
      <c r="K1174" s="79"/>
      <c r="L1174" s="79"/>
      <c r="M1174" s="79"/>
      <c r="N1174" s="79"/>
      <c r="O1174" s="34"/>
      <c r="P1174" s="27"/>
      <c r="Q1174" s="14"/>
    </row>
    <row r="1175" spans="1:17" x14ac:dyDescent="0.25">
      <c r="A1175" s="27"/>
      <c r="B1175" s="27"/>
      <c r="C1175" s="12"/>
      <c r="D1175" s="12"/>
      <c r="E1175" s="12"/>
      <c r="F1175" s="27"/>
      <c r="G1175" s="12"/>
      <c r="H1175" s="69"/>
      <c r="I1175" s="69"/>
      <c r="J1175" s="27"/>
      <c r="K1175" s="79"/>
      <c r="L1175" s="79"/>
      <c r="M1175" s="79"/>
      <c r="N1175" s="79"/>
      <c r="O1175" s="34"/>
      <c r="P1175" s="27"/>
      <c r="Q1175" s="14"/>
    </row>
    <row r="1176" spans="1:17" x14ac:dyDescent="0.25">
      <c r="A1176" s="27"/>
      <c r="B1176" s="27"/>
      <c r="C1176" s="12"/>
      <c r="D1176" s="12"/>
      <c r="E1176" s="12"/>
      <c r="F1176" s="27"/>
      <c r="G1176" s="12"/>
      <c r="H1176" s="69"/>
      <c r="I1176" s="69"/>
      <c r="J1176" s="27"/>
      <c r="K1176" s="79"/>
      <c r="L1176" s="79"/>
      <c r="M1176" s="79"/>
      <c r="N1176" s="79"/>
      <c r="O1176" s="34"/>
      <c r="P1176" s="27"/>
      <c r="Q1176" s="14"/>
    </row>
    <row r="1177" spans="1:17" x14ac:dyDescent="0.25">
      <c r="A1177" s="27"/>
      <c r="B1177" s="27"/>
      <c r="C1177" s="12"/>
      <c r="D1177" s="12"/>
      <c r="E1177" s="12"/>
      <c r="F1177" s="27"/>
      <c r="G1177" s="12"/>
      <c r="H1177" s="69"/>
      <c r="I1177" s="69"/>
      <c r="J1177" s="27"/>
      <c r="K1177" s="79"/>
      <c r="L1177" s="79"/>
      <c r="M1177" s="79"/>
      <c r="N1177" s="79"/>
      <c r="O1177" s="34"/>
      <c r="P1177" s="27"/>
      <c r="Q1177" s="14"/>
    </row>
    <row r="1178" spans="1:17" x14ac:dyDescent="0.25">
      <c r="A1178" s="27"/>
      <c r="B1178" s="27"/>
      <c r="C1178" s="12"/>
      <c r="D1178" s="12"/>
      <c r="E1178" s="12"/>
      <c r="F1178" s="27"/>
      <c r="G1178" s="12"/>
      <c r="H1178" s="69"/>
      <c r="I1178" s="69"/>
      <c r="J1178" s="27"/>
      <c r="K1178" s="79"/>
      <c r="L1178" s="79"/>
      <c r="M1178" s="79"/>
      <c r="N1178" s="79"/>
      <c r="O1178" s="34"/>
      <c r="P1178" s="27"/>
      <c r="Q1178" s="14"/>
    </row>
    <row r="1179" spans="1:17" ht="15.75" customHeight="1" x14ac:dyDescent="0.25">
      <c r="A1179" s="27"/>
      <c r="B1179" s="27"/>
      <c r="C1179" s="12"/>
      <c r="D1179" s="12"/>
      <c r="E1179" s="12"/>
      <c r="F1179" s="27"/>
      <c r="G1179" s="12"/>
      <c r="H1179" s="69"/>
      <c r="I1179" s="69"/>
      <c r="J1179" s="27"/>
      <c r="K1179" s="79"/>
      <c r="L1179" s="79"/>
      <c r="M1179" s="79"/>
      <c r="N1179" s="79"/>
      <c r="O1179" s="34"/>
      <c r="P1179" s="27"/>
      <c r="Q1179" s="14"/>
    </row>
    <row r="1180" spans="1:17" x14ac:dyDescent="0.25">
      <c r="A1180" s="27"/>
      <c r="B1180" s="27"/>
      <c r="C1180" s="12"/>
      <c r="D1180" s="12"/>
      <c r="E1180" s="12"/>
      <c r="F1180" s="27"/>
      <c r="G1180" s="12"/>
      <c r="H1180" s="69"/>
      <c r="I1180" s="69"/>
      <c r="J1180" s="27"/>
      <c r="K1180" s="79"/>
      <c r="L1180" s="79"/>
      <c r="M1180" s="79"/>
      <c r="N1180" s="79"/>
      <c r="O1180" s="34"/>
      <c r="P1180" s="27"/>
      <c r="Q1180" s="14"/>
    </row>
    <row r="1181" spans="1:17" ht="15" customHeight="1" x14ac:dyDescent="0.25">
      <c r="A1181" s="27"/>
      <c r="B1181" s="27"/>
      <c r="C1181" s="12"/>
      <c r="D1181" s="12"/>
      <c r="E1181" s="12"/>
      <c r="F1181" s="27"/>
      <c r="G1181" s="12"/>
      <c r="H1181" s="69"/>
      <c r="I1181" s="69"/>
      <c r="J1181" s="27"/>
      <c r="K1181" s="79"/>
      <c r="L1181" s="79"/>
      <c r="M1181" s="79"/>
      <c r="N1181" s="79"/>
      <c r="O1181" s="34"/>
      <c r="P1181" s="27"/>
      <c r="Q1181" s="14"/>
    </row>
    <row r="1182" spans="1:17" x14ac:dyDescent="0.25">
      <c r="A1182" s="27"/>
      <c r="B1182" s="27"/>
      <c r="C1182" s="12"/>
      <c r="D1182" s="12"/>
      <c r="E1182" s="12"/>
      <c r="F1182" s="27"/>
      <c r="G1182" s="12"/>
      <c r="H1182" s="69"/>
      <c r="I1182" s="69"/>
      <c r="J1182" s="27"/>
      <c r="K1182" s="79"/>
      <c r="L1182" s="79"/>
      <c r="M1182" s="79"/>
      <c r="N1182" s="79"/>
      <c r="O1182" s="34"/>
      <c r="P1182" s="27"/>
      <c r="Q1182" s="14"/>
    </row>
    <row r="1183" spans="1:17" ht="74.25" customHeight="1" x14ac:dyDescent="0.25">
      <c r="A1183" s="27"/>
      <c r="B1183" s="27"/>
      <c r="C1183" s="12"/>
      <c r="D1183" s="12"/>
      <c r="E1183" s="12"/>
      <c r="F1183" s="27"/>
      <c r="G1183" s="12"/>
      <c r="H1183" s="69"/>
      <c r="I1183" s="69"/>
      <c r="J1183" s="27"/>
      <c r="K1183" s="79"/>
      <c r="L1183" s="79"/>
      <c r="M1183" s="79"/>
      <c r="N1183" s="79"/>
      <c r="O1183" s="34"/>
      <c r="P1183" s="27"/>
      <c r="Q1183" s="14"/>
    </row>
    <row r="1184" spans="1:17" ht="74.25" customHeight="1" x14ac:dyDescent="0.25">
      <c r="A1184" s="27"/>
      <c r="B1184" s="27"/>
      <c r="C1184" s="12"/>
      <c r="D1184" s="12"/>
      <c r="E1184" s="12"/>
      <c r="F1184" s="27"/>
      <c r="G1184" s="12"/>
      <c r="H1184" s="69"/>
      <c r="I1184" s="69"/>
      <c r="J1184" s="27"/>
      <c r="K1184" s="79"/>
      <c r="L1184" s="79"/>
      <c r="M1184" s="79"/>
      <c r="N1184" s="79"/>
      <c r="O1184" s="34"/>
      <c r="P1184" s="27"/>
      <c r="Q1184" s="14"/>
    </row>
    <row r="1185" spans="1:17" ht="74.25" customHeight="1" x14ac:dyDescent="0.25">
      <c r="A1185" s="27"/>
      <c r="B1185" s="27"/>
      <c r="C1185" s="12"/>
      <c r="D1185" s="12"/>
      <c r="E1185" s="12"/>
      <c r="F1185" s="27"/>
      <c r="G1185" s="12"/>
      <c r="H1185" s="69"/>
      <c r="I1185" s="69"/>
      <c r="J1185" s="27"/>
      <c r="K1185" s="79"/>
      <c r="L1185" s="79"/>
      <c r="M1185" s="79"/>
      <c r="N1185" s="79"/>
      <c r="O1185" s="34"/>
      <c r="P1185" s="27"/>
      <c r="Q1185" s="14"/>
    </row>
    <row r="1186" spans="1:17" x14ac:dyDescent="0.25">
      <c r="A1186" s="27"/>
      <c r="B1186" s="27"/>
      <c r="C1186" s="12"/>
      <c r="D1186" s="12"/>
      <c r="E1186" s="12"/>
      <c r="F1186" s="27"/>
      <c r="G1186" s="12"/>
      <c r="H1186" s="69"/>
      <c r="I1186" s="69"/>
      <c r="J1186" s="27"/>
      <c r="K1186" s="79"/>
      <c r="L1186" s="79"/>
      <c r="M1186" s="79"/>
      <c r="N1186" s="79"/>
      <c r="O1186" s="34"/>
      <c r="P1186" s="27"/>
      <c r="Q1186" s="14"/>
    </row>
    <row r="1187" spans="1:17" x14ac:dyDescent="0.25">
      <c r="A1187" s="27"/>
      <c r="B1187" s="27"/>
      <c r="C1187" s="12"/>
      <c r="D1187" s="12"/>
      <c r="E1187" s="12"/>
      <c r="F1187" s="27"/>
      <c r="G1187" s="12"/>
      <c r="H1187" s="69"/>
      <c r="I1187" s="69"/>
      <c r="J1187" s="27"/>
      <c r="K1187" s="79"/>
      <c r="L1187" s="79"/>
      <c r="M1187" s="79"/>
      <c r="N1187" s="79"/>
      <c r="O1187" s="34"/>
      <c r="P1187" s="27"/>
      <c r="Q1187" s="14"/>
    </row>
    <row r="1188" spans="1:17" x14ac:dyDescent="0.25">
      <c r="A1188" s="27"/>
      <c r="B1188" s="27"/>
      <c r="C1188" s="12"/>
      <c r="D1188" s="12"/>
      <c r="E1188" s="12"/>
      <c r="F1188" s="27"/>
      <c r="G1188" s="12"/>
      <c r="H1188" s="69"/>
      <c r="I1188" s="69"/>
      <c r="J1188" s="27"/>
      <c r="K1188" s="79"/>
      <c r="L1188" s="79"/>
      <c r="M1188" s="79"/>
      <c r="N1188" s="79"/>
      <c r="O1188" s="34"/>
      <c r="P1188" s="27"/>
      <c r="Q1188" s="14"/>
    </row>
    <row r="1189" spans="1:17" x14ac:dyDescent="0.25">
      <c r="A1189" s="27"/>
      <c r="B1189" s="27"/>
      <c r="C1189" s="12"/>
      <c r="D1189" s="12"/>
      <c r="E1189" s="12"/>
      <c r="F1189" s="27"/>
      <c r="G1189" s="12"/>
      <c r="H1189" s="69"/>
      <c r="I1189" s="69"/>
      <c r="J1189" s="27"/>
      <c r="K1189" s="79"/>
      <c r="L1189" s="79"/>
      <c r="M1189" s="79"/>
      <c r="N1189" s="79"/>
      <c r="O1189" s="34"/>
      <c r="P1189" s="27"/>
      <c r="Q1189" s="14"/>
    </row>
    <row r="1190" spans="1:17" x14ac:dyDescent="0.25">
      <c r="A1190" s="27"/>
      <c r="B1190" s="27"/>
      <c r="C1190" s="12"/>
      <c r="D1190" s="12"/>
      <c r="E1190" s="12"/>
      <c r="F1190" s="27"/>
      <c r="G1190" s="12"/>
      <c r="H1190" s="69"/>
      <c r="I1190" s="69"/>
      <c r="J1190" s="27"/>
      <c r="K1190" s="79"/>
      <c r="L1190" s="79"/>
      <c r="M1190" s="79"/>
      <c r="N1190" s="79"/>
      <c r="O1190" s="34"/>
      <c r="P1190" s="27"/>
      <c r="Q1190" s="14"/>
    </row>
    <row r="1191" spans="1:17" x14ac:dyDescent="0.25">
      <c r="A1191" s="27"/>
      <c r="B1191" s="27"/>
      <c r="C1191" s="12"/>
      <c r="D1191" s="12"/>
      <c r="E1191" s="12"/>
      <c r="F1191" s="27"/>
      <c r="G1191" s="12"/>
      <c r="H1191" s="69"/>
      <c r="I1191" s="69"/>
      <c r="J1191" s="27"/>
      <c r="K1191" s="79"/>
      <c r="L1191" s="79"/>
      <c r="M1191" s="79"/>
      <c r="N1191" s="79"/>
      <c r="O1191" s="34"/>
      <c r="P1191" s="27"/>
      <c r="Q1191" s="14"/>
    </row>
    <row r="1192" spans="1:17" x14ac:dyDescent="0.25">
      <c r="A1192" s="27"/>
      <c r="B1192" s="27"/>
      <c r="C1192" s="12"/>
      <c r="D1192" s="12"/>
      <c r="E1192" s="12"/>
      <c r="F1192" s="27"/>
      <c r="G1192" s="12"/>
      <c r="H1192" s="69"/>
      <c r="I1192" s="69"/>
      <c r="J1192" s="27"/>
      <c r="K1192" s="79"/>
      <c r="L1192" s="79"/>
      <c r="M1192" s="79"/>
      <c r="N1192" s="79"/>
      <c r="O1192" s="34"/>
      <c r="P1192" s="27"/>
      <c r="Q1192" s="14"/>
    </row>
    <row r="1193" spans="1:17" x14ac:dyDescent="0.25">
      <c r="A1193" s="27"/>
      <c r="B1193" s="27"/>
      <c r="C1193" s="12"/>
      <c r="D1193" s="12"/>
      <c r="E1193" s="12"/>
      <c r="F1193" s="27"/>
      <c r="G1193" s="12"/>
      <c r="H1193" s="69"/>
      <c r="I1193" s="69"/>
      <c r="J1193" s="27"/>
      <c r="K1193" s="79"/>
      <c r="L1193" s="79"/>
      <c r="M1193" s="79"/>
      <c r="N1193" s="79"/>
      <c r="O1193" s="34"/>
      <c r="P1193" s="27"/>
      <c r="Q1193" s="14"/>
    </row>
    <row r="1194" spans="1:17" x14ac:dyDescent="0.25">
      <c r="G1194" s="62"/>
    </row>
    <row r="1195" spans="1:17" x14ac:dyDescent="0.25">
      <c r="A1195" s="706" t="s">
        <v>0</v>
      </c>
      <c r="B1195" s="706"/>
      <c r="C1195" s="706"/>
      <c r="D1195" s="706"/>
      <c r="E1195" s="706"/>
      <c r="F1195" s="706"/>
      <c r="G1195" s="706"/>
      <c r="H1195" s="706"/>
      <c r="I1195" s="706"/>
      <c r="J1195" s="706"/>
      <c r="K1195" s="706"/>
      <c r="L1195" s="706"/>
      <c r="M1195" s="706"/>
      <c r="N1195" s="706"/>
      <c r="O1195" s="706"/>
      <c r="P1195" s="706"/>
      <c r="Q1195" s="706"/>
    </row>
    <row r="1196" spans="1:17" x14ac:dyDescent="0.25">
      <c r="A1196" s="713" t="s">
        <v>1</v>
      </c>
      <c r="B1196" s="713"/>
      <c r="C1196" s="713"/>
      <c r="D1196" s="713"/>
      <c r="E1196" s="713"/>
      <c r="F1196" s="713"/>
      <c r="G1196" s="713"/>
      <c r="H1196" s="713"/>
      <c r="I1196" s="713"/>
      <c r="J1196" s="713"/>
      <c r="K1196" s="713"/>
      <c r="L1196" s="713"/>
      <c r="M1196" s="713"/>
      <c r="N1196" s="713"/>
      <c r="O1196" s="713"/>
      <c r="P1196" s="713"/>
      <c r="Q1196" s="713"/>
    </row>
    <row r="1197" spans="1:17" x14ac:dyDescent="0.25">
      <c r="A1197" s="713" t="s">
        <v>2</v>
      </c>
      <c r="B1197" s="713"/>
      <c r="C1197" s="713"/>
      <c r="D1197" s="713"/>
      <c r="E1197" s="713"/>
      <c r="F1197" s="713"/>
      <c r="G1197" s="713"/>
      <c r="H1197" s="713"/>
      <c r="I1197" s="713"/>
      <c r="J1197" s="713"/>
      <c r="K1197" s="713"/>
      <c r="L1197" s="713"/>
      <c r="M1197" s="713"/>
      <c r="N1197" s="713"/>
      <c r="O1197" s="713"/>
      <c r="P1197" s="713"/>
      <c r="Q1197" s="713"/>
    </row>
    <row r="1198" spans="1:17" x14ac:dyDescent="0.25">
      <c r="A1198" s="713" t="s">
        <v>3</v>
      </c>
      <c r="B1198" s="713"/>
      <c r="C1198" s="713"/>
      <c r="D1198" s="713"/>
      <c r="E1198" s="713"/>
      <c r="F1198" s="713"/>
      <c r="G1198" s="713"/>
      <c r="H1198" s="713"/>
      <c r="I1198" s="713"/>
      <c r="J1198" s="713"/>
      <c r="K1198" s="713"/>
      <c r="L1198" s="713"/>
      <c r="M1198" s="713"/>
      <c r="N1198" s="713"/>
      <c r="O1198" s="713"/>
      <c r="P1198" s="713"/>
      <c r="Q1198" s="713"/>
    </row>
    <row r="1199" spans="1:17" x14ac:dyDescent="0.25">
      <c r="A1199" s="713" t="s">
        <v>494</v>
      </c>
      <c r="B1199" s="713"/>
      <c r="C1199" s="713"/>
      <c r="D1199" s="713"/>
      <c r="E1199" s="713"/>
      <c r="F1199" s="713"/>
      <c r="G1199" s="713"/>
      <c r="H1199" s="713"/>
      <c r="I1199" s="713"/>
      <c r="J1199" s="713"/>
      <c r="K1199" s="713"/>
      <c r="L1199" s="713"/>
      <c r="M1199" s="713"/>
      <c r="N1199" s="713"/>
      <c r="O1199" s="713"/>
      <c r="P1199" s="713"/>
      <c r="Q1199" s="713"/>
    </row>
    <row r="1200" spans="1:17" x14ac:dyDescent="0.25">
      <c r="A1200" s="714" t="s">
        <v>4</v>
      </c>
      <c r="B1200" s="714"/>
      <c r="C1200" s="714"/>
      <c r="D1200" s="714"/>
      <c r="E1200" s="714"/>
      <c r="F1200" s="714"/>
      <c r="G1200" s="714"/>
      <c r="H1200" s="714"/>
      <c r="I1200" s="714"/>
      <c r="J1200" s="714"/>
      <c r="K1200" s="714"/>
      <c r="L1200" s="714"/>
      <c r="M1200" s="714"/>
      <c r="N1200" s="714"/>
      <c r="O1200" s="714"/>
      <c r="P1200" s="714"/>
      <c r="Q1200" s="714"/>
    </row>
    <row r="1201" spans="1:17" x14ac:dyDescent="0.25">
      <c r="A1201" s="737" t="s">
        <v>102</v>
      </c>
      <c r="B1201" s="737"/>
      <c r="C1201" s="737"/>
      <c r="D1201" s="737"/>
      <c r="E1201" s="737"/>
      <c r="F1201" s="737"/>
      <c r="G1201" s="737"/>
      <c r="H1201" s="737"/>
      <c r="I1201" s="737"/>
      <c r="J1201" s="737"/>
      <c r="K1201" s="737"/>
      <c r="L1201" s="737"/>
      <c r="M1201" s="737"/>
      <c r="N1201" s="737"/>
      <c r="O1201" s="737"/>
      <c r="P1201" s="737"/>
      <c r="Q1201" s="737"/>
    </row>
    <row r="1202" spans="1:17" ht="18.75" thickBot="1" x14ac:dyDescent="0.3">
      <c r="A1202" s="87"/>
      <c r="B1202" s="87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87"/>
      <c r="P1202" s="87"/>
      <c r="Q1202" s="87"/>
    </row>
    <row r="1203" spans="1:17" ht="15.75" thickTop="1" x14ac:dyDescent="0.25">
      <c r="A1203" s="698" t="s">
        <v>6</v>
      </c>
      <c r="B1203" s="700" t="s">
        <v>7</v>
      </c>
      <c r="C1203" s="702" t="s">
        <v>8</v>
      </c>
      <c r="D1203" s="702" t="s">
        <v>9</v>
      </c>
      <c r="E1203" s="702" t="s">
        <v>10</v>
      </c>
      <c r="F1203" s="702" t="s">
        <v>11</v>
      </c>
      <c r="G1203" s="700" t="s">
        <v>12</v>
      </c>
      <c r="H1203" s="704" t="s">
        <v>13</v>
      </c>
      <c r="I1203" s="704" t="s">
        <v>14</v>
      </c>
      <c r="J1203" s="704" t="s">
        <v>15</v>
      </c>
      <c r="K1203" s="715" t="s">
        <v>16</v>
      </c>
      <c r="L1203" s="716"/>
      <c r="M1203" s="716"/>
      <c r="N1203" s="717"/>
      <c r="O1203" s="721" t="s">
        <v>17</v>
      </c>
      <c r="P1203" s="722"/>
      <c r="Q1203" s="708" t="s">
        <v>18</v>
      </c>
    </row>
    <row r="1204" spans="1:17" x14ac:dyDescent="0.25">
      <c r="A1204" s="699"/>
      <c r="B1204" s="701"/>
      <c r="C1204" s="703"/>
      <c r="D1204" s="703"/>
      <c r="E1204" s="703"/>
      <c r="F1204" s="703"/>
      <c r="G1204" s="701"/>
      <c r="H1204" s="705"/>
      <c r="I1204" s="705"/>
      <c r="J1204" s="705"/>
      <c r="K1204" s="718"/>
      <c r="L1204" s="719"/>
      <c r="M1204" s="719"/>
      <c r="N1204" s="720"/>
      <c r="O1204" s="723"/>
      <c r="P1204" s="724"/>
      <c r="Q1204" s="709"/>
    </row>
    <row r="1205" spans="1:17" x14ac:dyDescent="0.25">
      <c r="A1205" s="699"/>
      <c r="B1205" s="701"/>
      <c r="C1205" s="703"/>
      <c r="D1205" s="703"/>
      <c r="E1205" s="703"/>
      <c r="F1205" s="703"/>
      <c r="G1205" s="701"/>
      <c r="H1205" s="705"/>
      <c r="I1205" s="705"/>
      <c r="J1205" s="705"/>
      <c r="K1205" s="711" t="s">
        <v>19</v>
      </c>
      <c r="L1205" s="711" t="s">
        <v>20</v>
      </c>
      <c r="M1205" s="711" t="s">
        <v>21</v>
      </c>
      <c r="N1205" s="711" t="s">
        <v>22</v>
      </c>
      <c r="O1205" s="695" t="s">
        <v>23</v>
      </c>
      <c r="P1205" s="695" t="s">
        <v>24</v>
      </c>
      <c r="Q1205" s="709"/>
    </row>
    <row r="1206" spans="1:17" ht="15.75" thickBot="1" x14ac:dyDescent="0.3">
      <c r="A1206" s="727"/>
      <c r="B1206" s="725"/>
      <c r="C1206" s="707"/>
      <c r="D1206" s="707"/>
      <c r="E1206" s="707"/>
      <c r="F1206" s="707"/>
      <c r="G1206" s="725"/>
      <c r="H1206" s="696"/>
      <c r="I1206" s="696"/>
      <c r="J1206" s="696"/>
      <c r="K1206" s="712"/>
      <c r="L1206" s="712"/>
      <c r="M1206" s="712"/>
      <c r="N1206" s="712"/>
      <c r="O1206" s="696"/>
      <c r="P1206" s="696"/>
      <c r="Q1206" s="710"/>
    </row>
    <row r="1207" spans="1:17" ht="144.75" thickBot="1" x14ac:dyDescent="0.3">
      <c r="A1207" s="129">
        <v>1</v>
      </c>
      <c r="B1207" s="71">
        <v>35201</v>
      </c>
      <c r="C1207" s="164" t="s">
        <v>434</v>
      </c>
      <c r="D1207" s="165" t="s">
        <v>71</v>
      </c>
      <c r="E1207" s="165" t="s">
        <v>72</v>
      </c>
      <c r="F1207" s="71">
        <v>28</v>
      </c>
      <c r="G1207" s="164" t="s">
        <v>75</v>
      </c>
      <c r="H1207" s="599">
        <f>I1207/F1207</f>
        <v>5357.1428571428569</v>
      </c>
      <c r="I1207" s="599">
        <v>150000</v>
      </c>
      <c r="J1207" s="73" t="s">
        <v>28</v>
      </c>
      <c r="K1207" s="74">
        <v>0.25</v>
      </c>
      <c r="L1207" s="74">
        <v>0.25</v>
      </c>
      <c r="M1207" s="74">
        <v>0.25</v>
      </c>
      <c r="N1207" s="74">
        <v>0.25</v>
      </c>
      <c r="O1207" s="83" t="s">
        <v>29</v>
      </c>
      <c r="P1207" s="83"/>
      <c r="Q1207" s="151" t="s">
        <v>30</v>
      </c>
    </row>
    <row r="1208" spans="1:17" ht="15.75" thickTop="1" x14ac:dyDescent="0.25">
      <c r="G1208" s="62"/>
    </row>
    <row r="1209" spans="1:17" x14ac:dyDescent="0.25">
      <c r="G1209" s="62"/>
    </row>
    <row r="1210" spans="1:17" x14ac:dyDescent="0.25">
      <c r="G1210" s="62"/>
    </row>
    <row r="1211" spans="1:17" x14ac:dyDescent="0.25">
      <c r="G1211" s="62"/>
    </row>
    <row r="1212" spans="1:17" x14ac:dyDescent="0.25">
      <c r="G1212" s="62"/>
      <c r="I1212" s="61">
        <f>SUM(I1207:I1211)</f>
        <v>150000</v>
      </c>
    </row>
    <row r="1213" spans="1:17" x14ac:dyDescent="0.25">
      <c r="G1213" s="62"/>
    </row>
    <row r="1214" spans="1:17" ht="15" customHeight="1" x14ac:dyDescent="0.25">
      <c r="G1214" s="62"/>
    </row>
    <row r="1215" spans="1:17" x14ac:dyDescent="0.25">
      <c r="G1215" s="62"/>
    </row>
    <row r="1216" spans="1:17" ht="15.75" customHeight="1" x14ac:dyDescent="0.25">
      <c r="G1216" s="62"/>
    </row>
    <row r="1217" spans="7:9" x14ac:dyDescent="0.25">
      <c r="G1217" s="62"/>
    </row>
    <row r="1218" spans="7:9" ht="15" customHeight="1" x14ac:dyDescent="0.25">
      <c r="G1218" s="62"/>
    </row>
    <row r="1219" spans="7:9" x14ac:dyDescent="0.25">
      <c r="G1219" s="62"/>
    </row>
    <row r="1220" spans="7:9" ht="53.25" customHeight="1" x14ac:dyDescent="0.25">
      <c r="G1220" s="62"/>
    </row>
    <row r="1221" spans="7:9" ht="46.5" customHeight="1" x14ac:dyDescent="0.25">
      <c r="G1221" s="62"/>
    </row>
    <row r="1222" spans="7:9" ht="53.25" customHeight="1" x14ac:dyDescent="0.25">
      <c r="G1222" s="62"/>
    </row>
    <row r="1223" spans="7:9" x14ac:dyDescent="0.25">
      <c r="G1223" s="62"/>
    </row>
    <row r="1224" spans="7:9" x14ac:dyDescent="0.25">
      <c r="G1224" s="62"/>
    </row>
    <row r="1225" spans="7:9" x14ac:dyDescent="0.25">
      <c r="G1225" s="62"/>
    </row>
    <row r="1226" spans="7:9" x14ac:dyDescent="0.25">
      <c r="G1226" s="62"/>
    </row>
    <row r="1227" spans="7:9" x14ac:dyDescent="0.25">
      <c r="G1227" s="62"/>
    </row>
    <row r="1228" spans="7:9" x14ac:dyDescent="0.25">
      <c r="G1228" s="62"/>
    </row>
    <row r="1229" spans="7:9" x14ac:dyDescent="0.25">
      <c r="G1229" s="62"/>
    </row>
    <row r="1230" spans="7:9" x14ac:dyDescent="0.25">
      <c r="G1230" s="62"/>
      <c r="I1230" s="61"/>
    </row>
    <row r="1231" spans="7:9" x14ac:dyDescent="0.25">
      <c r="G1231" s="62"/>
    </row>
    <row r="1232" spans="7:9" x14ac:dyDescent="0.25">
      <c r="G1232" s="62"/>
    </row>
    <row r="1233" spans="1:17" x14ac:dyDescent="0.25">
      <c r="G1233" s="62"/>
    </row>
    <row r="1234" spans="1:17" x14ac:dyDescent="0.25">
      <c r="A1234" s="706" t="s">
        <v>0</v>
      </c>
      <c r="B1234" s="706"/>
      <c r="C1234" s="706"/>
      <c r="D1234" s="706"/>
      <c r="E1234" s="706"/>
      <c r="F1234" s="706"/>
      <c r="G1234" s="706"/>
      <c r="H1234" s="706"/>
      <c r="I1234" s="706"/>
      <c r="J1234" s="706"/>
      <c r="K1234" s="706"/>
      <c r="L1234" s="706"/>
      <c r="M1234" s="706"/>
      <c r="N1234" s="706"/>
      <c r="O1234" s="706"/>
      <c r="P1234" s="706"/>
      <c r="Q1234" s="706"/>
    </row>
    <row r="1235" spans="1:17" x14ac:dyDescent="0.25">
      <c r="A1235" s="713" t="s">
        <v>1</v>
      </c>
      <c r="B1235" s="713"/>
      <c r="C1235" s="713"/>
      <c r="D1235" s="713"/>
      <c r="E1235" s="713"/>
      <c r="F1235" s="713"/>
      <c r="G1235" s="713"/>
      <c r="H1235" s="713"/>
      <c r="I1235" s="713"/>
      <c r="J1235" s="713"/>
      <c r="K1235" s="713"/>
      <c r="L1235" s="713"/>
      <c r="M1235" s="713"/>
      <c r="N1235" s="713"/>
      <c r="O1235" s="713"/>
      <c r="P1235" s="713"/>
      <c r="Q1235" s="713"/>
    </row>
    <row r="1236" spans="1:17" x14ac:dyDescent="0.25">
      <c r="A1236" s="713" t="s">
        <v>2</v>
      </c>
      <c r="B1236" s="713"/>
      <c r="C1236" s="713"/>
      <c r="D1236" s="713"/>
      <c r="E1236" s="713"/>
      <c r="F1236" s="713"/>
      <c r="G1236" s="713"/>
      <c r="H1236" s="713"/>
      <c r="I1236" s="713"/>
      <c r="J1236" s="713"/>
      <c r="K1236" s="713"/>
      <c r="L1236" s="713"/>
      <c r="M1236" s="713"/>
      <c r="N1236" s="713"/>
      <c r="O1236" s="713"/>
      <c r="P1236" s="713"/>
      <c r="Q1236" s="713"/>
    </row>
    <row r="1237" spans="1:17" x14ac:dyDescent="0.25">
      <c r="A1237" s="713" t="s">
        <v>3</v>
      </c>
      <c r="B1237" s="713"/>
      <c r="C1237" s="713"/>
      <c r="D1237" s="713"/>
      <c r="E1237" s="713"/>
      <c r="F1237" s="713"/>
      <c r="G1237" s="713"/>
      <c r="H1237" s="713"/>
      <c r="I1237" s="713"/>
      <c r="J1237" s="713"/>
      <c r="K1237" s="713"/>
      <c r="L1237" s="713"/>
      <c r="M1237" s="713"/>
      <c r="N1237" s="713"/>
      <c r="O1237" s="713"/>
      <c r="P1237" s="713"/>
      <c r="Q1237" s="713"/>
    </row>
    <row r="1238" spans="1:17" x14ac:dyDescent="0.25">
      <c r="A1238" s="713" t="s">
        <v>494</v>
      </c>
      <c r="B1238" s="713"/>
      <c r="C1238" s="713"/>
      <c r="D1238" s="713"/>
      <c r="E1238" s="713"/>
      <c r="F1238" s="713"/>
      <c r="G1238" s="713"/>
      <c r="H1238" s="713"/>
      <c r="I1238" s="713"/>
      <c r="J1238" s="713"/>
      <c r="K1238" s="713"/>
      <c r="L1238" s="713"/>
      <c r="M1238" s="713"/>
      <c r="N1238" s="713"/>
      <c r="O1238" s="713"/>
      <c r="P1238" s="713"/>
      <c r="Q1238" s="713"/>
    </row>
    <row r="1239" spans="1:17" x14ac:dyDescent="0.25">
      <c r="A1239" s="726" t="s">
        <v>4</v>
      </c>
      <c r="B1239" s="726"/>
      <c r="C1239" s="726"/>
      <c r="D1239" s="726"/>
      <c r="E1239" s="726"/>
      <c r="F1239" s="726"/>
      <c r="G1239" s="726"/>
      <c r="H1239" s="726"/>
      <c r="I1239" s="726"/>
      <c r="J1239" s="726"/>
      <c r="K1239" s="726"/>
      <c r="L1239" s="726"/>
      <c r="M1239" s="726"/>
      <c r="N1239" s="726"/>
      <c r="O1239" s="726"/>
      <c r="P1239" s="726"/>
      <c r="Q1239" s="726"/>
    </row>
    <row r="1240" spans="1:17" x14ac:dyDescent="0.25">
      <c r="A1240" s="697" t="s">
        <v>103</v>
      </c>
      <c r="B1240" s="697"/>
      <c r="C1240" s="697"/>
      <c r="D1240" s="697"/>
      <c r="E1240" s="697"/>
      <c r="F1240" s="697"/>
      <c r="G1240" s="697"/>
      <c r="H1240" s="697"/>
      <c r="I1240" s="697"/>
      <c r="J1240" s="697"/>
      <c r="K1240" s="697"/>
      <c r="L1240" s="697"/>
      <c r="M1240" s="697"/>
      <c r="N1240" s="697"/>
      <c r="O1240" s="697"/>
      <c r="P1240" s="697"/>
      <c r="Q1240" s="697"/>
    </row>
    <row r="1241" spans="1:17" ht="18.75" thickBot="1" x14ac:dyDescent="0.3">
      <c r="A1241" s="2"/>
      <c r="B1241" s="2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2"/>
      <c r="P1241" s="2"/>
      <c r="Q1241" s="2"/>
    </row>
    <row r="1242" spans="1:17" ht="15.75" thickTop="1" x14ac:dyDescent="0.25">
      <c r="A1242" s="698" t="s">
        <v>6</v>
      </c>
      <c r="B1242" s="700" t="s">
        <v>7</v>
      </c>
      <c r="C1242" s="702" t="s">
        <v>8</v>
      </c>
      <c r="D1242" s="702" t="s">
        <v>9</v>
      </c>
      <c r="E1242" s="702" t="s">
        <v>10</v>
      </c>
      <c r="F1242" s="702" t="s">
        <v>11</v>
      </c>
      <c r="G1242" s="700" t="s">
        <v>12</v>
      </c>
      <c r="H1242" s="704" t="s">
        <v>13</v>
      </c>
      <c r="I1242" s="704" t="s">
        <v>14</v>
      </c>
      <c r="J1242" s="704" t="s">
        <v>15</v>
      </c>
      <c r="K1242" s="715" t="s">
        <v>16</v>
      </c>
      <c r="L1242" s="716"/>
      <c r="M1242" s="716"/>
      <c r="N1242" s="717"/>
      <c r="O1242" s="721" t="s">
        <v>17</v>
      </c>
      <c r="P1242" s="722"/>
      <c r="Q1242" s="708" t="s">
        <v>18</v>
      </c>
    </row>
    <row r="1243" spans="1:17" x14ac:dyDescent="0.25">
      <c r="A1243" s="699"/>
      <c r="B1243" s="701"/>
      <c r="C1243" s="703"/>
      <c r="D1243" s="703"/>
      <c r="E1243" s="703"/>
      <c r="F1243" s="703"/>
      <c r="G1243" s="701"/>
      <c r="H1243" s="705"/>
      <c r="I1243" s="705"/>
      <c r="J1243" s="705"/>
      <c r="K1243" s="718"/>
      <c r="L1243" s="719"/>
      <c r="M1243" s="719"/>
      <c r="N1243" s="720"/>
      <c r="O1243" s="723"/>
      <c r="P1243" s="724"/>
      <c r="Q1243" s="709"/>
    </row>
    <row r="1244" spans="1:17" x14ac:dyDescent="0.25">
      <c r="A1244" s="699"/>
      <c r="B1244" s="701"/>
      <c r="C1244" s="703"/>
      <c r="D1244" s="703"/>
      <c r="E1244" s="703"/>
      <c r="F1244" s="703"/>
      <c r="G1244" s="701"/>
      <c r="H1244" s="705"/>
      <c r="I1244" s="705"/>
      <c r="J1244" s="705"/>
      <c r="K1244" s="711" t="s">
        <v>19</v>
      </c>
      <c r="L1244" s="711" t="s">
        <v>20</v>
      </c>
      <c r="M1244" s="711" t="s">
        <v>21</v>
      </c>
      <c r="N1244" s="711" t="s">
        <v>22</v>
      </c>
      <c r="O1244" s="695" t="s">
        <v>23</v>
      </c>
      <c r="P1244" s="695" t="s">
        <v>24</v>
      </c>
      <c r="Q1244" s="709"/>
    </row>
    <row r="1245" spans="1:17" ht="15.75" thickBot="1" x14ac:dyDescent="0.3">
      <c r="A1245" s="727"/>
      <c r="B1245" s="725"/>
      <c r="C1245" s="707"/>
      <c r="D1245" s="707"/>
      <c r="E1245" s="707"/>
      <c r="F1245" s="707"/>
      <c r="G1245" s="725"/>
      <c r="H1245" s="696"/>
      <c r="I1245" s="696"/>
      <c r="J1245" s="696"/>
      <c r="K1245" s="712"/>
      <c r="L1245" s="712"/>
      <c r="M1245" s="712"/>
      <c r="N1245" s="712"/>
      <c r="O1245" s="696"/>
      <c r="P1245" s="696"/>
      <c r="Q1245" s="710"/>
    </row>
    <row r="1246" spans="1:17" ht="144.75" thickBot="1" x14ac:dyDescent="0.3">
      <c r="A1246" s="412">
        <v>1</v>
      </c>
      <c r="B1246" s="413">
        <v>35302</v>
      </c>
      <c r="C1246" s="633" t="s">
        <v>435</v>
      </c>
      <c r="D1246" s="170" t="s">
        <v>71</v>
      </c>
      <c r="E1246" s="170" t="s">
        <v>26</v>
      </c>
      <c r="F1246" s="71">
        <v>102</v>
      </c>
      <c r="G1246" s="164" t="s">
        <v>75</v>
      </c>
      <c r="H1246" s="171">
        <v>1000</v>
      </c>
      <c r="I1246" s="171">
        <v>102000</v>
      </c>
      <c r="J1246" s="88" t="s">
        <v>28</v>
      </c>
      <c r="K1246" s="89">
        <v>0</v>
      </c>
      <c r="L1246" s="89">
        <v>0.5</v>
      </c>
      <c r="M1246" s="89">
        <v>0.5</v>
      </c>
      <c r="N1246" s="89">
        <v>0</v>
      </c>
      <c r="O1246" s="90" t="s">
        <v>29</v>
      </c>
      <c r="P1246" s="88"/>
      <c r="Q1246" s="239" t="s">
        <v>30</v>
      </c>
    </row>
    <row r="1247" spans="1:17" ht="15.75" thickTop="1" x14ac:dyDescent="0.25">
      <c r="A1247" s="1"/>
      <c r="B1247" s="1"/>
      <c r="C1247" s="1"/>
      <c r="D1247" s="1"/>
      <c r="E1247" s="1"/>
      <c r="F1247" s="1"/>
      <c r="G1247" s="51"/>
      <c r="H1247" s="1"/>
      <c r="I1247" s="1"/>
      <c r="J1247" s="1"/>
      <c r="K1247" s="1"/>
      <c r="L1247" s="1"/>
      <c r="M1247" s="1"/>
      <c r="N1247" s="1"/>
      <c r="O1247" s="1"/>
      <c r="P1247" s="1"/>
      <c r="Q1247" s="1"/>
    </row>
    <row r="1248" spans="1:17" x14ac:dyDescent="0.25">
      <c r="A1248" s="1"/>
      <c r="B1248" s="1"/>
      <c r="C1248" s="1"/>
      <c r="D1248" s="1"/>
      <c r="E1248" s="1"/>
      <c r="F1248" s="1"/>
      <c r="G1248" s="51"/>
      <c r="H1248" s="1"/>
      <c r="I1248" s="1"/>
      <c r="J1248" s="1"/>
      <c r="K1248" s="1"/>
      <c r="L1248" s="1"/>
      <c r="M1248" s="1"/>
      <c r="N1248" s="1"/>
      <c r="O1248" s="1"/>
      <c r="P1248" s="1"/>
      <c r="Q1248" s="1"/>
    </row>
    <row r="1249" spans="1:17" x14ac:dyDescent="0.25">
      <c r="A1249" s="1"/>
      <c r="B1249" s="1"/>
      <c r="C1249" s="1"/>
      <c r="D1249" s="1"/>
      <c r="E1249" s="1"/>
      <c r="F1249" s="1"/>
      <c r="G1249" s="51"/>
      <c r="H1249" s="1"/>
      <c r="I1249" s="44"/>
      <c r="J1249" s="1"/>
      <c r="K1249" s="1"/>
      <c r="L1249" s="1"/>
      <c r="M1249" s="1"/>
      <c r="N1249" s="1"/>
      <c r="O1249" s="1"/>
      <c r="P1249" s="1"/>
      <c r="Q1249" s="1"/>
    </row>
    <row r="1250" spans="1:17" x14ac:dyDescent="0.25">
      <c r="A1250" s="1"/>
      <c r="B1250" s="1"/>
      <c r="C1250" s="1"/>
      <c r="D1250" s="1"/>
      <c r="E1250" s="1"/>
      <c r="F1250" s="1"/>
      <c r="G1250" s="51"/>
      <c r="H1250" s="1"/>
      <c r="I1250" s="44">
        <f>SUM(I1246:I1249)</f>
        <v>102000</v>
      </c>
      <c r="J1250" s="1"/>
      <c r="K1250" s="1"/>
      <c r="L1250" s="1"/>
      <c r="M1250" s="1"/>
      <c r="N1250" s="1"/>
      <c r="O1250" s="1"/>
      <c r="P1250" s="1"/>
      <c r="Q1250" s="1"/>
    </row>
    <row r="1251" spans="1:17" x14ac:dyDescent="0.25">
      <c r="A1251" s="1"/>
      <c r="B1251" s="1"/>
      <c r="C1251" s="1"/>
      <c r="D1251" s="1"/>
      <c r="E1251" s="1"/>
      <c r="F1251" s="1"/>
      <c r="G1251" s="51"/>
      <c r="H1251" s="1"/>
      <c r="I1251" s="1"/>
      <c r="J1251" s="1"/>
      <c r="K1251" s="1"/>
      <c r="L1251" s="1"/>
      <c r="M1251" s="1"/>
      <c r="N1251" s="1"/>
      <c r="O1251" s="1"/>
      <c r="P1251" s="1"/>
      <c r="Q1251" s="1"/>
    </row>
    <row r="1252" spans="1:17" x14ac:dyDescent="0.25">
      <c r="A1252" s="1"/>
      <c r="B1252" s="1"/>
      <c r="C1252" s="1"/>
      <c r="D1252" s="1"/>
      <c r="E1252" s="1"/>
      <c r="F1252" s="1"/>
      <c r="G1252" s="51"/>
      <c r="H1252" s="1"/>
      <c r="I1252" s="1"/>
      <c r="J1252" s="1"/>
      <c r="K1252" s="1"/>
      <c r="L1252" s="1"/>
      <c r="M1252" s="1"/>
      <c r="N1252" s="1"/>
      <c r="O1252" s="1"/>
      <c r="P1252" s="1"/>
      <c r="Q1252" s="1"/>
    </row>
    <row r="1253" spans="1:17" x14ac:dyDescent="0.25">
      <c r="A1253" s="1"/>
      <c r="B1253" s="1"/>
      <c r="C1253" s="1"/>
      <c r="D1253" s="1"/>
      <c r="E1253" s="1"/>
      <c r="F1253" s="1"/>
      <c r="G1253" s="51"/>
      <c r="H1253" s="1"/>
      <c r="I1253" s="1"/>
      <c r="J1253" s="1"/>
      <c r="K1253" s="1"/>
      <c r="L1253" s="1"/>
      <c r="M1253" s="1"/>
      <c r="N1253" s="1"/>
      <c r="O1253" s="1"/>
      <c r="P1253" s="1"/>
      <c r="Q1253" s="1"/>
    </row>
    <row r="1254" spans="1:17" x14ac:dyDescent="0.25">
      <c r="A1254" s="1"/>
      <c r="B1254" s="1"/>
      <c r="C1254" s="1"/>
      <c r="D1254" s="1"/>
      <c r="E1254" s="1"/>
      <c r="F1254" s="1"/>
      <c r="G1254" s="51"/>
      <c r="H1254" s="1"/>
      <c r="I1254" s="1"/>
      <c r="J1254" s="1"/>
      <c r="K1254" s="1"/>
      <c r="L1254" s="1"/>
      <c r="M1254" s="1"/>
      <c r="N1254" s="1"/>
      <c r="O1254" s="1"/>
      <c r="P1254" s="1"/>
      <c r="Q1254" s="1"/>
    </row>
    <row r="1255" spans="1:17" ht="15" customHeight="1" x14ac:dyDescent="0.25">
      <c r="A1255" s="1"/>
      <c r="B1255" s="1"/>
      <c r="C1255" s="1"/>
      <c r="D1255" s="1"/>
      <c r="E1255" s="1"/>
      <c r="F1255" s="1"/>
      <c r="G1255" s="51"/>
      <c r="H1255" s="1"/>
      <c r="I1255" s="1"/>
      <c r="J1255" s="1"/>
      <c r="K1255" s="1"/>
      <c r="L1255" s="1"/>
      <c r="M1255" s="1"/>
      <c r="N1255" s="1"/>
      <c r="O1255" s="1"/>
      <c r="P1255" s="1"/>
      <c r="Q1255" s="1"/>
    </row>
    <row r="1256" spans="1:17" x14ac:dyDescent="0.25">
      <c r="A1256" s="1"/>
      <c r="B1256" s="1"/>
      <c r="C1256" s="1"/>
      <c r="D1256" s="1"/>
      <c r="E1256" s="1"/>
      <c r="F1256" s="1"/>
      <c r="G1256" s="51"/>
      <c r="H1256" s="1"/>
      <c r="I1256" s="1"/>
      <c r="J1256" s="1"/>
      <c r="K1256" s="1"/>
      <c r="L1256" s="1"/>
      <c r="M1256" s="1"/>
      <c r="N1256" s="1"/>
      <c r="O1256" s="1"/>
      <c r="P1256" s="1"/>
      <c r="Q1256" s="1"/>
    </row>
    <row r="1257" spans="1:17" ht="15.75" customHeight="1" x14ac:dyDescent="0.25">
      <c r="A1257" s="1"/>
      <c r="B1257" s="1"/>
      <c r="C1257" s="1"/>
      <c r="D1257" s="1"/>
      <c r="E1257" s="1"/>
      <c r="F1257" s="1"/>
      <c r="G1257" s="51"/>
      <c r="H1257" s="1"/>
      <c r="I1257" s="1"/>
      <c r="J1257" s="1"/>
      <c r="K1257" s="1"/>
      <c r="L1257" s="1"/>
      <c r="M1257" s="1"/>
      <c r="N1257" s="1"/>
      <c r="O1257" s="1"/>
      <c r="P1257" s="1"/>
      <c r="Q1257" s="1"/>
    </row>
    <row r="1258" spans="1:17" x14ac:dyDescent="0.25">
      <c r="A1258" s="1"/>
      <c r="B1258" s="1"/>
      <c r="C1258" s="1"/>
      <c r="D1258" s="1"/>
      <c r="E1258" s="1"/>
      <c r="F1258" s="1"/>
      <c r="G1258" s="51"/>
      <c r="H1258" s="1"/>
      <c r="I1258" s="1"/>
      <c r="J1258" s="1"/>
      <c r="K1258" s="1"/>
      <c r="L1258" s="1"/>
      <c r="M1258" s="1"/>
      <c r="N1258" s="1"/>
      <c r="O1258" s="1"/>
      <c r="P1258" s="1"/>
      <c r="Q1258" s="1"/>
    </row>
    <row r="1259" spans="1:17" ht="15" customHeight="1" x14ac:dyDescent="0.25">
      <c r="A1259" s="1"/>
      <c r="B1259" s="1"/>
      <c r="C1259" s="1"/>
      <c r="D1259" s="1"/>
      <c r="E1259" s="1"/>
      <c r="F1259" s="1"/>
      <c r="G1259" s="51"/>
      <c r="H1259" s="1"/>
      <c r="I1259" s="1"/>
      <c r="J1259" s="1"/>
      <c r="K1259" s="1"/>
      <c r="L1259" s="1"/>
      <c r="M1259" s="1"/>
      <c r="N1259" s="1"/>
      <c r="O1259" s="1"/>
      <c r="P1259" s="1"/>
      <c r="Q1259" s="1"/>
    </row>
    <row r="1260" spans="1:17" x14ac:dyDescent="0.25">
      <c r="A1260" s="1"/>
      <c r="B1260" s="1"/>
      <c r="C1260" s="1"/>
      <c r="D1260" s="1"/>
      <c r="E1260" s="1"/>
      <c r="F1260" s="1"/>
      <c r="G1260" s="51"/>
      <c r="H1260" s="1"/>
      <c r="I1260" s="1"/>
      <c r="J1260" s="1"/>
      <c r="K1260" s="1"/>
      <c r="L1260" s="1"/>
      <c r="M1260" s="1"/>
      <c r="N1260" s="1"/>
      <c r="O1260" s="1"/>
      <c r="P1260" s="1"/>
      <c r="Q1260" s="1"/>
    </row>
    <row r="1261" spans="1:17" ht="62.25" customHeight="1" x14ac:dyDescent="0.25">
      <c r="A1261" s="1"/>
      <c r="B1261" s="1"/>
      <c r="C1261" s="1"/>
      <c r="D1261" s="1"/>
      <c r="E1261" s="1"/>
      <c r="F1261" s="1"/>
      <c r="G1261" s="51"/>
      <c r="H1261" s="1"/>
      <c r="I1261" s="1"/>
      <c r="J1261" s="1"/>
      <c r="K1261" s="1"/>
      <c r="L1261" s="1"/>
      <c r="M1261" s="1"/>
      <c r="N1261" s="1"/>
      <c r="O1261" s="1"/>
      <c r="P1261" s="1"/>
      <c r="Q1261" s="1"/>
    </row>
    <row r="1262" spans="1:17" ht="32.25" customHeight="1" x14ac:dyDescent="0.25">
      <c r="A1262" s="1"/>
      <c r="B1262" s="1"/>
      <c r="C1262" s="1"/>
      <c r="D1262" s="1"/>
      <c r="E1262" s="1"/>
      <c r="F1262" s="1"/>
      <c r="G1262" s="51"/>
      <c r="H1262" s="1"/>
      <c r="I1262" s="1"/>
      <c r="J1262" s="1"/>
      <c r="K1262" s="1"/>
      <c r="L1262" s="1"/>
      <c r="M1262" s="1"/>
      <c r="N1262" s="1"/>
      <c r="O1262" s="1"/>
      <c r="P1262" s="1"/>
      <c r="Q1262" s="1"/>
    </row>
    <row r="1263" spans="1:17" ht="33.75" customHeight="1" x14ac:dyDescent="0.25">
      <c r="A1263" s="1"/>
      <c r="B1263" s="1"/>
      <c r="C1263" s="1"/>
      <c r="D1263" s="1"/>
      <c r="E1263" s="1"/>
      <c r="F1263" s="1"/>
      <c r="G1263" s="51"/>
      <c r="H1263" s="1"/>
      <c r="I1263" s="1"/>
      <c r="J1263" s="1"/>
      <c r="K1263" s="1"/>
      <c r="L1263" s="1"/>
      <c r="M1263" s="1"/>
      <c r="N1263" s="1"/>
      <c r="O1263" s="1"/>
      <c r="P1263" s="1"/>
      <c r="Q1263" s="1"/>
    </row>
    <row r="1264" spans="1:17" ht="54" customHeight="1" x14ac:dyDescent="0.25">
      <c r="A1264" s="1"/>
      <c r="B1264" s="1"/>
      <c r="C1264" s="1"/>
      <c r="D1264" s="1"/>
      <c r="E1264" s="1"/>
      <c r="F1264" s="1"/>
      <c r="G1264" s="51"/>
      <c r="H1264" s="1"/>
      <c r="I1264" s="1"/>
      <c r="J1264" s="1"/>
      <c r="K1264" s="1"/>
      <c r="L1264" s="1"/>
      <c r="M1264" s="1"/>
      <c r="N1264" s="1"/>
      <c r="O1264" s="1"/>
      <c r="P1264" s="1"/>
      <c r="Q1264" s="1"/>
    </row>
    <row r="1265" spans="1:17" ht="71.25" customHeight="1" x14ac:dyDescent="0.25">
      <c r="A1265" s="1"/>
      <c r="B1265" s="1"/>
      <c r="C1265" s="1"/>
      <c r="D1265" s="1"/>
      <c r="E1265" s="1"/>
      <c r="F1265" s="1"/>
      <c r="G1265" s="51"/>
      <c r="H1265" s="1"/>
      <c r="I1265" s="1"/>
      <c r="J1265" s="1"/>
      <c r="K1265" s="1"/>
      <c r="L1265" s="1"/>
      <c r="M1265" s="1"/>
      <c r="N1265" s="1"/>
      <c r="O1265" s="1"/>
      <c r="P1265" s="1"/>
      <c r="Q1265" s="1"/>
    </row>
    <row r="1266" spans="1:17" x14ac:dyDescent="0.25">
      <c r="A1266" s="1"/>
      <c r="B1266" s="1"/>
      <c r="C1266" s="1"/>
      <c r="D1266" s="1"/>
      <c r="E1266" s="1"/>
      <c r="F1266" s="1"/>
      <c r="G1266" s="51"/>
      <c r="H1266" s="1"/>
      <c r="I1266" s="1"/>
      <c r="J1266" s="1"/>
      <c r="K1266" s="1"/>
      <c r="L1266" s="1"/>
      <c r="M1266" s="1"/>
      <c r="N1266" s="1"/>
      <c r="O1266" s="1"/>
      <c r="P1266" s="1"/>
      <c r="Q1266" s="1"/>
    </row>
    <row r="1267" spans="1:17" x14ac:dyDescent="0.25">
      <c r="A1267" s="1"/>
      <c r="B1267" s="1"/>
      <c r="C1267" s="1"/>
      <c r="D1267" s="1"/>
      <c r="E1267" s="1"/>
      <c r="F1267" s="1"/>
      <c r="G1267" s="51"/>
      <c r="H1267" s="1"/>
      <c r="I1267" s="1"/>
      <c r="J1267" s="1"/>
      <c r="K1267" s="1"/>
      <c r="L1267" s="1"/>
      <c r="M1267" s="1"/>
      <c r="N1267" s="1"/>
      <c r="O1267" s="1"/>
      <c r="P1267" s="1"/>
      <c r="Q1267" s="1"/>
    </row>
    <row r="1268" spans="1:17" x14ac:dyDescent="0.25">
      <c r="A1268" s="1"/>
      <c r="B1268" s="1"/>
      <c r="C1268" s="1"/>
      <c r="D1268" s="1"/>
      <c r="E1268" s="1"/>
      <c r="F1268" s="1"/>
      <c r="G1268" s="51"/>
      <c r="H1268" s="1"/>
      <c r="I1268" s="1"/>
      <c r="J1268" s="1"/>
      <c r="K1268" s="1"/>
      <c r="L1268" s="1"/>
      <c r="M1268" s="1"/>
      <c r="N1268" s="1"/>
      <c r="O1268" s="1"/>
      <c r="P1268" s="1"/>
      <c r="Q1268" s="1"/>
    </row>
    <row r="1269" spans="1:17" x14ac:dyDescent="0.25">
      <c r="A1269" s="1"/>
      <c r="B1269" s="1"/>
      <c r="C1269" s="1"/>
      <c r="D1269" s="1"/>
      <c r="E1269" s="1"/>
      <c r="F1269" s="1"/>
      <c r="G1269" s="51"/>
      <c r="H1269" s="1"/>
      <c r="I1269" s="1"/>
      <c r="J1269" s="1"/>
      <c r="K1269" s="1"/>
      <c r="L1269" s="1"/>
      <c r="M1269" s="1"/>
      <c r="N1269" s="1"/>
      <c r="O1269" s="1"/>
      <c r="P1269" s="1"/>
      <c r="Q1269" s="1"/>
    </row>
    <row r="1270" spans="1:17" x14ac:dyDescent="0.25">
      <c r="A1270" s="1"/>
      <c r="B1270" s="1"/>
      <c r="C1270" s="1"/>
      <c r="D1270" s="1"/>
      <c r="E1270" s="1"/>
      <c r="F1270" s="1"/>
      <c r="G1270" s="51"/>
      <c r="H1270" s="1"/>
      <c r="I1270" s="1"/>
      <c r="J1270" s="1"/>
      <c r="K1270" s="1"/>
      <c r="L1270" s="1"/>
      <c r="M1270" s="1"/>
      <c r="N1270" s="1"/>
      <c r="O1270" s="1"/>
      <c r="P1270" s="1"/>
      <c r="Q1270" s="1"/>
    </row>
    <row r="1271" spans="1:17" x14ac:dyDescent="0.25">
      <c r="A1271" s="1"/>
      <c r="B1271" s="1"/>
      <c r="C1271" s="1"/>
      <c r="D1271" s="1"/>
      <c r="E1271" s="1"/>
      <c r="F1271" s="1"/>
      <c r="G1271" s="51"/>
      <c r="H1271" s="1"/>
      <c r="I1271" s="1"/>
      <c r="J1271" s="1"/>
      <c r="K1271" s="1"/>
      <c r="L1271" s="1"/>
      <c r="M1271" s="1"/>
      <c r="N1271" s="1"/>
      <c r="O1271" s="1"/>
      <c r="P1271" s="1"/>
      <c r="Q1271" s="1"/>
    </row>
    <row r="1272" spans="1:17" x14ac:dyDescent="0.25">
      <c r="A1272" s="1"/>
      <c r="B1272" s="1"/>
      <c r="C1272" s="1"/>
      <c r="D1272" s="1"/>
      <c r="E1272" s="1"/>
      <c r="F1272" s="1"/>
      <c r="G1272" s="51"/>
      <c r="H1272" s="1"/>
      <c r="I1272" s="1"/>
      <c r="J1272" s="1"/>
      <c r="K1272" s="1"/>
      <c r="L1272" s="1"/>
      <c r="M1272" s="1"/>
      <c r="N1272" s="1"/>
      <c r="O1272" s="1"/>
      <c r="P1272" s="1"/>
      <c r="Q1272" s="1"/>
    </row>
    <row r="1273" spans="1:17" x14ac:dyDescent="0.25">
      <c r="A1273" s="706" t="s">
        <v>0</v>
      </c>
      <c r="B1273" s="706"/>
      <c r="C1273" s="706"/>
      <c r="D1273" s="706"/>
      <c r="E1273" s="706"/>
      <c r="F1273" s="706"/>
      <c r="G1273" s="706"/>
      <c r="H1273" s="706"/>
      <c r="I1273" s="706"/>
      <c r="J1273" s="706"/>
      <c r="K1273" s="706"/>
      <c r="L1273" s="706"/>
      <c r="M1273" s="706"/>
      <c r="N1273" s="706"/>
      <c r="O1273" s="706"/>
      <c r="P1273" s="706"/>
      <c r="Q1273" s="706"/>
    </row>
    <row r="1274" spans="1:17" x14ac:dyDescent="0.25">
      <c r="A1274" s="713" t="s">
        <v>1</v>
      </c>
      <c r="B1274" s="713"/>
      <c r="C1274" s="713"/>
      <c r="D1274" s="713"/>
      <c r="E1274" s="713"/>
      <c r="F1274" s="713"/>
      <c r="G1274" s="713"/>
      <c r="H1274" s="713"/>
      <c r="I1274" s="713"/>
      <c r="J1274" s="713"/>
      <c r="K1274" s="713"/>
      <c r="L1274" s="713"/>
      <c r="M1274" s="713"/>
      <c r="N1274" s="713"/>
      <c r="O1274" s="713"/>
      <c r="P1274" s="713"/>
      <c r="Q1274" s="713"/>
    </row>
    <row r="1275" spans="1:17" x14ac:dyDescent="0.25">
      <c r="A1275" s="713" t="s">
        <v>2</v>
      </c>
      <c r="B1275" s="713"/>
      <c r="C1275" s="713"/>
      <c r="D1275" s="713"/>
      <c r="E1275" s="713"/>
      <c r="F1275" s="713"/>
      <c r="G1275" s="713"/>
      <c r="H1275" s="713"/>
      <c r="I1275" s="713"/>
      <c r="J1275" s="713"/>
      <c r="K1275" s="713"/>
      <c r="L1275" s="713"/>
      <c r="M1275" s="713"/>
      <c r="N1275" s="713"/>
      <c r="O1275" s="713"/>
      <c r="P1275" s="713"/>
      <c r="Q1275" s="713"/>
    </row>
    <row r="1276" spans="1:17" x14ac:dyDescent="0.25">
      <c r="A1276" s="713" t="s">
        <v>3</v>
      </c>
      <c r="B1276" s="713"/>
      <c r="C1276" s="713"/>
      <c r="D1276" s="713"/>
      <c r="E1276" s="713"/>
      <c r="F1276" s="713"/>
      <c r="G1276" s="713"/>
      <c r="H1276" s="713"/>
      <c r="I1276" s="713"/>
      <c r="J1276" s="713"/>
      <c r="K1276" s="713"/>
      <c r="L1276" s="713"/>
      <c r="M1276" s="713"/>
      <c r="N1276" s="713"/>
      <c r="O1276" s="713"/>
      <c r="P1276" s="713"/>
      <c r="Q1276" s="713"/>
    </row>
    <row r="1277" spans="1:17" x14ac:dyDescent="0.25">
      <c r="A1277" s="713" t="s">
        <v>494</v>
      </c>
      <c r="B1277" s="713"/>
      <c r="C1277" s="713"/>
      <c r="D1277" s="713"/>
      <c r="E1277" s="713"/>
      <c r="F1277" s="713"/>
      <c r="G1277" s="713"/>
      <c r="H1277" s="713"/>
      <c r="I1277" s="713"/>
      <c r="J1277" s="713"/>
      <c r="K1277" s="713"/>
      <c r="L1277" s="713"/>
      <c r="M1277" s="713"/>
      <c r="N1277" s="713"/>
      <c r="O1277" s="713"/>
      <c r="P1277" s="713"/>
      <c r="Q1277" s="713"/>
    </row>
    <row r="1278" spans="1:17" x14ac:dyDescent="0.25">
      <c r="A1278" s="726" t="s">
        <v>4</v>
      </c>
      <c r="B1278" s="726"/>
      <c r="C1278" s="726"/>
      <c r="D1278" s="726"/>
      <c r="E1278" s="726"/>
      <c r="F1278" s="726"/>
      <c r="G1278" s="726"/>
      <c r="H1278" s="726"/>
      <c r="I1278" s="726"/>
      <c r="J1278" s="726"/>
      <c r="K1278" s="726"/>
      <c r="L1278" s="726"/>
      <c r="M1278" s="726"/>
      <c r="N1278" s="726"/>
      <c r="O1278" s="726"/>
      <c r="P1278" s="726"/>
      <c r="Q1278" s="726"/>
    </row>
    <row r="1279" spans="1:17" x14ac:dyDescent="0.25">
      <c r="A1279" s="697" t="s">
        <v>104</v>
      </c>
      <c r="B1279" s="697"/>
      <c r="C1279" s="697"/>
      <c r="D1279" s="697"/>
      <c r="E1279" s="697"/>
      <c r="F1279" s="697"/>
      <c r="G1279" s="697"/>
      <c r="H1279" s="697"/>
      <c r="I1279" s="697"/>
      <c r="J1279" s="697"/>
      <c r="K1279" s="697"/>
      <c r="L1279" s="697"/>
      <c r="M1279" s="697"/>
      <c r="N1279" s="697"/>
      <c r="O1279" s="697"/>
      <c r="P1279" s="697"/>
      <c r="Q1279" s="697"/>
    </row>
    <row r="1280" spans="1:17" ht="18.75" thickBot="1" x14ac:dyDescent="0.3">
      <c r="A1280" s="2"/>
      <c r="B1280" s="2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2"/>
      <c r="P1280" s="2"/>
      <c r="Q1280" s="2"/>
    </row>
    <row r="1281" spans="1:17" ht="15.75" thickTop="1" x14ac:dyDescent="0.25">
      <c r="A1281" s="698" t="s">
        <v>6</v>
      </c>
      <c r="B1281" s="700" t="s">
        <v>7</v>
      </c>
      <c r="C1281" s="702" t="s">
        <v>8</v>
      </c>
      <c r="D1281" s="702" t="s">
        <v>9</v>
      </c>
      <c r="E1281" s="702" t="s">
        <v>10</v>
      </c>
      <c r="F1281" s="702" t="s">
        <v>11</v>
      </c>
      <c r="G1281" s="700" t="s">
        <v>12</v>
      </c>
      <c r="H1281" s="704" t="s">
        <v>13</v>
      </c>
      <c r="I1281" s="704" t="s">
        <v>14</v>
      </c>
      <c r="J1281" s="704" t="s">
        <v>15</v>
      </c>
      <c r="K1281" s="715" t="s">
        <v>16</v>
      </c>
      <c r="L1281" s="716"/>
      <c r="M1281" s="716"/>
      <c r="N1281" s="717"/>
      <c r="O1281" s="721" t="s">
        <v>17</v>
      </c>
      <c r="P1281" s="722"/>
      <c r="Q1281" s="708" t="s">
        <v>18</v>
      </c>
    </row>
    <row r="1282" spans="1:17" x14ac:dyDescent="0.25">
      <c r="A1282" s="699"/>
      <c r="B1282" s="701"/>
      <c r="C1282" s="703"/>
      <c r="D1282" s="703"/>
      <c r="E1282" s="703"/>
      <c r="F1282" s="703"/>
      <c r="G1282" s="701"/>
      <c r="H1282" s="705"/>
      <c r="I1282" s="705"/>
      <c r="J1282" s="705"/>
      <c r="K1282" s="718"/>
      <c r="L1282" s="719"/>
      <c r="M1282" s="719"/>
      <c r="N1282" s="720"/>
      <c r="O1282" s="723"/>
      <c r="P1282" s="724"/>
      <c r="Q1282" s="709"/>
    </row>
    <row r="1283" spans="1:17" x14ac:dyDescent="0.25">
      <c r="A1283" s="699"/>
      <c r="B1283" s="701"/>
      <c r="C1283" s="703"/>
      <c r="D1283" s="703"/>
      <c r="E1283" s="703"/>
      <c r="F1283" s="703"/>
      <c r="G1283" s="701"/>
      <c r="H1283" s="705"/>
      <c r="I1283" s="705"/>
      <c r="J1283" s="705"/>
      <c r="K1283" s="711" t="s">
        <v>19</v>
      </c>
      <c r="L1283" s="711" t="s">
        <v>20</v>
      </c>
      <c r="M1283" s="711" t="s">
        <v>21</v>
      </c>
      <c r="N1283" s="711" t="s">
        <v>22</v>
      </c>
      <c r="O1283" s="695" t="s">
        <v>23</v>
      </c>
      <c r="P1283" s="695" t="s">
        <v>24</v>
      </c>
      <c r="Q1283" s="709"/>
    </row>
    <row r="1284" spans="1:17" ht="15.75" thickBot="1" x14ac:dyDescent="0.3">
      <c r="A1284" s="727"/>
      <c r="B1284" s="725"/>
      <c r="C1284" s="707"/>
      <c r="D1284" s="707"/>
      <c r="E1284" s="707"/>
      <c r="F1284" s="707"/>
      <c r="G1284" s="725"/>
      <c r="H1284" s="696"/>
      <c r="I1284" s="696"/>
      <c r="J1284" s="696"/>
      <c r="K1284" s="712"/>
      <c r="L1284" s="712"/>
      <c r="M1284" s="712"/>
      <c r="N1284" s="712"/>
      <c r="O1284" s="696"/>
      <c r="P1284" s="696"/>
      <c r="Q1284" s="710"/>
    </row>
    <row r="1285" spans="1:17" ht="96" x14ac:dyDescent="0.25">
      <c r="A1285" s="294">
        <v>1</v>
      </c>
      <c r="B1285" s="295">
        <v>35501</v>
      </c>
      <c r="C1285" s="634" t="s">
        <v>436</v>
      </c>
      <c r="D1285" s="762" t="s">
        <v>71</v>
      </c>
      <c r="E1285" s="731" t="s">
        <v>26</v>
      </c>
      <c r="F1285" s="278">
        <v>63</v>
      </c>
      <c r="G1285" s="166" t="s">
        <v>75</v>
      </c>
      <c r="H1285" s="296">
        <v>13010</v>
      </c>
      <c r="I1285" s="279">
        <v>445650</v>
      </c>
      <c r="J1285" s="278" t="s">
        <v>28</v>
      </c>
      <c r="K1285" s="297">
        <v>0.25</v>
      </c>
      <c r="L1285" s="297">
        <v>0.25</v>
      </c>
      <c r="M1285" s="297">
        <v>0.25</v>
      </c>
      <c r="N1285" s="297">
        <v>0.25</v>
      </c>
      <c r="O1285" s="298" t="s">
        <v>29</v>
      </c>
      <c r="P1285" s="299"/>
      <c r="Q1285" s="728" t="s">
        <v>30</v>
      </c>
    </row>
    <row r="1286" spans="1:17" ht="15.75" thickBot="1" x14ac:dyDescent="0.3">
      <c r="A1286" s="91"/>
      <c r="B1286" s="92"/>
      <c r="C1286" s="169"/>
      <c r="D1286" s="763"/>
      <c r="E1286" s="733"/>
      <c r="F1286" s="300"/>
      <c r="G1286" s="483"/>
      <c r="H1286" s="301"/>
      <c r="I1286" s="302"/>
      <c r="J1286" s="71"/>
      <c r="K1286" s="89"/>
      <c r="L1286" s="89"/>
      <c r="M1286" s="89"/>
      <c r="N1286" s="89"/>
      <c r="O1286" s="83"/>
      <c r="P1286" s="293"/>
      <c r="Q1286" s="730"/>
    </row>
    <row r="1287" spans="1:17" ht="15.75" thickTop="1" x14ac:dyDescent="0.25">
      <c r="A1287" s="1"/>
      <c r="B1287" s="1"/>
      <c r="C1287" s="1"/>
      <c r="D1287" s="1"/>
      <c r="E1287" s="1"/>
      <c r="F1287" s="1"/>
      <c r="G1287" s="51"/>
      <c r="H1287" s="1"/>
      <c r="I1287" s="6"/>
      <c r="J1287" s="1"/>
      <c r="K1287" s="1"/>
      <c r="L1287" s="1"/>
      <c r="M1287" s="1"/>
      <c r="N1287" s="1"/>
      <c r="O1287" s="1"/>
      <c r="P1287" s="1"/>
      <c r="Q1287" s="1"/>
    </row>
    <row r="1288" spans="1:17" x14ac:dyDescent="0.25">
      <c r="A1288" s="1"/>
      <c r="B1288" s="1"/>
      <c r="C1288" s="1"/>
      <c r="D1288" s="1"/>
      <c r="E1288" s="1"/>
      <c r="F1288" s="1"/>
      <c r="G1288" s="51"/>
      <c r="H1288" s="1"/>
      <c r="I1288" s="1"/>
      <c r="J1288" s="1"/>
      <c r="K1288" s="1"/>
      <c r="L1288" s="1"/>
      <c r="M1288" s="1"/>
      <c r="N1288" s="1"/>
      <c r="O1288" s="1"/>
      <c r="P1288" s="1"/>
      <c r="Q1288" s="1"/>
    </row>
    <row r="1289" spans="1:17" x14ac:dyDescent="0.25">
      <c r="A1289" s="1"/>
      <c r="B1289" s="1"/>
      <c r="C1289" s="1"/>
      <c r="D1289" s="1"/>
      <c r="E1289" s="1"/>
      <c r="F1289" s="1"/>
      <c r="G1289" s="51"/>
      <c r="H1289" s="1"/>
      <c r="I1289" s="102"/>
      <c r="J1289" s="1"/>
      <c r="K1289" s="1"/>
      <c r="L1289" s="1"/>
      <c r="M1289" s="1"/>
      <c r="N1289" s="1"/>
      <c r="O1289" s="1"/>
      <c r="P1289" s="1"/>
      <c r="Q1289" s="1"/>
    </row>
    <row r="1290" spans="1:17" x14ac:dyDescent="0.25">
      <c r="A1290" s="1"/>
      <c r="B1290" s="1"/>
      <c r="C1290" s="1"/>
      <c r="D1290" s="1"/>
      <c r="E1290" s="1"/>
      <c r="F1290" s="1"/>
      <c r="G1290" s="51"/>
      <c r="H1290" s="1"/>
      <c r="I1290" s="102"/>
      <c r="J1290" s="1"/>
      <c r="K1290" s="1"/>
      <c r="L1290" s="1"/>
      <c r="M1290" s="1"/>
      <c r="N1290" s="1"/>
      <c r="O1290" s="1"/>
      <c r="P1290" s="1"/>
      <c r="Q1290" s="1"/>
    </row>
    <row r="1291" spans="1:17" x14ac:dyDescent="0.25">
      <c r="A1291" s="1"/>
      <c r="B1291" s="1"/>
      <c r="C1291" s="1"/>
      <c r="D1291" s="1"/>
      <c r="E1291" s="1"/>
      <c r="F1291" s="1"/>
      <c r="G1291" s="51"/>
      <c r="H1291" s="1"/>
      <c r="I1291" s="635">
        <f>SUM(I1285+I1286)</f>
        <v>445650</v>
      </c>
      <c r="J1291" s="1"/>
      <c r="K1291" s="1"/>
      <c r="L1291" s="1"/>
      <c r="M1291" s="1"/>
      <c r="N1291" s="1"/>
      <c r="O1291" s="1"/>
      <c r="P1291" s="1"/>
      <c r="Q1291" s="1"/>
    </row>
    <row r="1292" spans="1:17" x14ac:dyDescent="0.25">
      <c r="A1292" s="1"/>
      <c r="B1292" s="1"/>
      <c r="C1292" s="1"/>
      <c r="D1292" s="1"/>
      <c r="E1292" s="1"/>
      <c r="F1292" s="1"/>
      <c r="G1292" s="51"/>
      <c r="H1292" s="1"/>
      <c r="I1292" s="105"/>
      <c r="J1292" s="1"/>
      <c r="K1292" s="1"/>
      <c r="L1292" s="1"/>
      <c r="M1292" s="1"/>
      <c r="N1292" s="1"/>
      <c r="O1292" s="1"/>
      <c r="P1292" s="1"/>
      <c r="Q1292" s="1"/>
    </row>
    <row r="1293" spans="1:17" x14ac:dyDescent="0.25">
      <c r="A1293" s="1"/>
      <c r="B1293" s="1"/>
      <c r="C1293" s="1"/>
      <c r="D1293" s="1"/>
      <c r="E1293" s="1"/>
      <c r="F1293" s="1"/>
      <c r="G1293" s="51"/>
      <c r="H1293" s="1"/>
      <c r="I1293" s="106"/>
      <c r="J1293" s="1"/>
      <c r="K1293" s="1"/>
      <c r="L1293" s="1"/>
      <c r="M1293" s="1"/>
      <c r="N1293" s="1"/>
      <c r="O1293" s="1"/>
      <c r="P1293" s="1"/>
      <c r="Q1293" s="1"/>
    </row>
    <row r="1294" spans="1:17" ht="15.75" customHeight="1" x14ac:dyDescent="0.25">
      <c r="A1294" s="1"/>
      <c r="B1294" s="1"/>
      <c r="C1294" s="1"/>
      <c r="D1294" s="1"/>
      <c r="E1294" s="1"/>
      <c r="F1294" s="1"/>
      <c r="G1294" s="51"/>
      <c r="H1294" s="1"/>
      <c r="I1294" s="1"/>
      <c r="J1294" s="1"/>
      <c r="K1294" s="1"/>
      <c r="L1294" s="1"/>
      <c r="M1294" s="1"/>
      <c r="N1294" s="1"/>
      <c r="O1294" s="1"/>
      <c r="P1294" s="1"/>
      <c r="Q1294" s="1"/>
    </row>
    <row r="1295" spans="1:17" x14ac:dyDescent="0.25">
      <c r="A1295" s="1"/>
      <c r="B1295" s="1"/>
      <c r="C1295" s="1"/>
      <c r="D1295" s="1"/>
      <c r="E1295" s="1"/>
      <c r="F1295" s="1"/>
      <c r="G1295" s="51"/>
      <c r="H1295" s="1"/>
      <c r="I1295" s="1"/>
      <c r="J1295" s="1"/>
      <c r="K1295" s="1"/>
      <c r="L1295" s="1"/>
      <c r="M1295" s="1"/>
      <c r="N1295" s="1"/>
      <c r="O1295" s="1"/>
      <c r="P1295" s="1"/>
      <c r="Q1295" s="1"/>
    </row>
    <row r="1296" spans="1:17" ht="15" customHeight="1" x14ac:dyDescent="0.25">
      <c r="A1296" s="1"/>
      <c r="B1296" s="1"/>
      <c r="C1296" s="1"/>
      <c r="D1296" s="1"/>
      <c r="E1296" s="1"/>
      <c r="F1296" s="1"/>
      <c r="G1296" s="51"/>
      <c r="H1296" s="1"/>
      <c r="I1296" s="1"/>
      <c r="J1296" s="1"/>
      <c r="K1296" s="1"/>
      <c r="L1296" s="1"/>
      <c r="M1296" s="1"/>
      <c r="N1296" s="1"/>
      <c r="O1296" s="1"/>
      <c r="P1296" s="1"/>
      <c r="Q1296" s="1"/>
    </row>
    <row r="1297" spans="1:17" x14ac:dyDescent="0.25">
      <c r="A1297" s="1"/>
      <c r="B1297" s="1"/>
      <c r="C1297" s="1"/>
      <c r="D1297" s="1"/>
      <c r="E1297" s="1"/>
      <c r="F1297" s="1"/>
      <c r="G1297" s="51"/>
      <c r="H1297" s="1"/>
      <c r="I1297" s="1"/>
      <c r="J1297" s="1"/>
      <c r="K1297" s="1"/>
      <c r="L1297" s="1"/>
      <c r="M1297" s="1"/>
      <c r="N1297" s="1"/>
      <c r="O1297" s="1"/>
      <c r="P1297" s="1"/>
      <c r="Q1297" s="1"/>
    </row>
    <row r="1298" spans="1:17" ht="55.5" customHeight="1" x14ac:dyDescent="0.25">
      <c r="A1298" s="1"/>
      <c r="B1298" s="1"/>
      <c r="C1298" s="1"/>
      <c r="D1298" s="1"/>
      <c r="E1298" s="1"/>
      <c r="F1298" s="1"/>
      <c r="G1298" s="51"/>
      <c r="H1298" s="1"/>
      <c r="I1298" s="1"/>
      <c r="J1298" s="1"/>
      <c r="K1298" s="1"/>
      <c r="L1298" s="1"/>
      <c r="M1298" s="1"/>
      <c r="N1298" s="1"/>
      <c r="O1298" s="1"/>
      <c r="P1298" s="1"/>
      <c r="Q1298" s="1"/>
    </row>
    <row r="1299" spans="1:17" ht="52.5" customHeight="1" x14ac:dyDescent="0.25">
      <c r="A1299" s="1"/>
      <c r="B1299" s="1"/>
      <c r="C1299" s="1"/>
      <c r="D1299" s="1"/>
      <c r="E1299" s="1"/>
      <c r="F1299" s="1"/>
      <c r="G1299" s="51"/>
      <c r="H1299" s="1"/>
      <c r="I1299" s="1"/>
      <c r="J1299" s="1"/>
      <c r="K1299" s="1"/>
      <c r="L1299" s="1"/>
      <c r="M1299" s="1"/>
      <c r="N1299" s="1"/>
      <c r="O1299" s="1"/>
      <c r="P1299" s="1"/>
      <c r="Q1299" s="1"/>
    </row>
    <row r="1300" spans="1:17" ht="61.5" customHeight="1" x14ac:dyDescent="0.25">
      <c r="A1300" s="1"/>
      <c r="B1300" s="1"/>
      <c r="C1300" s="1"/>
      <c r="D1300" s="1"/>
      <c r="E1300" s="1"/>
      <c r="F1300" s="1"/>
      <c r="G1300" s="51"/>
      <c r="H1300" s="1"/>
      <c r="I1300" s="1"/>
      <c r="J1300" s="1"/>
      <c r="K1300" s="1"/>
      <c r="L1300" s="1"/>
      <c r="M1300" s="1"/>
      <c r="N1300" s="1"/>
      <c r="O1300" s="1"/>
      <c r="P1300" s="1"/>
      <c r="Q1300" s="1"/>
    </row>
    <row r="1301" spans="1:17" x14ac:dyDescent="0.25">
      <c r="A1301" s="1"/>
      <c r="B1301" s="1"/>
      <c r="C1301" s="1"/>
      <c r="D1301" s="1"/>
      <c r="E1301" s="1"/>
      <c r="F1301" s="1"/>
      <c r="G1301" s="51"/>
      <c r="H1301" s="1"/>
      <c r="I1301" s="1"/>
      <c r="J1301" s="1"/>
      <c r="K1301" s="1"/>
      <c r="L1301" s="1"/>
      <c r="M1301" s="1"/>
      <c r="N1301" s="1"/>
      <c r="O1301" s="1"/>
      <c r="P1301" s="1"/>
      <c r="Q1301" s="1"/>
    </row>
    <row r="1302" spans="1:17" x14ac:dyDescent="0.25">
      <c r="A1302" s="1"/>
      <c r="B1302" s="1"/>
      <c r="C1302" s="1"/>
      <c r="D1302" s="1"/>
      <c r="E1302" s="1"/>
      <c r="F1302" s="1"/>
      <c r="G1302" s="51"/>
      <c r="H1302" s="1"/>
      <c r="I1302" s="1"/>
      <c r="J1302" s="1"/>
      <c r="K1302" s="1"/>
      <c r="L1302" s="1"/>
      <c r="M1302" s="1"/>
      <c r="N1302" s="1"/>
      <c r="O1302" s="1"/>
      <c r="P1302" s="1"/>
      <c r="Q1302" s="1"/>
    </row>
    <row r="1303" spans="1:17" x14ac:dyDescent="0.25">
      <c r="A1303" s="1"/>
      <c r="B1303" s="1"/>
      <c r="C1303" s="1"/>
      <c r="D1303" s="1"/>
      <c r="E1303" s="1"/>
      <c r="F1303" s="1"/>
      <c r="G1303" s="51"/>
      <c r="H1303" s="1"/>
      <c r="I1303" s="1"/>
      <c r="J1303" s="1"/>
      <c r="K1303" s="1"/>
      <c r="L1303" s="1"/>
      <c r="M1303" s="1"/>
      <c r="N1303" s="1"/>
      <c r="O1303" s="1"/>
      <c r="P1303" s="1"/>
      <c r="Q1303" s="1"/>
    </row>
    <row r="1304" spans="1:17" x14ac:dyDescent="0.25">
      <c r="A1304" s="1"/>
      <c r="B1304" s="1"/>
      <c r="C1304" s="1"/>
      <c r="D1304" s="1"/>
      <c r="E1304" s="1"/>
      <c r="F1304" s="1"/>
      <c r="G1304" s="51"/>
      <c r="H1304" s="1"/>
      <c r="I1304" s="1"/>
      <c r="J1304" s="1"/>
      <c r="K1304" s="1"/>
      <c r="L1304" s="1"/>
      <c r="M1304" s="1"/>
      <c r="N1304" s="1"/>
      <c r="O1304" s="1"/>
      <c r="P1304" s="1"/>
      <c r="Q1304" s="1"/>
    </row>
    <row r="1305" spans="1:17" x14ac:dyDescent="0.25">
      <c r="A1305" s="1"/>
      <c r="B1305" s="1"/>
      <c r="C1305" s="1"/>
      <c r="D1305" s="1"/>
      <c r="E1305" s="1"/>
      <c r="F1305" s="1"/>
      <c r="G1305" s="51"/>
      <c r="H1305" s="1"/>
      <c r="I1305" s="1"/>
      <c r="J1305" s="1"/>
      <c r="K1305" s="1"/>
      <c r="L1305" s="1"/>
      <c r="M1305" s="1"/>
      <c r="N1305" s="1"/>
      <c r="O1305" s="1"/>
      <c r="P1305" s="1"/>
      <c r="Q1305" s="1"/>
    </row>
    <row r="1306" spans="1:17" x14ac:dyDescent="0.25">
      <c r="A1306" s="1"/>
      <c r="B1306" s="1"/>
      <c r="C1306" s="1"/>
      <c r="D1306" s="1"/>
      <c r="E1306" s="1"/>
      <c r="F1306" s="1"/>
      <c r="G1306" s="51"/>
      <c r="H1306" s="1"/>
      <c r="I1306" s="1"/>
      <c r="J1306" s="1"/>
      <c r="K1306" s="1"/>
      <c r="L1306" s="1"/>
      <c r="M1306" s="1"/>
      <c r="N1306" s="1"/>
      <c r="O1306" s="1"/>
      <c r="P1306" s="1"/>
      <c r="Q1306" s="1"/>
    </row>
    <row r="1307" spans="1:17" x14ac:dyDescent="0.25">
      <c r="A1307" s="1"/>
      <c r="B1307" s="1"/>
      <c r="C1307" s="1"/>
      <c r="D1307" s="1"/>
      <c r="E1307" s="1"/>
      <c r="F1307" s="1"/>
      <c r="G1307" s="51"/>
      <c r="H1307" s="1"/>
      <c r="I1307" s="1"/>
      <c r="J1307" s="1"/>
      <c r="K1307" s="1"/>
      <c r="L1307" s="1"/>
      <c r="M1307" s="1"/>
      <c r="N1307" s="1"/>
      <c r="O1307" s="1"/>
      <c r="P1307" s="1"/>
      <c r="Q1307" s="1"/>
    </row>
    <row r="1308" spans="1:17" x14ac:dyDescent="0.25">
      <c r="A1308" s="1"/>
      <c r="B1308" s="1"/>
      <c r="C1308" s="1"/>
      <c r="D1308" s="1"/>
      <c r="E1308" s="1"/>
      <c r="F1308" s="1"/>
      <c r="G1308" s="51"/>
      <c r="H1308" s="1"/>
      <c r="I1308" s="1"/>
      <c r="J1308" s="1"/>
      <c r="K1308" s="1"/>
      <c r="L1308" s="1"/>
      <c r="M1308" s="1"/>
      <c r="N1308" s="1"/>
      <c r="O1308" s="1"/>
      <c r="P1308" s="1"/>
      <c r="Q1308" s="1"/>
    </row>
    <row r="1309" spans="1:17" x14ac:dyDescent="0.25">
      <c r="A1309" s="1"/>
      <c r="B1309" s="1"/>
      <c r="C1309" s="1"/>
      <c r="D1309" s="1"/>
      <c r="E1309" s="1"/>
      <c r="F1309" s="1"/>
      <c r="G1309" s="51"/>
      <c r="H1309" s="1"/>
      <c r="I1309" s="1"/>
      <c r="J1309" s="1"/>
      <c r="K1309" s="1"/>
      <c r="L1309" s="1"/>
      <c r="M1309" s="1"/>
      <c r="N1309" s="1"/>
      <c r="O1309" s="1"/>
      <c r="P1309" s="1"/>
      <c r="Q1309" s="1"/>
    </row>
    <row r="1310" spans="1:17" x14ac:dyDescent="0.25">
      <c r="A1310" s="706" t="s">
        <v>0</v>
      </c>
      <c r="B1310" s="706"/>
      <c r="C1310" s="706"/>
      <c r="D1310" s="706"/>
      <c r="E1310" s="706"/>
      <c r="F1310" s="706"/>
      <c r="G1310" s="706"/>
      <c r="H1310" s="706"/>
      <c r="I1310" s="706"/>
      <c r="J1310" s="706"/>
      <c r="K1310" s="706"/>
      <c r="L1310" s="706"/>
      <c r="M1310" s="706"/>
      <c r="N1310" s="706"/>
      <c r="O1310" s="706"/>
      <c r="P1310" s="706"/>
      <c r="Q1310" s="706"/>
    </row>
    <row r="1311" spans="1:17" x14ac:dyDescent="0.25">
      <c r="A1311" s="713" t="s">
        <v>1</v>
      </c>
      <c r="B1311" s="713"/>
      <c r="C1311" s="713"/>
      <c r="D1311" s="713"/>
      <c r="E1311" s="713"/>
      <c r="F1311" s="713"/>
      <c r="G1311" s="713"/>
      <c r="H1311" s="713"/>
      <c r="I1311" s="713"/>
      <c r="J1311" s="713"/>
      <c r="K1311" s="713"/>
      <c r="L1311" s="713"/>
      <c r="M1311" s="713"/>
      <c r="N1311" s="713"/>
      <c r="O1311" s="713"/>
      <c r="P1311" s="713"/>
      <c r="Q1311" s="713"/>
    </row>
    <row r="1312" spans="1:17" x14ac:dyDescent="0.25">
      <c r="A1312" s="713" t="s">
        <v>2</v>
      </c>
      <c r="B1312" s="713"/>
      <c r="C1312" s="713"/>
      <c r="D1312" s="713"/>
      <c r="E1312" s="713"/>
      <c r="F1312" s="713"/>
      <c r="G1312" s="713"/>
      <c r="H1312" s="713"/>
      <c r="I1312" s="713"/>
      <c r="J1312" s="713"/>
      <c r="K1312" s="713"/>
      <c r="L1312" s="713"/>
      <c r="M1312" s="713"/>
      <c r="N1312" s="713"/>
      <c r="O1312" s="713"/>
      <c r="P1312" s="713"/>
      <c r="Q1312" s="713"/>
    </row>
    <row r="1313" spans="1:17" x14ac:dyDescent="0.25">
      <c r="A1313" s="713" t="s">
        <v>3</v>
      </c>
      <c r="B1313" s="713"/>
      <c r="C1313" s="713"/>
      <c r="D1313" s="713"/>
      <c r="E1313" s="713"/>
      <c r="F1313" s="713"/>
      <c r="G1313" s="713"/>
      <c r="H1313" s="713"/>
      <c r="I1313" s="713"/>
      <c r="J1313" s="713"/>
      <c r="K1313" s="713"/>
      <c r="L1313" s="713"/>
      <c r="M1313" s="713"/>
      <c r="N1313" s="713"/>
      <c r="O1313" s="713"/>
      <c r="P1313" s="713"/>
      <c r="Q1313" s="713"/>
    </row>
    <row r="1314" spans="1:17" x14ac:dyDescent="0.25">
      <c r="A1314" s="713" t="s">
        <v>494</v>
      </c>
      <c r="B1314" s="713"/>
      <c r="C1314" s="713"/>
      <c r="D1314" s="713"/>
      <c r="E1314" s="713"/>
      <c r="F1314" s="713"/>
      <c r="G1314" s="713"/>
      <c r="H1314" s="713"/>
      <c r="I1314" s="713"/>
      <c r="J1314" s="713"/>
      <c r="K1314" s="713"/>
      <c r="L1314" s="713"/>
      <c r="M1314" s="713"/>
      <c r="N1314" s="713"/>
      <c r="O1314" s="713"/>
      <c r="P1314" s="713"/>
      <c r="Q1314" s="713"/>
    </row>
    <row r="1315" spans="1:17" x14ac:dyDescent="0.25">
      <c r="A1315" s="726" t="s">
        <v>4</v>
      </c>
      <c r="B1315" s="726"/>
      <c r="C1315" s="726"/>
      <c r="D1315" s="726"/>
      <c r="E1315" s="726"/>
      <c r="F1315" s="726"/>
      <c r="G1315" s="726"/>
      <c r="H1315" s="726"/>
      <c r="I1315" s="726"/>
      <c r="J1315" s="726"/>
      <c r="K1315" s="726"/>
      <c r="L1315" s="726"/>
      <c r="M1315" s="726"/>
      <c r="N1315" s="726"/>
      <c r="O1315" s="726"/>
      <c r="P1315" s="726"/>
      <c r="Q1315" s="726"/>
    </row>
    <row r="1316" spans="1:17" x14ac:dyDescent="0.25">
      <c r="A1316" s="697" t="s">
        <v>105</v>
      </c>
      <c r="B1316" s="697"/>
      <c r="C1316" s="697"/>
      <c r="D1316" s="697"/>
      <c r="E1316" s="697"/>
      <c r="F1316" s="697"/>
      <c r="G1316" s="697"/>
      <c r="H1316" s="697"/>
      <c r="I1316" s="697"/>
      <c r="J1316" s="697"/>
      <c r="K1316" s="697"/>
      <c r="L1316" s="697"/>
      <c r="M1316" s="697"/>
      <c r="N1316" s="697"/>
      <c r="O1316" s="697"/>
      <c r="P1316" s="697"/>
      <c r="Q1316" s="697"/>
    </row>
    <row r="1317" spans="1:17" ht="18.75" thickBot="1" x14ac:dyDescent="0.3">
      <c r="A1317" s="2"/>
      <c r="B1317" s="2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2"/>
      <c r="P1317" s="2"/>
      <c r="Q1317" s="2"/>
    </row>
    <row r="1318" spans="1:17" ht="15.75" thickTop="1" x14ac:dyDescent="0.25">
      <c r="A1318" s="698" t="s">
        <v>6</v>
      </c>
      <c r="B1318" s="700" t="s">
        <v>7</v>
      </c>
      <c r="C1318" s="702" t="s">
        <v>8</v>
      </c>
      <c r="D1318" s="702" t="s">
        <v>9</v>
      </c>
      <c r="E1318" s="702" t="s">
        <v>10</v>
      </c>
      <c r="F1318" s="702" t="s">
        <v>11</v>
      </c>
      <c r="G1318" s="700" t="s">
        <v>12</v>
      </c>
      <c r="H1318" s="704" t="s">
        <v>13</v>
      </c>
      <c r="I1318" s="704" t="s">
        <v>14</v>
      </c>
      <c r="J1318" s="704" t="s">
        <v>15</v>
      </c>
      <c r="K1318" s="715" t="s">
        <v>16</v>
      </c>
      <c r="L1318" s="716"/>
      <c r="M1318" s="716"/>
      <c r="N1318" s="717"/>
      <c r="O1318" s="721" t="s">
        <v>17</v>
      </c>
      <c r="P1318" s="722"/>
      <c r="Q1318" s="708" t="s">
        <v>18</v>
      </c>
    </row>
    <row r="1319" spans="1:17" x14ac:dyDescent="0.25">
      <c r="A1319" s="699"/>
      <c r="B1319" s="701"/>
      <c r="C1319" s="703"/>
      <c r="D1319" s="703"/>
      <c r="E1319" s="703"/>
      <c r="F1319" s="703"/>
      <c r="G1319" s="701"/>
      <c r="H1319" s="705"/>
      <c r="I1319" s="705"/>
      <c r="J1319" s="705"/>
      <c r="K1319" s="718"/>
      <c r="L1319" s="719"/>
      <c r="M1319" s="719"/>
      <c r="N1319" s="720"/>
      <c r="O1319" s="723"/>
      <c r="P1319" s="724"/>
      <c r="Q1319" s="709"/>
    </row>
    <row r="1320" spans="1:17" x14ac:dyDescent="0.25">
      <c r="A1320" s="699"/>
      <c r="B1320" s="701"/>
      <c r="C1320" s="703"/>
      <c r="D1320" s="703"/>
      <c r="E1320" s="703"/>
      <c r="F1320" s="703"/>
      <c r="G1320" s="701"/>
      <c r="H1320" s="705"/>
      <c r="I1320" s="705"/>
      <c r="J1320" s="705"/>
      <c r="K1320" s="711" t="s">
        <v>19</v>
      </c>
      <c r="L1320" s="711" t="s">
        <v>20</v>
      </c>
      <c r="M1320" s="711" t="s">
        <v>21</v>
      </c>
      <c r="N1320" s="711" t="s">
        <v>22</v>
      </c>
      <c r="O1320" s="695" t="s">
        <v>23</v>
      </c>
      <c r="P1320" s="695" t="s">
        <v>24</v>
      </c>
      <c r="Q1320" s="709"/>
    </row>
    <row r="1321" spans="1:17" ht="15.75" thickBot="1" x14ac:dyDescent="0.3">
      <c r="A1321" s="727"/>
      <c r="B1321" s="725"/>
      <c r="C1321" s="707"/>
      <c r="D1321" s="703"/>
      <c r="E1321" s="703"/>
      <c r="F1321" s="707"/>
      <c r="G1321" s="725"/>
      <c r="H1321" s="696"/>
      <c r="I1321" s="696"/>
      <c r="J1321" s="696"/>
      <c r="K1321" s="712"/>
      <c r="L1321" s="712"/>
      <c r="M1321" s="712"/>
      <c r="N1321" s="712"/>
      <c r="O1321" s="696"/>
      <c r="P1321" s="696"/>
      <c r="Q1321" s="710"/>
    </row>
    <row r="1322" spans="1:17" ht="60" x14ac:dyDescent="0.25">
      <c r="A1322" s="218">
        <v>1</v>
      </c>
      <c r="B1322" s="205">
        <v>35701</v>
      </c>
      <c r="C1322" s="636" t="s">
        <v>438</v>
      </c>
      <c r="D1322" s="749" t="s">
        <v>71</v>
      </c>
      <c r="E1322" s="749" t="s">
        <v>72</v>
      </c>
      <c r="F1322" s="538">
        <v>23</v>
      </c>
      <c r="G1322" s="539" t="s">
        <v>106</v>
      </c>
      <c r="H1322" s="614">
        <v>3478.26</v>
      </c>
      <c r="I1322" s="615">
        <v>80000</v>
      </c>
      <c r="J1322" s="53" t="s">
        <v>28</v>
      </c>
      <c r="K1322" s="221">
        <v>0.1</v>
      </c>
      <c r="L1322" s="221">
        <v>0.4</v>
      </c>
      <c r="M1322" s="221">
        <v>0.4</v>
      </c>
      <c r="N1322" s="221">
        <v>0.1</v>
      </c>
      <c r="O1322" s="54" t="s">
        <v>29</v>
      </c>
      <c r="P1322" s="43"/>
      <c r="Q1322" s="728" t="s">
        <v>30</v>
      </c>
    </row>
    <row r="1323" spans="1:17" ht="60" x14ac:dyDescent="0.25">
      <c r="A1323" s="637">
        <v>2</v>
      </c>
      <c r="B1323" s="35">
        <v>35701</v>
      </c>
      <c r="C1323" s="638" t="s">
        <v>439</v>
      </c>
      <c r="D1323" s="749"/>
      <c r="E1323" s="749"/>
      <c r="F1323" s="639">
        <v>87</v>
      </c>
      <c r="G1323" s="616" t="s">
        <v>106</v>
      </c>
      <c r="H1323" s="617">
        <v>2784.81</v>
      </c>
      <c r="I1323" s="618">
        <v>220000</v>
      </c>
      <c r="J1323" s="16" t="s">
        <v>28</v>
      </c>
      <c r="K1323" s="640">
        <v>0.1</v>
      </c>
      <c r="L1323" s="640">
        <v>0.4</v>
      </c>
      <c r="M1323" s="640">
        <v>0.4</v>
      </c>
      <c r="N1323" s="640">
        <v>0.1</v>
      </c>
      <c r="O1323" s="21" t="s">
        <v>29</v>
      </c>
      <c r="P1323" s="45"/>
      <c r="Q1323" s="729"/>
    </row>
    <row r="1324" spans="1:17" x14ac:dyDescent="0.25">
      <c r="A1324" s="94"/>
      <c r="B1324" s="37"/>
      <c r="C1324" s="95"/>
      <c r="D1324" s="12"/>
      <c r="E1324" s="12"/>
      <c r="F1324" s="96"/>
      <c r="G1324" s="12"/>
      <c r="H1324" s="97"/>
      <c r="I1324" s="98"/>
      <c r="J1324" s="27"/>
      <c r="K1324" s="99"/>
      <c r="L1324" s="99"/>
      <c r="M1324" s="99"/>
      <c r="N1324" s="99"/>
      <c r="O1324" s="34"/>
      <c r="P1324" s="47"/>
      <c r="Q1324" s="14"/>
    </row>
    <row r="1325" spans="1:17" x14ac:dyDescent="0.25">
      <c r="A1325" s="94"/>
      <c r="B1325" s="37"/>
      <c r="C1325" s="95"/>
      <c r="D1325" s="12"/>
      <c r="E1325" s="12"/>
      <c r="F1325" s="96"/>
      <c r="G1325" s="12"/>
      <c r="H1325" s="97"/>
      <c r="I1325" s="98"/>
      <c r="J1325" s="27"/>
      <c r="K1325" s="99"/>
      <c r="L1325" s="99"/>
      <c r="M1325" s="99"/>
      <c r="N1325" s="99"/>
      <c r="O1325" s="34"/>
      <c r="P1325" s="47"/>
      <c r="Q1325" s="14"/>
    </row>
    <row r="1326" spans="1:17" x14ac:dyDescent="0.25">
      <c r="A1326" s="94"/>
      <c r="B1326" s="37"/>
      <c r="C1326" s="95"/>
      <c r="D1326" s="12"/>
      <c r="E1326" s="12"/>
      <c r="F1326" s="96"/>
      <c r="G1326" s="12"/>
      <c r="H1326" s="97"/>
      <c r="I1326" s="98"/>
      <c r="J1326" s="27"/>
      <c r="K1326" s="99"/>
      <c r="L1326" s="99"/>
      <c r="M1326" s="99"/>
      <c r="N1326" s="99"/>
      <c r="O1326" s="34"/>
      <c r="P1326" s="47"/>
      <c r="Q1326" s="14"/>
    </row>
    <row r="1327" spans="1:17" x14ac:dyDescent="0.25">
      <c r="A1327" s="94"/>
      <c r="B1327" s="37"/>
      <c r="C1327" s="95"/>
      <c r="D1327" s="12"/>
      <c r="E1327" s="12"/>
      <c r="F1327" s="96"/>
      <c r="G1327" s="12"/>
      <c r="H1327" s="97"/>
      <c r="I1327" s="98"/>
      <c r="J1327" s="27"/>
      <c r="K1327" s="99"/>
      <c r="L1327" s="99"/>
      <c r="M1327" s="99"/>
      <c r="N1327" s="99"/>
      <c r="O1327" s="34"/>
      <c r="P1327" s="47"/>
      <c r="Q1327" s="14"/>
    </row>
    <row r="1328" spans="1:17" x14ac:dyDescent="0.25">
      <c r="A1328" s="94"/>
      <c r="B1328" s="37"/>
      <c r="C1328" s="95"/>
      <c r="D1328" s="12"/>
      <c r="E1328" s="12"/>
      <c r="F1328" s="96"/>
      <c r="G1328" s="12"/>
      <c r="H1328" s="97"/>
      <c r="I1328" s="98">
        <f>SUM(I1322:I1327)</f>
        <v>300000</v>
      </c>
      <c r="J1328" s="27"/>
      <c r="K1328" s="99"/>
      <c r="L1328" s="99"/>
      <c r="M1328" s="99"/>
      <c r="N1328" s="99"/>
      <c r="O1328" s="34"/>
      <c r="P1328" s="47"/>
      <c r="Q1328" s="14"/>
    </row>
    <row r="1329" spans="1:17" x14ac:dyDescent="0.25">
      <c r="A1329" s="94"/>
      <c r="B1329" s="37"/>
      <c r="C1329" s="95"/>
      <c r="D1329" s="12"/>
      <c r="E1329" s="12"/>
      <c r="F1329" s="96"/>
      <c r="G1329" s="12"/>
      <c r="H1329" s="97"/>
      <c r="I1329" s="98"/>
      <c r="J1329" s="27"/>
      <c r="K1329" s="99"/>
      <c r="L1329" s="99"/>
      <c r="M1329" s="99"/>
      <c r="N1329" s="99"/>
      <c r="O1329" s="34"/>
      <c r="P1329" s="47"/>
      <c r="Q1329" s="14"/>
    </row>
    <row r="1330" spans="1:17" ht="15" customHeight="1" x14ac:dyDescent="0.25">
      <c r="A1330" s="94"/>
      <c r="B1330" s="37"/>
      <c r="C1330" s="95"/>
      <c r="D1330" s="12"/>
      <c r="E1330" s="12"/>
      <c r="F1330" s="96"/>
      <c r="G1330" s="12"/>
      <c r="H1330" s="97"/>
      <c r="I1330" s="98"/>
      <c r="J1330" s="27"/>
      <c r="K1330" s="99"/>
      <c r="L1330" s="99"/>
      <c r="M1330" s="99"/>
      <c r="N1330" s="99"/>
      <c r="O1330" s="34"/>
      <c r="P1330" s="47"/>
      <c r="Q1330" s="14"/>
    </row>
    <row r="1331" spans="1:17" x14ac:dyDescent="0.25">
      <c r="A1331" s="94"/>
      <c r="B1331" s="37"/>
      <c r="C1331" s="95"/>
      <c r="D1331" s="12"/>
      <c r="E1331" s="12"/>
      <c r="F1331" s="96"/>
      <c r="G1331" s="12"/>
      <c r="H1331" s="97"/>
      <c r="I1331" s="98"/>
      <c r="J1331" s="27"/>
      <c r="K1331" s="99"/>
      <c r="L1331" s="99"/>
      <c r="M1331" s="99"/>
      <c r="N1331" s="99"/>
      <c r="O1331" s="34"/>
      <c r="P1331" s="47"/>
      <c r="Q1331" s="14"/>
    </row>
    <row r="1332" spans="1:17" ht="15.75" customHeight="1" x14ac:dyDescent="0.25">
      <c r="A1332" s="94"/>
      <c r="B1332" s="37"/>
      <c r="C1332" s="95"/>
      <c r="D1332" s="12"/>
      <c r="E1332" s="12"/>
      <c r="F1332" s="96"/>
      <c r="G1332" s="12"/>
      <c r="H1332" s="97"/>
      <c r="I1332" s="98"/>
      <c r="J1332" s="27"/>
      <c r="K1332" s="99"/>
      <c r="L1332" s="99"/>
      <c r="M1332" s="99"/>
      <c r="N1332" s="99"/>
      <c r="O1332" s="34"/>
      <c r="P1332" s="47"/>
      <c r="Q1332" s="14"/>
    </row>
    <row r="1333" spans="1:17" x14ac:dyDescent="0.25">
      <c r="A1333" s="94"/>
      <c r="B1333" s="37"/>
      <c r="C1333" s="95"/>
      <c r="D1333" s="12"/>
      <c r="E1333" s="12"/>
      <c r="F1333" s="96"/>
      <c r="G1333" s="12"/>
      <c r="H1333" s="97"/>
      <c r="I1333" s="98"/>
      <c r="J1333" s="27"/>
      <c r="K1333" s="99"/>
      <c r="L1333" s="99"/>
      <c r="M1333" s="99"/>
      <c r="N1333" s="99"/>
      <c r="O1333" s="34"/>
      <c r="P1333" s="47"/>
      <c r="Q1333" s="14"/>
    </row>
    <row r="1334" spans="1:17" ht="15" customHeight="1" x14ac:dyDescent="0.25">
      <c r="A1334" s="94"/>
      <c r="B1334" s="37"/>
      <c r="C1334" s="95"/>
      <c r="D1334" s="12"/>
      <c r="E1334" s="12"/>
      <c r="F1334" s="96"/>
      <c r="G1334" s="12"/>
      <c r="H1334" s="97"/>
      <c r="I1334" s="98"/>
      <c r="J1334" s="27"/>
      <c r="K1334" s="99"/>
      <c r="L1334" s="99"/>
      <c r="M1334" s="99"/>
      <c r="N1334" s="99"/>
      <c r="O1334" s="34"/>
      <c r="P1334" s="47"/>
      <c r="Q1334" s="14"/>
    </row>
    <row r="1335" spans="1:17" x14ac:dyDescent="0.25">
      <c r="A1335" s="94"/>
      <c r="B1335" s="37"/>
      <c r="C1335" s="95"/>
      <c r="D1335" s="12"/>
      <c r="E1335" s="12"/>
      <c r="F1335" s="96"/>
      <c r="G1335" s="12"/>
      <c r="H1335" s="97"/>
      <c r="I1335" s="98"/>
      <c r="J1335" s="27"/>
      <c r="K1335" s="99"/>
      <c r="L1335" s="99"/>
      <c r="M1335" s="99"/>
      <c r="N1335" s="99"/>
      <c r="O1335" s="34"/>
      <c r="P1335" s="47"/>
      <c r="Q1335" s="14"/>
    </row>
    <row r="1336" spans="1:17" ht="147" customHeight="1" x14ac:dyDescent="0.25">
      <c r="A1336" s="94"/>
      <c r="B1336" s="37"/>
      <c r="C1336" s="95"/>
      <c r="D1336" s="12"/>
      <c r="E1336" s="12"/>
      <c r="F1336" s="96"/>
      <c r="G1336" s="12"/>
      <c r="H1336" s="97"/>
      <c r="I1336" s="98"/>
      <c r="J1336" s="27"/>
      <c r="K1336" s="99"/>
      <c r="L1336" s="99"/>
      <c r="M1336" s="99"/>
      <c r="N1336" s="99"/>
      <c r="O1336" s="34"/>
      <c r="P1336" s="47"/>
      <c r="Q1336" s="14"/>
    </row>
    <row r="1337" spans="1:17" x14ac:dyDescent="0.25">
      <c r="A1337" s="94"/>
      <c r="B1337" s="37"/>
      <c r="C1337" s="95"/>
      <c r="D1337" s="12"/>
      <c r="E1337" s="12"/>
      <c r="F1337" s="96"/>
      <c r="G1337" s="12"/>
      <c r="H1337" s="97"/>
      <c r="I1337" s="98"/>
      <c r="J1337" s="27"/>
      <c r="K1337" s="99"/>
      <c r="L1337" s="99"/>
      <c r="M1337" s="99"/>
      <c r="N1337" s="99"/>
      <c r="O1337" s="34"/>
      <c r="P1337" s="47"/>
      <c r="Q1337" s="14"/>
    </row>
    <row r="1338" spans="1:17" x14ac:dyDescent="0.25">
      <c r="A1338" s="94"/>
      <c r="B1338" s="37"/>
      <c r="C1338" s="95"/>
      <c r="D1338" s="12"/>
      <c r="E1338" s="12"/>
      <c r="F1338" s="96"/>
      <c r="G1338" s="12"/>
      <c r="H1338" s="97"/>
      <c r="I1338" s="98"/>
      <c r="J1338" s="27"/>
      <c r="K1338" s="99"/>
      <c r="L1338" s="99"/>
      <c r="M1338" s="99"/>
      <c r="N1338" s="99"/>
      <c r="O1338" s="34"/>
      <c r="P1338" s="47"/>
      <c r="Q1338" s="14"/>
    </row>
    <row r="1339" spans="1:17" x14ac:dyDescent="0.25">
      <c r="A1339" s="94"/>
      <c r="B1339" s="37"/>
      <c r="C1339" s="95"/>
      <c r="D1339" s="12"/>
      <c r="E1339" s="12"/>
      <c r="F1339" s="96"/>
      <c r="G1339" s="12"/>
      <c r="H1339" s="97"/>
      <c r="I1339" s="98"/>
      <c r="J1339" s="27"/>
      <c r="K1339" s="99"/>
      <c r="L1339" s="99"/>
      <c r="M1339" s="99"/>
      <c r="N1339" s="99"/>
      <c r="O1339" s="34"/>
      <c r="P1339" s="47"/>
      <c r="Q1339" s="14"/>
    </row>
    <row r="1340" spans="1:17" x14ac:dyDescent="0.25">
      <c r="A1340" s="94"/>
      <c r="B1340" s="37"/>
      <c r="C1340" s="95"/>
      <c r="D1340" s="12"/>
      <c r="E1340" s="12"/>
      <c r="F1340" s="96"/>
      <c r="G1340" s="12"/>
      <c r="H1340" s="97"/>
      <c r="I1340" s="98"/>
      <c r="J1340" s="27"/>
      <c r="K1340" s="99"/>
      <c r="L1340" s="99"/>
      <c r="M1340" s="99"/>
      <c r="N1340" s="99"/>
      <c r="O1340" s="34"/>
      <c r="P1340" s="47"/>
      <c r="Q1340" s="14"/>
    </row>
    <row r="1341" spans="1:17" x14ac:dyDescent="0.25">
      <c r="A1341" s="94"/>
      <c r="B1341" s="37"/>
      <c r="C1341" s="95"/>
      <c r="D1341" s="12"/>
      <c r="E1341" s="12"/>
      <c r="F1341" s="96"/>
      <c r="G1341" s="12"/>
      <c r="H1341" s="97"/>
      <c r="I1341" s="98"/>
      <c r="J1341" s="27"/>
      <c r="K1341" s="99"/>
      <c r="L1341" s="99"/>
      <c r="M1341" s="99"/>
      <c r="N1341" s="99"/>
      <c r="O1341" s="34"/>
      <c r="P1341" s="47"/>
      <c r="Q1341" s="14"/>
    </row>
    <row r="1342" spans="1:17" x14ac:dyDescent="0.25">
      <c r="A1342" s="94"/>
      <c r="B1342" s="37"/>
      <c r="C1342" s="95"/>
      <c r="D1342" s="12"/>
      <c r="E1342" s="12"/>
      <c r="F1342" s="96"/>
      <c r="G1342" s="12"/>
      <c r="H1342" s="97"/>
      <c r="I1342" s="98"/>
      <c r="J1342" s="27"/>
      <c r="K1342" s="99"/>
      <c r="L1342" s="99"/>
      <c r="M1342" s="99"/>
      <c r="N1342" s="99"/>
      <c r="O1342" s="34"/>
      <c r="P1342" s="47"/>
      <c r="Q1342" s="14"/>
    </row>
    <row r="1343" spans="1:17" x14ac:dyDescent="0.25">
      <c r="A1343" s="94"/>
      <c r="B1343" s="37"/>
      <c r="C1343" s="95"/>
      <c r="D1343" s="12"/>
      <c r="E1343" s="12"/>
      <c r="F1343" s="96"/>
      <c r="G1343" s="12"/>
      <c r="H1343" s="97"/>
      <c r="I1343" s="98"/>
      <c r="J1343" s="27"/>
      <c r="K1343" s="99"/>
      <c r="L1343" s="99"/>
      <c r="M1343" s="99"/>
      <c r="N1343" s="99"/>
      <c r="O1343" s="34"/>
      <c r="P1343" s="47"/>
      <c r="Q1343" s="14"/>
    </row>
    <row r="1344" spans="1:17" x14ac:dyDescent="0.25">
      <c r="A1344" s="94"/>
      <c r="B1344" s="37"/>
      <c r="C1344" s="95"/>
      <c r="D1344" s="12"/>
      <c r="E1344" s="12"/>
      <c r="F1344" s="96"/>
      <c r="G1344" s="12"/>
      <c r="H1344" s="97"/>
      <c r="I1344" s="98"/>
      <c r="J1344" s="27"/>
      <c r="K1344" s="99"/>
      <c r="L1344" s="99"/>
      <c r="M1344" s="99"/>
      <c r="N1344" s="99"/>
      <c r="O1344" s="34"/>
      <c r="P1344" s="47"/>
      <c r="Q1344" s="14"/>
    </row>
    <row r="1345" spans="1:17" x14ac:dyDescent="0.25">
      <c r="A1345" s="94"/>
      <c r="B1345" s="37"/>
      <c r="C1345" s="95"/>
      <c r="D1345" s="12"/>
      <c r="E1345" s="12"/>
      <c r="F1345" s="96"/>
      <c r="G1345" s="12"/>
      <c r="H1345" s="97"/>
      <c r="I1345" s="98"/>
      <c r="J1345" s="27"/>
      <c r="K1345" s="99"/>
      <c r="L1345" s="99"/>
      <c r="M1345" s="99"/>
      <c r="N1345" s="99"/>
      <c r="O1345" s="34"/>
      <c r="P1345" s="47"/>
      <c r="Q1345" s="14"/>
    </row>
    <row r="1346" spans="1:17" x14ac:dyDescent="0.25">
      <c r="A1346" s="706" t="s">
        <v>0</v>
      </c>
      <c r="B1346" s="706"/>
      <c r="C1346" s="706"/>
      <c r="D1346" s="706"/>
      <c r="E1346" s="706"/>
      <c r="F1346" s="706"/>
      <c r="G1346" s="706"/>
      <c r="H1346" s="706"/>
      <c r="I1346" s="706"/>
      <c r="J1346" s="706"/>
      <c r="K1346" s="706"/>
      <c r="L1346" s="706"/>
      <c r="M1346" s="706"/>
      <c r="N1346" s="706"/>
      <c r="O1346" s="706"/>
      <c r="P1346" s="706"/>
      <c r="Q1346" s="706"/>
    </row>
    <row r="1347" spans="1:17" x14ac:dyDescent="0.25">
      <c r="A1347" s="713" t="s">
        <v>1</v>
      </c>
      <c r="B1347" s="713"/>
      <c r="C1347" s="713"/>
      <c r="D1347" s="713"/>
      <c r="E1347" s="713"/>
      <c r="F1347" s="713"/>
      <c r="G1347" s="713"/>
      <c r="H1347" s="713"/>
      <c r="I1347" s="713"/>
      <c r="J1347" s="713"/>
      <c r="K1347" s="713"/>
      <c r="L1347" s="713"/>
      <c r="M1347" s="713"/>
      <c r="N1347" s="713"/>
      <c r="O1347" s="713"/>
      <c r="P1347" s="713"/>
      <c r="Q1347" s="713"/>
    </row>
    <row r="1348" spans="1:17" x14ac:dyDescent="0.25">
      <c r="A1348" s="713" t="s">
        <v>2</v>
      </c>
      <c r="B1348" s="713"/>
      <c r="C1348" s="713"/>
      <c r="D1348" s="713"/>
      <c r="E1348" s="713"/>
      <c r="F1348" s="713"/>
      <c r="G1348" s="713"/>
      <c r="H1348" s="713"/>
      <c r="I1348" s="713"/>
      <c r="J1348" s="713"/>
      <c r="K1348" s="713"/>
      <c r="L1348" s="713"/>
      <c r="M1348" s="713"/>
      <c r="N1348" s="713"/>
      <c r="O1348" s="713"/>
      <c r="P1348" s="713"/>
      <c r="Q1348" s="713"/>
    </row>
    <row r="1349" spans="1:17" x14ac:dyDescent="0.25">
      <c r="A1349" s="713" t="s">
        <v>3</v>
      </c>
      <c r="B1349" s="713"/>
      <c r="C1349" s="713"/>
      <c r="D1349" s="713"/>
      <c r="E1349" s="713"/>
      <c r="F1349" s="713"/>
      <c r="G1349" s="713"/>
      <c r="H1349" s="713"/>
      <c r="I1349" s="713"/>
      <c r="J1349" s="713"/>
      <c r="K1349" s="713"/>
      <c r="L1349" s="713"/>
      <c r="M1349" s="713"/>
      <c r="N1349" s="713"/>
      <c r="O1349" s="713"/>
      <c r="P1349" s="713"/>
      <c r="Q1349" s="713"/>
    </row>
    <row r="1350" spans="1:17" x14ac:dyDescent="0.25">
      <c r="A1350" s="713" t="s">
        <v>494</v>
      </c>
      <c r="B1350" s="713"/>
      <c r="C1350" s="713"/>
      <c r="D1350" s="713"/>
      <c r="E1350" s="713"/>
      <c r="F1350" s="713"/>
      <c r="G1350" s="713"/>
      <c r="H1350" s="713"/>
      <c r="I1350" s="713"/>
      <c r="J1350" s="713"/>
      <c r="K1350" s="713"/>
      <c r="L1350" s="713"/>
      <c r="M1350" s="713"/>
      <c r="N1350" s="713"/>
      <c r="O1350" s="713"/>
      <c r="P1350" s="713"/>
      <c r="Q1350" s="713"/>
    </row>
    <row r="1351" spans="1:17" x14ac:dyDescent="0.25">
      <c r="A1351" s="714" t="s">
        <v>4</v>
      </c>
      <c r="B1351" s="714"/>
      <c r="C1351" s="714"/>
      <c r="D1351" s="714"/>
      <c r="E1351" s="714"/>
      <c r="F1351" s="714"/>
      <c r="G1351" s="714"/>
      <c r="H1351" s="714"/>
      <c r="I1351" s="714"/>
      <c r="J1351" s="714"/>
      <c r="K1351" s="714"/>
      <c r="L1351" s="714"/>
      <c r="M1351" s="714"/>
      <c r="N1351" s="714"/>
      <c r="O1351" s="714"/>
      <c r="P1351" s="714"/>
      <c r="Q1351" s="714"/>
    </row>
    <row r="1352" spans="1:17" x14ac:dyDescent="0.25">
      <c r="A1352" s="737" t="s">
        <v>107</v>
      </c>
      <c r="B1352" s="737"/>
      <c r="C1352" s="737"/>
      <c r="D1352" s="737"/>
      <c r="E1352" s="737"/>
      <c r="F1352" s="737"/>
      <c r="G1352" s="737"/>
      <c r="H1352" s="737"/>
      <c r="I1352" s="737"/>
      <c r="J1352" s="737"/>
      <c r="K1352" s="737"/>
      <c r="L1352" s="737"/>
      <c r="M1352" s="737"/>
      <c r="N1352" s="737"/>
      <c r="O1352" s="737"/>
      <c r="P1352" s="737"/>
      <c r="Q1352" s="737"/>
    </row>
    <row r="1353" spans="1:17" ht="18.75" thickBot="1" x14ac:dyDescent="0.3">
      <c r="A1353" s="2"/>
      <c r="B1353" s="2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2"/>
      <c r="P1353" s="2"/>
      <c r="Q1353" s="2"/>
    </row>
    <row r="1354" spans="1:17" ht="15.75" thickTop="1" x14ac:dyDescent="0.25">
      <c r="A1354" s="698" t="s">
        <v>6</v>
      </c>
      <c r="B1354" s="700" t="s">
        <v>7</v>
      </c>
      <c r="C1354" s="702" t="s">
        <v>8</v>
      </c>
      <c r="D1354" s="702" t="s">
        <v>9</v>
      </c>
      <c r="E1354" s="702" t="s">
        <v>10</v>
      </c>
      <c r="F1354" s="702" t="s">
        <v>11</v>
      </c>
      <c r="G1354" s="700" t="s">
        <v>12</v>
      </c>
      <c r="H1354" s="704" t="s">
        <v>13</v>
      </c>
      <c r="I1354" s="704" t="s">
        <v>14</v>
      </c>
      <c r="J1354" s="704" t="s">
        <v>15</v>
      </c>
      <c r="K1354" s="715" t="s">
        <v>16</v>
      </c>
      <c r="L1354" s="716"/>
      <c r="M1354" s="716"/>
      <c r="N1354" s="717"/>
      <c r="O1354" s="721" t="s">
        <v>17</v>
      </c>
      <c r="P1354" s="722"/>
      <c r="Q1354" s="708" t="s">
        <v>18</v>
      </c>
    </row>
    <row r="1355" spans="1:17" x14ac:dyDescent="0.25">
      <c r="A1355" s="699"/>
      <c r="B1355" s="701"/>
      <c r="C1355" s="703"/>
      <c r="D1355" s="703"/>
      <c r="E1355" s="703"/>
      <c r="F1355" s="703"/>
      <c r="G1355" s="701"/>
      <c r="H1355" s="705"/>
      <c r="I1355" s="705"/>
      <c r="J1355" s="705"/>
      <c r="K1355" s="718"/>
      <c r="L1355" s="719"/>
      <c r="M1355" s="719"/>
      <c r="N1355" s="720"/>
      <c r="O1355" s="723"/>
      <c r="P1355" s="724"/>
      <c r="Q1355" s="709"/>
    </row>
    <row r="1356" spans="1:17" x14ac:dyDescent="0.25">
      <c r="A1356" s="699"/>
      <c r="B1356" s="701"/>
      <c r="C1356" s="703"/>
      <c r="D1356" s="703"/>
      <c r="E1356" s="703"/>
      <c r="F1356" s="703"/>
      <c r="G1356" s="701"/>
      <c r="H1356" s="705"/>
      <c r="I1356" s="705"/>
      <c r="J1356" s="705"/>
      <c r="K1356" s="711" t="s">
        <v>19</v>
      </c>
      <c r="L1356" s="711" t="s">
        <v>20</v>
      </c>
      <c r="M1356" s="711" t="s">
        <v>21</v>
      </c>
      <c r="N1356" s="711" t="s">
        <v>22</v>
      </c>
      <c r="O1356" s="695" t="s">
        <v>23</v>
      </c>
      <c r="P1356" s="695" t="s">
        <v>24</v>
      </c>
      <c r="Q1356" s="709"/>
    </row>
    <row r="1357" spans="1:17" ht="15.75" thickBot="1" x14ac:dyDescent="0.3">
      <c r="A1357" s="727"/>
      <c r="B1357" s="725"/>
      <c r="C1357" s="707"/>
      <c r="D1357" s="707"/>
      <c r="E1357" s="707"/>
      <c r="F1357" s="707"/>
      <c r="G1357" s="725"/>
      <c r="H1357" s="696"/>
      <c r="I1357" s="696"/>
      <c r="J1357" s="696"/>
      <c r="K1357" s="712"/>
      <c r="L1357" s="712"/>
      <c r="M1357" s="712"/>
      <c r="N1357" s="712"/>
      <c r="O1357" s="696"/>
      <c r="P1357" s="696"/>
      <c r="Q1357" s="710"/>
    </row>
    <row r="1358" spans="1:17" ht="48" x14ac:dyDescent="0.25">
      <c r="A1358" s="52">
        <v>1</v>
      </c>
      <c r="B1358" s="53">
        <v>35801</v>
      </c>
      <c r="C1358" s="5" t="s">
        <v>441</v>
      </c>
      <c r="D1358" s="731" t="s">
        <v>71</v>
      </c>
      <c r="E1358" s="731" t="s">
        <v>72</v>
      </c>
      <c r="F1358" s="53">
        <v>12</v>
      </c>
      <c r="G1358" s="5" t="s">
        <v>75</v>
      </c>
      <c r="H1358" s="159">
        <v>15000</v>
      </c>
      <c r="I1358" s="222">
        <v>100000</v>
      </c>
      <c r="J1358" s="214" t="s">
        <v>28</v>
      </c>
      <c r="K1358" s="86">
        <v>0.25</v>
      </c>
      <c r="L1358" s="86">
        <v>0.25</v>
      </c>
      <c r="M1358" s="86">
        <v>0.25</v>
      </c>
      <c r="N1358" s="86">
        <v>0.25</v>
      </c>
      <c r="O1358" s="54" t="s">
        <v>29</v>
      </c>
      <c r="P1358" s="54"/>
      <c r="Q1358" s="728" t="s">
        <v>30</v>
      </c>
    </row>
    <row r="1359" spans="1:17" ht="15.75" thickBot="1" x14ac:dyDescent="0.3">
      <c r="A1359" s="223"/>
      <c r="B1359" s="224"/>
      <c r="C1359" s="174"/>
      <c r="D1359" s="733"/>
      <c r="E1359" s="733"/>
      <c r="F1359" s="224"/>
      <c r="G1359" s="642"/>
      <c r="H1359" s="643"/>
      <c r="I1359" s="204"/>
      <c r="J1359" s="57"/>
      <c r="K1359" s="58"/>
      <c r="L1359" s="58"/>
      <c r="M1359" s="58"/>
      <c r="N1359" s="58"/>
      <c r="O1359" s="26"/>
      <c r="P1359" s="26"/>
      <c r="Q1359" s="730"/>
    </row>
    <row r="1360" spans="1:17" ht="15.75" thickTop="1" x14ac:dyDescent="0.25">
      <c r="A1360" s="94"/>
      <c r="B1360" s="37"/>
      <c r="C1360" s="95"/>
      <c r="D1360" s="12"/>
      <c r="E1360" s="12"/>
      <c r="F1360" s="96"/>
      <c r="G1360" s="12"/>
      <c r="H1360" s="97"/>
      <c r="I1360" s="98"/>
      <c r="J1360" s="27"/>
      <c r="K1360" s="99"/>
      <c r="L1360" s="99"/>
      <c r="M1360" s="99"/>
      <c r="N1360" s="99"/>
      <c r="O1360" s="34"/>
      <c r="P1360" s="47"/>
      <c r="Q1360" s="14"/>
    </row>
    <row r="1361" spans="1:17" x14ac:dyDescent="0.25">
      <c r="A1361" s="94"/>
      <c r="B1361" s="37"/>
      <c r="C1361" s="95"/>
      <c r="D1361" s="12"/>
      <c r="E1361" s="12"/>
      <c r="F1361" s="96"/>
      <c r="G1361" s="12"/>
      <c r="H1361" s="97"/>
      <c r="I1361" s="98"/>
      <c r="J1361" s="27"/>
      <c r="K1361" s="99"/>
      <c r="L1361" s="99"/>
      <c r="M1361" s="99"/>
      <c r="N1361" s="99"/>
      <c r="O1361" s="34"/>
      <c r="P1361" s="47"/>
      <c r="Q1361" s="14"/>
    </row>
    <row r="1362" spans="1:17" ht="35.25" customHeight="1" x14ac:dyDescent="0.25">
      <c r="A1362" s="94"/>
      <c r="B1362" s="37"/>
      <c r="C1362" s="95"/>
      <c r="D1362" s="12"/>
      <c r="E1362" s="12"/>
      <c r="F1362" s="96"/>
      <c r="G1362" s="12"/>
      <c r="H1362" s="97"/>
      <c r="I1362" s="98"/>
      <c r="J1362" s="27"/>
      <c r="K1362" s="99"/>
      <c r="L1362" s="99"/>
      <c r="M1362" s="99"/>
      <c r="N1362" s="99"/>
      <c r="O1362" s="34"/>
      <c r="P1362" s="47"/>
      <c r="Q1362" s="14"/>
    </row>
    <row r="1363" spans="1:17" ht="39" customHeight="1" x14ac:dyDescent="0.25">
      <c r="A1363" s="94"/>
      <c r="B1363" s="37"/>
      <c r="C1363" s="95"/>
      <c r="D1363" s="12"/>
      <c r="E1363" s="12"/>
      <c r="F1363" s="96"/>
      <c r="G1363" s="12"/>
      <c r="H1363" s="97"/>
      <c r="I1363" s="98">
        <f>SUM(I1358+I1359)</f>
        <v>100000</v>
      </c>
      <c r="J1363" s="27"/>
      <c r="K1363" s="99"/>
      <c r="L1363" s="99"/>
      <c r="M1363" s="99"/>
      <c r="N1363" s="99"/>
      <c r="O1363" s="34"/>
      <c r="P1363" s="47"/>
      <c r="Q1363" s="14"/>
    </row>
    <row r="1364" spans="1:17" x14ac:dyDescent="0.25">
      <c r="A1364" s="94"/>
      <c r="B1364" s="37"/>
      <c r="C1364" s="95"/>
      <c r="D1364" s="12"/>
      <c r="E1364" s="12"/>
      <c r="F1364" s="96"/>
      <c r="G1364" s="12"/>
      <c r="H1364" s="97"/>
      <c r="I1364" s="98"/>
      <c r="J1364" s="27"/>
      <c r="K1364" s="99"/>
      <c r="L1364" s="99"/>
      <c r="M1364" s="99"/>
      <c r="N1364" s="99"/>
      <c r="O1364" s="34"/>
      <c r="P1364" s="47"/>
      <c r="Q1364" s="14"/>
    </row>
    <row r="1365" spans="1:17" x14ac:dyDescent="0.25">
      <c r="A1365" s="94"/>
      <c r="B1365" s="37"/>
      <c r="C1365" s="95"/>
      <c r="D1365" s="12"/>
      <c r="E1365" s="12"/>
      <c r="F1365" s="96"/>
      <c r="G1365" s="12"/>
      <c r="H1365" s="97"/>
      <c r="I1365" s="98"/>
      <c r="J1365" s="27"/>
      <c r="K1365" s="99"/>
      <c r="L1365" s="99"/>
      <c r="M1365" s="99"/>
      <c r="N1365" s="99"/>
      <c r="O1365" s="34"/>
      <c r="P1365" s="47"/>
      <c r="Q1365" s="14"/>
    </row>
    <row r="1366" spans="1:17" x14ac:dyDescent="0.25">
      <c r="A1366" s="94"/>
      <c r="B1366" s="37"/>
      <c r="C1366" s="95"/>
      <c r="D1366" s="12"/>
      <c r="E1366" s="12"/>
      <c r="F1366" s="96"/>
      <c r="G1366" s="12"/>
      <c r="H1366" s="97"/>
      <c r="I1366" s="98"/>
      <c r="J1366" s="27"/>
      <c r="K1366" s="99"/>
      <c r="L1366" s="99"/>
      <c r="M1366" s="99"/>
      <c r="N1366" s="99"/>
      <c r="O1366" s="34"/>
      <c r="P1366" s="47"/>
      <c r="Q1366" s="14"/>
    </row>
    <row r="1367" spans="1:17" x14ac:dyDescent="0.25">
      <c r="A1367" s="94"/>
      <c r="B1367" s="37"/>
      <c r="C1367" s="95"/>
      <c r="D1367" s="12"/>
      <c r="E1367" s="12"/>
      <c r="F1367" s="96"/>
      <c r="G1367" s="12"/>
      <c r="H1367" s="97"/>
      <c r="I1367" s="98"/>
      <c r="J1367" s="27"/>
      <c r="K1367" s="99"/>
      <c r="L1367" s="99"/>
      <c r="M1367" s="99"/>
      <c r="N1367" s="99"/>
      <c r="O1367" s="34"/>
      <c r="P1367" s="47"/>
      <c r="Q1367" s="14"/>
    </row>
    <row r="1368" spans="1:17" x14ac:dyDescent="0.25">
      <c r="A1368" s="94"/>
      <c r="B1368" s="37"/>
      <c r="C1368" s="95"/>
      <c r="D1368" s="12"/>
      <c r="E1368" s="12"/>
      <c r="F1368" s="96"/>
      <c r="G1368" s="12"/>
      <c r="H1368" s="97"/>
      <c r="I1368" s="98"/>
      <c r="J1368" s="27"/>
      <c r="K1368" s="99"/>
      <c r="L1368" s="99"/>
      <c r="M1368" s="99"/>
      <c r="N1368" s="99"/>
      <c r="O1368" s="34"/>
      <c r="P1368" s="47"/>
      <c r="Q1368" s="14"/>
    </row>
    <row r="1369" spans="1:17" ht="15" customHeight="1" x14ac:dyDescent="0.25">
      <c r="A1369" s="94"/>
      <c r="B1369" s="37"/>
      <c r="C1369" s="95"/>
      <c r="D1369" s="12"/>
      <c r="E1369" s="12"/>
      <c r="F1369" s="96"/>
      <c r="G1369" s="12"/>
      <c r="H1369" s="97"/>
      <c r="I1369" s="98"/>
      <c r="J1369" s="27"/>
      <c r="K1369" s="99"/>
      <c r="L1369" s="99"/>
      <c r="M1369" s="99"/>
      <c r="N1369" s="99"/>
      <c r="O1369" s="34"/>
      <c r="P1369" s="47"/>
      <c r="Q1369" s="14"/>
    </row>
    <row r="1370" spans="1:17" x14ac:dyDescent="0.25">
      <c r="A1370" s="94"/>
      <c r="B1370" s="37"/>
      <c r="C1370" s="95"/>
      <c r="D1370" s="12"/>
      <c r="E1370" s="12"/>
      <c r="F1370" s="96"/>
      <c r="G1370" s="12"/>
      <c r="H1370" s="97"/>
      <c r="I1370" s="98"/>
      <c r="J1370" s="27"/>
      <c r="K1370" s="99"/>
      <c r="L1370" s="99"/>
      <c r="M1370" s="99"/>
      <c r="N1370" s="99"/>
      <c r="O1370" s="34"/>
      <c r="P1370" s="47"/>
      <c r="Q1370" s="14"/>
    </row>
    <row r="1371" spans="1:17" ht="15.75" customHeight="1" x14ac:dyDescent="0.25">
      <c r="A1371" s="94"/>
      <c r="B1371" s="37"/>
      <c r="C1371" s="95"/>
      <c r="D1371" s="12"/>
      <c r="E1371" s="12"/>
      <c r="F1371" s="96"/>
      <c r="G1371" s="12"/>
      <c r="H1371" s="97"/>
      <c r="I1371" s="98"/>
      <c r="J1371" s="27"/>
      <c r="K1371" s="99"/>
      <c r="L1371" s="99"/>
      <c r="M1371" s="99"/>
      <c r="N1371" s="99"/>
      <c r="O1371" s="34"/>
      <c r="P1371" s="47"/>
      <c r="Q1371" s="14"/>
    </row>
    <row r="1372" spans="1:17" x14ac:dyDescent="0.25">
      <c r="A1372" s="94"/>
      <c r="B1372" s="37"/>
      <c r="C1372" s="95"/>
      <c r="D1372" s="12"/>
      <c r="E1372" s="12"/>
      <c r="F1372" s="96"/>
      <c r="G1372" s="12"/>
      <c r="H1372" s="97"/>
      <c r="I1372" s="98"/>
      <c r="J1372" s="27"/>
      <c r="K1372" s="99"/>
      <c r="L1372" s="99"/>
      <c r="M1372" s="99"/>
      <c r="N1372" s="99"/>
      <c r="O1372" s="34"/>
      <c r="P1372" s="47"/>
      <c r="Q1372" s="14"/>
    </row>
    <row r="1373" spans="1:17" ht="15" customHeight="1" x14ac:dyDescent="0.25">
      <c r="A1373" s="94"/>
      <c r="B1373" s="37"/>
      <c r="C1373" s="95"/>
      <c r="D1373" s="12"/>
      <c r="E1373" s="12"/>
      <c r="F1373" s="96"/>
      <c r="G1373" s="12"/>
      <c r="H1373" s="97"/>
      <c r="I1373" s="98"/>
      <c r="J1373" s="27"/>
      <c r="K1373" s="99"/>
      <c r="L1373" s="99"/>
      <c r="M1373" s="99"/>
      <c r="N1373" s="99"/>
      <c r="O1373" s="34"/>
      <c r="P1373" s="47"/>
      <c r="Q1373" s="14"/>
    </row>
    <row r="1374" spans="1:17" x14ac:dyDescent="0.25">
      <c r="A1374" s="94"/>
      <c r="B1374" s="37"/>
      <c r="C1374" s="95"/>
      <c r="D1374" s="12"/>
      <c r="E1374" s="12"/>
      <c r="F1374" s="96"/>
      <c r="G1374" s="12"/>
      <c r="H1374" s="97"/>
      <c r="I1374" s="98"/>
      <c r="J1374" s="27"/>
      <c r="K1374" s="99"/>
      <c r="L1374" s="99"/>
      <c r="M1374" s="99"/>
      <c r="N1374" s="99"/>
      <c r="O1374" s="34"/>
      <c r="P1374" s="47"/>
      <c r="Q1374" s="14"/>
    </row>
    <row r="1375" spans="1:17" ht="151.5" customHeight="1" x14ac:dyDescent="0.25">
      <c r="A1375" s="94"/>
      <c r="B1375" s="37"/>
      <c r="C1375" s="95"/>
      <c r="D1375" s="12"/>
      <c r="E1375" s="12"/>
      <c r="F1375" s="96"/>
      <c r="G1375" s="12"/>
      <c r="H1375" s="97"/>
      <c r="I1375" s="98"/>
      <c r="J1375" s="27"/>
      <c r="K1375" s="99"/>
      <c r="L1375" s="99"/>
      <c r="M1375" s="99"/>
      <c r="N1375" s="99"/>
      <c r="O1375" s="34"/>
      <c r="P1375" s="47"/>
      <c r="Q1375" s="14"/>
    </row>
    <row r="1376" spans="1:17" x14ac:dyDescent="0.25">
      <c r="A1376" s="94"/>
      <c r="B1376" s="37"/>
      <c r="C1376" s="95"/>
      <c r="D1376" s="12"/>
      <c r="E1376" s="12"/>
      <c r="F1376" s="96"/>
      <c r="G1376" s="12"/>
      <c r="H1376" s="97"/>
      <c r="I1376" s="98"/>
      <c r="J1376" s="27"/>
      <c r="K1376" s="99"/>
      <c r="L1376" s="99"/>
      <c r="M1376" s="99"/>
      <c r="N1376" s="99"/>
      <c r="O1376" s="34"/>
      <c r="P1376" s="47"/>
      <c r="Q1376" s="14"/>
    </row>
    <row r="1377" spans="1:17" x14ac:dyDescent="0.25">
      <c r="A1377" s="94"/>
      <c r="B1377" s="37"/>
      <c r="C1377" s="95"/>
      <c r="D1377" s="12"/>
      <c r="E1377" s="12"/>
      <c r="F1377" s="96"/>
      <c r="G1377" s="12"/>
      <c r="H1377" s="97"/>
      <c r="I1377" s="98"/>
      <c r="J1377" s="27"/>
      <c r="K1377" s="99"/>
      <c r="L1377" s="99"/>
      <c r="M1377" s="99"/>
      <c r="N1377" s="99"/>
      <c r="O1377" s="34"/>
      <c r="P1377" s="47"/>
      <c r="Q1377" s="14"/>
    </row>
    <row r="1378" spans="1:17" x14ac:dyDescent="0.25">
      <c r="A1378" s="94"/>
      <c r="B1378" s="37"/>
      <c r="C1378" s="95"/>
      <c r="D1378" s="12"/>
      <c r="E1378" s="12"/>
      <c r="F1378" s="96"/>
      <c r="G1378" s="12"/>
      <c r="H1378" s="97"/>
      <c r="I1378" s="98"/>
      <c r="J1378" s="27"/>
      <c r="K1378" s="99"/>
      <c r="L1378" s="99"/>
      <c r="M1378" s="99"/>
      <c r="N1378" s="99"/>
      <c r="O1378" s="34"/>
      <c r="P1378" s="47"/>
      <c r="Q1378" s="14"/>
    </row>
    <row r="1379" spans="1:17" x14ac:dyDescent="0.25">
      <c r="A1379" s="94"/>
      <c r="B1379" s="37"/>
      <c r="C1379" s="95"/>
      <c r="D1379" s="12"/>
      <c r="E1379" s="12"/>
      <c r="F1379" s="96"/>
      <c r="G1379" s="12"/>
      <c r="H1379" s="97"/>
      <c r="I1379" s="107"/>
      <c r="J1379" s="27"/>
      <c r="K1379" s="99"/>
      <c r="L1379" s="99"/>
      <c r="M1379" s="99"/>
      <c r="N1379" s="99"/>
      <c r="O1379" s="34"/>
      <c r="P1379" s="47"/>
      <c r="Q1379" s="14"/>
    </row>
    <row r="1380" spans="1:17" x14ac:dyDescent="0.25">
      <c r="A1380" s="94"/>
      <c r="B1380" s="37"/>
      <c r="C1380" s="95"/>
      <c r="D1380" s="12"/>
      <c r="E1380" s="12"/>
      <c r="F1380" s="96"/>
      <c r="G1380" s="12"/>
      <c r="H1380" s="97"/>
      <c r="I1380" s="102"/>
      <c r="J1380" s="27"/>
      <c r="K1380" s="99"/>
      <c r="L1380" s="99"/>
      <c r="M1380" s="99"/>
      <c r="N1380" s="99"/>
      <c r="O1380" s="34"/>
      <c r="P1380" s="47"/>
      <c r="Q1380" s="14"/>
    </row>
    <row r="1381" spans="1:17" x14ac:dyDescent="0.25">
      <c r="A1381" s="94"/>
      <c r="B1381" s="37"/>
      <c r="C1381" s="95"/>
      <c r="D1381" s="12"/>
      <c r="E1381" s="12"/>
      <c r="F1381" s="96"/>
      <c r="G1381" s="12"/>
      <c r="H1381" s="97"/>
      <c r="I1381" s="102"/>
      <c r="J1381" s="27"/>
      <c r="K1381" s="99"/>
      <c r="L1381" s="99"/>
      <c r="M1381" s="99"/>
      <c r="N1381" s="99"/>
      <c r="O1381" s="34"/>
      <c r="P1381" s="47"/>
      <c r="Q1381" s="14"/>
    </row>
    <row r="1382" spans="1:17" x14ac:dyDescent="0.25">
      <c r="A1382" s="94"/>
      <c r="B1382" s="37"/>
      <c r="C1382" s="95"/>
      <c r="D1382" s="12"/>
      <c r="E1382" s="12"/>
      <c r="F1382" s="96"/>
      <c r="G1382" s="12"/>
      <c r="H1382" s="97"/>
      <c r="I1382" s="102"/>
      <c r="J1382" s="27"/>
      <c r="K1382" s="99"/>
      <c r="L1382" s="99"/>
      <c r="M1382" s="99"/>
      <c r="N1382" s="99"/>
      <c r="O1382" s="34"/>
      <c r="P1382" s="47"/>
      <c r="Q1382" s="14"/>
    </row>
    <row r="1383" spans="1:17" x14ac:dyDescent="0.25">
      <c r="A1383" s="94"/>
      <c r="B1383" s="37"/>
      <c r="C1383" s="95"/>
      <c r="D1383" s="12"/>
      <c r="E1383" s="12"/>
      <c r="F1383" s="96"/>
      <c r="G1383" s="12"/>
      <c r="H1383" s="97"/>
      <c r="I1383" s="102"/>
      <c r="J1383" s="27"/>
      <c r="K1383" s="99"/>
      <c r="L1383" s="99"/>
      <c r="M1383" s="99"/>
      <c r="N1383" s="99"/>
      <c r="O1383" s="34"/>
      <c r="P1383" s="47"/>
      <c r="Q1383" s="14"/>
    </row>
    <row r="1384" spans="1:17" x14ac:dyDescent="0.25">
      <c r="A1384" s="94"/>
      <c r="B1384" s="37"/>
      <c r="C1384" s="95"/>
      <c r="D1384" s="12"/>
      <c r="E1384" s="12"/>
      <c r="F1384" s="96"/>
      <c r="G1384" s="12"/>
      <c r="H1384" s="97"/>
      <c r="I1384" s="107"/>
      <c r="J1384" s="27"/>
      <c r="K1384" s="99"/>
      <c r="L1384" s="99"/>
      <c r="M1384" s="99"/>
      <c r="N1384" s="99"/>
      <c r="O1384" s="34"/>
      <c r="P1384" s="47"/>
      <c r="Q1384" s="14"/>
    </row>
    <row r="1385" spans="1:17" x14ac:dyDescent="0.25">
      <c r="G1385" s="62"/>
    </row>
    <row r="1386" spans="1:17" x14ac:dyDescent="0.25">
      <c r="A1386" s="706" t="s">
        <v>0</v>
      </c>
      <c r="B1386" s="706"/>
      <c r="C1386" s="706"/>
      <c r="D1386" s="706"/>
      <c r="E1386" s="706"/>
      <c r="F1386" s="706"/>
      <c r="G1386" s="706"/>
      <c r="H1386" s="706"/>
      <c r="I1386" s="706"/>
      <c r="J1386" s="706"/>
      <c r="K1386" s="706"/>
      <c r="L1386" s="706"/>
      <c r="M1386" s="706"/>
      <c r="N1386" s="706"/>
      <c r="O1386" s="706"/>
      <c r="P1386" s="706"/>
      <c r="Q1386" s="706"/>
    </row>
    <row r="1387" spans="1:17" x14ac:dyDescent="0.25">
      <c r="A1387" s="713" t="s">
        <v>1</v>
      </c>
      <c r="B1387" s="713"/>
      <c r="C1387" s="713"/>
      <c r="D1387" s="713"/>
      <c r="E1387" s="713"/>
      <c r="F1387" s="713"/>
      <c r="G1387" s="713"/>
      <c r="H1387" s="713"/>
      <c r="I1387" s="713"/>
      <c r="J1387" s="713"/>
      <c r="K1387" s="713"/>
      <c r="L1387" s="713"/>
      <c r="M1387" s="713"/>
      <c r="N1387" s="713"/>
      <c r="O1387" s="713"/>
      <c r="P1387" s="713"/>
      <c r="Q1387" s="713"/>
    </row>
    <row r="1388" spans="1:17" x14ac:dyDescent="0.25">
      <c r="A1388" s="713" t="s">
        <v>2</v>
      </c>
      <c r="B1388" s="713"/>
      <c r="C1388" s="713"/>
      <c r="D1388" s="713"/>
      <c r="E1388" s="713"/>
      <c r="F1388" s="713"/>
      <c r="G1388" s="713"/>
      <c r="H1388" s="713"/>
      <c r="I1388" s="713"/>
      <c r="J1388" s="713"/>
      <c r="K1388" s="713"/>
      <c r="L1388" s="713"/>
      <c r="M1388" s="713"/>
      <c r="N1388" s="713"/>
      <c r="O1388" s="713"/>
      <c r="P1388" s="713"/>
      <c r="Q1388" s="713"/>
    </row>
    <row r="1389" spans="1:17" x14ac:dyDescent="0.25">
      <c r="A1389" s="713" t="s">
        <v>3</v>
      </c>
      <c r="B1389" s="713"/>
      <c r="C1389" s="713"/>
      <c r="D1389" s="713"/>
      <c r="E1389" s="713"/>
      <c r="F1389" s="713"/>
      <c r="G1389" s="713"/>
      <c r="H1389" s="713"/>
      <c r="I1389" s="713"/>
      <c r="J1389" s="713"/>
      <c r="K1389" s="713"/>
      <c r="L1389" s="713"/>
      <c r="M1389" s="713"/>
      <c r="N1389" s="713"/>
      <c r="O1389" s="713"/>
      <c r="P1389" s="713"/>
      <c r="Q1389" s="713"/>
    </row>
    <row r="1390" spans="1:17" x14ac:dyDescent="0.25">
      <c r="A1390" s="713" t="s">
        <v>494</v>
      </c>
      <c r="B1390" s="713"/>
      <c r="C1390" s="713"/>
      <c r="D1390" s="713"/>
      <c r="E1390" s="713"/>
      <c r="F1390" s="713"/>
      <c r="G1390" s="713"/>
      <c r="H1390" s="713"/>
      <c r="I1390" s="713"/>
      <c r="J1390" s="713"/>
      <c r="K1390" s="713"/>
      <c r="L1390" s="713"/>
      <c r="M1390" s="713"/>
      <c r="N1390" s="713"/>
      <c r="O1390" s="713"/>
      <c r="P1390" s="713"/>
      <c r="Q1390" s="713"/>
    </row>
    <row r="1391" spans="1:17" x14ac:dyDescent="0.25">
      <c r="A1391" s="714" t="s">
        <v>4</v>
      </c>
      <c r="B1391" s="714"/>
      <c r="C1391" s="714"/>
      <c r="D1391" s="714"/>
      <c r="E1391" s="714"/>
      <c r="F1391" s="714"/>
      <c r="G1391" s="714"/>
      <c r="H1391" s="714"/>
      <c r="I1391" s="714"/>
      <c r="J1391" s="714"/>
      <c r="K1391" s="714"/>
      <c r="L1391" s="714"/>
      <c r="M1391" s="714"/>
      <c r="N1391" s="714"/>
      <c r="O1391" s="714"/>
      <c r="P1391" s="714"/>
      <c r="Q1391" s="714"/>
    </row>
    <row r="1392" spans="1:17" x14ac:dyDescent="0.25">
      <c r="A1392" s="737" t="s">
        <v>108</v>
      </c>
      <c r="B1392" s="737"/>
      <c r="C1392" s="737"/>
      <c r="D1392" s="737"/>
      <c r="E1392" s="737"/>
      <c r="F1392" s="737"/>
      <c r="G1392" s="737"/>
      <c r="H1392" s="737"/>
      <c r="I1392" s="737"/>
      <c r="J1392" s="737"/>
      <c r="K1392" s="737"/>
      <c r="L1392" s="737"/>
      <c r="M1392" s="737"/>
      <c r="N1392" s="737"/>
      <c r="O1392" s="737"/>
      <c r="P1392" s="737"/>
      <c r="Q1392" s="737"/>
    </row>
    <row r="1393" spans="1:17" ht="18.75" thickBot="1" x14ac:dyDescent="0.3">
      <c r="A1393" s="2"/>
      <c r="B1393" s="2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2"/>
      <c r="P1393" s="2"/>
      <c r="Q1393" s="2"/>
    </row>
    <row r="1394" spans="1:17" ht="15.75" thickTop="1" x14ac:dyDescent="0.25">
      <c r="A1394" s="698" t="s">
        <v>6</v>
      </c>
      <c r="B1394" s="700" t="s">
        <v>7</v>
      </c>
      <c r="C1394" s="702" t="s">
        <v>8</v>
      </c>
      <c r="D1394" s="702" t="s">
        <v>9</v>
      </c>
      <c r="E1394" s="702" t="s">
        <v>10</v>
      </c>
      <c r="F1394" s="702" t="s">
        <v>11</v>
      </c>
      <c r="G1394" s="700" t="s">
        <v>12</v>
      </c>
      <c r="H1394" s="704" t="s">
        <v>13</v>
      </c>
      <c r="I1394" s="704" t="s">
        <v>14</v>
      </c>
      <c r="J1394" s="704" t="s">
        <v>15</v>
      </c>
      <c r="K1394" s="715" t="s">
        <v>16</v>
      </c>
      <c r="L1394" s="716"/>
      <c r="M1394" s="716"/>
      <c r="N1394" s="717"/>
      <c r="O1394" s="721" t="s">
        <v>17</v>
      </c>
      <c r="P1394" s="722"/>
      <c r="Q1394" s="708" t="s">
        <v>18</v>
      </c>
    </row>
    <row r="1395" spans="1:17" x14ac:dyDescent="0.25">
      <c r="A1395" s="699"/>
      <c r="B1395" s="701"/>
      <c r="C1395" s="703"/>
      <c r="D1395" s="703"/>
      <c r="E1395" s="703"/>
      <c r="F1395" s="703"/>
      <c r="G1395" s="701"/>
      <c r="H1395" s="705"/>
      <c r="I1395" s="705"/>
      <c r="J1395" s="705"/>
      <c r="K1395" s="718"/>
      <c r="L1395" s="719"/>
      <c r="M1395" s="719"/>
      <c r="N1395" s="720"/>
      <c r="O1395" s="723"/>
      <c r="P1395" s="724"/>
      <c r="Q1395" s="709"/>
    </row>
    <row r="1396" spans="1:17" x14ac:dyDescent="0.25">
      <c r="A1396" s="699"/>
      <c r="B1396" s="701"/>
      <c r="C1396" s="703"/>
      <c r="D1396" s="703"/>
      <c r="E1396" s="703"/>
      <c r="F1396" s="703"/>
      <c r="G1396" s="701"/>
      <c r="H1396" s="705"/>
      <c r="I1396" s="705"/>
      <c r="J1396" s="705"/>
      <c r="K1396" s="711" t="s">
        <v>19</v>
      </c>
      <c r="L1396" s="711" t="s">
        <v>20</v>
      </c>
      <c r="M1396" s="711" t="s">
        <v>21</v>
      </c>
      <c r="N1396" s="711" t="s">
        <v>22</v>
      </c>
      <c r="O1396" s="695" t="s">
        <v>23</v>
      </c>
      <c r="P1396" s="695" t="s">
        <v>24</v>
      </c>
      <c r="Q1396" s="709"/>
    </row>
    <row r="1397" spans="1:17" ht="15.75" thickBot="1" x14ac:dyDescent="0.3">
      <c r="A1397" s="727"/>
      <c r="B1397" s="725"/>
      <c r="C1397" s="707"/>
      <c r="D1397" s="707"/>
      <c r="E1397" s="707"/>
      <c r="F1397" s="707"/>
      <c r="G1397" s="725"/>
      <c r="H1397" s="696"/>
      <c r="I1397" s="696"/>
      <c r="J1397" s="696"/>
      <c r="K1397" s="712"/>
      <c r="L1397" s="712"/>
      <c r="M1397" s="712"/>
      <c r="N1397" s="712"/>
      <c r="O1397" s="696"/>
      <c r="P1397" s="696"/>
      <c r="Q1397" s="710"/>
    </row>
    <row r="1398" spans="1:17" ht="48" x14ac:dyDescent="0.25">
      <c r="A1398" s="52">
        <v>1</v>
      </c>
      <c r="B1398" s="53">
        <v>35901</v>
      </c>
      <c r="C1398" s="172" t="s">
        <v>443</v>
      </c>
      <c r="D1398" s="731" t="s">
        <v>71</v>
      </c>
      <c r="E1398" s="731" t="s">
        <v>72</v>
      </c>
      <c r="F1398" s="538">
        <v>14</v>
      </c>
      <c r="G1398" s="539" t="s">
        <v>97</v>
      </c>
      <c r="H1398" s="601">
        <v>1550</v>
      </c>
      <c r="I1398" s="608">
        <v>21000</v>
      </c>
      <c r="J1398" s="214" t="s">
        <v>28</v>
      </c>
      <c r="K1398" s="86">
        <v>0.25</v>
      </c>
      <c r="L1398" s="86">
        <v>0.25</v>
      </c>
      <c r="M1398" s="86">
        <v>0.25</v>
      </c>
      <c r="N1398" s="86">
        <v>0.25</v>
      </c>
      <c r="O1398" s="54" t="s">
        <v>29</v>
      </c>
      <c r="P1398" s="54"/>
      <c r="Q1398" s="728" t="s">
        <v>30</v>
      </c>
    </row>
    <row r="1399" spans="1:17" x14ac:dyDescent="0.25">
      <c r="A1399" s="236">
        <v>2</v>
      </c>
      <c r="B1399" s="232">
        <v>35901</v>
      </c>
      <c r="C1399" s="644" t="s">
        <v>511</v>
      </c>
      <c r="D1399" s="732"/>
      <c r="E1399" s="732"/>
      <c r="F1399" s="619">
        <v>24</v>
      </c>
      <c r="G1399" s="616" t="s">
        <v>97</v>
      </c>
      <c r="H1399" s="620">
        <v>1550</v>
      </c>
      <c r="I1399" s="608">
        <f t="shared" ref="I1399" si="13">SUM(F1399*H1399)</f>
        <v>37200</v>
      </c>
      <c r="J1399" s="124" t="s">
        <v>28</v>
      </c>
      <c r="K1399" s="100">
        <v>0.25</v>
      </c>
      <c r="L1399" s="100">
        <v>0.25</v>
      </c>
      <c r="M1399" s="100">
        <v>0.25</v>
      </c>
      <c r="N1399" s="100">
        <v>0.25</v>
      </c>
      <c r="O1399" s="21" t="s">
        <v>29</v>
      </c>
      <c r="P1399" s="234"/>
      <c r="Q1399" s="729"/>
    </row>
    <row r="1400" spans="1:17" ht="36.75" x14ac:dyDescent="0.25">
      <c r="A1400" s="236">
        <v>4</v>
      </c>
      <c r="B1400" s="232">
        <v>35901</v>
      </c>
      <c r="C1400" s="644" t="s">
        <v>444</v>
      </c>
      <c r="D1400" s="732"/>
      <c r="E1400" s="732"/>
      <c r="F1400" s="619">
        <v>3</v>
      </c>
      <c r="G1400" s="621" t="s">
        <v>97</v>
      </c>
      <c r="H1400" s="622">
        <v>11700</v>
      </c>
      <c r="I1400" s="608">
        <v>41800</v>
      </c>
      <c r="J1400" s="124" t="s">
        <v>28</v>
      </c>
      <c r="K1400" s="100">
        <v>0.25</v>
      </c>
      <c r="L1400" s="100">
        <v>0.25</v>
      </c>
      <c r="M1400" s="100">
        <v>0.25</v>
      </c>
      <c r="N1400" s="100">
        <v>0.25</v>
      </c>
      <c r="O1400" s="21" t="s">
        <v>29</v>
      </c>
      <c r="P1400" s="234"/>
      <c r="Q1400" s="729"/>
    </row>
    <row r="1401" spans="1:17" ht="15.75" thickBot="1" x14ac:dyDescent="0.3">
      <c r="A1401" s="223"/>
      <c r="B1401" s="645"/>
      <c r="C1401" s="646"/>
      <c r="D1401" s="733"/>
      <c r="E1401" s="733"/>
      <c r="F1401" s="224"/>
      <c r="G1401" s="250"/>
      <c r="H1401" s="226"/>
      <c r="I1401" s="222"/>
      <c r="J1401" s="57"/>
      <c r="K1401" s="58"/>
      <c r="L1401" s="58"/>
      <c r="M1401" s="58"/>
      <c r="N1401" s="58"/>
      <c r="O1401" s="26"/>
      <c r="P1401" s="225"/>
      <c r="Q1401" s="730"/>
    </row>
    <row r="1402" spans="1:17" ht="15.75" thickTop="1" x14ac:dyDescent="0.25">
      <c r="B1402" s="372"/>
      <c r="G1402" s="62"/>
      <c r="I1402" s="102"/>
      <c r="J1402" s="103"/>
      <c r="K1402" s="103"/>
      <c r="L1402" s="103"/>
      <c r="M1402" s="103"/>
      <c r="N1402" s="103"/>
      <c r="O1402" s="103"/>
      <c r="P1402" s="103"/>
      <c r="Q1402" s="103"/>
    </row>
    <row r="1403" spans="1:17" x14ac:dyDescent="0.25">
      <c r="G1403" s="62"/>
      <c r="I1403" s="102"/>
      <c r="J1403" s="103"/>
      <c r="K1403" s="103"/>
      <c r="L1403" s="103"/>
      <c r="M1403" s="103"/>
      <c r="N1403" s="103"/>
      <c r="O1403" s="103"/>
      <c r="P1403" s="103"/>
      <c r="Q1403" s="103"/>
    </row>
    <row r="1404" spans="1:17" x14ac:dyDescent="0.25">
      <c r="G1404" s="62"/>
      <c r="I1404" s="102">
        <f>SUM(I1398:I1403)</f>
        <v>100000</v>
      </c>
      <c r="J1404" s="103"/>
      <c r="K1404" s="103"/>
      <c r="L1404" s="103"/>
      <c r="M1404" s="103"/>
      <c r="N1404" s="103"/>
      <c r="O1404" s="103"/>
      <c r="P1404" s="103"/>
      <c r="Q1404" s="103"/>
    </row>
    <row r="1405" spans="1:17" x14ac:dyDescent="0.25">
      <c r="G1405" s="62"/>
      <c r="I1405" s="102"/>
      <c r="J1405" s="103"/>
      <c r="K1405" s="103"/>
      <c r="L1405" s="103"/>
      <c r="M1405" s="103"/>
      <c r="N1405" s="103"/>
      <c r="O1405" s="103"/>
      <c r="P1405" s="103"/>
      <c r="Q1405" s="103"/>
    </row>
    <row r="1406" spans="1:17" x14ac:dyDescent="0.25">
      <c r="G1406" s="62"/>
      <c r="I1406" s="102"/>
      <c r="J1406" s="103"/>
      <c r="K1406" s="103"/>
      <c r="L1406" s="103"/>
      <c r="M1406" s="103"/>
      <c r="N1406" s="103"/>
      <c r="O1406" s="103"/>
      <c r="P1406" s="103"/>
      <c r="Q1406" s="103"/>
    </row>
    <row r="1407" spans="1:17" x14ac:dyDescent="0.25">
      <c r="G1407" s="62"/>
      <c r="I1407" s="102"/>
      <c r="J1407" s="103"/>
      <c r="K1407" s="103"/>
      <c r="L1407" s="103"/>
      <c r="M1407" s="103"/>
      <c r="N1407" s="103"/>
      <c r="O1407" s="103"/>
      <c r="P1407" s="103"/>
      <c r="Q1407" s="103"/>
    </row>
    <row r="1408" spans="1:17" ht="15" customHeight="1" x14ac:dyDescent="0.25">
      <c r="G1408" s="62"/>
      <c r="I1408" s="102"/>
      <c r="J1408" s="103"/>
      <c r="K1408" s="103"/>
      <c r="L1408" s="103"/>
      <c r="M1408" s="103"/>
      <c r="N1408" s="103"/>
      <c r="O1408" s="103"/>
      <c r="P1408" s="103"/>
      <c r="Q1408" s="103"/>
    </row>
    <row r="1409" spans="1:17" x14ac:dyDescent="0.25">
      <c r="G1409" s="62"/>
      <c r="I1409" s="102"/>
      <c r="J1409" s="103"/>
      <c r="K1409" s="103"/>
      <c r="L1409" s="103"/>
      <c r="M1409" s="103"/>
      <c r="N1409" s="103"/>
      <c r="O1409" s="103"/>
      <c r="P1409" s="103"/>
      <c r="Q1409" s="103"/>
    </row>
    <row r="1410" spans="1:17" ht="15.75" customHeight="1" x14ac:dyDescent="0.25">
      <c r="G1410" s="62"/>
      <c r="I1410" s="102"/>
      <c r="J1410" s="103"/>
      <c r="K1410" s="103"/>
      <c r="L1410" s="103"/>
      <c r="M1410" s="103"/>
      <c r="N1410" s="103"/>
      <c r="O1410" s="103"/>
      <c r="P1410" s="103"/>
      <c r="Q1410" s="103"/>
    </row>
    <row r="1411" spans="1:17" x14ac:dyDescent="0.25">
      <c r="G1411" s="62"/>
      <c r="I1411" s="102"/>
      <c r="J1411" s="103"/>
      <c r="K1411" s="103"/>
      <c r="L1411" s="103"/>
      <c r="M1411" s="103"/>
      <c r="N1411" s="103"/>
      <c r="O1411" s="103"/>
      <c r="P1411" s="103"/>
      <c r="Q1411" s="103"/>
    </row>
    <row r="1412" spans="1:17" ht="15" customHeight="1" x14ac:dyDescent="0.25">
      <c r="G1412" s="62"/>
      <c r="I1412" s="102"/>
      <c r="J1412" s="103"/>
      <c r="K1412" s="103"/>
      <c r="L1412" s="103"/>
      <c r="M1412" s="103"/>
      <c r="N1412" s="103"/>
      <c r="O1412" s="103"/>
      <c r="P1412" s="103"/>
      <c r="Q1412" s="103"/>
    </row>
    <row r="1413" spans="1:17" x14ac:dyDescent="0.25">
      <c r="G1413" s="62"/>
      <c r="I1413" s="102"/>
      <c r="J1413" s="103"/>
      <c r="K1413" s="103"/>
      <c r="L1413" s="103"/>
      <c r="M1413" s="103"/>
      <c r="N1413" s="103"/>
      <c r="O1413" s="103"/>
      <c r="P1413" s="103"/>
      <c r="Q1413" s="103"/>
    </row>
    <row r="1414" spans="1:17" ht="164.25" customHeight="1" x14ac:dyDescent="0.25">
      <c r="G1414" s="62"/>
      <c r="I1414" s="102"/>
      <c r="J1414" s="103"/>
      <c r="K1414" s="103"/>
      <c r="L1414" s="103"/>
      <c r="M1414" s="103"/>
      <c r="N1414" s="103"/>
      <c r="O1414" s="103"/>
      <c r="P1414" s="103"/>
      <c r="Q1414" s="103"/>
    </row>
    <row r="1415" spans="1:17" x14ac:dyDescent="0.25">
      <c r="G1415" s="62"/>
      <c r="I1415" s="102"/>
      <c r="J1415" s="103"/>
      <c r="K1415" s="103"/>
      <c r="L1415" s="103"/>
      <c r="M1415" s="103"/>
      <c r="N1415" s="103"/>
      <c r="O1415" s="103"/>
      <c r="P1415" s="103"/>
      <c r="Q1415" s="103"/>
    </row>
    <row r="1416" spans="1:17" x14ac:dyDescent="0.25">
      <c r="G1416" s="62"/>
      <c r="I1416" s="102"/>
      <c r="J1416" s="103"/>
      <c r="K1416" s="103"/>
      <c r="L1416" s="103"/>
      <c r="M1416" s="103"/>
      <c r="N1416" s="103"/>
      <c r="O1416" s="103"/>
      <c r="P1416" s="103"/>
      <c r="Q1416" s="103"/>
    </row>
    <row r="1417" spans="1:17" x14ac:dyDescent="0.25">
      <c r="G1417" s="62"/>
      <c r="I1417" s="102"/>
      <c r="J1417" s="103"/>
      <c r="K1417" s="103"/>
      <c r="L1417" s="103"/>
      <c r="M1417" s="103"/>
      <c r="N1417" s="103"/>
      <c r="O1417" s="103"/>
      <c r="P1417" s="103"/>
      <c r="Q1417" s="103"/>
    </row>
    <row r="1418" spans="1:17" x14ac:dyDescent="0.25">
      <c r="G1418" s="62"/>
      <c r="I1418" s="102"/>
      <c r="J1418" s="103"/>
      <c r="K1418" s="103"/>
      <c r="L1418" s="103"/>
      <c r="M1418" s="103"/>
      <c r="N1418" s="103"/>
      <c r="O1418" s="103"/>
      <c r="P1418" s="103"/>
      <c r="Q1418" s="103"/>
    </row>
    <row r="1419" spans="1:17" x14ac:dyDescent="0.25">
      <c r="G1419" s="62"/>
      <c r="I1419" s="102"/>
      <c r="J1419" s="103"/>
      <c r="K1419" s="103"/>
      <c r="L1419" s="103"/>
      <c r="M1419" s="103"/>
      <c r="N1419" s="103"/>
      <c r="O1419" s="103"/>
      <c r="P1419" s="103"/>
      <c r="Q1419" s="103"/>
    </row>
    <row r="1420" spans="1:17" x14ac:dyDescent="0.25">
      <c r="G1420" s="62"/>
      <c r="I1420" s="102"/>
      <c r="J1420" s="103"/>
      <c r="K1420" s="103"/>
      <c r="L1420" s="103"/>
      <c r="M1420" s="103"/>
      <c r="N1420" s="103"/>
      <c r="O1420" s="103"/>
      <c r="P1420" s="103"/>
      <c r="Q1420" s="103"/>
    </row>
    <row r="1421" spans="1:17" x14ac:dyDescent="0.25">
      <c r="G1421" s="62"/>
    </row>
    <row r="1422" spans="1:17" x14ac:dyDescent="0.25">
      <c r="A1422" s="706" t="s">
        <v>0</v>
      </c>
      <c r="B1422" s="706"/>
      <c r="C1422" s="706"/>
      <c r="D1422" s="706"/>
      <c r="E1422" s="706"/>
      <c r="F1422" s="706"/>
      <c r="G1422" s="706"/>
      <c r="H1422" s="706"/>
      <c r="I1422" s="706"/>
      <c r="J1422" s="706"/>
      <c r="K1422" s="706"/>
      <c r="L1422" s="706"/>
      <c r="M1422" s="706"/>
      <c r="N1422" s="706"/>
      <c r="O1422" s="706"/>
      <c r="P1422" s="706"/>
      <c r="Q1422" s="706"/>
    </row>
    <row r="1423" spans="1:17" x14ac:dyDescent="0.25">
      <c r="A1423" s="713" t="s">
        <v>1</v>
      </c>
      <c r="B1423" s="713"/>
      <c r="C1423" s="713"/>
      <c r="D1423" s="713"/>
      <c r="E1423" s="713"/>
      <c r="F1423" s="713"/>
      <c r="G1423" s="713"/>
      <c r="H1423" s="713"/>
      <c r="I1423" s="713"/>
      <c r="J1423" s="713"/>
      <c r="K1423" s="713"/>
      <c r="L1423" s="713"/>
      <c r="M1423" s="713"/>
      <c r="N1423" s="713"/>
      <c r="O1423" s="713"/>
      <c r="P1423" s="713"/>
      <c r="Q1423" s="713"/>
    </row>
    <row r="1424" spans="1:17" x14ac:dyDescent="0.25">
      <c r="A1424" s="713" t="s">
        <v>2</v>
      </c>
      <c r="B1424" s="713"/>
      <c r="C1424" s="713"/>
      <c r="D1424" s="713"/>
      <c r="E1424" s="713"/>
      <c r="F1424" s="713"/>
      <c r="G1424" s="713"/>
      <c r="H1424" s="713"/>
      <c r="I1424" s="713"/>
      <c r="J1424" s="713"/>
      <c r="K1424" s="713"/>
      <c r="L1424" s="713"/>
      <c r="M1424" s="713"/>
      <c r="N1424" s="713"/>
      <c r="O1424" s="713"/>
      <c r="P1424" s="713"/>
      <c r="Q1424" s="713"/>
    </row>
    <row r="1425" spans="1:17" x14ac:dyDescent="0.25">
      <c r="A1425" s="713" t="s">
        <v>3</v>
      </c>
      <c r="B1425" s="713"/>
      <c r="C1425" s="713"/>
      <c r="D1425" s="713"/>
      <c r="E1425" s="713"/>
      <c r="F1425" s="713"/>
      <c r="G1425" s="713"/>
      <c r="H1425" s="713"/>
      <c r="I1425" s="713"/>
      <c r="J1425" s="713"/>
      <c r="K1425" s="713"/>
      <c r="L1425" s="713"/>
      <c r="M1425" s="713"/>
      <c r="N1425" s="713"/>
      <c r="O1425" s="713"/>
      <c r="P1425" s="713"/>
      <c r="Q1425" s="713"/>
    </row>
    <row r="1426" spans="1:17" x14ac:dyDescent="0.25">
      <c r="A1426" s="713" t="s">
        <v>494</v>
      </c>
      <c r="B1426" s="713"/>
      <c r="C1426" s="713"/>
      <c r="D1426" s="713"/>
      <c r="E1426" s="713"/>
      <c r="F1426" s="713"/>
      <c r="G1426" s="713"/>
      <c r="H1426" s="713"/>
      <c r="I1426" s="713"/>
      <c r="J1426" s="713"/>
      <c r="K1426" s="713"/>
      <c r="L1426" s="713"/>
      <c r="M1426" s="713"/>
      <c r="N1426" s="713"/>
      <c r="O1426" s="713"/>
      <c r="P1426" s="713"/>
      <c r="Q1426" s="713"/>
    </row>
    <row r="1427" spans="1:17" x14ac:dyDescent="0.25">
      <c r="A1427" s="726" t="s">
        <v>4</v>
      </c>
      <c r="B1427" s="726"/>
      <c r="C1427" s="726"/>
      <c r="D1427" s="726"/>
      <c r="E1427" s="726"/>
      <c r="F1427" s="726"/>
      <c r="G1427" s="726"/>
      <c r="H1427" s="726"/>
      <c r="I1427" s="726"/>
      <c r="J1427" s="726"/>
      <c r="K1427" s="726"/>
      <c r="L1427" s="726"/>
      <c r="M1427" s="726"/>
      <c r="N1427" s="726"/>
      <c r="O1427" s="726"/>
      <c r="P1427" s="726"/>
      <c r="Q1427" s="726"/>
    </row>
    <row r="1428" spans="1:17" x14ac:dyDescent="0.25">
      <c r="A1428" s="714" t="s">
        <v>109</v>
      </c>
      <c r="B1428" s="714"/>
      <c r="C1428" s="714"/>
      <c r="D1428" s="714"/>
      <c r="E1428" s="714"/>
      <c r="F1428" s="714"/>
      <c r="G1428" s="714"/>
      <c r="H1428" s="714"/>
      <c r="I1428" s="714"/>
      <c r="J1428" s="714"/>
      <c r="K1428" s="714"/>
      <c r="L1428" s="714"/>
      <c r="M1428" s="714"/>
      <c r="N1428" s="714"/>
      <c r="O1428" s="714"/>
      <c r="P1428" s="714"/>
      <c r="Q1428" s="714"/>
    </row>
    <row r="1429" spans="1:17" ht="18.75" thickBot="1" x14ac:dyDescent="0.3">
      <c r="A1429" s="2"/>
      <c r="B1429" s="2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2"/>
      <c r="P1429" s="2"/>
      <c r="Q1429" s="2"/>
    </row>
    <row r="1430" spans="1:17" ht="15.75" thickTop="1" x14ac:dyDescent="0.25">
      <c r="A1430" s="698" t="s">
        <v>6</v>
      </c>
      <c r="B1430" s="700" t="s">
        <v>7</v>
      </c>
      <c r="C1430" s="702" t="s">
        <v>8</v>
      </c>
      <c r="D1430" s="702" t="s">
        <v>9</v>
      </c>
      <c r="E1430" s="702" t="s">
        <v>10</v>
      </c>
      <c r="F1430" s="702" t="s">
        <v>11</v>
      </c>
      <c r="G1430" s="700" t="s">
        <v>12</v>
      </c>
      <c r="H1430" s="704" t="s">
        <v>13</v>
      </c>
      <c r="I1430" s="704" t="s">
        <v>14</v>
      </c>
      <c r="J1430" s="704" t="s">
        <v>15</v>
      </c>
      <c r="K1430" s="715" t="s">
        <v>16</v>
      </c>
      <c r="L1430" s="716"/>
      <c r="M1430" s="716"/>
      <c r="N1430" s="717"/>
      <c r="O1430" s="721" t="s">
        <v>17</v>
      </c>
      <c r="P1430" s="722"/>
      <c r="Q1430" s="708" t="s">
        <v>18</v>
      </c>
    </row>
    <row r="1431" spans="1:17" x14ac:dyDescent="0.25">
      <c r="A1431" s="699"/>
      <c r="B1431" s="701"/>
      <c r="C1431" s="703"/>
      <c r="D1431" s="703"/>
      <c r="E1431" s="703"/>
      <c r="F1431" s="703"/>
      <c r="G1431" s="701"/>
      <c r="H1431" s="705"/>
      <c r="I1431" s="705"/>
      <c r="J1431" s="705"/>
      <c r="K1431" s="718"/>
      <c r="L1431" s="719"/>
      <c r="M1431" s="719"/>
      <c r="N1431" s="720"/>
      <c r="O1431" s="723"/>
      <c r="P1431" s="724"/>
      <c r="Q1431" s="709"/>
    </row>
    <row r="1432" spans="1:17" x14ac:dyDescent="0.25">
      <c r="A1432" s="699"/>
      <c r="B1432" s="701"/>
      <c r="C1432" s="703"/>
      <c r="D1432" s="703"/>
      <c r="E1432" s="703"/>
      <c r="F1432" s="703"/>
      <c r="G1432" s="701"/>
      <c r="H1432" s="705"/>
      <c r="I1432" s="705"/>
      <c r="J1432" s="705"/>
      <c r="K1432" s="711" t="s">
        <v>19</v>
      </c>
      <c r="L1432" s="711" t="s">
        <v>20</v>
      </c>
      <c r="M1432" s="711" t="s">
        <v>21</v>
      </c>
      <c r="N1432" s="711" t="s">
        <v>22</v>
      </c>
      <c r="O1432" s="695" t="s">
        <v>23</v>
      </c>
      <c r="P1432" s="695" t="s">
        <v>24</v>
      </c>
      <c r="Q1432" s="709"/>
    </row>
    <row r="1433" spans="1:17" ht="15.75" thickBot="1" x14ac:dyDescent="0.3">
      <c r="A1433" s="727"/>
      <c r="B1433" s="725"/>
      <c r="C1433" s="707"/>
      <c r="D1433" s="707"/>
      <c r="E1433" s="707"/>
      <c r="F1433" s="764"/>
      <c r="G1433" s="725"/>
      <c r="H1433" s="696"/>
      <c r="I1433" s="696"/>
      <c r="J1433" s="696"/>
      <c r="K1433" s="712"/>
      <c r="L1433" s="712"/>
      <c r="M1433" s="712"/>
      <c r="N1433" s="712"/>
      <c r="O1433" s="696"/>
      <c r="P1433" s="696"/>
      <c r="Q1433" s="710"/>
    </row>
    <row r="1434" spans="1:17" ht="15.75" thickBot="1" x14ac:dyDescent="0.3">
      <c r="A1434" s="84">
        <v>1</v>
      </c>
      <c r="B1434" s="365">
        <v>36201</v>
      </c>
      <c r="C1434" s="365" t="s">
        <v>446</v>
      </c>
      <c r="D1434" s="731" t="s">
        <v>71</v>
      </c>
      <c r="E1434" s="731" t="s">
        <v>26</v>
      </c>
      <c r="F1434" s="109">
        <v>34</v>
      </c>
      <c r="G1434" s="166" t="s">
        <v>73</v>
      </c>
      <c r="H1434" s="647">
        <v>1770.28125</v>
      </c>
      <c r="I1434" s="623">
        <f>SUM(F1434*H1434)</f>
        <v>60189.5625</v>
      </c>
      <c r="J1434" s="648" t="s">
        <v>28</v>
      </c>
      <c r="K1434" s="85">
        <v>0.1</v>
      </c>
      <c r="L1434" s="85">
        <v>0.4</v>
      </c>
      <c r="M1434" s="86">
        <v>0.4</v>
      </c>
      <c r="N1434" s="86">
        <v>0.1</v>
      </c>
      <c r="O1434" s="228"/>
      <c r="P1434" s="228" t="s">
        <v>29</v>
      </c>
      <c r="Q1434" s="728" t="s">
        <v>30</v>
      </c>
    </row>
    <row r="1435" spans="1:17" ht="15.75" thickBot="1" x14ac:dyDescent="0.3">
      <c r="A1435" s="15">
        <v>2</v>
      </c>
      <c r="B1435" s="280">
        <v>36201</v>
      </c>
      <c r="C1435" s="358" t="s">
        <v>447</v>
      </c>
      <c r="D1435" s="732"/>
      <c r="E1435" s="732"/>
      <c r="F1435" s="109">
        <v>8</v>
      </c>
      <c r="G1435" s="7" t="s">
        <v>73</v>
      </c>
      <c r="H1435" s="167">
        <v>6200</v>
      </c>
      <c r="I1435" s="623">
        <f t="shared" ref="I1435" si="14">SUM(F1435*H1435)</f>
        <v>49600</v>
      </c>
      <c r="J1435" s="358" t="s">
        <v>28</v>
      </c>
      <c r="K1435" s="100">
        <v>0.1</v>
      </c>
      <c r="L1435" s="100">
        <v>0.4</v>
      </c>
      <c r="M1435" s="100">
        <v>0.4</v>
      </c>
      <c r="N1435" s="101">
        <v>0.1</v>
      </c>
      <c r="O1435" s="137"/>
      <c r="P1435" s="137" t="s">
        <v>29</v>
      </c>
      <c r="Q1435" s="729"/>
    </row>
    <row r="1436" spans="1:17" ht="15.75" thickBot="1" x14ac:dyDescent="0.3">
      <c r="A1436" s="22">
        <v>3</v>
      </c>
      <c r="B1436" s="174">
        <v>36201</v>
      </c>
      <c r="C1436" s="23" t="s">
        <v>448</v>
      </c>
      <c r="D1436" s="733"/>
      <c r="E1436" s="733"/>
      <c r="F1436" s="109">
        <v>40</v>
      </c>
      <c r="G1436" s="174" t="s">
        <v>73</v>
      </c>
      <c r="H1436" s="204">
        <v>997.55140100000006</v>
      </c>
      <c r="I1436" s="623">
        <v>40210.44</v>
      </c>
      <c r="J1436" s="23" t="s">
        <v>28</v>
      </c>
      <c r="K1436" s="58">
        <v>0.1</v>
      </c>
      <c r="L1436" s="58">
        <v>0.4</v>
      </c>
      <c r="M1436" s="58">
        <v>0.4</v>
      </c>
      <c r="N1436" s="58">
        <v>0.1</v>
      </c>
      <c r="O1436" s="229"/>
      <c r="P1436" s="147" t="s">
        <v>29</v>
      </c>
      <c r="Q1436" s="730"/>
    </row>
    <row r="1437" spans="1:17" ht="15.75" thickTop="1" x14ac:dyDescent="0.25">
      <c r="G1437" s="62"/>
      <c r="I1437" s="113"/>
    </row>
    <row r="1438" spans="1:17" x14ac:dyDescent="0.25">
      <c r="G1438" s="62"/>
      <c r="I1438" s="103"/>
    </row>
    <row r="1439" spans="1:17" x14ac:dyDescent="0.25">
      <c r="G1439" s="62"/>
      <c r="I1439" s="102">
        <f>SUM(I1434:I1438)</f>
        <v>150000.0025</v>
      </c>
    </row>
    <row r="1440" spans="1:17" x14ac:dyDescent="0.25">
      <c r="G1440" s="62"/>
      <c r="I1440" s="102"/>
    </row>
    <row r="1441" spans="1:17" x14ac:dyDescent="0.25">
      <c r="G1441" s="62"/>
      <c r="I1441" s="103"/>
    </row>
    <row r="1442" spans="1:17" x14ac:dyDescent="0.25">
      <c r="G1442" s="62"/>
      <c r="I1442" s="104"/>
    </row>
    <row r="1443" spans="1:17" x14ac:dyDescent="0.25">
      <c r="G1443" s="62"/>
      <c r="I1443" s="103"/>
    </row>
    <row r="1444" spans="1:17" x14ac:dyDescent="0.25">
      <c r="G1444" s="62"/>
      <c r="I1444" s="103"/>
    </row>
    <row r="1445" spans="1:17" x14ac:dyDescent="0.25">
      <c r="G1445" s="62"/>
      <c r="I1445" s="103"/>
    </row>
    <row r="1446" spans="1:17" x14ac:dyDescent="0.25">
      <c r="G1446" s="62"/>
    </row>
    <row r="1447" spans="1:17" ht="15" customHeight="1" x14ac:dyDescent="0.25">
      <c r="G1447" s="62"/>
    </row>
    <row r="1448" spans="1:17" x14ac:dyDescent="0.25">
      <c r="G1448" s="62"/>
    </row>
    <row r="1449" spans="1:17" ht="15.75" customHeight="1" x14ac:dyDescent="0.25">
      <c r="G1449" s="62"/>
    </row>
    <row r="1450" spans="1:17" x14ac:dyDescent="0.25">
      <c r="G1450" s="62"/>
    </row>
    <row r="1451" spans="1:17" ht="15" customHeight="1" x14ac:dyDescent="0.25">
      <c r="G1451" s="62"/>
    </row>
    <row r="1452" spans="1:17" x14ac:dyDescent="0.25">
      <c r="G1452" s="62"/>
    </row>
    <row r="1453" spans="1:17" s="227" customFormat="1" ht="158.25" customHeight="1" x14ac:dyDescent="0.25">
      <c r="A1453"/>
      <c r="B1453"/>
      <c r="C1453"/>
      <c r="D1453"/>
      <c r="E1453"/>
      <c r="F1453"/>
      <c r="G1453" s="62"/>
      <c r="H1453"/>
      <c r="I1453"/>
      <c r="J1453"/>
      <c r="K1453"/>
      <c r="L1453"/>
      <c r="M1453"/>
      <c r="N1453"/>
      <c r="O1453"/>
      <c r="P1453"/>
      <c r="Q1453"/>
    </row>
    <row r="1454" spans="1:17" x14ac:dyDescent="0.25">
      <c r="G1454" s="62"/>
    </row>
    <row r="1455" spans="1:17" x14ac:dyDescent="0.25">
      <c r="G1455" s="62"/>
    </row>
    <row r="1456" spans="1:17" x14ac:dyDescent="0.25">
      <c r="G1456" s="62"/>
    </row>
    <row r="1457" spans="1:17" x14ac:dyDescent="0.25">
      <c r="G1457" s="62"/>
    </row>
    <row r="1458" spans="1:17" x14ac:dyDescent="0.25">
      <c r="G1458" s="62"/>
    </row>
    <row r="1459" spans="1:17" x14ac:dyDescent="0.25">
      <c r="G1459" s="62"/>
    </row>
    <row r="1460" spans="1:17" x14ac:dyDescent="0.25">
      <c r="G1460" s="62"/>
    </row>
    <row r="1461" spans="1:17" x14ac:dyDescent="0.25">
      <c r="G1461" s="62"/>
    </row>
    <row r="1462" spans="1:17" x14ac:dyDescent="0.25">
      <c r="A1462" s="706" t="s">
        <v>0</v>
      </c>
      <c r="B1462" s="706"/>
      <c r="C1462" s="706"/>
      <c r="D1462" s="706"/>
      <c r="E1462" s="706"/>
      <c r="F1462" s="706"/>
      <c r="G1462" s="706"/>
      <c r="H1462" s="706"/>
      <c r="I1462" s="706"/>
      <c r="J1462" s="706"/>
      <c r="K1462" s="706"/>
      <c r="L1462" s="706"/>
      <c r="M1462" s="706"/>
      <c r="N1462" s="706"/>
      <c r="O1462" s="706"/>
      <c r="P1462" s="706"/>
      <c r="Q1462" s="706"/>
    </row>
    <row r="1463" spans="1:17" x14ac:dyDescent="0.25">
      <c r="A1463" s="713" t="s">
        <v>1</v>
      </c>
      <c r="B1463" s="713"/>
      <c r="C1463" s="713"/>
      <c r="D1463" s="713"/>
      <c r="E1463" s="713"/>
      <c r="F1463" s="713"/>
      <c r="G1463" s="713"/>
      <c r="H1463" s="713"/>
      <c r="I1463" s="713"/>
      <c r="J1463" s="713"/>
      <c r="K1463" s="713"/>
      <c r="L1463" s="713"/>
      <c r="M1463" s="713"/>
      <c r="N1463" s="713"/>
      <c r="O1463" s="713"/>
      <c r="P1463" s="713"/>
      <c r="Q1463" s="713"/>
    </row>
    <row r="1464" spans="1:17" x14ac:dyDescent="0.25">
      <c r="A1464" s="713" t="s">
        <v>2</v>
      </c>
      <c r="B1464" s="713"/>
      <c r="C1464" s="713"/>
      <c r="D1464" s="713"/>
      <c r="E1464" s="713"/>
      <c r="F1464" s="713"/>
      <c r="G1464" s="713"/>
      <c r="H1464" s="713"/>
      <c r="I1464" s="713"/>
      <c r="J1464" s="713"/>
      <c r="K1464" s="713"/>
      <c r="L1464" s="713"/>
      <c r="M1464" s="713"/>
      <c r="N1464" s="713"/>
      <c r="O1464" s="713"/>
      <c r="P1464" s="713"/>
      <c r="Q1464" s="713"/>
    </row>
    <row r="1465" spans="1:17" x14ac:dyDescent="0.25">
      <c r="A1465" s="713" t="s">
        <v>3</v>
      </c>
      <c r="B1465" s="713"/>
      <c r="C1465" s="713"/>
      <c r="D1465" s="713"/>
      <c r="E1465" s="713"/>
      <c r="F1465" s="713"/>
      <c r="G1465" s="713"/>
      <c r="H1465" s="713"/>
      <c r="I1465" s="713"/>
      <c r="J1465" s="713"/>
      <c r="K1465" s="713"/>
      <c r="L1465" s="713"/>
      <c r="M1465" s="713"/>
      <c r="N1465" s="713"/>
      <c r="O1465" s="713"/>
      <c r="P1465" s="713"/>
      <c r="Q1465" s="713"/>
    </row>
    <row r="1466" spans="1:17" x14ac:dyDescent="0.25">
      <c r="A1466" s="713" t="s">
        <v>494</v>
      </c>
      <c r="B1466" s="713"/>
      <c r="C1466" s="713"/>
      <c r="D1466" s="713"/>
      <c r="E1466" s="713"/>
      <c r="F1466" s="713"/>
      <c r="G1466" s="713"/>
      <c r="H1466" s="713"/>
      <c r="I1466" s="713"/>
      <c r="J1466" s="713"/>
      <c r="K1466" s="713"/>
      <c r="L1466" s="713"/>
      <c r="M1466" s="713"/>
      <c r="N1466" s="713"/>
      <c r="O1466" s="713"/>
      <c r="P1466" s="713"/>
      <c r="Q1466" s="713"/>
    </row>
    <row r="1467" spans="1:17" x14ac:dyDescent="0.25">
      <c r="A1467" s="714" t="s">
        <v>4</v>
      </c>
      <c r="B1467" s="714"/>
      <c r="C1467" s="714"/>
      <c r="D1467" s="714"/>
      <c r="E1467" s="714"/>
      <c r="F1467" s="714"/>
      <c r="G1467" s="714"/>
      <c r="H1467" s="714"/>
      <c r="I1467" s="714"/>
      <c r="J1467" s="714"/>
      <c r="K1467" s="714"/>
      <c r="L1467" s="714"/>
      <c r="M1467" s="714"/>
      <c r="N1467" s="714"/>
      <c r="O1467" s="714"/>
      <c r="P1467" s="714"/>
      <c r="Q1467" s="714"/>
    </row>
    <row r="1468" spans="1:17" x14ac:dyDescent="0.25">
      <c r="A1468" s="737" t="s">
        <v>110</v>
      </c>
      <c r="B1468" s="737"/>
      <c r="C1468" s="737"/>
      <c r="D1468" s="737"/>
      <c r="E1468" s="737"/>
      <c r="F1468" s="737"/>
      <c r="G1468" s="737"/>
      <c r="H1468" s="737"/>
      <c r="I1468" s="737"/>
      <c r="J1468" s="737"/>
      <c r="K1468" s="737"/>
      <c r="L1468" s="737"/>
      <c r="M1468" s="737"/>
      <c r="N1468" s="737"/>
      <c r="O1468" s="737"/>
      <c r="P1468" s="737"/>
      <c r="Q1468" s="737"/>
    </row>
    <row r="1469" spans="1:17" ht="18.75" thickBot="1" x14ac:dyDescent="0.3">
      <c r="A1469" s="2"/>
      <c r="B1469" s="2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2"/>
      <c r="P1469" s="2"/>
      <c r="Q1469" s="2"/>
    </row>
    <row r="1470" spans="1:17" ht="15.75" thickTop="1" x14ac:dyDescent="0.25">
      <c r="A1470" s="698" t="s">
        <v>6</v>
      </c>
      <c r="B1470" s="700" t="s">
        <v>7</v>
      </c>
      <c r="C1470" s="702" t="s">
        <v>8</v>
      </c>
      <c r="D1470" s="702" t="s">
        <v>9</v>
      </c>
      <c r="E1470" s="702" t="s">
        <v>10</v>
      </c>
      <c r="F1470" s="702" t="s">
        <v>11</v>
      </c>
      <c r="G1470" s="700" t="s">
        <v>12</v>
      </c>
      <c r="H1470" s="704" t="s">
        <v>13</v>
      </c>
      <c r="I1470" s="704" t="s">
        <v>14</v>
      </c>
      <c r="J1470" s="704" t="s">
        <v>15</v>
      </c>
      <c r="K1470" s="715" t="s">
        <v>16</v>
      </c>
      <c r="L1470" s="716"/>
      <c r="M1470" s="716"/>
      <c r="N1470" s="717"/>
      <c r="O1470" s="721" t="s">
        <v>17</v>
      </c>
      <c r="P1470" s="722"/>
      <c r="Q1470" s="708" t="s">
        <v>18</v>
      </c>
    </row>
    <row r="1471" spans="1:17" x14ac:dyDescent="0.25">
      <c r="A1471" s="699"/>
      <c r="B1471" s="701"/>
      <c r="C1471" s="703"/>
      <c r="D1471" s="703"/>
      <c r="E1471" s="703"/>
      <c r="F1471" s="703"/>
      <c r="G1471" s="701"/>
      <c r="H1471" s="705"/>
      <c r="I1471" s="705"/>
      <c r="J1471" s="705"/>
      <c r="K1471" s="718"/>
      <c r="L1471" s="719"/>
      <c r="M1471" s="719"/>
      <c r="N1471" s="720"/>
      <c r="O1471" s="723"/>
      <c r="P1471" s="724"/>
      <c r="Q1471" s="709"/>
    </row>
    <row r="1472" spans="1:17" x14ac:dyDescent="0.25">
      <c r="A1472" s="699"/>
      <c r="B1472" s="701"/>
      <c r="C1472" s="703"/>
      <c r="D1472" s="703"/>
      <c r="E1472" s="703"/>
      <c r="F1472" s="703"/>
      <c r="G1472" s="701"/>
      <c r="H1472" s="705"/>
      <c r="I1472" s="705"/>
      <c r="J1472" s="705"/>
      <c r="K1472" s="711" t="s">
        <v>19</v>
      </c>
      <c r="L1472" s="711" t="s">
        <v>20</v>
      </c>
      <c r="M1472" s="711" t="s">
        <v>21</v>
      </c>
      <c r="N1472" s="711" t="s">
        <v>22</v>
      </c>
      <c r="O1472" s="695" t="s">
        <v>23</v>
      </c>
      <c r="P1472" s="695" t="s">
        <v>24</v>
      </c>
      <c r="Q1472" s="709"/>
    </row>
    <row r="1473" spans="1:17" ht="15.75" thickBot="1" x14ac:dyDescent="0.3">
      <c r="A1473" s="727"/>
      <c r="B1473" s="725"/>
      <c r="C1473" s="707"/>
      <c r="D1473" s="707"/>
      <c r="E1473" s="707"/>
      <c r="F1473" s="707"/>
      <c r="G1473" s="725"/>
      <c r="H1473" s="696"/>
      <c r="I1473" s="696"/>
      <c r="J1473" s="696"/>
      <c r="K1473" s="712"/>
      <c r="L1473" s="712"/>
      <c r="M1473" s="712"/>
      <c r="N1473" s="712"/>
      <c r="O1473" s="696"/>
      <c r="P1473" s="696"/>
      <c r="Q1473" s="710"/>
    </row>
    <row r="1474" spans="1:17" ht="144.75" thickBot="1" x14ac:dyDescent="0.3">
      <c r="A1474" s="129">
        <v>1</v>
      </c>
      <c r="B1474" s="71">
        <v>37101</v>
      </c>
      <c r="C1474" s="164" t="s">
        <v>166</v>
      </c>
      <c r="D1474" s="165" t="s">
        <v>71</v>
      </c>
      <c r="E1474" s="165" t="s">
        <v>72</v>
      </c>
      <c r="F1474" s="71">
        <v>63</v>
      </c>
      <c r="G1474" s="164" t="s">
        <v>75</v>
      </c>
      <c r="H1474" s="72">
        <v>6033.79</v>
      </c>
      <c r="I1474" s="72">
        <v>380000</v>
      </c>
      <c r="J1474" s="73" t="s">
        <v>28</v>
      </c>
      <c r="K1474" s="74">
        <v>0.25</v>
      </c>
      <c r="L1474" s="74">
        <v>0.25</v>
      </c>
      <c r="M1474" s="74">
        <v>0.25</v>
      </c>
      <c r="N1474" s="74">
        <v>0.25</v>
      </c>
      <c r="O1474" s="83" t="s">
        <v>29</v>
      </c>
      <c r="P1474" s="83"/>
      <c r="Q1474" s="151" t="s">
        <v>30</v>
      </c>
    </row>
    <row r="1475" spans="1:17" ht="15.75" thickTop="1" x14ac:dyDescent="0.25">
      <c r="G1475" s="62"/>
      <c r="I1475" t="s">
        <v>118</v>
      </c>
    </row>
    <row r="1476" spans="1:17" x14ac:dyDescent="0.25">
      <c r="G1476" s="62"/>
      <c r="I1476" s="61"/>
    </row>
    <row r="1477" spans="1:17" x14ac:dyDescent="0.25">
      <c r="G1477" s="62"/>
      <c r="I1477" s="102"/>
    </row>
    <row r="1478" spans="1:17" x14ac:dyDescent="0.25">
      <c r="G1478" s="62"/>
      <c r="I1478" s="102"/>
    </row>
    <row r="1479" spans="1:17" x14ac:dyDescent="0.25">
      <c r="G1479" s="62"/>
      <c r="I1479" s="102">
        <f>SUM(I1474)</f>
        <v>380000</v>
      </c>
    </row>
    <row r="1480" spans="1:17" x14ac:dyDescent="0.25">
      <c r="G1480" s="62"/>
      <c r="I1480" s="102"/>
    </row>
    <row r="1481" spans="1:17" x14ac:dyDescent="0.25">
      <c r="G1481" s="62"/>
      <c r="I1481" s="102"/>
    </row>
    <row r="1482" spans="1:17" x14ac:dyDescent="0.25">
      <c r="G1482" s="62"/>
      <c r="I1482" s="102"/>
    </row>
    <row r="1483" spans="1:17" x14ac:dyDescent="0.25">
      <c r="G1483" s="62"/>
      <c r="I1483" s="102"/>
    </row>
    <row r="1484" spans="1:17" x14ac:dyDescent="0.25">
      <c r="G1484" s="62"/>
      <c r="I1484" s="102"/>
    </row>
    <row r="1485" spans="1:17" x14ac:dyDescent="0.25">
      <c r="G1485" s="62"/>
      <c r="I1485" s="102"/>
    </row>
    <row r="1486" spans="1:17" ht="15" customHeight="1" x14ac:dyDescent="0.25">
      <c r="G1486" s="62"/>
      <c r="I1486" s="102"/>
    </row>
    <row r="1487" spans="1:17" x14ac:dyDescent="0.25">
      <c r="G1487" s="62"/>
      <c r="I1487" s="102"/>
    </row>
    <row r="1488" spans="1:17" ht="15.75" customHeight="1" x14ac:dyDescent="0.25">
      <c r="G1488" s="62"/>
      <c r="I1488" s="102"/>
    </row>
    <row r="1489" spans="1:17" x14ac:dyDescent="0.25">
      <c r="G1489" s="62"/>
      <c r="I1489" s="102"/>
    </row>
    <row r="1490" spans="1:17" ht="15" customHeight="1" x14ac:dyDescent="0.25">
      <c r="G1490" s="62"/>
      <c r="I1490" s="102"/>
    </row>
    <row r="1491" spans="1:17" x14ac:dyDescent="0.25">
      <c r="G1491" s="62"/>
      <c r="I1491" s="102"/>
    </row>
    <row r="1492" spans="1:17" ht="173.25" customHeight="1" x14ac:dyDescent="0.25">
      <c r="G1492" s="62"/>
      <c r="I1492" s="102"/>
    </row>
    <row r="1493" spans="1:17" x14ac:dyDescent="0.25">
      <c r="G1493" s="62"/>
      <c r="I1493" s="103"/>
    </row>
    <row r="1494" spans="1:17" x14ac:dyDescent="0.25">
      <c r="G1494" s="62"/>
      <c r="I1494" s="104"/>
    </row>
    <row r="1495" spans="1:17" x14ac:dyDescent="0.25">
      <c r="G1495" s="62"/>
    </row>
    <row r="1496" spans="1:17" x14ac:dyDescent="0.25">
      <c r="G1496" s="62"/>
    </row>
    <row r="1497" spans="1:17" x14ac:dyDescent="0.25">
      <c r="G1497" s="62"/>
    </row>
    <row r="1498" spans="1:17" x14ac:dyDescent="0.25">
      <c r="G1498" s="62"/>
    </row>
    <row r="1499" spans="1:17" x14ac:dyDescent="0.25">
      <c r="G1499" s="62"/>
    </row>
    <row r="1500" spans="1:17" x14ac:dyDescent="0.25">
      <c r="G1500" s="62"/>
    </row>
    <row r="1501" spans="1:17" x14ac:dyDescent="0.25">
      <c r="G1501" s="62"/>
    </row>
    <row r="1502" spans="1:17" x14ac:dyDescent="0.25">
      <c r="A1502" s="706" t="s">
        <v>0</v>
      </c>
      <c r="B1502" s="706"/>
      <c r="C1502" s="706"/>
      <c r="D1502" s="706"/>
      <c r="E1502" s="706"/>
      <c r="F1502" s="706"/>
      <c r="G1502" s="706"/>
      <c r="H1502" s="706"/>
      <c r="I1502" s="706"/>
      <c r="J1502" s="706"/>
      <c r="K1502" s="706"/>
      <c r="L1502" s="706"/>
      <c r="M1502" s="706"/>
      <c r="N1502" s="706"/>
      <c r="O1502" s="706"/>
      <c r="P1502" s="706"/>
      <c r="Q1502" s="706"/>
    </row>
    <row r="1503" spans="1:17" x14ac:dyDescent="0.25">
      <c r="A1503" s="713" t="s">
        <v>1</v>
      </c>
      <c r="B1503" s="713"/>
      <c r="C1503" s="713"/>
      <c r="D1503" s="713"/>
      <c r="E1503" s="713"/>
      <c r="F1503" s="713"/>
      <c r="G1503" s="713"/>
      <c r="H1503" s="713"/>
      <c r="I1503" s="713"/>
      <c r="J1503" s="713"/>
      <c r="K1503" s="713"/>
      <c r="L1503" s="713"/>
      <c r="M1503" s="713"/>
      <c r="N1503" s="713"/>
      <c r="O1503" s="713"/>
      <c r="P1503" s="713"/>
      <c r="Q1503" s="713"/>
    </row>
    <row r="1504" spans="1:17" x14ac:dyDescent="0.25">
      <c r="A1504" s="713" t="s">
        <v>2</v>
      </c>
      <c r="B1504" s="713"/>
      <c r="C1504" s="713"/>
      <c r="D1504" s="713"/>
      <c r="E1504" s="713"/>
      <c r="F1504" s="713"/>
      <c r="G1504" s="713"/>
      <c r="H1504" s="713"/>
      <c r="I1504" s="713"/>
      <c r="J1504" s="713"/>
      <c r="K1504" s="713"/>
      <c r="L1504" s="713"/>
      <c r="M1504" s="713"/>
      <c r="N1504" s="713"/>
      <c r="O1504" s="713"/>
      <c r="P1504" s="713"/>
      <c r="Q1504" s="713"/>
    </row>
    <row r="1505" spans="1:17" x14ac:dyDescent="0.25">
      <c r="A1505" s="713" t="s">
        <v>3</v>
      </c>
      <c r="B1505" s="713"/>
      <c r="C1505" s="713"/>
      <c r="D1505" s="713"/>
      <c r="E1505" s="713"/>
      <c r="F1505" s="713"/>
      <c r="G1505" s="713"/>
      <c r="H1505" s="713"/>
      <c r="I1505" s="713"/>
      <c r="J1505" s="713"/>
      <c r="K1505" s="713"/>
      <c r="L1505" s="713"/>
      <c r="M1505" s="713"/>
      <c r="N1505" s="713"/>
      <c r="O1505" s="713"/>
      <c r="P1505" s="713"/>
      <c r="Q1505" s="713"/>
    </row>
    <row r="1506" spans="1:17" x14ac:dyDescent="0.25">
      <c r="A1506" s="713" t="s">
        <v>494</v>
      </c>
      <c r="B1506" s="713"/>
      <c r="C1506" s="713"/>
      <c r="D1506" s="713"/>
      <c r="E1506" s="713"/>
      <c r="F1506" s="713"/>
      <c r="G1506" s="713"/>
      <c r="H1506" s="713"/>
      <c r="I1506" s="713"/>
      <c r="J1506" s="713"/>
      <c r="K1506" s="713"/>
      <c r="L1506" s="713"/>
      <c r="M1506" s="713"/>
      <c r="N1506" s="713"/>
      <c r="O1506" s="713"/>
      <c r="P1506" s="713"/>
      <c r="Q1506" s="713"/>
    </row>
    <row r="1507" spans="1:17" x14ac:dyDescent="0.25">
      <c r="A1507" s="714" t="s">
        <v>4</v>
      </c>
      <c r="B1507" s="714"/>
      <c r="C1507" s="714"/>
      <c r="D1507" s="714"/>
      <c r="E1507" s="714"/>
      <c r="F1507" s="714"/>
      <c r="G1507" s="714"/>
      <c r="H1507" s="714"/>
      <c r="I1507" s="714"/>
      <c r="J1507" s="714"/>
      <c r="K1507" s="714"/>
      <c r="L1507" s="714"/>
      <c r="M1507" s="714"/>
      <c r="N1507" s="714"/>
      <c r="O1507" s="714"/>
      <c r="P1507" s="714"/>
      <c r="Q1507" s="714"/>
    </row>
    <row r="1508" spans="1:17" x14ac:dyDescent="0.25">
      <c r="A1508" s="737" t="s">
        <v>111</v>
      </c>
      <c r="B1508" s="737"/>
      <c r="C1508" s="737"/>
      <c r="D1508" s="737"/>
      <c r="E1508" s="737"/>
      <c r="F1508" s="737"/>
      <c r="G1508" s="737"/>
      <c r="H1508" s="737"/>
      <c r="I1508" s="737"/>
      <c r="J1508" s="737"/>
      <c r="K1508" s="737"/>
      <c r="L1508" s="737"/>
      <c r="M1508" s="737"/>
      <c r="N1508" s="737"/>
      <c r="O1508" s="737"/>
      <c r="P1508" s="737"/>
      <c r="Q1508" s="737"/>
    </row>
    <row r="1509" spans="1:17" ht="18.75" thickBot="1" x14ac:dyDescent="0.3">
      <c r="A1509" s="2"/>
      <c r="B1509" s="2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2"/>
      <c r="P1509" s="2"/>
      <c r="Q1509" s="2"/>
    </row>
    <row r="1510" spans="1:17" ht="15.75" thickTop="1" x14ac:dyDescent="0.25">
      <c r="A1510" s="698" t="s">
        <v>6</v>
      </c>
      <c r="B1510" s="700" t="s">
        <v>7</v>
      </c>
      <c r="C1510" s="702" t="s">
        <v>8</v>
      </c>
      <c r="D1510" s="702" t="s">
        <v>9</v>
      </c>
      <c r="E1510" s="702" t="s">
        <v>10</v>
      </c>
      <c r="F1510" s="702" t="s">
        <v>11</v>
      </c>
      <c r="G1510" s="700" t="s">
        <v>12</v>
      </c>
      <c r="H1510" s="704" t="s">
        <v>13</v>
      </c>
      <c r="I1510" s="704" t="s">
        <v>14</v>
      </c>
      <c r="J1510" s="704" t="s">
        <v>15</v>
      </c>
      <c r="K1510" s="715" t="s">
        <v>16</v>
      </c>
      <c r="L1510" s="716"/>
      <c r="M1510" s="716"/>
      <c r="N1510" s="717"/>
      <c r="O1510" s="721" t="s">
        <v>17</v>
      </c>
      <c r="P1510" s="722"/>
      <c r="Q1510" s="708" t="s">
        <v>18</v>
      </c>
    </row>
    <row r="1511" spans="1:17" x14ac:dyDescent="0.25">
      <c r="A1511" s="699"/>
      <c r="B1511" s="701"/>
      <c r="C1511" s="703"/>
      <c r="D1511" s="703"/>
      <c r="E1511" s="703"/>
      <c r="F1511" s="703"/>
      <c r="G1511" s="701"/>
      <c r="H1511" s="705"/>
      <c r="I1511" s="705"/>
      <c r="J1511" s="705"/>
      <c r="K1511" s="718"/>
      <c r="L1511" s="719"/>
      <c r="M1511" s="719"/>
      <c r="N1511" s="720"/>
      <c r="O1511" s="723"/>
      <c r="P1511" s="724"/>
      <c r="Q1511" s="709"/>
    </row>
    <row r="1512" spans="1:17" x14ac:dyDescent="0.25">
      <c r="A1512" s="699"/>
      <c r="B1512" s="701"/>
      <c r="C1512" s="703"/>
      <c r="D1512" s="703"/>
      <c r="E1512" s="703"/>
      <c r="F1512" s="703"/>
      <c r="G1512" s="701"/>
      <c r="H1512" s="705"/>
      <c r="I1512" s="705"/>
      <c r="J1512" s="705"/>
      <c r="K1512" s="711" t="s">
        <v>19</v>
      </c>
      <c r="L1512" s="711" t="s">
        <v>20</v>
      </c>
      <c r="M1512" s="711" t="s">
        <v>21</v>
      </c>
      <c r="N1512" s="711" t="s">
        <v>22</v>
      </c>
      <c r="O1512" s="695" t="s">
        <v>23</v>
      </c>
      <c r="P1512" s="695" t="s">
        <v>24</v>
      </c>
      <c r="Q1512" s="709"/>
    </row>
    <row r="1513" spans="1:17" ht="15.75" thickBot="1" x14ac:dyDescent="0.3">
      <c r="A1513" s="727"/>
      <c r="B1513" s="725"/>
      <c r="C1513" s="707"/>
      <c r="D1513" s="707"/>
      <c r="E1513" s="707"/>
      <c r="F1513" s="707"/>
      <c r="G1513" s="725"/>
      <c r="H1513" s="696"/>
      <c r="I1513" s="696"/>
      <c r="J1513" s="696"/>
      <c r="K1513" s="712"/>
      <c r="L1513" s="712"/>
      <c r="M1513" s="712"/>
      <c r="N1513" s="712"/>
      <c r="O1513" s="696"/>
      <c r="P1513" s="696"/>
      <c r="Q1513" s="710"/>
    </row>
    <row r="1514" spans="1:17" ht="144.75" thickBot="1" x14ac:dyDescent="0.3">
      <c r="A1514" s="129">
        <v>1</v>
      </c>
      <c r="B1514" s="71">
        <v>37201</v>
      </c>
      <c r="C1514" s="164" t="s">
        <v>145</v>
      </c>
      <c r="D1514" s="165" t="s">
        <v>71</v>
      </c>
      <c r="E1514" s="165" t="s">
        <v>72</v>
      </c>
      <c r="F1514" s="71">
        <v>20</v>
      </c>
      <c r="G1514" s="164" t="s">
        <v>75</v>
      </c>
      <c r="H1514" s="72">
        <v>1023.6666666666666</v>
      </c>
      <c r="I1514" s="72">
        <v>20100</v>
      </c>
      <c r="J1514" s="73" t="s">
        <v>28</v>
      </c>
      <c r="K1514" s="74">
        <v>0.25</v>
      </c>
      <c r="L1514" s="74">
        <v>0.25</v>
      </c>
      <c r="M1514" s="74">
        <v>0.25</v>
      </c>
      <c r="N1514" s="74">
        <v>0.25</v>
      </c>
      <c r="O1514" s="83" t="s">
        <v>29</v>
      </c>
      <c r="P1514" s="83"/>
      <c r="Q1514" s="151" t="s">
        <v>30</v>
      </c>
    </row>
    <row r="1515" spans="1:17" ht="15.75" thickTop="1" x14ac:dyDescent="0.25">
      <c r="G1515" s="62"/>
    </row>
    <row r="1516" spans="1:17" x14ac:dyDescent="0.25">
      <c r="G1516" s="62"/>
      <c r="I1516" s="61"/>
    </row>
    <row r="1517" spans="1:17" x14ac:dyDescent="0.25">
      <c r="G1517" s="62"/>
    </row>
    <row r="1518" spans="1:17" x14ac:dyDescent="0.25">
      <c r="G1518" s="62"/>
      <c r="I1518" s="102"/>
    </row>
    <row r="1519" spans="1:17" x14ac:dyDescent="0.25">
      <c r="G1519" s="62"/>
      <c r="I1519" s="102"/>
      <c r="Q1519" s="61"/>
    </row>
    <row r="1520" spans="1:17" x14ac:dyDescent="0.25">
      <c r="G1520" s="62"/>
      <c r="I1520" s="102">
        <f>SUM(I1514:I1519)</f>
        <v>20100</v>
      </c>
      <c r="Q1520" s="61"/>
    </row>
    <row r="1521" spans="1:17" x14ac:dyDescent="0.25">
      <c r="G1521" s="62"/>
      <c r="I1521" s="102"/>
      <c r="Q1521" s="61"/>
    </row>
    <row r="1522" spans="1:17" x14ac:dyDescent="0.25">
      <c r="G1522" s="62"/>
      <c r="I1522" s="102"/>
      <c r="Q1522" s="61"/>
    </row>
    <row r="1523" spans="1:17" x14ac:dyDescent="0.25">
      <c r="G1523" s="62"/>
      <c r="I1523" s="102"/>
      <c r="Q1523" s="61"/>
    </row>
    <row r="1524" spans="1:17" ht="15" customHeight="1" x14ac:dyDescent="0.25">
      <c r="G1524" s="62"/>
      <c r="I1524" s="102"/>
      <c r="Q1524" s="61"/>
    </row>
    <row r="1525" spans="1:17" x14ac:dyDescent="0.25">
      <c r="G1525" s="62"/>
      <c r="I1525" s="102"/>
      <c r="Q1525" s="61"/>
    </row>
    <row r="1526" spans="1:17" ht="15.75" customHeight="1" x14ac:dyDescent="0.25">
      <c r="G1526" s="62"/>
      <c r="I1526" s="102"/>
      <c r="Q1526" s="61"/>
    </row>
    <row r="1527" spans="1:17" x14ac:dyDescent="0.25">
      <c r="G1527" s="62"/>
      <c r="I1527" s="102"/>
      <c r="Q1527" s="61"/>
    </row>
    <row r="1528" spans="1:17" ht="15" customHeight="1" x14ac:dyDescent="0.25">
      <c r="G1528" s="62"/>
      <c r="I1528" s="102"/>
      <c r="Q1528" s="61"/>
    </row>
    <row r="1529" spans="1:17" x14ac:dyDescent="0.25">
      <c r="G1529" s="62"/>
      <c r="I1529" s="102"/>
      <c r="Q1529" s="61"/>
    </row>
    <row r="1530" spans="1:17" s="227" customFormat="1" ht="162.75" customHeight="1" x14ac:dyDescent="0.25">
      <c r="A1530"/>
      <c r="B1530"/>
      <c r="C1530"/>
      <c r="D1530"/>
      <c r="E1530"/>
      <c r="F1530"/>
      <c r="G1530" s="62"/>
      <c r="H1530"/>
      <c r="I1530" s="102"/>
      <c r="J1530"/>
      <c r="K1530"/>
      <c r="L1530"/>
      <c r="M1530"/>
      <c r="N1530"/>
      <c r="O1530"/>
      <c r="P1530"/>
      <c r="Q1530" s="61"/>
    </row>
    <row r="1531" spans="1:17" x14ac:dyDescent="0.25">
      <c r="G1531" s="62"/>
      <c r="I1531" s="102"/>
      <c r="Q1531" s="61"/>
    </row>
    <row r="1532" spans="1:17" x14ac:dyDescent="0.25">
      <c r="G1532" s="62"/>
      <c r="I1532" s="102"/>
      <c r="Q1532" s="61"/>
    </row>
    <row r="1533" spans="1:17" x14ac:dyDescent="0.25">
      <c r="G1533" s="62"/>
      <c r="I1533" s="102"/>
      <c r="Q1533" s="61"/>
    </row>
    <row r="1534" spans="1:17" x14ac:dyDescent="0.25">
      <c r="G1534" s="62"/>
      <c r="I1534" s="102"/>
      <c r="Q1534" s="61"/>
    </row>
    <row r="1535" spans="1:17" x14ac:dyDescent="0.25">
      <c r="G1535" s="62"/>
      <c r="I1535" s="102"/>
      <c r="Q1535" s="61"/>
    </row>
    <row r="1536" spans="1:17" x14ac:dyDescent="0.25">
      <c r="G1536" s="62"/>
      <c r="I1536" s="102"/>
      <c r="Q1536" s="61"/>
    </row>
    <row r="1537" spans="1:17" x14ac:dyDescent="0.25">
      <c r="G1537" s="62"/>
      <c r="I1537" s="102"/>
      <c r="Q1537" s="61"/>
    </row>
    <row r="1538" spans="1:17" x14ac:dyDescent="0.25">
      <c r="G1538" s="62"/>
      <c r="I1538" s="102"/>
      <c r="Q1538" s="61"/>
    </row>
    <row r="1539" spans="1:17" x14ac:dyDescent="0.25">
      <c r="G1539" s="62"/>
      <c r="I1539" s="102"/>
      <c r="Q1539" s="61"/>
    </row>
    <row r="1540" spans="1:17" x14ac:dyDescent="0.25">
      <c r="G1540" s="62"/>
    </row>
    <row r="1541" spans="1:17" x14ac:dyDescent="0.25">
      <c r="A1541" s="706" t="s">
        <v>0</v>
      </c>
      <c r="B1541" s="706"/>
      <c r="C1541" s="706"/>
      <c r="D1541" s="706"/>
      <c r="E1541" s="706"/>
      <c r="F1541" s="706"/>
      <c r="G1541" s="706"/>
      <c r="H1541" s="706"/>
      <c r="I1541" s="706"/>
      <c r="J1541" s="706"/>
      <c r="K1541" s="706"/>
      <c r="L1541" s="706"/>
      <c r="M1541" s="706"/>
      <c r="N1541" s="706"/>
      <c r="O1541" s="706"/>
      <c r="P1541" s="706"/>
      <c r="Q1541" s="706"/>
    </row>
    <row r="1542" spans="1:17" x14ac:dyDescent="0.25">
      <c r="A1542" s="713" t="s">
        <v>1</v>
      </c>
      <c r="B1542" s="713"/>
      <c r="C1542" s="713"/>
      <c r="D1542" s="713"/>
      <c r="E1542" s="713"/>
      <c r="F1542" s="713"/>
      <c r="G1542" s="713"/>
      <c r="H1542" s="713"/>
      <c r="I1542" s="713"/>
      <c r="J1542" s="713"/>
      <c r="K1542" s="713"/>
      <c r="L1542" s="713"/>
      <c r="M1542" s="713"/>
      <c r="N1542" s="713"/>
      <c r="O1542" s="713"/>
      <c r="P1542" s="713"/>
      <c r="Q1542" s="713"/>
    </row>
    <row r="1543" spans="1:17" x14ac:dyDescent="0.25">
      <c r="A1543" s="713" t="s">
        <v>2</v>
      </c>
      <c r="B1543" s="713"/>
      <c r="C1543" s="713"/>
      <c r="D1543" s="713"/>
      <c r="E1543" s="713"/>
      <c r="F1543" s="713"/>
      <c r="G1543" s="713"/>
      <c r="H1543" s="713"/>
      <c r="I1543" s="713"/>
      <c r="J1543" s="713"/>
      <c r="K1543" s="713"/>
      <c r="L1543" s="713"/>
      <c r="M1543" s="713"/>
      <c r="N1543" s="713"/>
      <c r="O1543" s="713"/>
      <c r="P1543" s="713"/>
      <c r="Q1543" s="713"/>
    </row>
    <row r="1544" spans="1:17" x14ac:dyDescent="0.25">
      <c r="A1544" s="713" t="s">
        <v>3</v>
      </c>
      <c r="B1544" s="713"/>
      <c r="C1544" s="713"/>
      <c r="D1544" s="713"/>
      <c r="E1544" s="713"/>
      <c r="F1544" s="713"/>
      <c r="G1544" s="713"/>
      <c r="H1544" s="713"/>
      <c r="I1544" s="713"/>
      <c r="J1544" s="713"/>
      <c r="K1544" s="713"/>
      <c r="L1544" s="713"/>
      <c r="M1544" s="713"/>
      <c r="N1544" s="713"/>
      <c r="O1544" s="713"/>
      <c r="P1544" s="713"/>
      <c r="Q1544" s="713"/>
    </row>
    <row r="1545" spans="1:17" x14ac:dyDescent="0.25">
      <c r="A1545" s="713" t="s">
        <v>494</v>
      </c>
      <c r="B1545" s="713"/>
      <c r="C1545" s="713"/>
      <c r="D1545" s="713"/>
      <c r="E1545" s="713"/>
      <c r="F1545" s="713"/>
      <c r="G1545" s="713"/>
      <c r="H1545" s="713"/>
      <c r="I1545" s="713"/>
      <c r="J1545" s="713"/>
      <c r="K1545" s="713"/>
      <c r="L1545" s="713"/>
      <c r="M1545" s="713"/>
      <c r="N1545" s="713"/>
      <c r="O1545" s="713"/>
      <c r="P1545" s="713"/>
      <c r="Q1545" s="713"/>
    </row>
    <row r="1546" spans="1:17" x14ac:dyDescent="0.25">
      <c r="A1546" s="714" t="s">
        <v>4</v>
      </c>
      <c r="B1546" s="714"/>
      <c r="C1546" s="714"/>
      <c r="D1546" s="714"/>
      <c r="E1546" s="714"/>
      <c r="F1546" s="714"/>
      <c r="G1546" s="714"/>
      <c r="H1546" s="714"/>
      <c r="I1546" s="714"/>
      <c r="J1546" s="714"/>
      <c r="K1546" s="714"/>
      <c r="L1546" s="714"/>
      <c r="M1546" s="714"/>
      <c r="N1546" s="714"/>
      <c r="O1546" s="714"/>
      <c r="P1546" s="714"/>
      <c r="Q1546" s="714"/>
    </row>
    <row r="1547" spans="1:17" x14ac:dyDescent="0.25">
      <c r="A1547" s="737" t="s">
        <v>112</v>
      </c>
      <c r="B1547" s="737"/>
      <c r="C1547" s="737"/>
      <c r="D1547" s="737"/>
      <c r="E1547" s="737"/>
      <c r="F1547" s="737"/>
      <c r="G1547" s="737"/>
      <c r="H1547" s="737"/>
      <c r="I1547" s="737"/>
      <c r="J1547" s="737"/>
      <c r="K1547" s="737"/>
      <c r="L1547" s="737"/>
      <c r="M1547" s="737"/>
      <c r="N1547" s="737"/>
      <c r="O1547" s="737"/>
      <c r="P1547" s="737"/>
      <c r="Q1547" s="737"/>
    </row>
    <row r="1548" spans="1:17" ht="18.75" thickBot="1" x14ac:dyDescent="0.3">
      <c r="A1548" s="2"/>
      <c r="B1548" s="2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2"/>
      <c r="P1548" s="2"/>
      <c r="Q1548" s="2"/>
    </row>
    <row r="1549" spans="1:17" ht="15.75" thickTop="1" x14ac:dyDescent="0.25">
      <c r="A1549" s="698" t="s">
        <v>6</v>
      </c>
      <c r="B1549" s="700" t="s">
        <v>7</v>
      </c>
      <c r="C1549" s="702" t="s">
        <v>8</v>
      </c>
      <c r="D1549" s="702" t="s">
        <v>9</v>
      </c>
      <c r="E1549" s="702" t="s">
        <v>10</v>
      </c>
      <c r="F1549" s="702" t="s">
        <v>11</v>
      </c>
      <c r="G1549" s="700" t="s">
        <v>12</v>
      </c>
      <c r="H1549" s="704" t="s">
        <v>13</v>
      </c>
      <c r="I1549" s="704" t="s">
        <v>14</v>
      </c>
      <c r="J1549" s="704" t="s">
        <v>15</v>
      </c>
      <c r="K1549" s="715" t="s">
        <v>16</v>
      </c>
      <c r="L1549" s="716"/>
      <c r="M1549" s="716"/>
      <c r="N1549" s="717"/>
      <c r="O1549" s="721" t="s">
        <v>17</v>
      </c>
      <c r="P1549" s="722"/>
      <c r="Q1549" s="708" t="s">
        <v>18</v>
      </c>
    </row>
    <row r="1550" spans="1:17" x14ac:dyDescent="0.25">
      <c r="A1550" s="699"/>
      <c r="B1550" s="701"/>
      <c r="C1550" s="703"/>
      <c r="D1550" s="703"/>
      <c r="E1550" s="703"/>
      <c r="F1550" s="703"/>
      <c r="G1550" s="701"/>
      <c r="H1550" s="705"/>
      <c r="I1550" s="705"/>
      <c r="J1550" s="705"/>
      <c r="K1550" s="718"/>
      <c r="L1550" s="719"/>
      <c r="M1550" s="719"/>
      <c r="N1550" s="720"/>
      <c r="O1550" s="723"/>
      <c r="P1550" s="724"/>
      <c r="Q1550" s="709"/>
    </row>
    <row r="1551" spans="1:17" x14ac:dyDescent="0.25">
      <c r="A1551" s="699"/>
      <c r="B1551" s="701"/>
      <c r="C1551" s="703"/>
      <c r="D1551" s="703"/>
      <c r="E1551" s="703"/>
      <c r="F1551" s="703"/>
      <c r="G1551" s="701"/>
      <c r="H1551" s="705"/>
      <c r="I1551" s="705"/>
      <c r="J1551" s="705"/>
      <c r="K1551" s="711" t="s">
        <v>19</v>
      </c>
      <c r="L1551" s="711" t="s">
        <v>20</v>
      </c>
      <c r="M1551" s="711" t="s">
        <v>21</v>
      </c>
      <c r="N1551" s="711" t="s">
        <v>22</v>
      </c>
      <c r="O1551" s="695" t="s">
        <v>23</v>
      </c>
      <c r="P1551" s="695" t="s">
        <v>24</v>
      </c>
      <c r="Q1551" s="709"/>
    </row>
    <row r="1552" spans="1:17" ht="15.75" thickBot="1" x14ac:dyDescent="0.3">
      <c r="A1552" s="727"/>
      <c r="B1552" s="725"/>
      <c r="C1552" s="707"/>
      <c r="D1552" s="707"/>
      <c r="E1552" s="707"/>
      <c r="F1552" s="707"/>
      <c r="G1552" s="725"/>
      <c r="H1552" s="696"/>
      <c r="I1552" s="696"/>
      <c r="J1552" s="696"/>
      <c r="K1552" s="712"/>
      <c r="L1552" s="712"/>
      <c r="M1552" s="712"/>
      <c r="N1552" s="712"/>
      <c r="O1552" s="696"/>
      <c r="P1552" s="696"/>
      <c r="Q1552" s="710"/>
    </row>
    <row r="1553" spans="1:17" ht="144.75" thickBot="1" x14ac:dyDescent="0.3">
      <c r="A1553" s="129">
        <v>1</v>
      </c>
      <c r="B1553" s="71">
        <v>37501</v>
      </c>
      <c r="C1553" s="164" t="s">
        <v>449</v>
      </c>
      <c r="D1553" s="165" t="s">
        <v>71</v>
      </c>
      <c r="E1553" s="165" t="s">
        <v>72</v>
      </c>
      <c r="F1553" s="71">
        <v>1242</v>
      </c>
      <c r="G1553" s="164" t="s">
        <v>75</v>
      </c>
      <c r="H1553" s="72">
        <v>1000</v>
      </c>
      <c r="I1553" s="72">
        <v>1242000</v>
      </c>
      <c r="J1553" s="73" t="s">
        <v>28</v>
      </c>
      <c r="K1553" s="74">
        <v>0.25</v>
      </c>
      <c r="L1553" s="74">
        <v>0.25</v>
      </c>
      <c r="M1553" s="74">
        <v>0.25</v>
      </c>
      <c r="N1553" s="74">
        <v>0.25</v>
      </c>
      <c r="O1553" s="83" t="s">
        <v>29</v>
      </c>
      <c r="P1553" s="83"/>
      <c r="Q1553" s="151" t="s">
        <v>30</v>
      </c>
    </row>
    <row r="1554" spans="1:17" ht="15.75" thickTop="1" x14ac:dyDescent="0.25">
      <c r="G1554" s="62"/>
    </row>
    <row r="1555" spans="1:17" x14ac:dyDescent="0.25">
      <c r="G1555" s="62"/>
      <c r="I1555" s="61"/>
    </row>
    <row r="1556" spans="1:17" x14ac:dyDescent="0.25">
      <c r="G1556" s="62"/>
      <c r="I1556" s="102"/>
    </row>
    <row r="1557" spans="1:17" x14ac:dyDescent="0.25">
      <c r="G1557" s="62"/>
      <c r="I1557" s="102">
        <f>SUM(I1553:I1556)</f>
        <v>1242000</v>
      </c>
    </row>
    <row r="1558" spans="1:17" x14ac:dyDescent="0.25">
      <c r="G1558" s="62"/>
      <c r="I1558" s="103"/>
    </row>
    <row r="1559" spans="1:17" x14ac:dyDescent="0.25">
      <c r="G1559" s="62"/>
      <c r="I1559" s="103"/>
    </row>
    <row r="1560" spans="1:17" x14ac:dyDescent="0.25">
      <c r="G1560" s="62"/>
      <c r="I1560" s="103"/>
    </row>
    <row r="1561" spans="1:17" x14ac:dyDescent="0.25">
      <c r="G1561" s="62"/>
      <c r="I1561" s="103"/>
    </row>
    <row r="1562" spans="1:17" x14ac:dyDescent="0.25">
      <c r="G1562" s="62"/>
      <c r="I1562" s="103"/>
    </row>
    <row r="1563" spans="1:17" ht="15" customHeight="1" x14ac:dyDescent="0.25">
      <c r="G1563" s="62"/>
      <c r="I1563" s="103"/>
    </row>
    <row r="1564" spans="1:17" x14ac:dyDescent="0.25">
      <c r="G1564" s="62"/>
      <c r="I1564" s="103"/>
    </row>
    <row r="1565" spans="1:17" ht="15.75" customHeight="1" x14ac:dyDescent="0.25">
      <c r="G1565" s="62"/>
      <c r="I1565" s="103"/>
    </row>
    <row r="1566" spans="1:17" x14ac:dyDescent="0.25">
      <c r="G1566" s="62"/>
      <c r="I1566" s="103"/>
    </row>
    <row r="1567" spans="1:17" ht="15" customHeight="1" x14ac:dyDescent="0.25">
      <c r="G1567" s="62"/>
      <c r="I1567" s="103"/>
    </row>
    <row r="1568" spans="1:17" x14ac:dyDescent="0.25">
      <c r="G1568" s="62"/>
      <c r="I1568" s="103"/>
    </row>
    <row r="1569" spans="1:17" ht="155.25" customHeight="1" x14ac:dyDescent="0.25">
      <c r="G1569" s="62"/>
    </row>
    <row r="1570" spans="1:17" x14ac:dyDescent="0.25">
      <c r="G1570" s="62"/>
      <c r="I1570" s="63"/>
    </row>
    <row r="1571" spans="1:17" x14ac:dyDescent="0.25">
      <c r="G1571" s="62"/>
    </row>
    <row r="1572" spans="1:17" x14ac:dyDescent="0.25">
      <c r="G1572" s="62"/>
    </row>
    <row r="1573" spans="1:17" x14ac:dyDescent="0.25">
      <c r="G1573" s="62"/>
    </row>
    <row r="1574" spans="1:17" x14ac:dyDescent="0.25">
      <c r="G1574" s="62"/>
    </row>
    <row r="1575" spans="1:17" x14ac:dyDescent="0.25">
      <c r="G1575" s="62"/>
    </row>
    <row r="1576" spans="1:17" x14ac:dyDescent="0.25">
      <c r="G1576" s="62"/>
    </row>
    <row r="1577" spans="1:17" x14ac:dyDescent="0.25">
      <c r="G1577" s="62"/>
    </row>
    <row r="1578" spans="1:17" x14ac:dyDescent="0.25">
      <c r="G1578" s="62"/>
    </row>
    <row r="1579" spans="1:17" x14ac:dyDescent="0.25">
      <c r="G1579" s="62"/>
    </row>
    <row r="1580" spans="1:17" x14ac:dyDescent="0.25">
      <c r="A1580" s="706" t="s">
        <v>0</v>
      </c>
      <c r="B1580" s="706"/>
      <c r="C1580" s="706"/>
      <c r="D1580" s="706"/>
      <c r="E1580" s="706"/>
      <c r="F1580" s="706"/>
      <c r="G1580" s="706"/>
      <c r="H1580" s="706"/>
      <c r="I1580" s="706"/>
      <c r="J1580" s="706"/>
      <c r="K1580" s="706"/>
      <c r="L1580" s="706"/>
      <c r="M1580" s="706"/>
      <c r="N1580" s="706"/>
      <c r="O1580" s="706"/>
      <c r="P1580" s="706"/>
      <c r="Q1580" s="706"/>
    </row>
    <row r="1581" spans="1:17" x14ac:dyDescent="0.25">
      <c r="A1581" s="713" t="s">
        <v>1</v>
      </c>
      <c r="B1581" s="713"/>
      <c r="C1581" s="713"/>
      <c r="D1581" s="713"/>
      <c r="E1581" s="713"/>
      <c r="F1581" s="713"/>
      <c r="G1581" s="713"/>
      <c r="H1581" s="713"/>
      <c r="I1581" s="713"/>
      <c r="J1581" s="713"/>
      <c r="K1581" s="713"/>
      <c r="L1581" s="713"/>
      <c r="M1581" s="713"/>
      <c r="N1581" s="713"/>
      <c r="O1581" s="713"/>
      <c r="P1581" s="713"/>
      <c r="Q1581" s="713"/>
    </row>
    <row r="1582" spans="1:17" x14ac:dyDescent="0.25">
      <c r="A1582" s="713" t="s">
        <v>2</v>
      </c>
      <c r="B1582" s="713"/>
      <c r="C1582" s="713"/>
      <c r="D1582" s="713"/>
      <c r="E1582" s="713"/>
      <c r="F1582" s="713"/>
      <c r="G1582" s="713"/>
      <c r="H1582" s="713"/>
      <c r="I1582" s="713"/>
      <c r="J1582" s="713"/>
      <c r="K1582" s="713"/>
      <c r="L1582" s="713"/>
      <c r="M1582" s="713"/>
      <c r="N1582" s="713"/>
      <c r="O1582" s="713"/>
      <c r="P1582" s="713"/>
      <c r="Q1582" s="713"/>
    </row>
    <row r="1583" spans="1:17" x14ac:dyDescent="0.25">
      <c r="A1583" s="713" t="s">
        <v>3</v>
      </c>
      <c r="B1583" s="713"/>
      <c r="C1583" s="713"/>
      <c r="D1583" s="713"/>
      <c r="E1583" s="713"/>
      <c r="F1583" s="713"/>
      <c r="G1583" s="713"/>
      <c r="H1583" s="713"/>
      <c r="I1583" s="713"/>
      <c r="J1583" s="713"/>
      <c r="K1583" s="713"/>
      <c r="L1583" s="713"/>
      <c r="M1583" s="713"/>
      <c r="N1583" s="713"/>
      <c r="O1583" s="713"/>
      <c r="P1583" s="713"/>
      <c r="Q1583" s="713"/>
    </row>
    <row r="1584" spans="1:17" x14ac:dyDescent="0.25">
      <c r="A1584" s="713" t="s">
        <v>494</v>
      </c>
      <c r="B1584" s="713"/>
      <c r="C1584" s="713"/>
      <c r="D1584" s="713"/>
      <c r="E1584" s="713"/>
      <c r="F1584" s="713"/>
      <c r="G1584" s="713"/>
      <c r="H1584" s="713"/>
      <c r="I1584" s="713"/>
      <c r="J1584" s="713"/>
      <c r="K1584" s="713"/>
      <c r="L1584" s="713"/>
      <c r="M1584" s="713"/>
      <c r="N1584" s="713"/>
      <c r="O1584" s="713"/>
      <c r="P1584" s="713"/>
      <c r="Q1584" s="713"/>
    </row>
    <row r="1585" spans="1:17" x14ac:dyDescent="0.25">
      <c r="A1585" s="714" t="s">
        <v>4</v>
      </c>
      <c r="B1585" s="714"/>
      <c r="C1585" s="714"/>
      <c r="D1585" s="714"/>
      <c r="E1585" s="714"/>
      <c r="F1585" s="714"/>
      <c r="G1585" s="714"/>
      <c r="H1585" s="714"/>
      <c r="I1585" s="714"/>
      <c r="J1585" s="714"/>
      <c r="K1585" s="714"/>
      <c r="L1585" s="714"/>
      <c r="M1585" s="714"/>
      <c r="N1585" s="714"/>
      <c r="O1585" s="714"/>
      <c r="P1585" s="714"/>
      <c r="Q1585" s="714"/>
    </row>
    <row r="1586" spans="1:17" x14ac:dyDescent="0.25">
      <c r="A1586" s="737" t="s">
        <v>113</v>
      </c>
      <c r="B1586" s="737"/>
      <c r="C1586" s="737"/>
      <c r="D1586" s="737"/>
      <c r="E1586" s="737"/>
      <c r="F1586" s="737"/>
      <c r="G1586" s="737"/>
      <c r="H1586" s="737"/>
      <c r="I1586" s="737"/>
      <c r="J1586" s="737"/>
      <c r="K1586" s="737"/>
      <c r="L1586" s="737"/>
      <c r="M1586" s="737"/>
      <c r="N1586" s="737"/>
      <c r="O1586" s="737"/>
      <c r="P1586" s="737"/>
      <c r="Q1586" s="737"/>
    </row>
    <row r="1587" spans="1:17" ht="18.75" thickBot="1" x14ac:dyDescent="0.3">
      <c r="A1587" s="2"/>
      <c r="B1587" s="2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2"/>
      <c r="P1587" s="2"/>
      <c r="Q1587" s="2"/>
    </row>
    <row r="1588" spans="1:17" ht="15.75" thickTop="1" x14ac:dyDescent="0.25">
      <c r="A1588" s="698" t="s">
        <v>6</v>
      </c>
      <c r="B1588" s="700" t="s">
        <v>7</v>
      </c>
      <c r="C1588" s="702" t="s">
        <v>8</v>
      </c>
      <c r="D1588" s="702" t="s">
        <v>9</v>
      </c>
      <c r="E1588" s="702" t="s">
        <v>10</v>
      </c>
      <c r="F1588" s="702" t="s">
        <v>11</v>
      </c>
      <c r="G1588" s="700" t="s">
        <v>12</v>
      </c>
      <c r="H1588" s="704" t="s">
        <v>13</v>
      </c>
      <c r="I1588" s="704" t="s">
        <v>14</v>
      </c>
      <c r="J1588" s="704" t="s">
        <v>15</v>
      </c>
      <c r="K1588" s="715" t="s">
        <v>16</v>
      </c>
      <c r="L1588" s="716"/>
      <c r="M1588" s="716"/>
      <c r="N1588" s="717"/>
      <c r="O1588" s="721" t="s">
        <v>17</v>
      </c>
      <c r="P1588" s="722"/>
      <c r="Q1588" s="708" t="s">
        <v>18</v>
      </c>
    </row>
    <row r="1589" spans="1:17" x14ac:dyDescent="0.25">
      <c r="A1589" s="699"/>
      <c r="B1589" s="701"/>
      <c r="C1589" s="703"/>
      <c r="D1589" s="703"/>
      <c r="E1589" s="703"/>
      <c r="F1589" s="703"/>
      <c r="G1589" s="701"/>
      <c r="H1589" s="705"/>
      <c r="I1589" s="705"/>
      <c r="J1589" s="705"/>
      <c r="K1589" s="718"/>
      <c r="L1589" s="719"/>
      <c r="M1589" s="719"/>
      <c r="N1589" s="720"/>
      <c r="O1589" s="723"/>
      <c r="P1589" s="724"/>
      <c r="Q1589" s="709"/>
    </row>
    <row r="1590" spans="1:17" x14ac:dyDescent="0.25">
      <c r="A1590" s="699"/>
      <c r="B1590" s="701"/>
      <c r="C1590" s="703"/>
      <c r="D1590" s="703"/>
      <c r="E1590" s="703"/>
      <c r="F1590" s="703"/>
      <c r="G1590" s="701"/>
      <c r="H1590" s="705"/>
      <c r="I1590" s="705"/>
      <c r="J1590" s="705"/>
      <c r="K1590" s="711" t="s">
        <v>19</v>
      </c>
      <c r="L1590" s="711" t="s">
        <v>20</v>
      </c>
      <c r="M1590" s="711" t="s">
        <v>21</v>
      </c>
      <c r="N1590" s="711" t="s">
        <v>22</v>
      </c>
      <c r="O1590" s="695" t="s">
        <v>23</v>
      </c>
      <c r="P1590" s="695" t="s">
        <v>24</v>
      </c>
      <c r="Q1590" s="709"/>
    </row>
    <row r="1591" spans="1:17" ht="15.75" thickBot="1" x14ac:dyDescent="0.3">
      <c r="A1591" s="727"/>
      <c r="B1591" s="725"/>
      <c r="C1591" s="707"/>
      <c r="D1591" s="707"/>
      <c r="E1591" s="707"/>
      <c r="F1591" s="707"/>
      <c r="G1591" s="725"/>
      <c r="H1591" s="696"/>
      <c r="I1591" s="696"/>
      <c r="J1591" s="696"/>
      <c r="K1591" s="712"/>
      <c r="L1591" s="712"/>
      <c r="M1591" s="712"/>
      <c r="N1591" s="712"/>
      <c r="O1591" s="696"/>
      <c r="P1591" s="696"/>
      <c r="Q1591" s="710"/>
    </row>
    <row r="1592" spans="1:17" ht="144.75" thickBot="1" x14ac:dyDescent="0.3">
      <c r="A1592" s="129">
        <v>1</v>
      </c>
      <c r="B1592" s="71">
        <v>37502</v>
      </c>
      <c r="C1592" s="164" t="s">
        <v>450</v>
      </c>
      <c r="D1592" s="165" t="s">
        <v>71</v>
      </c>
      <c r="E1592" s="165" t="s">
        <v>72</v>
      </c>
      <c r="F1592" s="71">
        <v>122</v>
      </c>
      <c r="G1592" s="164" t="s">
        <v>75</v>
      </c>
      <c r="H1592" s="72">
        <v>450</v>
      </c>
      <c r="I1592" s="72">
        <v>55000</v>
      </c>
      <c r="J1592" s="73" t="s">
        <v>28</v>
      </c>
      <c r="K1592" s="74">
        <v>0.25</v>
      </c>
      <c r="L1592" s="74">
        <v>0.25</v>
      </c>
      <c r="M1592" s="74">
        <v>0.25</v>
      </c>
      <c r="N1592" s="74">
        <v>0.25</v>
      </c>
      <c r="O1592" s="83" t="s">
        <v>29</v>
      </c>
      <c r="P1592" s="83"/>
      <c r="Q1592" s="151" t="s">
        <v>30</v>
      </c>
    </row>
    <row r="1593" spans="1:17" ht="15.75" thickTop="1" x14ac:dyDescent="0.25">
      <c r="G1593" s="62"/>
    </row>
    <row r="1594" spans="1:17" x14ac:dyDescent="0.25">
      <c r="G1594" s="62"/>
      <c r="I1594" s="61"/>
    </row>
    <row r="1595" spans="1:17" x14ac:dyDescent="0.25">
      <c r="G1595" s="62"/>
      <c r="I1595" s="102"/>
    </row>
    <row r="1596" spans="1:17" x14ac:dyDescent="0.25">
      <c r="G1596" s="62"/>
      <c r="I1596" s="102">
        <f>SUM(I1592:I1595)</f>
        <v>55000</v>
      </c>
    </row>
    <row r="1597" spans="1:17" x14ac:dyDescent="0.25">
      <c r="G1597" s="62"/>
      <c r="I1597" s="103"/>
    </row>
    <row r="1598" spans="1:17" x14ac:dyDescent="0.25">
      <c r="G1598" s="62"/>
      <c r="I1598" s="103"/>
    </row>
    <row r="1599" spans="1:17" x14ac:dyDescent="0.25">
      <c r="G1599" s="62"/>
      <c r="I1599" s="103"/>
    </row>
    <row r="1600" spans="1:17" x14ac:dyDescent="0.25">
      <c r="G1600" s="62"/>
      <c r="I1600" s="103"/>
    </row>
    <row r="1601" spans="7:9" x14ac:dyDescent="0.25">
      <c r="G1601" s="62"/>
      <c r="I1601" s="103"/>
    </row>
    <row r="1602" spans="7:9" x14ac:dyDescent="0.25">
      <c r="G1602" s="62"/>
      <c r="I1602" s="103"/>
    </row>
    <row r="1603" spans="7:9" x14ac:dyDescent="0.25">
      <c r="G1603" s="62"/>
      <c r="I1603" s="103"/>
    </row>
    <row r="1604" spans="7:9" x14ac:dyDescent="0.25">
      <c r="G1604" s="62"/>
      <c r="I1604" s="103"/>
    </row>
    <row r="1605" spans="7:9" x14ac:dyDescent="0.25">
      <c r="G1605" s="62"/>
      <c r="I1605" s="103"/>
    </row>
    <row r="1606" spans="7:9" x14ac:dyDescent="0.25">
      <c r="G1606" s="62"/>
      <c r="I1606" s="103"/>
    </row>
    <row r="1607" spans="7:9" x14ac:dyDescent="0.25">
      <c r="G1607" s="62"/>
      <c r="I1607" s="103"/>
    </row>
    <row r="1608" spans="7:9" x14ac:dyDescent="0.25">
      <c r="G1608" s="62"/>
      <c r="I1608" s="103"/>
    </row>
    <row r="1609" spans="7:9" x14ac:dyDescent="0.25">
      <c r="G1609" s="62"/>
      <c r="I1609" s="103"/>
    </row>
    <row r="1610" spans="7:9" x14ac:dyDescent="0.25">
      <c r="G1610" s="62"/>
      <c r="I1610" s="103"/>
    </row>
    <row r="1611" spans="7:9" x14ac:dyDescent="0.25">
      <c r="G1611" s="62"/>
      <c r="I1611" s="104"/>
    </row>
    <row r="1612" spans="7:9" x14ac:dyDescent="0.25">
      <c r="G1612" s="62"/>
      <c r="I1612" s="103"/>
    </row>
    <row r="1613" spans="7:9" x14ac:dyDescent="0.25">
      <c r="G1613" s="62"/>
    </row>
    <row r="1614" spans="7:9" x14ac:dyDescent="0.25">
      <c r="G1614" s="62"/>
    </row>
    <row r="1615" spans="7:9" x14ac:dyDescent="0.25">
      <c r="G1615" s="62"/>
    </row>
    <row r="1616" spans="7:9" x14ac:dyDescent="0.25">
      <c r="G1616" s="62"/>
    </row>
    <row r="1617" spans="1:17" x14ac:dyDescent="0.25">
      <c r="G1617" s="62"/>
    </row>
    <row r="1618" spans="1:17" x14ac:dyDescent="0.25">
      <c r="G1618" s="62"/>
    </row>
    <row r="1619" spans="1:17" x14ac:dyDescent="0.25">
      <c r="A1619" s="706" t="s">
        <v>0</v>
      </c>
      <c r="B1619" s="706"/>
      <c r="C1619" s="706"/>
      <c r="D1619" s="706"/>
      <c r="E1619" s="706"/>
      <c r="F1619" s="706"/>
      <c r="G1619" s="706"/>
      <c r="H1619" s="706"/>
      <c r="I1619" s="706"/>
      <c r="J1619" s="706"/>
      <c r="K1619" s="706"/>
      <c r="L1619" s="706"/>
      <c r="M1619" s="706"/>
      <c r="N1619" s="706"/>
      <c r="O1619" s="706"/>
      <c r="P1619" s="706"/>
      <c r="Q1619" s="706"/>
    </row>
    <row r="1620" spans="1:17" x14ac:dyDescent="0.25">
      <c r="A1620" s="713" t="s">
        <v>1</v>
      </c>
      <c r="B1620" s="713"/>
      <c r="C1620" s="713"/>
      <c r="D1620" s="713"/>
      <c r="E1620" s="713"/>
      <c r="F1620" s="713"/>
      <c r="G1620" s="713"/>
      <c r="H1620" s="713"/>
      <c r="I1620" s="713"/>
      <c r="J1620" s="713"/>
      <c r="K1620" s="713"/>
      <c r="L1620" s="713"/>
      <c r="M1620" s="713"/>
      <c r="N1620" s="713"/>
      <c r="O1620" s="713"/>
      <c r="P1620" s="713"/>
      <c r="Q1620" s="713"/>
    </row>
    <row r="1621" spans="1:17" x14ac:dyDescent="0.25">
      <c r="A1621" s="713" t="s">
        <v>2</v>
      </c>
      <c r="B1621" s="713"/>
      <c r="C1621" s="713"/>
      <c r="D1621" s="713"/>
      <c r="E1621" s="713"/>
      <c r="F1621" s="713"/>
      <c r="G1621" s="713"/>
      <c r="H1621" s="713"/>
      <c r="I1621" s="713"/>
      <c r="J1621" s="713"/>
      <c r="K1621" s="713"/>
      <c r="L1621" s="713"/>
      <c r="M1621" s="713"/>
      <c r="N1621" s="713"/>
      <c r="O1621" s="713"/>
      <c r="P1621" s="713"/>
      <c r="Q1621" s="713"/>
    </row>
    <row r="1622" spans="1:17" x14ac:dyDescent="0.25">
      <c r="A1622" s="713" t="s">
        <v>3</v>
      </c>
      <c r="B1622" s="713"/>
      <c r="C1622" s="713"/>
      <c r="D1622" s="713"/>
      <c r="E1622" s="713"/>
      <c r="F1622" s="713"/>
      <c r="G1622" s="713"/>
      <c r="H1622" s="713"/>
      <c r="I1622" s="713"/>
      <c r="J1622" s="713"/>
      <c r="K1622" s="713"/>
      <c r="L1622" s="713"/>
      <c r="M1622" s="713"/>
      <c r="N1622" s="713"/>
      <c r="O1622" s="713"/>
      <c r="P1622" s="713"/>
      <c r="Q1622" s="713"/>
    </row>
    <row r="1623" spans="1:17" x14ac:dyDescent="0.25">
      <c r="A1623" s="713" t="s">
        <v>494</v>
      </c>
      <c r="B1623" s="713"/>
      <c r="C1623" s="713"/>
      <c r="D1623" s="713"/>
      <c r="E1623" s="713"/>
      <c r="F1623" s="713"/>
      <c r="G1623" s="713"/>
      <c r="H1623" s="713"/>
      <c r="I1623" s="713"/>
      <c r="J1623" s="713"/>
      <c r="K1623" s="713"/>
      <c r="L1623" s="713"/>
      <c r="M1623" s="713"/>
      <c r="N1623" s="713"/>
      <c r="O1623" s="713"/>
      <c r="P1623" s="713"/>
      <c r="Q1623" s="713"/>
    </row>
    <row r="1624" spans="1:17" x14ac:dyDescent="0.25">
      <c r="A1624" s="714" t="s">
        <v>4</v>
      </c>
      <c r="B1624" s="714"/>
      <c r="C1624" s="714"/>
      <c r="D1624" s="714"/>
      <c r="E1624" s="714"/>
      <c r="F1624" s="714"/>
      <c r="G1624" s="714"/>
      <c r="H1624" s="714"/>
      <c r="I1624" s="714"/>
      <c r="J1624" s="714"/>
      <c r="K1624" s="714"/>
      <c r="L1624" s="714"/>
      <c r="M1624" s="714"/>
      <c r="N1624" s="714"/>
      <c r="O1624" s="714"/>
      <c r="P1624" s="714"/>
      <c r="Q1624" s="714"/>
    </row>
    <row r="1625" spans="1:17" x14ac:dyDescent="0.25">
      <c r="A1625" s="737" t="s">
        <v>114</v>
      </c>
      <c r="B1625" s="737"/>
      <c r="C1625" s="737"/>
      <c r="D1625" s="737"/>
      <c r="E1625" s="737"/>
      <c r="F1625" s="737"/>
      <c r="G1625" s="737"/>
      <c r="H1625" s="737"/>
      <c r="I1625" s="737"/>
      <c r="J1625" s="737"/>
      <c r="K1625" s="737"/>
      <c r="L1625" s="737"/>
      <c r="M1625" s="737"/>
      <c r="N1625" s="737"/>
      <c r="O1625" s="737"/>
      <c r="P1625" s="737"/>
      <c r="Q1625" s="737"/>
    </row>
    <row r="1626" spans="1:17" ht="18.75" thickBot="1" x14ac:dyDescent="0.3">
      <c r="A1626" s="2"/>
      <c r="B1626" s="2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2"/>
      <c r="P1626" s="2"/>
      <c r="Q1626" s="2"/>
    </row>
    <row r="1627" spans="1:17" ht="15.75" thickTop="1" x14ac:dyDescent="0.25">
      <c r="A1627" s="698" t="s">
        <v>6</v>
      </c>
      <c r="B1627" s="700" t="s">
        <v>7</v>
      </c>
      <c r="C1627" s="702" t="s">
        <v>8</v>
      </c>
      <c r="D1627" s="702" t="s">
        <v>9</v>
      </c>
      <c r="E1627" s="702" t="s">
        <v>10</v>
      </c>
      <c r="F1627" s="702" t="s">
        <v>11</v>
      </c>
      <c r="G1627" s="700" t="s">
        <v>12</v>
      </c>
      <c r="H1627" s="704" t="s">
        <v>13</v>
      </c>
      <c r="I1627" s="704" t="s">
        <v>14</v>
      </c>
      <c r="J1627" s="704" t="s">
        <v>15</v>
      </c>
      <c r="K1627" s="715" t="s">
        <v>16</v>
      </c>
      <c r="L1627" s="716"/>
      <c r="M1627" s="716"/>
      <c r="N1627" s="717"/>
      <c r="O1627" s="721" t="s">
        <v>17</v>
      </c>
      <c r="P1627" s="722"/>
      <c r="Q1627" s="708" t="s">
        <v>18</v>
      </c>
    </row>
    <row r="1628" spans="1:17" x14ac:dyDescent="0.25">
      <c r="A1628" s="699"/>
      <c r="B1628" s="701"/>
      <c r="C1628" s="703"/>
      <c r="D1628" s="703"/>
      <c r="E1628" s="703"/>
      <c r="F1628" s="703"/>
      <c r="G1628" s="701"/>
      <c r="H1628" s="705"/>
      <c r="I1628" s="705"/>
      <c r="J1628" s="705"/>
      <c r="K1628" s="718"/>
      <c r="L1628" s="719"/>
      <c r="M1628" s="719"/>
      <c r="N1628" s="720"/>
      <c r="O1628" s="723"/>
      <c r="P1628" s="724"/>
      <c r="Q1628" s="709"/>
    </row>
    <row r="1629" spans="1:17" x14ac:dyDescent="0.25">
      <c r="A1629" s="699"/>
      <c r="B1629" s="701"/>
      <c r="C1629" s="703"/>
      <c r="D1629" s="703"/>
      <c r="E1629" s="703"/>
      <c r="F1629" s="703"/>
      <c r="G1629" s="701"/>
      <c r="H1629" s="705"/>
      <c r="I1629" s="705"/>
      <c r="J1629" s="705"/>
      <c r="K1629" s="711" t="s">
        <v>19</v>
      </c>
      <c r="L1629" s="711" t="s">
        <v>20</v>
      </c>
      <c r="M1629" s="711" t="s">
        <v>21</v>
      </c>
      <c r="N1629" s="711" t="s">
        <v>22</v>
      </c>
      <c r="O1629" s="695" t="s">
        <v>23</v>
      </c>
      <c r="P1629" s="695" t="s">
        <v>24</v>
      </c>
      <c r="Q1629" s="709"/>
    </row>
    <row r="1630" spans="1:17" ht="15.75" thickBot="1" x14ac:dyDescent="0.3">
      <c r="A1630" s="727"/>
      <c r="B1630" s="725"/>
      <c r="C1630" s="707"/>
      <c r="D1630" s="707"/>
      <c r="E1630" s="707"/>
      <c r="F1630" s="707"/>
      <c r="G1630" s="725"/>
      <c r="H1630" s="696"/>
      <c r="I1630" s="696"/>
      <c r="J1630" s="696"/>
      <c r="K1630" s="712"/>
      <c r="L1630" s="712"/>
      <c r="M1630" s="712"/>
      <c r="N1630" s="712"/>
      <c r="O1630" s="696"/>
      <c r="P1630" s="696"/>
      <c r="Q1630" s="710"/>
    </row>
    <row r="1631" spans="1:17" ht="144.75" thickBot="1" x14ac:dyDescent="0.3">
      <c r="A1631" s="129">
        <v>1</v>
      </c>
      <c r="B1631" s="71">
        <v>37901</v>
      </c>
      <c r="C1631" s="164" t="s">
        <v>147</v>
      </c>
      <c r="D1631" s="165" t="s">
        <v>71</v>
      </c>
      <c r="E1631" s="165" t="s">
        <v>72</v>
      </c>
      <c r="F1631" s="71">
        <v>240</v>
      </c>
      <c r="G1631" s="164" t="s">
        <v>75</v>
      </c>
      <c r="H1631" s="72">
        <v>67.08</v>
      </c>
      <c r="I1631" s="72">
        <v>16100</v>
      </c>
      <c r="J1631" s="73" t="s">
        <v>28</v>
      </c>
      <c r="K1631" s="74">
        <v>0.25</v>
      </c>
      <c r="L1631" s="74">
        <v>0.25</v>
      </c>
      <c r="M1631" s="74">
        <v>0.25</v>
      </c>
      <c r="N1631" s="74">
        <v>0.25</v>
      </c>
      <c r="O1631" s="83" t="s">
        <v>29</v>
      </c>
      <c r="P1631" s="83"/>
      <c r="Q1631" s="151" t="s">
        <v>30</v>
      </c>
    </row>
    <row r="1632" spans="1:17" ht="15.75" thickTop="1" x14ac:dyDescent="0.25">
      <c r="G1632" s="62"/>
    </row>
    <row r="1633" spans="7:9" x14ac:dyDescent="0.25">
      <c r="G1633" s="62"/>
      <c r="I1633" s="61"/>
    </row>
    <row r="1634" spans="7:9" x14ac:dyDescent="0.25">
      <c r="G1634" s="62"/>
    </row>
    <row r="1635" spans="7:9" x14ac:dyDescent="0.25">
      <c r="G1635" s="62"/>
      <c r="I1635" s="102">
        <f>SUM(I1631:I1634)</f>
        <v>16100</v>
      </c>
    </row>
    <row r="1636" spans="7:9" x14ac:dyDescent="0.25">
      <c r="G1636" s="62"/>
      <c r="I1636" s="102"/>
    </row>
    <row r="1637" spans="7:9" x14ac:dyDescent="0.25">
      <c r="G1637" s="62"/>
      <c r="I1637" s="102"/>
    </row>
    <row r="1638" spans="7:9" x14ac:dyDescent="0.25">
      <c r="G1638" s="62"/>
      <c r="I1638" s="102"/>
    </row>
    <row r="1639" spans="7:9" x14ac:dyDescent="0.25">
      <c r="G1639" s="62"/>
      <c r="I1639" s="102"/>
    </row>
    <row r="1640" spans="7:9" x14ac:dyDescent="0.25">
      <c r="G1640" s="62"/>
      <c r="I1640" s="102"/>
    </row>
    <row r="1641" spans="7:9" x14ac:dyDescent="0.25">
      <c r="G1641" s="62"/>
      <c r="I1641" s="102"/>
    </row>
    <row r="1642" spans="7:9" ht="15" customHeight="1" x14ac:dyDescent="0.25">
      <c r="G1642" s="62"/>
      <c r="I1642" s="102"/>
    </row>
    <row r="1643" spans="7:9" x14ac:dyDescent="0.25">
      <c r="G1643" s="62"/>
      <c r="I1643" s="102"/>
    </row>
    <row r="1644" spans="7:9" ht="15.75" customHeight="1" x14ac:dyDescent="0.25">
      <c r="G1644" s="62"/>
      <c r="I1644" s="102"/>
    </row>
    <row r="1645" spans="7:9" x14ac:dyDescent="0.25">
      <c r="G1645" s="62"/>
      <c r="I1645" s="102"/>
    </row>
    <row r="1646" spans="7:9" ht="15" customHeight="1" x14ac:dyDescent="0.25">
      <c r="G1646" s="62"/>
      <c r="I1646" s="102"/>
    </row>
    <row r="1647" spans="7:9" x14ac:dyDescent="0.25">
      <c r="G1647" s="62"/>
      <c r="I1647" s="102"/>
    </row>
    <row r="1648" spans="7:9" ht="170.25" customHeight="1" x14ac:dyDescent="0.25">
      <c r="G1648" s="62"/>
      <c r="I1648" s="102"/>
    </row>
    <row r="1649" spans="1:17" x14ac:dyDescent="0.25">
      <c r="G1649" s="62"/>
      <c r="I1649" s="103"/>
      <c r="Q1649" s="61"/>
    </row>
    <row r="1650" spans="1:17" x14ac:dyDescent="0.25">
      <c r="G1650" s="62"/>
      <c r="I1650" s="104"/>
    </row>
    <row r="1651" spans="1:17" x14ac:dyDescent="0.25">
      <c r="G1651" s="62"/>
      <c r="I1651" s="103"/>
    </row>
    <row r="1652" spans="1:17" x14ac:dyDescent="0.25">
      <c r="G1652" s="62"/>
    </row>
    <row r="1653" spans="1:17" x14ac:dyDescent="0.25">
      <c r="G1653" s="62"/>
    </row>
    <row r="1654" spans="1:17" x14ac:dyDescent="0.25">
      <c r="G1654" s="62"/>
    </row>
    <row r="1655" spans="1:17" x14ac:dyDescent="0.25">
      <c r="G1655" s="62"/>
    </row>
    <row r="1656" spans="1:17" x14ac:dyDescent="0.25">
      <c r="G1656" s="62"/>
    </row>
    <row r="1657" spans="1:17" x14ac:dyDescent="0.25">
      <c r="A1657" s="706" t="s">
        <v>0</v>
      </c>
      <c r="B1657" s="706"/>
      <c r="C1657" s="706"/>
      <c r="D1657" s="706"/>
      <c r="E1657" s="706"/>
      <c r="F1657" s="706"/>
      <c r="G1657" s="706"/>
      <c r="H1657" s="706"/>
      <c r="I1657" s="706"/>
      <c r="J1657" s="706"/>
      <c r="K1657" s="706"/>
      <c r="L1657" s="706"/>
      <c r="M1657" s="706"/>
      <c r="N1657" s="706"/>
      <c r="O1657" s="706"/>
      <c r="P1657" s="706"/>
      <c r="Q1657" s="706"/>
    </row>
    <row r="1658" spans="1:17" x14ac:dyDescent="0.25">
      <c r="A1658" s="713" t="s">
        <v>1</v>
      </c>
      <c r="B1658" s="713"/>
      <c r="C1658" s="713"/>
      <c r="D1658" s="713"/>
      <c r="E1658" s="713"/>
      <c r="F1658" s="713"/>
      <c r="G1658" s="713"/>
      <c r="H1658" s="713"/>
      <c r="I1658" s="713"/>
      <c r="J1658" s="713"/>
      <c r="K1658" s="713"/>
      <c r="L1658" s="713"/>
      <c r="M1658" s="713"/>
      <c r="N1658" s="713"/>
      <c r="O1658" s="713"/>
      <c r="P1658" s="713"/>
      <c r="Q1658" s="713"/>
    </row>
    <row r="1659" spans="1:17" x14ac:dyDescent="0.25">
      <c r="A1659" s="713" t="s">
        <v>2</v>
      </c>
      <c r="B1659" s="713"/>
      <c r="C1659" s="713"/>
      <c r="D1659" s="713"/>
      <c r="E1659" s="713"/>
      <c r="F1659" s="713"/>
      <c r="G1659" s="713"/>
      <c r="H1659" s="713"/>
      <c r="I1659" s="713"/>
      <c r="J1659" s="713"/>
      <c r="K1659" s="713"/>
      <c r="L1659" s="713"/>
      <c r="M1659" s="713"/>
      <c r="N1659" s="713"/>
      <c r="O1659" s="713"/>
      <c r="P1659" s="713"/>
      <c r="Q1659" s="713"/>
    </row>
    <row r="1660" spans="1:17" x14ac:dyDescent="0.25">
      <c r="A1660" s="713" t="s">
        <v>3</v>
      </c>
      <c r="B1660" s="713"/>
      <c r="C1660" s="713"/>
      <c r="D1660" s="713"/>
      <c r="E1660" s="713"/>
      <c r="F1660" s="713"/>
      <c r="G1660" s="713"/>
      <c r="H1660" s="713"/>
      <c r="I1660" s="713"/>
      <c r="J1660" s="713"/>
      <c r="K1660" s="713"/>
      <c r="L1660" s="713"/>
      <c r="M1660" s="713"/>
      <c r="N1660" s="713"/>
      <c r="O1660" s="713"/>
      <c r="P1660" s="713"/>
      <c r="Q1660" s="713"/>
    </row>
    <row r="1661" spans="1:17" x14ac:dyDescent="0.25">
      <c r="A1661" s="713" t="s">
        <v>494</v>
      </c>
      <c r="B1661" s="713"/>
      <c r="C1661" s="713"/>
      <c r="D1661" s="713"/>
      <c r="E1661" s="713"/>
      <c r="F1661" s="713"/>
      <c r="G1661" s="713"/>
      <c r="H1661" s="713"/>
      <c r="I1661" s="713"/>
      <c r="J1661" s="713"/>
      <c r="K1661" s="713"/>
      <c r="L1661" s="713"/>
      <c r="M1661" s="713"/>
      <c r="N1661" s="713"/>
      <c r="O1661" s="713"/>
      <c r="P1661" s="713"/>
      <c r="Q1661" s="713"/>
    </row>
    <row r="1662" spans="1:17" x14ac:dyDescent="0.25">
      <c r="A1662" s="714" t="s">
        <v>4</v>
      </c>
      <c r="B1662" s="714"/>
      <c r="C1662" s="714"/>
      <c r="D1662" s="714"/>
      <c r="E1662" s="714"/>
      <c r="F1662" s="714"/>
      <c r="G1662" s="714"/>
      <c r="H1662" s="714"/>
      <c r="I1662" s="714"/>
      <c r="J1662" s="714"/>
      <c r="K1662" s="714"/>
      <c r="L1662" s="714"/>
      <c r="M1662" s="714"/>
      <c r="N1662" s="714"/>
      <c r="O1662" s="714"/>
      <c r="P1662" s="714"/>
      <c r="Q1662" s="714"/>
    </row>
    <row r="1663" spans="1:17" x14ac:dyDescent="0.25">
      <c r="A1663" s="737" t="s">
        <v>115</v>
      </c>
      <c r="B1663" s="737"/>
      <c r="C1663" s="737"/>
      <c r="D1663" s="737"/>
      <c r="E1663" s="737"/>
      <c r="F1663" s="737"/>
      <c r="G1663" s="737"/>
      <c r="H1663" s="737"/>
      <c r="I1663" s="737"/>
      <c r="J1663" s="737"/>
      <c r="K1663" s="737"/>
      <c r="L1663" s="737"/>
      <c r="M1663" s="737"/>
      <c r="N1663" s="737"/>
      <c r="O1663" s="737"/>
      <c r="P1663" s="737"/>
      <c r="Q1663" s="737"/>
    </row>
    <row r="1664" spans="1:17" ht="18.75" thickBot="1" x14ac:dyDescent="0.3">
      <c r="A1664" s="2"/>
      <c r="B1664" s="2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2"/>
      <c r="P1664" s="2"/>
      <c r="Q1664" s="2"/>
    </row>
    <row r="1665" spans="1:17" ht="15.75" thickTop="1" x14ac:dyDescent="0.25">
      <c r="A1665" s="698" t="s">
        <v>6</v>
      </c>
      <c r="B1665" s="700" t="s">
        <v>7</v>
      </c>
      <c r="C1665" s="702" t="s">
        <v>8</v>
      </c>
      <c r="D1665" s="702" t="s">
        <v>9</v>
      </c>
      <c r="E1665" s="702" t="s">
        <v>10</v>
      </c>
      <c r="F1665" s="702" t="s">
        <v>11</v>
      </c>
      <c r="G1665" s="700" t="s">
        <v>12</v>
      </c>
      <c r="H1665" s="704" t="s">
        <v>13</v>
      </c>
      <c r="I1665" s="704" t="s">
        <v>14</v>
      </c>
      <c r="J1665" s="704" t="s">
        <v>15</v>
      </c>
      <c r="K1665" s="715" t="s">
        <v>16</v>
      </c>
      <c r="L1665" s="716"/>
      <c r="M1665" s="716"/>
      <c r="N1665" s="717"/>
      <c r="O1665" s="721" t="s">
        <v>17</v>
      </c>
      <c r="P1665" s="722"/>
      <c r="Q1665" s="708" t="s">
        <v>18</v>
      </c>
    </row>
    <row r="1666" spans="1:17" x14ac:dyDescent="0.25">
      <c r="A1666" s="699"/>
      <c r="B1666" s="701"/>
      <c r="C1666" s="703"/>
      <c r="D1666" s="703"/>
      <c r="E1666" s="703"/>
      <c r="F1666" s="703"/>
      <c r="G1666" s="701"/>
      <c r="H1666" s="705"/>
      <c r="I1666" s="705"/>
      <c r="J1666" s="705"/>
      <c r="K1666" s="718"/>
      <c r="L1666" s="719"/>
      <c r="M1666" s="719"/>
      <c r="N1666" s="720"/>
      <c r="O1666" s="723"/>
      <c r="P1666" s="724"/>
      <c r="Q1666" s="709"/>
    </row>
    <row r="1667" spans="1:17" x14ac:dyDescent="0.25">
      <c r="A1667" s="699"/>
      <c r="B1667" s="701"/>
      <c r="C1667" s="703"/>
      <c r="D1667" s="703"/>
      <c r="E1667" s="703"/>
      <c r="F1667" s="703"/>
      <c r="G1667" s="701"/>
      <c r="H1667" s="705"/>
      <c r="I1667" s="705"/>
      <c r="J1667" s="705"/>
      <c r="K1667" s="711" t="s">
        <v>19</v>
      </c>
      <c r="L1667" s="711" t="s">
        <v>20</v>
      </c>
      <c r="M1667" s="711" t="s">
        <v>21</v>
      </c>
      <c r="N1667" s="711" t="s">
        <v>22</v>
      </c>
      <c r="O1667" s="695" t="s">
        <v>23</v>
      </c>
      <c r="P1667" s="695" t="s">
        <v>24</v>
      </c>
      <c r="Q1667" s="709"/>
    </row>
    <row r="1668" spans="1:17" ht="15.75" thickBot="1" x14ac:dyDescent="0.3">
      <c r="A1668" s="727"/>
      <c r="B1668" s="725"/>
      <c r="C1668" s="707"/>
      <c r="D1668" s="707"/>
      <c r="E1668" s="707"/>
      <c r="F1668" s="707"/>
      <c r="G1668" s="725"/>
      <c r="H1668" s="696"/>
      <c r="I1668" s="696"/>
      <c r="J1668" s="696"/>
      <c r="K1668" s="712"/>
      <c r="L1668" s="712"/>
      <c r="M1668" s="712"/>
      <c r="N1668" s="712"/>
      <c r="O1668" s="696"/>
      <c r="P1668" s="696"/>
      <c r="Q1668" s="710"/>
    </row>
    <row r="1669" spans="1:17" ht="144.75" thickBot="1" x14ac:dyDescent="0.3">
      <c r="A1669" s="129">
        <v>1</v>
      </c>
      <c r="B1669" s="71">
        <v>38301</v>
      </c>
      <c r="C1669" s="164" t="s">
        <v>148</v>
      </c>
      <c r="D1669" s="165" t="s">
        <v>71</v>
      </c>
      <c r="E1669" s="165" t="s">
        <v>72</v>
      </c>
      <c r="F1669" s="71">
        <v>2</v>
      </c>
      <c r="G1669" s="164" t="s">
        <v>75</v>
      </c>
      <c r="H1669" s="72">
        <v>115064.5</v>
      </c>
      <c r="I1669" s="72">
        <v>209255</v>
      </c>
      <c r="J1669" s="73" t="s">
        <v>28</v>
      </c>
      <c r="K1669" s="74">
        <v>0</v>
      </c>
      <c r="L1669" s="74">
        <v>0.5</v>
      </c>
      <c r="M1669" s="74">
        <v>0.5</v>
      </c>
      <c r="N1669" s="74">
        <v>0</v>
      </c>
      <c r="O1669" s="83" t="s">
        <v>29</v>
      </c>
      <c r="P1669" s="83"/>
      <c r="Q1669" s="151" t="s">
        <v>30</v>
      </c>
    </row>
    <row r="1670" spans="1:17" ht="15.75" thickTop="1" x14ac:dyDescent="0.25">
      <c r="G1670" s="62"/>
    </row>
    <row r="1671" spans="1:17" x14ac:dyDescent="0.25">
      <c r="G1671" s="62"/>
      <c r="I1671" s="61"/>
    </row>
    <row r="1672" spans="1:17" x14ac:dyDescent="0.25">
      <c r="G1672" s="62"/>
      <c r="I1672" s="102">
        <f>SUM(I1669:I1671)</f>
        <v>209255</v>
      </c>
    </row>
    <row r="1673" spans="1:17" x14ac:dyDescent="0.25">
      <c r="G1673" s="62"/>
      <c r="I1673" s="102"/>
    </row>
    <row r="1674" spans="1:17" x14ac:dyDescent="0.25">
      <c r="G1674" s="62"/>
      <c r="I1674" s="103"/>
    </row>
    <row r="1675" spans="1:17" x14ac:dyDescent="0.25">
      <c r="G1675" s="62"/>
      <c r="I1675" s="63"/>
      <c r="Q1675" s="61"/>
    </row>
    <row r="1676" spans="1:17" x14ac:dyDescent="0.25">
      <c r="G1676" s="62"/>
      <c r="I1676" s="63"/>
      <c r="Q1676" s="61"/>
    </row>
    <row r="1677" spans="1:17" x14ac:dyDescent="0.25">
      <c r="G1677" s="62"/>
      <c r="I1677" s="63"/>
      <c r="Q1677" s="61"/>
    </row>
    <row r="1678" spans="1:17" x14ac:dyDescent="0.25">
      <c r="G1678" s="62"/>
      <c r="I1678" s="63"/>
      <c r="Q1678" s="61"/>
    </row>
    <row r="1679" spans="1:17" x14ac:dyDescent="0.25">
      <c r="G1679" s="62"/>
      <c r="I1679" s="63"/>
      <c r="Q1679" s="61"/>
    </row>
    <row r="1680" spans="1:17" ht="15" customHeight="1" x14ac:dyDescent="0.25">
      <c r="G1680" s="62"/>
      <c r="I1680" s="63"/>
      <c r="Q1680" s="61"/>
    </row>
    <row r="1681" spans="1:17" x14ac:dyDescent="0.25">
      <c r="G1681" s="62"/>
      <c r="I1681" s="63"/>
      <c r="Q1681" s="61"/>
    </row>
    <row r="1682" spans="1:17" ht="15.75" customHeight="1" x14ac:dyDescent="0.25">
      <c r="G1682" s="62"/>
      <c r="I1682" s="63"/>
      <c r="Q1682" s="61"/>
    </row>
    <row r="1683" spans="1:17" x14ac:dyDescent="0.25">
      <c r="G1683" s="62"/>
      <c r="I1683" s="63"/>
      <c r="Q1683" s="61"/>
    </row>
    <row r="1684" spans="1:17" ht="15" customHeight="1" x14ac:dyDescent="0.25">
      <c r="G1684" s="62"/>
      <c r="I1684" s="63"/>
      <c r="Q1684" s="61"/>
    </row>
    <row r="1685" spans="1:17" x14ac:dyDescent="0.25">
      <c r="G1685" s="62"/>
      <c r="I1685" s="63"/>
      <c r="Q1685" s="61"/>
    </row>
    <row r="1686" spans="1:17" ht="76.5" customHeight="1" x14ac:dyDescent="0.25">
      <c r="G1686" s="62"/>
      <c r="I1686" s="63"/>
      <c r="Q1686" s="61"/>
    </row>
    <row r="1687" spans="1:17" ht="82.5" customHeight="1" x14ac:dyDescent="0.25">
      <c r="G1687" s="62"/>
      <c r="I1687" s="63"/>
      <c r="Q1687" s="61"/>
    </row>
    <row r="1688" spans="1:17" x14ac:dyDescent="0.25">
      <c r="G1688" s="62"/>
      <c r="I1688" s="63"/>
      <c r="Q1688" s="61"/>
    </row>
    <row r="1689" spans="1:17" x14ac:dyDescent="0.25">
      <c r="G1689" s="62"/>
      <c r="I1689" s="63"/>
      <c r="Q1689" s="61"/>
    </row>
    <row r="1690" spans="1:17" x14ac:dyDescent="0.25">
      <c r="G1690" s="62"/>
      <c r="I1690" s="63"/>
      <c r="Q1690" s="61"/>
    </row>
    <row r="1691" spans="1:17" x14ac:dyDescent="0.25">
      <c r="G1691" s="62"/>
      <c r="I1691" s="63"/>
      <c r="Q1691" s="61"/>
    </row>
    <row r="1692" spans="1:17" x14ac:dyDescent="0.25">
      <c r="G1692" s="62"/>
      <c r="I1692" s="63"/>
      <c r="Q1692" s="61"/>
    </row>
    <row r="1693" spans="1:17" x14ac:dyDescent="0.25">
      <c r="G1693" s="62"/>
      <c r="I1693" s="63"/>
      <c r="Q1693" s="61"/>
    </row>
    <row r="1694" spans="1:17" x14ac:dyDescent="0.25">
      <c r="G1694" s="62"/>
      <c r="I1694" s="63"/>
      <c r="Q1694" s="61"/>
    </row>
    <row r="1695" spans="1:17" x14ac:dyDescent="0.25">
      <c r="G1695" s="62"/>
    </row>
    <row r="1696" spans="1:17" x14ac:dyDescent="0.25">
      <c r="A1696" s="706" t="s">
        <v>0</v>
      </c>
      <c r="B1696" s="706"/>
      <c r="C1696" s="706"/>
      <c r="D1696" s="706"/>
      <c r="E1696" s="706"/>
      <c r="F1696" s="706"/>
      <c r="G1696" s="706"/>
      <c r="H1696" s="706"/>
      <c r="I1696" s="706"/>
      <c r="J1696" s="706"/>
      <c r="K1696" s="706"/>
      <c r="L1696" s="706"/>
      <c r="M1696" s="706"/>
      <c r="N1696" s="706"/>
      <c r="O1696" s="706"/>
      <c r="P1696" s="706"/>
      <c r="Q1696" s="706"/>
    </row>
    <row r="1697" spans="1:17" x14ac:dyDescent="0.25">
      <c r="A1697" s="713" t="s">
        <v>1</v>
      </c>
      <c r="B1697" s="713"/>
      <c r="C1697" s="713"/>
      <c r="D1697" s="713"/>
      <c r="E1697" s="713"/>
      <c r="F1697" s="713"/>
      <c r="G1697" s="713"/>
      <c r="H1697" s="713"/>
      <c r="I1697" s="713"/>
      <c r="J1697" s="713"/>
      <c r="K1697" s="713"/>
      <c r="L1697" s="713"/>
      <c r="M1697" s="713"/>
      <c r="N1697" s="713"/>
      <c r="O1697" s="713"/>
      <c r="P1697" s="713"/>
      <c r="Q1697" s="713"/>
    </row>
    <row r="1698" spans="1:17" x14ac:dyDescent="0.25">
      <c r="A1698" s="713" t="s">
        <v>2</v>
      </c>
      <c r="B1698" s="713"/>
      <c r="C1698" s="713"/>
      <c r="D1698" s="713"/>
      <c r="E1698" s="713"/>
      <c r="F1698" s="713"/>
      <c r="G1698" s="713"/>
      <c r="H1698" s="713"/>
      <c r="I1698" s="713"/>
      <c r="J1698" s="713"/>
      <c r="K1698" s="713"/>
      <c r="L1698" s="713"/>
      <c r="M1698" s="713"/>
      <c r="N1698" s="713"/>
      <c r="O1698" s="713"/>
      <c r="P1698" s="713"/>
      <c r="Q1698" s="713"/>
    </row>
    <row r="1699" spans="1:17" x14ac:dyDescent="0.25">
      <c r="A1699" s="713" t="s">
        <v>3</v>
      </c>
      <c r="B1699" s="713"/>
      <c r="C1699" s="713"/>
      <c r="D1699" s="713"/>
      <c r="E1699" s="713"/>
      <c r="F1699" s="713"/>
      <c r="G1699" s="713"/>
      <c r="H1699" s="713"/>
      <c r="I1699" s="713"/>
      <c r="J1699" s="713"/>
      <c r="K1699" s="713"/>
      <c r="L1699" s="713"/>
      <c r="M1699" s="713"/>
      <c r="N1699" s="713"/>
      <c r="O1699" s="713"/>
      <c r="P1699" s="713"/>
      <c r="Q1699" s="713"/>
    </row>
    <row r="1700" spans="1:17" x14ac:dyDescent="0.25">
      <c r="A1700" s="713" t="s">
        <v>494</v>
      </c>
      <c r="B1700" s="713"/>
      <c r="C1700" s="713"/>
      <c r="D1700" s="713"/>
      <c r="E1700" s="713"/>
      <c r="F1700" s="713"/>
      <c r="G1700" s="713"/>
      <c r="H1700" s="713"/>
      <c r="I1700" s="713"/>
      <c r="J1700" s="713"/>
      <c r="K1700" s="713"/>
      <c r="L1700" s="713"/>
      <c r="M1700" s="713"/>
      <c r="N1700" s="713"/>
      <c r="O1700" s="713"/>
      <c r="P1700" s="713"/>
      <c r="Q1700" s="713"/>
    </row>
    <row r="1701" spans="1:17" x14ac:dyDescent="0.25">
      <c r="A1701" s="714" t="s">
        <v>4</v>
      </c>
      <c r="B1701" s="714"/>
      <c r="C1701" s="714"/>
      <c r="D1701" s="714"/>
      <c r="E1701" s="714"/>
      <c r="F1701" s="714"/>
      <c r="G1701" s="714"/>
      <c r="H1701" s="714"/>
      <c r="I1701" s="714"/>
      <c r="J1701" s="714"/>
      <c r="K1701" s="714"/>
      <c r="L1701" s="714"/>
      <c r="M1701" s="714"/>
      <c r="N1701" s="714"/>
      <c r="O1701" s="714"/>
      <c r="P1701" s="714"/>
      <c r="Q1701" s="714"/>
    </row>
    <row r="1702" spans="1:17" x14ac:dyDescent="0.25">
      <c r="A1702" s="737" t="s">
        <v>120</v>
      </c>
      <c r="B1702" s="737"/>
      <c r="C1702" s="737"/>
      <c r="D1702" s="737"/>
      <c r="E1702" s="737"/>
      <c r="F1702" s="737"/>
      <c r="G1702" s="737"/>
      <c r="H1702" s="737"/>
      <c r="I1702" s="737"/>
      <c r="J1702" s="737"/>
      <c r="K1702" s="737"/>
      <c r="L1702" s="737"/>
      <c r="M1702" s="737"/>
      <c r="N1702" s="737"/>
      <c r="O1702" s="737"/>
      <c r="P1702" s="737"/>
      <c r="Q1702" s="737"/>
    </row>
    <row r="1703" spans="1:17" ht="15.75" thickBot="1" x14ac:dyDescent="0.3">
      <c r="A1703" s="304"/>
      <c r="B1703" s="303"/>
      <c r="C1703" s="303"/>
      <c r="D1703" s="303"/>
      <c r="E1703" s="303"/>
      <c r="F1703" s="303"/>
      <c r="G1703" s="304"/>
      <c r="H1703" s="303"/>
      <c r="I1703" s="303"/>
      <c r="J1703" s="303"/>
      <c r="K1703" s="303"/>
      <c r="L1703" s="303"/>
      <c r="M1703" s="303"/>
      <c r="N1703" s="303"/>
      <c r="O1703" s="303"/>
      <c r="P1703" s="303"/>
      <c r="Q1703" s="303"/>
    </row>
    <row r="1704" spans="1:17" ht="15.75" thickTop="1" x14ac:dyDescent="0.25">
      <c r="A1704" s="698" t="s">
        <v>6</v>
      </c>
      <c r="B1704" s="700" t="s">
        <v>7</v>
      </c>
      <c r="C1704" s="702" t="s">
        <v>8</v>
      </c>
      <c r="D1704" s="702" t="s">
        <v>9</v>
      </c>
      <c r="E1704" s="702" t="s">
        <v>10</v>
      </c>
      <c r="F1704" s="702" t="s">
        <v>11</v>
      </c>
      <c r="G1704" s="700" t="s">
        <v>12</v>
      </c>
      <c r="H1704" s="704" t="s">
        <v>13</v>
      </c>
      <c r="I1704" s="704" t="s">
        <v>14</v>
      </c>
      <c r="J1704" s="704" t="s">
        <v>15</v>
      </c>
      <c r="K1704" s="715" t="s">
        <v>16</v>
      </c>
      <c r="L1704" s="716"/>
      <c r="M1704" s="716"/>
      <c r="N1704" s="717"/>
      <c r="O1704" s="715" t="s">
        <v>17</v>
      </c>
      <c r="P1704" s="717"/>
      <c r="Q1704" s="708" t="s">
        <v>18</v>
      </c>
    </row>
    <row r="1705" spans="1:17" x14ac:dyDescent="0.25">
      <c r="A1705" s="699"/>
      <c r="B1705" s="701"/>
      <c r="C1705" s="703"/>
      <c r="D1705" s="703"/>
      <c r="E1705" s="703"/>
      <c r="F1705" s="703"/>
      <c r="G1705" s="701"/>
      <c r="H1705" s="705"/>
      <c r="I1705" s="705"/>
      <c r="J1705" s="705"/>
      <c r="K1705" s="718"/>
      <c r="L1705" s="719"/>
      <c r="M1705" s="719"/>
      <c r="N1705" s="720"/>
      <c r="O1705" s="718"/>
      <c r="P1705" s="720"/>
      <c r="Q1705" s="709"/>
    </row>
    <row r="1706" spans="1:17" x14ac:dyDescent="0.25">
      <c r="A1706" s="699"/>
      <c r="B1706" s="701"/>
      <c r="C1706" s="703"/>
      <c r="D1706" s="703"/>
      <c r="E1706" s="703"/>
      <c r="F1706" s="703"/>
      <c r="G1706" s="701"/>
      <c r="H1706" s="705"/>
      <c r="I1706" s="705"/>
      <c r="J1706" s="705"/>
      <c r="K1706" s="711" t="s">
        <v>19</v>
      </c>
      <c r="L1706" s="711" t="s">
        <v>20</v>
      </c>
      <c r="M1706" s="711" t="s">
        <v>21</v>
      </c>
      <c r="N1706" s="711" t="s">
        <v>22</v>
      </c>
      <c r="O1706" s="695" t="s">
        <v>23</v>
      </c>
      <c r="P1706" s="695" t="s">
        <v>24</v>
      </c>
      <c r="Q1706" s="709"/>
    </row>
    <row r="1707" spans="1:17" ht="15.75" thickBot="1" x14ac:dyDescent="0.3">
      <c r="A1707" s="727"/>
      <c r="B1707" s="725"/>
      <c r="C1707" s="707"/>
      <c r="D1707" s="707"/>
      <c r="E1707" s="707"/>
      <c r="F1707" s="707"/>
      <c r="G1707" s="725"/>
      <c r="H1707" s="696"/>
      <c r="I1707" s="696"/>
      <c r="J1707" s="696"/>
      <c r="K1707" s="712"/>
      <c r="L1707" s="712"/>
      <c r="M1707" s="712"/>
      <c r="N1707" s="712"/>
      <c r="O1707" s="696"/>
      <c r="P1707" s="696"/>
      <c r="Q1707" s="710"/>
    </row>
    <row r="1708" spans="1:17" ht="144.75" thickBot="1" x14ac:dyDescent="0.3">
      <c r="A1708" s="129">
        <v>1</v>
      </c>
      <c r="B1708" s="71">
        <v>39201</v>
      </c>
      <c r="C1708" s="164" t="s">
        <v>451</v>
      </c>
      <c r="D1708" s="165" t="s">
        <v>71</v>
      </c>
      <c r="E1708" s="165" t="s">
        <v>72</v>
      </c>
      <c r="F1708" s="71">
        <v>1</v>
      </c>
      <c r="G1708" s="164" t="s">
        <v>75</v>
      </c>
      <c r="H1708" s="72">
        <v>10000</v>
      </c>
      <c r="I1708" s="72">
        <v>10000</v>
      </c>
      <c r="J1708" s="73" t="s">
        <v>28</v>
      </c>
      <c r="K1708" s="74">
        <v>0.25</v>
      </c>
      <c r="L1708" s="74">
        <v>0.25</v>
      </c>
      <c r="M1708" s="74">
        <v>0.25</v>
      </c>
      <c r="N1708" s="74">
        <v>0.25</v>
      </c>
      <c r="O1708" s="83" t="s">
        <v>29</v>
      </c>
      <c r="P1708" s="83"/>
      <c r="Q1708" s="151" t="s">
        <v>30</v>
      </c>
    </row>
    <row r="1709" spans="1:17" ht="15.75" thickTop="1" x14ac:dyDescent="0.25">
      <c r="A1709" s="76"/>
      <c r="B1709" s="588"/>
      <c r="C1709" s="12"/>
      <c r="D1709" s="13"/>
      <c r="E1709" s="13"/>
      <c r="F1709" s="27"/>
      <c r="G1709" s="12"/>
      <c r="H1709" s="69"/>
      <c r="I1709" s="69"/>
      <c r="J1709" s="78"/>
      <c r="K1709" s="79"/>
      <c r="L1709" s="79"/>
      <c r="M1709" s="79"/>
      <c r="N1709" s="79"/>
      <c r="O1709" s="80"/>
      <c r="P1709" s="80"/>
      <c r="Q1709" s="14"/>
    </row>
    <row r="1710" spans="1:17" x14ac:dyDescent="0.25">
      <c r="A1710" s="76"/>
      <c r="B1710" s="588"/>
      <c r="C1710" s="12"/>
      <c r="D1710" s="13"/>
      <c r="E1710" s="13"/>
      <c r="F1710" s="27"/>
      <c r="G1710" s="12"/>
      <c r="H1710" s="69"/>
      <c r="I1710" s="69"/>
      <c r="J1710" s="78"/>
      <c r="K1710" s="79"/>
      <c r="L1710" s="79"/>
      <c r="M1710" s="79"/>
      <c r="N1710" s="79"/>
      <c r="O1710" s="80"/>
      <c r="P1710" s="80"/>
      <c r="Q1710" s="14"/>
    </row>
    <row r="1711" spans="1:17" x14ac:dyDescent="0.25">
      <c r="A1711" s="76"/>
      <c r="B1711" s="588"/>
      <c r="C1711" s="12"/>
      <c r="D1711" s="13"/>
      <c r="E1711" s="13"/>
      <c r="F1711" s="27"/>
      <c r="G1711" s="12"/>
      <c r="H1711" s="69"/>
      <c r="I1711" s="69"/>
      <c r="J1711" s="78"/>
      <c r="K1711" s="79"/>
      <c r="L1711" s="79"/>
      <c r="M1711" s="79"/>
      <c r="N1711" s="79"/>
      <c r="O1711" s="80"/>
      <c r="P1711" s="80"/>
      <c r="Q1711" s="14"/>
    </row>
    <row r="1712" spans="1:17" x14ac:dyDescent="0.25">
      <c r="A1712" s="76"/>
      <c r="B1712" s="588"/>
      <c r="C1712" s="12"/>
      <c r="D1712" s="13"/>
      <c r="E1712" s="13"/>
      <c r="F1712" s="27"/>
      <c r="G1712" s="12"/>
      <c r="H1712" s="69"/>
      <c r="I1712" s="69"/>
      <c r="J1712" s="78"/>
      <c r="K1712" s="79"/>
      <c r="L1712" s="79"/>
      <c r="M1712" s="79"/>
      <c r="N1712" s="79"/>
      <c r="O1712" s="80"/>
      <c r="P1712" s="80"/>
      <c r="Q1712" s="14"/>
    </row>
    <row r="1713" spans="1:17" x14ac:dyDescent="0.25">
      <c r="A1713" s="76"/>
      <c r="B1713" s="588"/>
      <c r="C1713" s="12"/>
      <c r="D1713" s="13"/>
      <c r="E1713" s="13"/>
      <c r="F1713" s="27"/>
      <c r="G1713" s="12"/>
      <c r="H1713" s="69"/>
      <c r="I1713" s="69"/>
      <c r="J1713" s="78"/>
      <c r="K1713" s="79"/>
      <c r="L1713" s="79"/>
      <c r="M1713" s="79"/>
      <c r="N1713" s="79"/>
      <c r="O1713" s="80"/>
      <c r="P1713" s="80"/>
      <c r="Q1713" s="14"/>
    </row>
    <row r="1714" spans="1:17" x14ac:dyDescent="0.25">
      <c r="A1714" s="76"/>
      <c r="B1714" s="588"/>
      <c r="C1714" s="12"/>
      <c r="D1714" s="13"/>
      <c r="E1714" s="13"/>
      <c r="F1714" s="27"/>
      <c r="G1714" s="12"/>
      <c r="H1714" s="69"/>
      <c r="I1714" s="69">
        <f>SUM(I1708:I1713)</f>
        <v>10000</v>
      </c>
      <c r="J1714" s="78"/>
      <c r="K1714" s="79"/>
      <c r="L1714" s="79"/>
      <c r="M1714" s="79"/>
      <c r="N1714" s="79"/>
      <c r="O1714" s="80"/>
      <c r="P1714" s="80"/>
      <c r="Q1714" s="14"/>
    </row>
    <row r="1715" spans="1:17" x14ac:dyDescent="0.25">
      <c r="A1715" s="76"/>
      <c r="B1715" s="588"/>
      <c r="C1715" s="12"/>
      <c r="D1715" s="13"/>
      <c r="E1715" s="13"/>
      <c r="F1715" s="27"/>
      <c r="G1715" s="12"/>
      <c r="H1715" s="69"/>
      <c r="I1715" s="69"/>
      <c r="J1715" s="78"/>
      <c r="K1715" s="79"/>
      <c r="L1715" s="79"/>
      <c r="M1715" s="79"/>
      <c r="N1715" s="79"/>
      <c r="O1715" s="80"/>
      <c r="P1715" s="80"/>
      <c r="Q1715" s="14"/>
    </row>
    <row r="1716" spans="1:17" x14ac:dyDescent="0.25">
      <c r="A1716" s="76"/>
      <c r="B1716" s="588"/>
      <c r="C1716" s="12"/>
      <c r="D1716" s="13"/>
      <c r="E1716" s="13"/>
      <c r="F1716" s="27"/>
      <c r="G1716" s="12"/>
      <c r="H1716" s="69"/>
      <c r="I1716" s="69"/>
      <c r="J1716" s="78"/>
      <c r="K1716" s="79"/>
      <c r="L1716" s="79"/>
      <c r="M1716" s="79"/>
      <c r="N1716" s="79"/>
      <c r="O1716" s="80"/>
      <c r="P1716" s="80"/>
      <c r="Q1716" s="14"/>
    </row>
    <row r="1717" spans="1:17" x14ac:dyDescent="0.25">
      <c r="A1717" s="76"/>
      <c r="B1717" s="588"/>
      <c r="C1717" s="12"/>
      <c r="D1717" s="13"/>
      <c r="E1717" s="13"/>
      <c r="F1717" s="27"/>
      <c r="G1717" s="12"/>
      <c r="H1717" s="69"/>
      <c r="I1717" s="69"/>
      <c r="J1717" s="78"/>
      <c r="K1717" s="79"/>
      <c r="L1717" s="79"/>
      <c r="M1717" s="79"/>
      <c r="N1717" s="79"/>
      <c r="O1717" s="80"/>
      <c r="P1717" s="80"/>
      <c r="Q1717" s="14"/>
    </row>
    <row r="1718" spans="1:17" x14ac:dyDescent="0.25">
      <c r="A1718" s="76"/>
      <c r="B1718" s="588"/>
      <c r="C1718" s="12"/>
      <c r="D1718" s="13"/>
      <c r="E1718" s="13"/>
      <c r="F1718" s="27"/>
      <c r="G1718" s="12"/>
      <c r="H1718" s="69"/>
      <c r="I1718" s="69"/>
      <c r="J1718" s="78"/>
      <c r="K1718" s="79"/>
      <c r="L1718" s="79"/>
      <c r="M1718" s="79"/>
      <c r="N1718" s="79"/>
      <c r="O1718" s="80"/>
      <c r="P1718" s="80"/>
      <c r="Q1718" s="14"/>
    </row>
    <row r="1719" spans="1:17" x14ac:dyDescent="0.25">
      <c r="A1719" s="76"/>
      <c r="B1719" s="588"/>
      <c r="C1719" s="12"/>
      <c r="D1719" s="13"/>
      <c r="E1719" s="13"/>
      <c r="F1719" s="27"/>
      <c r="G1719" s="12"/>
      <c r="H1719" s="69"/>
      <c r="I1719" s="69"/>
      <c r="J1719" s="78"/>
      <c r="K1719" s="79"/>
      <c r="L1719" s="79"/>
      <c r="M1719" s="79"/>
      <c r="N1719" s="79"/>
      <c r="O1719" s="80"/>
      <c r="P1719" s="80"/>
      <c r="Q1719" s="14"/>
    </row>
    <row r="1720" spans="1:17" x14ac:dyDescent="0.25">
      <c r="A1720" s="76"/>
      <c r="B1720" s="588"/>
      <c r="C1720" s="12"/>
      <c r="D1720" s="13"/>
      <c r="E1720" s="13"/>
      <c r="F1720" s="27"/>
      <c r="G1720" s="12"/>
      <c r="H1720" s="69"/>
      <c r="I1720" s="69"/>
      <c r="J1720" s="78"/>
      <c r="K1720" s="79"/>
      <c r="L1720" s="79"/>
      <c r="M1720" s="79"/>
      <c r="N1720" s="79"/>
      <c r="O1720" s="80"/>
      <c r="P1720" s="80"/>
      <c r="Q1720" s="14"/>
    </row>
    <row r="1721" spans="1:17" x14ac:dyDescent="0.25">
      <c r="A1721" s="76"/>
      <c r="B1721" s="588"/>
      <c r="C1721" s="12"/>
      <c r="D1721" s="13"/>
      <c r="E1721" s="13"/>
      <c r="F1721" s="27"/>
      <c r="G1721" s="12"/>
      <c r="H1721" s="69"/>
      <c r="I1721" s="69"/>
      <c r="J1721" s="78"/>
      <c r="K1721" s="79"/>
      <c r="L1721" s="79"/>
      <c r="M1721" s="79"/>
      <c r="N1721" s="79"/>
      <c r="O1721" s="80"/>
      <c r="P1721" s="80"/>
      <c r="Q1721" s="14"/>
    </row>
    <row r="1722" spans="1:17" x14ac:dyDescent="0.25">
      <c r="A1722" s="76"/>
      <c r="B1722" s="588"/>
      <c r="C1722" s="12"/>
      <c r="D1722" s="13"/>
      <c r="E1722" s="13"/>
      <c r="F1722" s="27"/>
      <c r="G1722" s="12"/>
      <c r="H1722" s="69"/>
      <c r="I1722" s="69"/>
      <c r="J1722" s="78"/>
      <c r="K1722" s="79"/>
      <c r="L1722" s="79"/>
      <c r="M1722" s="79"/>
      <c r="N1722" s="79"/>
      <c r="O1722" s="80"/>
      <c r="P1722" s="80"/>
      <c r="Q1722" s="14"/>
    </row>
    <row r="1723" spans="1:17" x14ac:dyDescent="0.25">
      <c r="A1723" s="76"/>
      <c r="B1723" s="588"/>
      <c r="C1723" s="12"/>
      <c r="D1723" s="13"/>
      <c r="E1723" s="13"/>
      <c r="F1723" s="27"/>
      <c r="G1723" s="12"/>
      <c r="H1723" s="69"/>
      <c r="I1723" s="69"/>
      <c r="J1723" s="78"/>
      <c r="K1723" s="79"/>
      <c r="L1723" s="79"/>
      <c r="M1723" s="79"/>
      <c r="N1723" s="79"/>
      <c r="O1723" s="80"/>
      <c r="P1723" s="80"/>
      <c r="Q1723" s="14"/>
    </row>
    <row r="1724" spans="1:17" x14ac:dyDescent="0.25">
      <c r="A1724" s="76"/>
      <c r="B1724" s="588"/>
      <c r="C1724" s="12"/>
      <c r="D1724" s="13"/>
      <c r="E1724" s="13"/>
      <c r="F1724" s="27"/>
      <c r="G1724" s="12"/>
      <c r="H1724" s="69"/>
      <c r="I1724" s="69"/>
      <c r="J1724" s="78"/>
      <c r="K1724" s="79"/>
      <c r="L1724" s="79"/>
      <c r="M1724" s="79"/>
      <c r="N1724" s="79"/>
      <c r="O1724" s="80"/>
      <c r="P1724" s="80"/>
      <c r="Q1724" s="14"/>
    </row>
    <row r="1725" spans="1:17" x14ac:dyDescent="0.25">
      <c r="A1725" s="76"/>
      <c r="B1725" s="588"/>
      <c r="C1725" s="12"/>
      <c r="D1725" s="13"/>
      <c r="E1725" s="13"/>
      <c r="F1725" s="27"/>
      <c r="G1725" s="12"/>
      <c r="H1725" s="69"/>
      <c r="I1725" s="69"/>
      <c r="J1725" s="78"/>
      <c r="K1725" s="79"/>
      <c r="L1725" s="79"/>
      <c r="M1725" s="79"/>
      <c r="N1725" s="79"/>
      <c r="O1725" s="80"/>
      <c r="P1725" s="80"/>
      <c r="Q1725" s="14"/>
    </row>
    <row r="1726" spans="1:17" x14ac:dyDescent="0.25">
      <c r="A1726" s="76"/>
      <c r="B1726" s="588"/>
      <c r="C1726" s="12"/>
      <c r="D1726" s="13"/>
      <c r="E1726" s="13"/>
      <c r="F1726" s="27"/>
      <c r="G1726" s="12"/>
      <c r="H1726" s="69"/>
      <c r="I1726" s="69"/>
      <c r="J1726" s="78"/>
      <c r="K1726" s="79"/>
      <c r="L1726" s="79"/>
      <c r="M1726" s="79"/>
      <c r="N1726" s="79"/>
      <c r="O1726" s="80"/>
      <c r="P1726" s="80"/>
      <c r="Q1726" s="14"/>
    </row>
    <row r="1727" spans="1:17" x14ac:dyDescent="0.25">
      <c r="A1727" s="76"/>
      <c r="B1727" s="588"/>
      <c r="C1727" s="12"/>
      <c r="D1727" s="13"/>
      <c r="E1727" s="13"/>
      <c r="F1727" s="27"/>
      <c r="G1727" s="12"/>
      <c r="H1727" s="69"/>
      <c r="I1727" s="69"/>
      <c r="J1727" s="78"/>
      <c r="K1727" s="79"/>
      <c r="L1727" s="79"/>
      <c r="M1727" s="79"/>
      <c r="N1727" s="79"/>
      <c r="O1727" s="80"/>
      <c r="P1727" s="80"/>
      <c r="Q1727" s="14"/>
    </row>
    <row r="1728" spans="1:17" x14ac:dyDescent="0.25">
      <c r="A1728" s="76"/>
      <c r="B1728" s="588"/>
      <c r="C1728" s="12"/>
      <c r="D1728" s="13"/>
      <c r="E1728" s="13"/>
      <c r="F1728" s="27"/>
      <c r="G1728" s="12"/>
      <c r="H1728" s="69"/>
      <c r="I1728" s="69"/>
      <c r="J1728" s="78"/>
      <c r="K1728" s="79"/>
      <c r="L1728" s="79"/>
      <c r="M1728" s="79"/>
      <c r="N1728" s="79"/>
      <c r="O1728" s="80"/>
      <c r="P1728" s="80"/>
      <c r="Q1728" s="14"/>
    </row>
    <row r="1729" spans="1:17" x14ac:dyDescent="0.25">
      <c r="A1729" s="76"/>
      <c r="B1729" s="588"/>
      <c r="C1729" s="12"/>
      <c r="D1729" s="13"/>
      <c r="E1729" s="13"/>
      <c r="F1729" s="27"/>
      <c r="G1729" s="12"/>
      <c r="H1729" s="69"/>
      <c r="I1729" s="69"/>
      <c r="J1729" s="78"/>
      <c r="K1729" s="79"/>
      <c r="L1729" s="79"/>
      <c r="M1729" s="79"/>
      <c r="N1729" s="79"/>
      <c r="O1729" s="80"/>
      <c r="P1729" s="80"/>
      <c r="Q1729" s="14"/>
    </row>
    <row r="1730" spans="1:17" x14ac:dyDescent="0.25">
      <c r="A1730" s="76"/>
      <c r="B1730" s="588"/>
      <c r="C1730" s="12"/>
      <c r="D1730" s="13"/>
      <c r="E1730" s="13"/>
      <c r="F1730" s="27"/>
      <c r="G1730" s="12"/>
      <c r="H1730" s="69"/>
      <c r="I1730" s="69"/>
      <c r="J1730" s="78"/>
      <c r="K1730" s="79"/>
      <c r="L1730" s="79"/>
      <c r="M1730" s="79"/>
      <c r="N1730" s="79"/>
      <c r="O1730" s="80"/>
      <c r="P1730" s="80"/>
      <c r="Q1730" s="14"/>
    </row>
    <row r="1731" spans="1:17" x14ac:dyDescent="0.25">
      <c r="A1731" s="76"/>
      <c r="B1731" s="588"/>
      <c r="C1731" s="12"/>
      <c r="D1731" s="13"/>
      <c r="E1731" s="13"/>
      <c r="F1731" s="27"/>
      <c r="G1731" s="12"/>
      <c r="H1731" s="69"/>
      <c r="I1731" s="69"/>
      <c r="J1731" s="78"/>
      <c r="K1731" s="79"/>
      <c r="L1731" s="79"/>
      <c r="M1731" s="79"/>
      <c r="N1731" s="79"/>
      <c r="O1731" s="80"/>
      <c r="P1731" s="80"/>
      <c r="Q1731" s="14"/>
    </row>
    <row r="1732" spans="1:17" x14ac:dyDescent="0.25">
      <c r="I1732" s="61"/>
    </row>
    <row r="1733" spans="1:17" x14ac:dyDescent="0.25">
      <c r="I1733" s="61"/>
    </row>
    <row r="1734" spans="1:17" x14ac:dyDescent="0.25">
      <c r="I1734" s="61"/>
    </row>
    <row r="1735" spans="1:17" x14ac:dyDescent="0.25">
      <c r="I1735" s="61"/>
    </row>
    <row r="1736" spans="1:17" x14ac:dyDescent="0.25">
      <c r="I1736" s="61"/>
    </row>
    <row r="1737" spans="1:17" x14ac:dyDescent="0.25">
      <c r="I1737" s="61"/>
    </row>
    <row r="1738" spans="1:17" x14ac:dyDescent="0.25">
      <c r="I1738" s="61"/>
    </row>
    <row r="1739" spans="1:17" x14ac:dyDescent="0.25">
      <c r="I1739" s="277">
        <f>SUM(I133+I160+I262+I316+I343+I381+I419+I459+I491+I529+I583+I617+I650+I699+I724+I764+I804+I838+I876+I914+I951+I995+I1027+I1052+I1093+I1136+I1171+I1212+I1250+I1291+I1328+I1363+I1404+I1439+I1479+I1520+I1557+I1596+I1635+I1672+I1714+I971)</f>
        <v>18123780.002499998</v>
      </c>
    </row>
  </sheetData>
  <mergeCells count="1239">
    <mergeCell ref="A959:Q959"/>
    <mergeCell ref="A960:Q960"/>
    <mergeCell ref="A961:Q961"/>
    <mergeCell ref="A963:A966"/>
    <mergeCell ref="B963:B966"/>
    <mergeCell ref="C963:C966"/>
    <mergeCell ref="D963:D966"/>
    <mergeCell ref="E963:E966"/>
    <mergeCell ref="F963:F966"/>
    <mergeCell ref="G963:G966"/>
    <mergeCell ref="H963:H966"/>
    <mergeCell ref="I963:I966"/>
    <mergeCell ref="J963:J966"/>
    <mergeCell ref="K963:N964"/>
    <mergeCell ref="O963:P964"/>
    <mergeCell ref="Q963:Q966"/>
    <mergeCell ref="K965:K966"/>
    <mergeCell ref="L965:L966"/>
    <mergeCell ref="M965:M966"/>
    <mergeCell ref="N965:N966"/>
    <mergeCell ref="O965:O966"/>
    <mergeCell ref="P965:P966"/>
    <mergeCell ref="G1665:G1668"/>
    <mergeCell ref="H1665:H1668"/>
    <mergeCell ref="I1665:I1668"/>
    <mergeCell ref="J1665:J1668"/>
    <mergeCell ref="K1665:N1666"/>
    <mergeCell ref="O1665:P1666"/>
    <mergeCell ref="Q1665:Q1668"/>
    <mergeCell ref="K1667:K1668"/>
    <mergeCell ref="L1667:L1668"/>
    <mergeCell ref="M1667:M1668"/>
    <mergeCell ref="N1667:N1668"/>
    <mergeCell ref="O1667:O1668"/>
    <mergeCell ref="P1667:P1668"/>
    <mergeCell ref="A1696:Q1696"/>
    <mergeCell ref="A1697:Q1697"/>
    <mergeCell ref="A1698:Q1698"/>
    <mergeCell ref="A1704:A1707"/>
    <mergeCell ref="B1704:B1707"/>
    <mergeCell ref="C1704:C1707"/>
    <mergeCell ref="D1704:D1707"/>
    <mergeCell ref="E1704:E1707"/>
    <mergeCell ref="F1704:F1707"/>
    <mergeCell ref="G1704:G1707"/>
    <mergeCell ref="H1704:H1707"/>
    <mergeCell ref="I1704:I1707"/>
    <mergeCell ref="J1704:J1707"/>
    <mergeCell ref="K1704:N1705"/>
    <mergeCell ref="O1704:P1705"/>
    <mergeCell ref="Q1704:Q1707"/>
    <mergeCell ref="K1706:K1707"/>
    <mergeCell ref="L1706:L1707"/>
    <mergeCell ref="M1706:M1707"/>
    <mergeCell ref="O1590:O1591"/>
    <mergeCell ref="P1590:P1591"/>
    <mergeCell ref="A1583:Q1583"/>
    <mergeCell ref="A1584:Q1584"/>
    <mergeCell ref="A1585:Q1585"/>
    <mergeCell ref="A1586:Q1586"/>
    <mergeCell ref="A1619:Q1619"/>
    <mergeCell ref="A1620:Q1620"/>
    <mergeCell ref="A1621:Q1621"/>
    <mergeCell ref="A1627:A1630"/>
    <mergeCell ref="B1627:B1630"/>
    <mergeCell ref="C1627:C1630"/>
    <mergeCell ref="D1627:D1630"/>
    <mergeCell ref="E1627:E1630"/>
    <mergeCell ref="F1627:F1630"/>
    <mergeCell ref="G1627:G1630"/>
    <mergeCell ref="H1627:H1630"/>
    <mergeCell ref="I1627:I1630"/>
    <mergeCell ref="J1627:J1630"/>
    <mergeCell ref="K1627:N1628"/>
    <mergeCell ref="O1627:P1628"/>
    <mergeCell ref="Q1627:Q1630"/>
    <mergeCell ref="K1629:K1630"/>
    <mergeCell ref="L1629:L1630"/>
    <mergeCell ref="M1629:M1630"/>
    <mergeCell ref="N1629:N1630"/>
    <mergeCell ref="O1629:O1630"/>
    <mergeCell ref="P1629:P1630"/>
    <mergeCell ref="A1623:Q1623"/>
    <mergeCell ref="A1624:Q1624"/>
    <mergeCell ref="A1625:Q1625"/>
    <mergeCell ref="H1549:H1552"/>
    <mergeCell ref="I1549:I1552"/>
    <mergeCell ref="J1549:J1552"/>
    <mergeCell ref="K1549:N1550"/>
    <mergeCell ref="O1549:P1550"/>
    <mergeCell ref="Q1549:Q1552"/>
    <mergeCell ref="K1551:K1552"/>
    <mergeCell ref="L1551:L1552"/>
    <mergeCell ref="M1551:M1552"/>
    <mergeCell ref="N1551:N1552"/>
    <mergeCell ref="O1551:O1552"/>
    <mergeCell ref="P1551:P1552"/>
    <mergeCell ref="A1580:Q1580"/>
    <mergeCell ref="A1581:Q1581"/>
    <mergeCell ref="A1582:Q1582"/>
    <mergeCell ref="A1588:A1591"/>
    <mergeCell ref="B1588:B1591"/>
    <mergeCell ref="C1588:C1591"/>
    <mergeCell ref="D1588:D1591"/>
    <mergeCell ref="E1588:E1591"/>
    <mergeCell ref="F1588:F1591"/>
    <mergeCell ref="G1588:G1591"/>
    <mergeCell ref="H1588:H1591"/>
    <mergeCell ref="I1588:I1591"/>
    <mergeCell ref="J1588:J1591"/>
    <mergeCell ref="K1588:N1589"/>
    <mergeCell ref="O1588:P1589"/>
    <mergeCell ref="Q1588:Q1591"/>
    <mergeCell ref="K1590:K1591"/>
    <mergeCell ref="L1590:L1591"/>
    <mergeCell ref="M1590:M1591"/>
    <mergeCell ref="N1590:N1591"/>
    <mergeCell ref="A1502:Q1502"/>
    <mergeCell ref="A1503:Q1503"/>
    <mergeCell ref="A1504:Q1504"/>
    <mergeCell ref="A1510:A1513"/>
    <mergeCell ref="B1510:B1513"/>
    <mergeCell ref="C1510:C1513"/>
    <mergeCell ref="D1510:D1513"/>
    <mergeCell ref="E1510:E1513"/>
    <mergeCell ref="F1510:F1513"/>
    <mergeCell ref="G1510:G1513"/>
    <mergeCell ref="H1510:H1513"/>
    <mergeCell ref="I1510:I1513"/>
    <mergeCell ref="J1510:J1513"/>
    <mergeCell ref="K1510:N1511"/>
    <mergeCell ref="O1510:P1511"/>
    <mergeCell ref="Q1510:Q1513"/>
    <mergeCell ref="K1512:K1513"/>
    <mergeCell ref="L1512:L1513"/>
    <mergeCell ref="M1512:M1513"/>
    <mergeCell ref="N1512:N1513"/>
    <mergeCell ref="O1512:O1513"/>
    <mergeCell ref="P1512:P1513"/>
    <mergeCell ref="A1505:Q1505"/>
    <mergeCell ref="N1432:N1433"/>
    <mergeCell ref="O1432:O1433"/>
    <mergeCell ref="P1432:P1433"/>
    <mergeCell ref="D1434:D1436"/>
    <mergeCell ref="E1434:E1436"/>
    <mergeCell ref="Q1434:Q1436"/>
    <mergeCell ref="C1470:C1473"/>
    <mergeCell ref="D1470:D1473"/>
    <mergeCell ref="E1470:E1473"/>
    <mergeCell ref="F1470:F1473"/>
    <mergeCell ref="G1470:G1473"/>
    <mergeCell ref="H1470:H1473"/>
    <mergeCell ref="I1470:I1473"/>
    <mergeCell ref="J1470:J1473"/>
    <mergeCell ref="K1470:N1471"/>
    <mergeCell ref="O1470:P1471"/>
    <mergeCell ref="Q1470:Q1473"/>
    <mergeCell ref="K1472:K1473"/>
    <mergeCell ref="L1472:L1473"/>
    <mergeCell ref="M1472:M1473"/>
    <mergeCell ref="N1472:N1473"/>
    <mergeCell ref="O1472:O1473"/>
    <mergeCell ref="P1472:P1473"/>
    <mergeCell ref="A1465:Q1465"/>
    <mergeCell ref="A1462:Q1462"/>
    <mergeCell ref="A1463:Q1463"/>
    <mergeCell ref="K1432:K1433"/>
    <mergeCell ref="L1432:L1433"/>
    <mergeCell ref="M1432:M1433"/>
    <mergeCell ref="B1394:B1397"/>
    <mergeCell ref="C1394:C1397"/>
    <mergeCell ref="D1394:D1397"/>
    <mergeCell ref="E1394:E1397"/>
    <mergeCell ref="F1394:F1397"/>
    <mergeCell ref="G1394:G1397"/>
    <mergeCell ref="H1394:H1397"/>
    <mergeCell ref="I1394:I1397"/>
    <mergeCell ref="J1394:J1397"/>
    <mergeCell ref="K1394:N1395"/>
    <mergeCell ref="O1394:P1395"/>
    <mergeCell ref="Q1394:Q1397"/>
    <mergeCell ref="K1396:K1397"/>
    <mergeCell ref="L1396:L1397"/>
    <mergeCell ref="M1396:M1397"/>
    <mergeCell ref="N1396:N1397"/>
    <mergeCell ref="O1396:O1397"/>
    <mergeCell ref="P1396:P1397"/>
    <mergeCell ref="D1322:D1323"/>
    <mergeCell ref="E1322:E1323"/>
    <mergeCell ref="Q1322:Q1323"/>
    <mergeCell ref="A1346:Q1346"/>
    <mergeCell ref="A1347:Q1347"/>
    <mergeCell ref="Q1354:Q1357"/>
    <mergeCell ref="K1356:K1357"/>
    <mergeCell ref="L1356:L1357"/>
    <mergeCell ref="M1356:M1357"/>
    <mergeCell ref="N1356:N1357"/>
    <mergeCell ref="O1356:O1357"/>
    <mergeCell ref="P1356:P1357"/>
    <mergeCell ref="H1318:H1321"/>
    <mergeCell ref="I1318:I1321"/>
    <mergeCell ref="J1318:J1321"/>
    <mergeCell ref="K1318:N1319"/>
    <mergeCell ref="O1318:P1319"/>
    <mergeCell ref="A1350:Q1350"/>
    <mergeCell ref="A1351:Q1351"/>
    <mergeCell ref="A1352:Q1352"/>
    <mergeCell ref="A1348:Q1348"/>
    <mergeCell ref="A1349:Q1349"/>
    <mergeCell ref="M1165:M1166"/>
    <mergeCell ref="N1165:N1166"/>
    <mergeCell ref="O1165:O1166"/>
    <mergeCell ref="P1165:P1166"/>
    <mergeCell ref="A1273:Q1273"/>
    <mergeCell ref="A1281:A1284"/>
    <mergeCell ref="B1281:B1284"/>
    <mergeCell ref="C1281:C1284"/>
    <mergeCell ref="D1281:D1284"/>
    <mergeCell ref="E1281:E1284"/>
    <mergeCell ref="F1281:F1284"/>
    <mergeCell ref="G1281:G1284"/>
    <mergeCell ref="H1281:H1284"/>
    <mergeCell ref="I1281:I1284"/>
    <mergeCell ref="J1281:J1284"/>
    <mergeCell ref="K1281:N1282"/>
    <mergeCell ref="O1281:P1282"/>
    <mergeCell ref="Q1281:Q1284"/>
    <mergeCell ref="K1283:K1284"/>
    <mergeCell ref="L1283:L1284"/>
    <mergeCell ref="M1283:M1284"/>
    <mergeCell ref="N1283:N1284"/>
    <mergeCell ref="O1283:O1284"/>
    <mergeCell ref="P1283:P1284"/>
    <mergeCell ref="E1242:E1245"/>
    <mergeCell ref="F1242:F1245"/>
    <mergeCell ref="G1242:G1245"/>
    <mergeCell ref="H1242:H1245"/>
    <mergeCell ref="I1242:I1245"/>
    <mergeCell ref="J1242:J1245"/>
    <mergeCell ref="K1242:N1243"/>
    <mergeCell ref="O1242:P1243"/>
    <mergeCell ref="N1706:N1707"/>
    <mergeCell ref="O1706:O1707"/>
    <mergeCell ref="P1706:P1707"/>
    <mergeCell ref="A1660:Q1660"/>
    <mergeCell ref="A1657:Q1657"/>
    <mergeCell ref="A1658:Q1658"/>
    <mergeCell ref="A1659:Q1659"/>
    <mergeCell ref="A1665:A1668"/>
    <mergeCell ref="B1665:B1668"/>
    <mergeCell ref="C1665:C1668"/>
    <mergeCell ref="D1665:D1668"/>
    <mergeCell ref="E1665:E1668"/>
    <mergeCell ref="F1665:F1668"/>
    <mergeCell ref="A1622:Q1622"/>
    <mergeCell ref="A1544:Q1544"/>
    <mergeCell ref="A1541:Q1541"/>
    <mergeCell ref="A1542:Q1542"/>
    <mergeCell ref="A1543:Q1543"/>
    <mergeCell ref="A1549:A1552"/>
    <mergeCell ref="A1699:Q1699"/>
    <mergeCell ref="A1700:Q1700"/>
    <mergeCell ref="A1701:Q1701"/>
    <mergeCell ref="A1702:Q1702"/>
    <mergeCell ref="A1661:Q1661"/>
    <mergeCell ref="A1662:Q1662"/>
    <mergeCell ref="A1663:Q1663"/>
    <mergeCell ref="B1549:B1552"/>
    <mergeCell ref="C1549:C1552"/>
    <mergeCell ref="D1549:D1552"/>
    <mergeCell ref="E1549:E1552"/>
    <mergeCell ref="F1549:F1552"/>
    <mergeCell ref="G1549:G1552"/>
    <mergeCell ref="P602:P603"/>
    <mergeCell ref="D633:D648"/>
    <mergeCell ref="E633:E648"/>
    <mergeCell ref="Q633:Q648"/>
    <mergeCell ref="A626:Q626"/>
    <mergeCell ref="A627:Q627"/>
    <mergeCell ref="A629:A632"/>
    <mergeCell ref="B629:B632"/>
    <mergeCell ref="C629:C632"/>
    <mergeCell ref="D629:D632"/>
    <mergeCell ref="E629:E632"/>
    <mergeCell ref="F629:F632"/>
    <mergeCell ref="G629:G632"/>
    <mergeCell ref="H629:H632"/>
    <mergeCell ref="I629:I632"/>
    <mergeCell ref="J629:J632"/>
    <mergeCell ref="K629:N630"/>
    <mergeCell ref="O629:P630"/>
    <mergeCell ref="Q629:Q632"/>
    <mergeCell ref="K631:K632"/>
    <mergeCell ref="L631:L632"/>
    <mergeCell ref="M631:M632"/>
    <mergeCell ref="N631:N632"/>
    <mergeCell ref="O631:O632"/>
    <mergeCell ref="P631:P632"/>
    <mergeCell ref="A621:Q621"/>
    <mergeCell ref="A622:Q622"/>
    <mergeCell ref="A623:Q623"/>
    <mergeCell ref="A624:Q624"/>
    <mergeCell ref="A625:Q625"/>
    <mergeCell ref="Q604:Q615"/>
    <mergeCell ref="A1390:Q1390"/>
    <mergeCell ref="A1391:Q1391"/>
    <mergeCell ref="A1392:Q1392"/>
    <mergeCell ref="A1389:Q1389"/>
    <mergeCell ref="A592:Q592"/>
    <mergeCell ref="A593:Q593"/>
    <mergeCell ref="A594:Q594"/>
    <mergeCell ref="A595:Q595"/>
    <mergeCell ref="A596:Q596"/>
    <mergeCell ref="A597:Q597"/>
    <mergeCell ref="A598:Q598"/>
    <mergeCell ref="A600:A603"/>
    <mergeCell ref="B600:B603"/>
    <mergeCell ref="C600:C603"/>
    <mergeCell ref="D600:D603"/>
    <mergeCell ref="E600:E603"/>
    <mergeCell ref="F600:F603"/>
    <mergeCell ref="G600:G603"/>
    <mergeCell ref="H600:H603"/>
    <mergeCell ref="I600:I603"/>
    <mergeCell ref="J600:J603"/>
    <mergeCell ref="K600:N601"/>
    <mergeCell ref="O600:P601"/>
    <mergeCell ref="Q600:Q603"/>
    <mergeCell ref="K602:K603"/>
    <mergeCell ref="L602:L603"/>
    <mergeCell ref="M602:M603"/>
    <mergeCell ref="N602:N603"/>
    <mergeCell ref="O602:O603"/>
    <mergeCell ref="A1234:Q1234"/>
    <mergeCell ref="A1242:A1245"/>
    <mergeCell ref="B1242:B1245"/>
    <mergeCell ref="C1242:C1245"/>
    <mergeCell ref="D1242:D1245"/>
    <mergeCell ref="M1244:M1245"/>
    <mergeCell ref="A1197:Q1197"/>
    <mergeCell ref="A1198:Q1198"/>
    <mergeCell ref="D1398:D1401"/>
    <mergeCell ref="E1398:E1401"/>
    <mergeCell ref="Q1398:Q1401"/>
    <mergeCell ref="A1354:A1357"/>
    <mergeCell ref="B1354:B1357"/>
    <mergeCell ref="C1354:C1357"/>
    <mergeCell ref="D1354:D1357"/>
    <mergeCell ref="E1354:E1357"/>
    <mergeCell ref="F1354:F1357"/>
    <mergeCell ref="G1354:G1357"/>
    <mergeCell ref="H1354:H1357"/>
    <mergeCell ref="I1354:I1357"/>
    <mergeCell ref="J1354:J1357"/>
    <mergeCell ref="K1354:N1355"/>
    <mergeCell ref="O1354:P1355"/>
    <mergeCell ref="D1358:D1359"/>
    <mergeCell ref="E1358:E1359"/>
    <mergeCell ref="Q1358:Q1359"/>
    <mergeCell ref="A1386:Q1386"/>
    <mergeCell ref="A1387:Q1387"/>
    <mergeCell ref="A1388:Q1388"/>
    <mergeCell ref="A1394:A1397"/>
    <mergeCell ref="K1320:K1321"/>
    <mergeCell ref="L1320:L1321"/>
    <mergeCell ref="A1312:Q1312"/>
    <mergeCell ref="A1313:Q1313"/>
    <mergeCell ref="A1314:Q1314"/>
    <mergeCell ref="D1088:D1089"/>
    <mergeCell ref="E1088:E1089"/>
    <mergeCell ref="Q1088:Q1089"/>
    <mergeCell ref="A1117:Q1117"/>
    <mergeCell ref="A1118:Q1118"/>
    <mergeCell ref="A1119:Q1119"/>
    <mergeCell ref="A1120:Q1120"/>
    <mergeCell ref="A1121:Q1121"/>
    <mergeCell ref="A1122:Q1122"/>
    <mergeCell ref="A1123:Q1123"/>
    <mergeCell ref="A1125:A1128"/>
    <mergeCell ref="B1125:B1128"/>
    <mergeCell ref="C1125:C1128"/>
    <mergeCell ref="D1125:D1128"/>
    <mergeCell ref="E1125:E1128"/>
    <mergeCell ref="F1125:F1128"/>
    <mergeCell ref="G1125:G1128"/>
    <mergeCell ref="H1125:H1128"/>
    <mergeCell ref="I1125:I1128"/>
    <mergeCell ref="J1125:J1128"/>
    <mergeCell ref="K1125:N1126"/>
    <mergeCell ref="G1084:G1087"/>
    <mergeCell ref="H1084:H1087"/>
    <mergeCell ref="I1084:I1087"/>
    <mergeCell ref="J1084:J1087"/>
    <mergeCell ref="K1084:N1085"/>
    <mergeCell ref="O1084:P1085"/>
    <mergeCell ref="Q1084:Q1087"/>
    <mergeCell ref="K1086:K1087"/>
    <mergeCell ref="L1086:L1087"/>
    <mergeCell ref="M1086:M1087"/>
    <mergeCell ref="N1086:N1087"/>
    <mergeCell ref="O1086:O1087"/>
    <mergeCell ref="P1086:P1087"/>
    <mergeCell ref="A1236:Q1236"/>
    <mergeCell ref="A1237:Q1237"/>
    <mergeCell ref="A1238:Q1238"/>
    <mergeCell ref="A1239:Q1239"/>
    <mergeCell ref="A1163:A1166"/>
    <mergeCell ref="B1163:B1166"/>
    <mergeCell ref="C1163:C1166"/>
    <mergeCell ref="D1163:D1166"/>
    <mergeCell ref="E1163:E1166"/>
    <mergeCell ref="F1163:F1166"/>
    <mergeCell ref="G1163:G1166"/>
    <mergeCell ref="H1163:H1166"/>
    <mergeCell ref="I1163:I1166"/>
    <mergeCell ref="J1163:J1166"/>
    <mergeCell ref="K1163:N1164"/>
    <mergeCell ref="O1163:P1164"/>
    <mergeCell ref="Q1163:Q1166"/>
    <mergeCell ref="K1165:K1166"/>
    <mergeCell ref="L1165:L1166"/>
    <mergeCell ref="D1021:D1023"/>
    <mergeCell ref="E1021:E1023"/>
    <mergeCell ref="Q1021:Q1023"/>
    <mergeCell ref="A1036:Q1036"/>
    <mergeCell ref="A1037:Q1037"/>
    <mergeCell ref="A1038:Q1038"/>
    <mergeCell ref="A1039:Q1039"/>
    <mergeCell ref="A1040:Q1040"/>
    <mergeCell ref="A1041:Q1041"/>
    <mergeCell ref="A1042:Q1042"/>
    <mergeCell ref="A1044:A1047"/>
    <mergeCell ref="B1044:B1047"/>
    <mergeCell ref="C1044:C1047"/>
    <mergeCell ref="D1044:D1047"/>
    <mergeCell ref="E1044:E1047"/>
    <mergeCell ref="F1044:F1047"/>
    <mergeCell ref="G1044:G1047"/>
    <mergeCell ref="H1044:H1047"/>
    <mergeCell ref="I1044:I1047"/>
    <mergeCell ref="J1044:J1047"/>
    <mergeCell ref="K1044:N1045"/>
    <mergeCell ref="O1044:P1045"/>
    <mergeCell ref="Q1044:Q1047"/>
    <mergeCell ref="K1046:K1047"/>
    <mergeCell ref="L1046:L1047"/>
    <mergeCell ref="M1046:M1047"/>
    <mergeCell ref="N1046:N1047"/>
    <mergeCell ref="O1046:O1047"/>
    <mergeCell ref="P1046:P1047"/>
    <mergeCell ref="A1015:Q1015"/>
    <mergeCell ref="A1017:A1020"/>
    <mergeCell ref="B1017:B1020"/>
    <mergeCell ref="C1017:C1020"/>
    <mergeCell ref="D1017:D1020"/>
    <mergeCell ref="E1017:E1020"/>
    <mergeCell ref="F1017:F1020"/>
    <mergeCell ref="G1017:G1020"/>
    <mergeCell ref="H1017:H1020"/>
    <mergeCell ref="I1017:I1020"/>
    <mergeCell ref="J1017:J1020"/>
    <mergeCell ref="K1017:N1018"/>
    <mergeCell ref="O1017:P1018"/>
    <mergeCell ref="Q1017:Q1020"/>
    <mergeCell ref="K1019:K1020"/>
    <mergeCell ref="L1019:L1020"/>
    <mergeCell ref="M1019:M1020"/>
    <mergeCell ref="N1019:N1020"/>
    <mergeCell ref="O1019:O1020"/>
    <mergeCell ref="P1019:P1020"/>
    <mergeCell ref="D947:D949"/>
    <mergeCell ref="E947:E949"/>
    <mergeCell ref="Q947:Q949"/>
    <mergeCell ref="A980:Q980"/>
    <mergeCell ref="A981:Q981"/>
    <mergeCell ref="A982:Q982"/>
    <mergeCell ref="A983:Q983"/>
    <mergeCell ref="A984:Q984"/>
    <mergeCell ref="A985:Q985"/>
    <mergeCell ref="A986:Q986"/>
    <mergeCell ref="A988:A991"/>
    <mergeCell ref="B988:B991"/>
    <mergeCell ref="C988:C991"/>
    <mergeCell ref="D988:D991"/>
    <mergeCell ref="E988:E991"/>
    <mergeCell ref="F988:F991"/>
    <mergeCell ref="G988:G991"/>
    <mergeCell ref="H988:H991"/>
    <mergeCell ref="I988:I991"/>
    <mergeCell ref="J988:J991"/>
    <mergeCell ref="K988:N989"/>
    <mergeCell ref="O988:P989"/>
    <mergeCell ref="Q988:Q991"/>
    <mergeCell ref="K990:K991"/>
    <mergeCell ref="L990:L991"/>
    <mergeCell ref="M990:M991"/>
    <mergeCell ref="N990:N991"/>
    <mergeCell ref="O990:O991"/>
    <mergeCell ref="P990:P991"/>
    <mergeCell ref="A955:Q955"/>
    <mergeCell ref="A956:Q956"/>
    <mergeCell ref="A957:Q957"/>
    <mergeCell ref="P908:P909"/>
    <mergeCell ref="A937:Q937"/>
    <mergeCell ref="A938:Q938"/>
    <mergeCell ref="A939:Q939"/>
    <mergeCell ref="A940:Q940"/>
    <mergeCell ref="A941:Q941"/>
    <mergeCell ref="A943:A946"/>
    <mergeCell ref="B943:B946"/>
    <mergeCell ref="C943:C946"/>
    <mergeCell ref="D943:D946"/>
    <mergeCell ref="E943:E946"/>
    <mergeCell ref="F943:F946"/>
    <mergeCell ref="G943:G946"/>
    <mergeCell ref="H943:H946"/>
    <mergeCell ref="I943:I946"/>
    <mergeCell ref="J943:J946"/>
    <mergeCell ref="K943:N944"/>
    <mergeCell ref="O943:P944"/>
    <mergeCell ref="Q943:Q946"/>
    <mergeCell ref="K945:K946"/>
    <mergeCell ref="L945:L946"/>
    <mergeCell ref="M945:M946"/>
    <mergeCell ref="N945:N946"/>
    <mergeCell ref="O945:O946"/>
    <mergeCell ref="P945:P946"/>
    <mergeCell ref="K870:K871"/>
    <mergeCell ref="L870:L871"/>
    <mergeCell ref="M870:M871"/>
    <mergeCell ref="N870:N871"/>
    <mergeCell ref="O870:O871"/>
    <mergeCell ref="P870:P871"/>
    <mergeCell ref="Q872:Q873"/>
    <mergeCell ref="A898:Q898"/>
    <mergeCell ref="A899:Q899"/>
    <mergeCell ref="A900:Q900"/>
    <mergeCell ref="A901:Q901"/>
    <mergeCell ref="A902:Q902"/>
    <mergeCell ref="A903:Q903"/>
    <mergeCell ref="A904:Q904"/>
    <mergeCell ref="A906:A909"/>
    <mergeCell ref="B906:B909"/>
    <mergeCell ref="C906:C909"/>
    <mergeCell ref="D906:D909"/>
    <mergeCell ref="E906:E909"/>
    <mergeCell ref="F906:F909"/>
    <mergeCell ref="G906:G909"/>
    <mergeCell ref="H906:H909"/>
    <mergeCell ref="I906:I909"/>
    <mergeCell ref="J906:J909"/>
    <mergeCell ref="K906:N907"/>
    <mergeCell ref="O906:P907"/>
    <mergeCell ref="Q906:Q909"/>
    <mergeCell ref="K908:K909"/>
    <mergeCell ref="L908:L909"/>
    <mergeCell ref="M908:M909"/>
    <mergeCell ref="N908:N909"/>
    <mergeCell ref="O908:O909"/>
    <mergeCell ref="D799:D801"/>
    <mergeCell ref="E799:E801"/>
    <mergeCell ref="Q799:Q801"/>
    <mergeCell ref="A822:Q822"/>
    <mergeCell ref="A823:Q823"/>
    <mergeCell ref="A824:Q824"/>
    <mergeCell ref="A825:Q825"/>
    <mergeCell ref="A826:Q826"/>
    <mergeCell ref="A827:Q827"/>
    <mergeCell ref="A828:Q828"/>
    <mergeCell ref="A830:A833"/>
    <mergeCell ref="B830:B833"/>
    <mergeCell ref="C830:C833"/>
    <mergeCell ref="D830:D833"/>
    <mergeCell ref="E830:E833"/>
    <mergeCell ref="F830:F833"/>
    <mergeCell ref="G830:G833"/>
    <mergeCell ref="H830:H833"/>
    <mergeCell ref="I830:I833"/>
    <mergeCell ref="J830:J833"/>
    <mergeCell ref="K830:N831"/>
    <mergeCell ref="O830:P831"/>
    <mergeCell ref="Q830:Q833"/>
    <mergeCell ref="K832:K833"/>
    <mergeCell ref="L832:L833"/>
    <mergeCell ref="M832:M833"/>
    <mergeCell ref="N832:N833"/>
    <mergeCell ref="O832:O833"/>
    <mergeCell ref="P832:P833"/>
    <mergeCell ref="A787:Q787"/>
    <mergeCell ref="A788:Q788"/>
    <mergeCell ref="A789:Q789"/>
    <mergeCell ref="A790:Q790"/>
    <mergeCell ref="A791:Q791"/>
    <mergeCell ref="A792:Q792"/>
    <mergeCell ref="A793:Q793"/>
    <mergeCell ref="A795:A798"/>
    <mergeCell ref="B795:B798"/>
    <mergeCell ref="C795:C798"/>
    <mergeCell ref="D795:D798"/>
    <mergeCell ref="E795:E798"/>
    <mergeCell ref="F795:F798"/>
    <mergeCell ref="G795:G798"/>
    <mergeCell ref="H795:H798"/>
    <mergeCell ref="I795:I798"/>
    <mergeCell ref="J795:J798"/>
    <mergeCell ref="K795:N796"/>
    <mergeCell ref="O795:P796"/>
    <mergeCell ref="Q795:Q798"/>
    <mergeCell ref="K797:K798"/>
    <mergeCell ref="L797:L798"/>
    <mergeCell ref="M797:M798"/>
    <mergeCell ref="N797:N798"/>
    <mergeCell ref="O797:O798"/>
    <mergeCell ref="P797:P798"/>
    <mergeCell ref="K716:N717"/>
    <mergeCell ref="O716:P717"/>
    <mergeCell ref="Q716:Q719"/>
    <mergeCell ref="K718:K719"/>
    <mergeCell ref="L718:L719"/>
    <mergeCell ref="M718:M719"/>
    <mergeCell ref="N718:N719"/>
    <mergeCell ref="O718:O719"/>
    <mergeCell ref="P718:P719"/>
    <mergeCell ref="A751:Q751"/>
    <mergeCell ref="A752:Q752"/>
    <mergeCell ref="A753:Q753"/>
    <mergeCell ref="A756:A759"/>
    <mergeCell ref="B756:B759"/>
    <mergeCell ref="C756:C759"/>
    <mergeCell ref="D756:D759"/>
    <mergeCell ref="E756:E759"/>
    <mergeCell ref="F756:F759"/>
    <mergeCell ref="G756:G759"/>
    <mergeCell ref="H756:H759"/>
    <mergeCell ref="I756:I759"/>
    <mergeCell ref="J756:J759"/>
    <mergeCell ref="K756:N757"/>
    <mergeCell ref="O756:P757"/>
    <mergeCell ref="Q756:Q759"/>
    <mergeCell ref="K758:K759"/>
    <mergeCell ref="L758:L759"/>
    <mergeCell ref="M758:M759"/>
    <mergeCell ref="N758:N759"/>
    <mergeCell ref="O758:O759"/>
    <mergeCell ref="P758:P759"/>
    <mergeCell ref="A670:Q670"/>
    <mergeCell ref="A671:Q671"/>
    <mergeCell ref="A678:A681"/>
    <mergeCell ref="B678:B681"/>
    <mergeCell ref="C678:C681"/>
    <mergeCell ref="D678:D681"/>
    <mergeCell ref="E678:E681"/>
    <mergeCell ref="F678:F681"/>
    <mergeCell ref="G678:G681"/>
    <mergeCell ref="H678:H681"/>
    <mergeCell ref="I678:I681"/>
    <mergeCell ref="J678:J681"/>
    <mergeCell ref="K678:N679"/>
    <mergeCell ref="O678:P679"/>
    <mergeCell ref="Q678:Q681"/>
    <mergeCell ref="K680:K681"/>
    <mergeCell ref="L680:L681"/>
    <mergeCell ref="M680:M681"/>
    <mergeCell ref="N680:N681"/>
    <mergeCell ref="O680:O681"/>
    <mergeCell ref="P680:P681"/>
    <mergeCell ref="D567:D577"/>
    <mergeCell ref="E567:E577"/>
    <mergeCell ref="Q567:Q577"/>
    <mergeCell ref="A558:Q558"/>
    <mergeCell ref="A559:Q559"/>
    <mergeCell ref="A560:Q560"/>
    <mergeCell ref="A561:Q561"/>
    <mergeCell ref="A563:A566"/>
    <mergeCell ref="B563:B566"/>
    <mergeCell ref="C563:C566"/>
    <mergeCell ref="D563:D566"/>
    <mergeCell ref="E563:E566"/>
    <mergeCell ref="F563:F566"/>
    <mergeCell ref="G563:G566"/>
    <mergeCell ref="H563:H566"/>
    <mergeCell ref="I563:I566"/>
    <mergeCell ref="J563:J566"/>
    <mergeCell ref="K563:N564"/>
    <mergeCell ref="O563:P564"/>
    <mergeCell ref="Q563:Q566"/>
    <mergeCell ref="K565:K566"/>
    <mergeCell ref="L565:L566"/>
    <mergeCell ref="M565:M566"/>
    <mergeCell ref="N565:N566"/>
    <mergeCell ref="O565:O566"/>
    <mergeCell ref="P565:P566"/>
    <mergeCell ref="A520:Q520"/>
    <mergeCell ref="A522:A525"/>
    <mergeCell ref="B522:B525"/>
    <mergeCell ref="C522:C525"/>
    <mergeCell ref="D522:D525"/>
    <mergeCell ref="E522:E525"/>
    <mergeCell ref="F522:F525"/>
    <mergeCell ref="G522:G525"/>
    <mergeCell ref="H522:H525"/>
    <mergeCell ref="I522:I525"/>
    <mergeCell ref="J522:J525"/>
    <mergeCell ref="K522:N523"/>
    <mergeCell ref="O522:P523"/>
    <mergeCell ref="Q522:Q525"/>
    <mergeCell ref="K524:K525"/>
    <mergeCell ref="L524:L525"/>
    <mergeCell ref="M524:M525"/>
    <mergeCell ref="N524:N525"/>
    <mergeCell ref="O524:O525"/>
    <mergeCell ref="P524:P525"/>
    <mergeCell ref="A475:Q475"/>
    <mergeCell ref="A476:Q476"/>
    <mergeCell ref="A477:Q477"/>
    <mergeCell ref="A478:Q478"/>
    <mergeCell ref="A479:Q479"/>
    <mergeCell ref="A480:Q480"/>
    <mergeCell ref="A481:Q481"/>
    <mergeCell ref="A483:A486"/>
    <mergeCell ref="B483:B486"/>
    <mergeCell ref="C483:C486"/>
    <mergeCell ref="D483:D486"/>
    <mergeCell ref="E483:E486"/>
    <mergeCell ref="F483:F486"/>
    <mergeCell ref="G483:G486"/>
    <mergeCell ref="H483:H486"/>
    <mergeCell ref="I483:I486"/>
    <mergeCell ref="J483:J486"/>
    <mergeCell ref="K483:N484"/>
    <mergeCell ref="O483:P484"/>
    <mergeCell ref="Q483:Q486"/>
    <mergeCell ref="K485:K486"/>
    <mergeCell ref="L485:L486"/>
    <mergeCell ref="M485:M486"/>
    <mergeCell ref="N485:N486"/>
    <mergeCell ref="O485:O486"/>
    <mergeCell ref="P485:P486"/>
    <mergeCell ref="C453:C456"/>
    <mergeCell ref="D453:D456"/>
    <mergeCell ref="E453:E456"/>
    <mergeCell ref="F453:F456"/>
    <mergeCell ref="G453:G456"/>
    <mergeCell ref="H453:H456"/>
    <mergeCell ref="I453:I456"/>
    <mergeCell ref="J453:J456"/>
    <mergeCell ref="K453:N454"/>
    <mergeCell ref="O453:P454"/>
    <mergeCell ref="Q453:Q456"/>
    <mergeCell ref="K455:K456"/>
    <mergeCell ref="L455:L456"/>
    <mergeCell ref="M455:M456"/>
    <mergeCell ref="N455:N456"/>
    <mergeCell ref="O455:O456"/>
    <mergeCell ref="P455:P456"/>
    <mergeCell ref="A412:A415"/>
    <mergeCell ref="B412:B415"/>
    <mergeCell ref="C412:C415"/>
    <mergeCell ref="D412:D415"/>
    <mergeCell ref="E412:E415"/>
    <mergeCell ref="F412:F415"/>
    <mergeCell ref="G412:G415"/>
    <mergeCell ref="H412:H415"/>
    <mergeCell ref="I412:I415"/>
    <mergeCell ref="J412:J415"/>
    <mergeCell ref="K412:N413"/>
    <mergeCell ref="O412:P413"/>
    <mergeCell ref="Q412:Q415"/>
    <mergeCell ref="K414:K415"/>
    <mergeCell ref="L414:L415"/>
    <mergeCell ref="M414:M415"/>
    <mergeCell ref="N414:N415"/>
    <mergeCell ref="O414:O415"/>
    <mergeCell ref="P414:P415"/>
    <mergeCell ref="H374:H377"/>
    <mergeCell ref="I374:I377"/>
    <mergeCell ref="J374:J377"/>
    <mergeCell ref="K374:N375"/>
    <mergeCell ref="O374:P375"/>
    <mergeCell ref="Q374:Q377"/>
    <mergeCell ref="K376:K377"/>
    <mergeCell ref="L376:L377"/>
    <mergeCell ref="M376:M377"/>
    <mergeCell ref="N376:N377"/>
    <mergeCell ref="O376:O377"/>
    <mergeCell ref="P376:P377"/>
    <mergeCell ref="A406:Q406"/>
    <mergeCell ref="A407:Q407"/>
    <mergeCell ref="A408:Q408"/>
    <mergeCell ref="A409:Q409"/>
    <mergeCell ref="A410:Q410"/>
    <mergeCell ref="Q279:Q315"/>
    <mergeCell ref="A322:Q322"/>
    <mergeCell ref="A323:Q323"/>
    <mergeCell ref="A324:Q324"/>
    <mergeCell ref="A325:Q325"/>
    <mergeCell ref="A326:Q326"/>
    <mergeCell ref="A327:Q327"/>
    <mergeCell ref="A328:Q328"/>
    <mergeCell ref="A330:A333"/>
    <mergeCell ref="B330:B333"/>
    <mergeCell ref="C330:C333"/>
    <mergeCell ref="D330:D333"/>
    <mergeCell ref="E330:E333"/>
    <mergeCell ref="F330:F333"/>
    <mergeCell ref="G330:G333"/>
    <mergeCell ref="H330:H333"/>
    <mergeCell ref="I330:I333"/>
    <mergeCell ref="J330:J333"/>
    <mergeCell ref="K330:N331"/>
    <mergeCell ref="O330:P331"/>
    <mergeCell ref="Q330:Q333"/>
    <mergeCell ref="K332:K333"/>
    <mergeCell ref="L332:L333"/>
    <mergeCell ref="M332:M333"/>
    <mergeCell ref="N332:N333"/>
    <mergeCell ref="O332:O333"/>
    <mergeCell ref="P332:P333"/>
    <mergeCell ref="D279:D315"/>
    <mergeCell ref="E279:E315"/>
    <mergeCell ref="A267:Q267"/>
    <mergeCell ref="A268:Q268"/>
    <mergeCell ref="A269:Q269"/>
    <mergeCell ref="A270:Q270"/>
    <mergeCell ref="A271:Q271"/>
    <mergeCell ref="A272:Q272"/>
    <mergeCell ref="A273:Q273"/>
    <mergeCell ref="A275:A278"/>
    <mergeCell ref="B275:B278"/>
    <mergeCell ref="C275:C278"/>
    <mergeCell ref="D275:D278"/>
    <mergeCell ref="E275:E278"/>
    <mergeCell ref="F275:F278"/>
    <mergeCell ref="G275:G278"/>
    <mergeCell ref="H275:H278"/>
    <mergeCell ref="I275:I278"/>
    <mergeCell ref="J275:J278"/>
    <mergeCell ref="K275:N276"/>
    <mergeCell ref="O275:P276"/>
    <mergeCell ref="Q275:Q278"/>
    <mergeCell ref="K277:K278"/>
    <mergeCell ref="L277:L278"/>
    <mergeCell ref="M277:M278"/>
    <mergeCell ref="N277:N278"/>
    <mergeCell ref="O277:O278"/>
    <mergeCell ref="P277:P278"/>
    <mergeCell ref="D237:D260"/>
    <mergeCell ref="E237:E260"/>
    <mergeCell ref="Q237:Q260"/>
    <mergeCell ref="A183:Q183"/>
    <mergeCell ref="A184:Q184"/>
    <mergeCell ref="A185:Q185"/>
    <mergeCell ref="A186:Q186"/>
    <mergeCell ref="A191:A194"/>
    <mergeCell ref="B191:B194"/>
    <mergeCell ref="C191:C194"/>
    <mergeCell ref="D191:D194"/>
    <mergeCell ref="E191:E194"/>
    <mergeCell ref="F191:F194"/>
    <mergeCell ref="G191:G194"/>
    <mergeCell ref="H191:H194"/>
    <mergeCell ref="I191:I194"/>
    <mergeCell ref="J191:J194"/>
    <mergeCell ref="K191:N192"/>
    <mergeCell ref="O191:P192"/>
    <mergeCell ref="Q191:Q194"/>
    <mergeCell ref="K193:K194"/>
    <mergeCell ref="L193:L194"/>
    <mergeCell ref="M193:M194"/>
    <mergeCell ref="N193:N194"/>
    <mergeCell ref="O193:O194"/>
    <mergeCell ref="P193:P194"/>
    <mergeCell ref="A187:Q187"/>
    <mergeCell ref="A188:Q188"/>
    <mergeCell ref="A189:Q189"/>
    <mergeCell ref="A233:A236"/>
    <mergeCell ref="B233:B236"/>
    <mergeCell ref="C233:C236"/>
    <mergeCell ref="F145:F148"/>
    <mergeCell ref="G145:G148"/>
    <mergeCell ref="H145:H148"/>
    <mergeCell ref="I145:I148"/>
    <mergeCell ref="J145:J148"/>
    <mergeCell ref="K145:N146"/>
    <mergeCell ref="O145:P146"/>
    <mergeCell ref="Q145:Q148"/>
    <mergeCell ref="K147:K148"/>
    <mergeCell ref="L147:L148"/>
    <mergeCell ref="M147:M148"/>
    <mergeCell ref="N147:N148"/>
    <mergeCell ref="O147:O148"/>
    <mergeCell ref="P147:P148"/>
    <mergeCell ref="D149:D158"/>
    <mergeCell ref="E149:E158"/>
    <mergeCell ref="Q149:Q158"/>
    <mergeCell ref="A1545:Q1545"/>
    <mergeCell ref="A1546:Q1546"/>
    <mergeCell ref="A1547:Q1547"/>
    <mergeCell ref="A1506:Q1506"/>
    <mergeCell ref="A1507:Q1507"/>
    <mergeCell ref="A1508:Q1508"/>
    <mergeCell ref="A1466:Q1466"/>
    <mergeCell ref="A1467:Q1467"/>
    <mergeCell ref="A1468:Q1468"/>
    <mergeCell ref="A1427:Q1427"/>
    <mergeCell ref="A1428:Q1428"/>
    <mergeCell ref="A1425:Q1425"/>
    <mergeCell ref="A1426:Q1426"/>
    <mergeCell ref="A1422:Q1422"/>
    <mergeCell ref="A1423:Q1423"/>
    <mergeCell ref="A1424:Q1424"/>
    <mergeCell ref="A1430:A1433"/>
    <mergeCell ref="B1430:B1433"/>
    <mergeCell ref="C1430:C1433"/>
    <mergeCell ref="D1430:D1433"/>
    <mergeCell ref="E1430:E1433"/>
    <mergeCell ref="F1430:F1433"/>
    <mergeCell ref="G1430:G1433"/>
    <mergeCell ref="H1430:H1433"/>
    <mergeCell ref="I1430:I1433"/>
    <mergeCell ref="J1430:J1433"/>
    <mergeCell ref="K1430:N1431"/>
    <mergeCell ref="O1430:P1431"/>
    <mergeCell ref="Q1430:Q1433"/>
    <mergeCell ref="A1464:Q1464"/>
    <mergeCell ref="A1470:A1473"/>
    <mergeCell ref="B1470:B1473"/>
    <mergeCell ref="A1277:Q1277"/>
    <mergeCell ref="A1278:Q1278"/>
    <mergeCell ref="A1279:Q1279"/>
    <mergeCell ref="A1275:Q1275"/>
    <mergeCell ref="A1276:Q1276"/>
    <mergeCell ref="A1315:Q1315"/>
    <mergeCell ref="A1316:Q1316"/>
    <mergeCell ref="A1310:Q1310"/>
    <mergeCell ref="A1311:Q1311"/>
    <mergeCell ref="A1318:A1321"/>
    <mergeCell ref="B1318:B1321"/>
    <mergeCell ref="C1318:C1321"/>
    <mergeCell ref="D1318:D1321"/>
    <mergeCell ref="E1318:E1321"/>
    <mergeCell ref="F1318:F1321"/>
    <mergeCell ref="G1318:G1321"/>
    <mergeCell ref="D1285:D1286"/>
    <mergeCell ref="E1285:E1286"/>
    <mergeCell ref="Q1285:Q1286"/>
    <mergeCell ref="Q1318:Q1321"/>
    <mergeCell ref="M1320:M1321"/>
    <mergeCell ref="N1320:N1321"/>
    <mergeCell ref="O1320:O1321"/>
    <mergeCell ref="P1320:P1321"/>
    <mergeCell ref="A1199:Q1199"/>
    <mergeCell ref="A1200:Q1200"/>
    <mergeCell ref="A1201:Q1201"/>
    <mergeCell ref="A1158:Q1158"/>
    <mergeCell ref="A1159:Q1159"/>
    <mergeCell ref="A1160:Q1160"/>
    <mergeCell ref="A1161:Q1161"/>
    <mergeCell ref="A1274:Q1274"/>
    <mergeCell ref="D1129:D1132"/>
    <mergeCell ref="E1129:E1132"/>
    <mergeCell ref="Q1129:Q1132"/>
    <mergeCell ref="N1244:N1245"/>
    <mergeCell ref="O1244:O1245"/>
    <mergeCell ref="P1244:P1245"/>
    <mergeCell ref="A1235:Q1235"/>
    <mergeCell ref="Q1203:Q1206"/>
    <mergeCell ref="K1205:K1206"/>
    <mergeCell ref="L1205:L1206"/>
    <mergeCell ref="M1205:M1206"/>
    <mergeCell ref="N1205:N1206"/>
    <mergeCell ref="O1205:O1206"/>
    <mergeCell ref="P1205:P1206"/>
    <mergeCell ref="G1203:G1206"/>
    <mergeCell ref="H1203:H1206"/>
    <mergeCell ref="I1203:I1206"/>
    <mergeCell ref="J1203:J1206"/>
    <mergeCell ref="K1203:N1204"/>
    <mergeCell ref="O1203:P1204"/>
    <mergeCell ref="A1240:Q1240"/>
    <mergeCell ref="Q1242:Q1245"/>
    <mergeCell ref="K1244:K1245"/>
    <mergeCell ref="L1244:L1245"/>
    <mergeCell ref="A1078:Q1078"/>
    <mergeCell ref="A1079:Q1079"/>
    <mergeCell ref="A1080:Q1080"/>
    <mergeCell ref="A1076:Q1076"/>
    <mergeCell ref="A1203:A1206"/>
    <mergeCell ref="B1203:B1206"/>
    <mergeCell ref="C1203:C1206"/>
    <mergeCell ref="D1203:D1206"/>
    <mergeCell ref="E1203:E1206"/>
    <mergeCell ref="F1203:F1206"/>
    <mergeCell ref="A1195:Q1195"/>
    <mergeCell ref="A1196:Q1196"/>
    <mergeCell ref="A1077:Q1077"/>
    <mergeCell ref="A1081:Q1081"/>
    <mergeCell ref="A1156:Q1156"/>
    <mergeCell ref="A1157:Q1157"/>
    <mergeCell ref="A1155:Q1155"/>
    <mergeCell ref="O1125:P1126"/>
    <mergeCell ref="Q1125:Q1128"/>
    <mergeCell ref="K1127:K1128"/>
    <mergeCell ref="L1127:L1128"/>
    <mergeCell ref="M1127:M1128"/>
    <mergeCell ref="N1127:N1128"/>
    <mergeCell ref="O1127:O1128"/>
    <mergeCell ref="P1127:P1128"/>
    <mergeCell ref="A1082:Q1082"/>
    <mergeCell ref="A1084:A1087"/>
    <mergeCell ref="B1084:B1087"/>
    <mergeCell ref="C1084:C1087"/>
    <mergeCell ref="D1084:D1087"/>
    <mergeCell ref="E1084:E1087"/>
    <mergeCell ref="F1084:F1087"/>
    <mergeCell ref="A1009:Q1009"/>
    <mergeCell ref="A1010:Q1010"/>
    <mergeCell ref="A1011:Q1011"/>
    <mergeCell ref="A1012:Q1012"/>
    <mergeCell ref="A1013:Q1013"/>
    <mergeCell ref="A1014:Q1014"/>
    <mergeCell ref="A935:Q935"/>
    <mergeCell ref="A936:Q936"/>
    <mergeCell ref="A860:Q860"/>
    <mergeCell ref="A861:Q861"/>
    <mergeCell ref="A862:Q862"/>
    <mergeCell ref="A863:Q863"/>
    <mergeCell ref="A864:Q864"/>
    <mergeCell ref="A865:Q865"/>
    <mergeCell ref="D834:D835"/>
    <mergeCell ref="E834:E835"/>
    <mergeCell ref="Q834:Q835"/>
    <mergeCell ref="A958:Q958"/>
    <mergeCell ref="A866:Q866"/>
    <mergeCell ref="A868:A871"/>
    <mergeCell ref="B868:B871"/>
    <mergeCell ref="C868:C871"/>
    <mergeCell ref="D868:D871"/>
    <mergeCell ref="E868:E871"/>
    <mergeCell ref="F868:F871"/>
    <mergeCell ref="G868:G871"/>
    <mergeCell ref="H868:H871"/>
    <mergeCell ref="I868:I871"/>
    <mergeCell ref="J868:J871"/>
    <mergeCell ref="K868:N869"/>
    <mergeCell ref="O868:P869"/>
    <mergeCell ref="Q868:Q871"/>
    <mergeCell ref="D760:D761"/>
    <mergeCell ref="E760:E761"/>
    <mergeCell ref="Q760:Q761"/>
    <mergeCell ref="A754:Q754"/>
    <mergeCell ref="A748:Q748"/>
    <mergeCell ref="A749:Q749"/>
    <mergeCell ref="A750:Q750"/>
    <mergeCell ref="D682:D697"/>
    <mergeCell ref="E682:E697"/>
    <mergeCell ref="Q682:Q697"/>
    <mergeCell ref="A708:Q708"/>
    <mergeCell ref="A709:Q709"/>
    <mergeCell ref="A710:Q710"/>
    <mergeCell ref="A672:Q672"/>
    <mergeCell ref="A673:Q673"/>
    <mergeCell ref="A674:Q674"/>
    <mergeCell ref="A675:Q675"/>
    <mergeCell ref="A676:Q676"/>
    <mergeCell ref="A711:Q711"/>
    <mergeCell ref="A712:Q712"/>
    <mergeCell ref="A713:Q713"/>
    <mergeCell ref="A714:Q714"/>
    <mergeCell ref="A716:A719"/>
    <mergeCell ref="B716:B719"/>
    <mergeCell ref="C716:C719"/>
    <mergeCell ref="D716:D719"/>
    <mergeCell ref="E716:E719"/>
    <mergeCell ref="F716:F719"/>
    <mergeCell ref="G716:G719"/>
    <mergeCell ref="H716:H719"/>
    <mergeCell ref="I716:I719"/>
    <mergeCell ref="J716:J719"/>
    <mergeCell ref="A514:Q514"/>
    <mergeCell ref="A515:Q515"/>
    <mergeCell ref="A516:Q516"/>
    <mergeCell ref="A517:Q517"/>
    <mergeCell ref="A518:Q518"/>
    <mergeCell ref="A519:Q519"/>
    <mergeCell ref="A445:Q445"/>
    <mergeCell ref="A446:Q446"/>
    <mergeCell ref="A447:Q447"/>
    <mergeCell ref="A448:Q448"/>
    <mergeCell ref="A449:Q449"/>
    <mergeCell ref="A450:Q450"/>
    <mergeCell ref="A451:Q451"/>
    <mergeCell ref="A453:A456"/>
    <mergeCell ref="B453:B456"/>
    <mergeCell ref="D334:D342"/>
    <mergeCell ref="E334:E342"/>
    <mergeCell ref="Q334:Q342"/>
    <mergeCell ref="A366:Q366"/>
    <mergeCell ref="A367:Q367"/>
    <mergeCell ref="A368:Q368"/>
    <mergeCell ref="A369:Q369"/>
    <mergeCell ref="A370:Q370"/>
    <mergeCell ref="A371:Q371"/>
    <mergeCell ref="A372:Q372"/>
    <mergeCell ref="A374:A377"/>
    <mergeCell ref="B374:B377"/>
    <mergeCell ref="C374:C377"/>
    <mergeCell ref="D374:D377"/>
    <mergeCell ref="E374:E377"/>
    <mergeCell ref="F374:F377"/>
    <mergeCell ref="G374:G377"/>
    <mergeCell ref="F101:F104"/>
    <mergeCell ref="D233:D236"/>
    <mergeCell ref="E233:E236"/>
    <mergeCell ref="F233:F236"/>
    <mergeCell ref="G233:G236"/>
    <mergeCell ref="H233:H236"/>
    <mergeCell ref="I233:I236"/>
    <mergeCell ref="A229:Q229"/>
    <mergeCell ref="A230:Q230"/>
    <mergeCell ref="A231:Q231"/>
    <mergeCell ref="D195:D223"/>
    <mergeCell ref="E195:E223"/>
    <mergeCell ref="Q195:Q223"/>
    <mergeCell ref="A225:Q225"/>
    <mergeCell ref="A226:Q226"/>
    <mergeCell ref="A227:Q227"/>
    <mergeCell ref="A228:Q228"/>
    <mergeCell ref="J233:J236"/>
    <mergeCell ref="K233:N234"/>
    <mergeCell ref="O233:P234"/>
    <mergeCell ref="Q233:Q236"/>
    <mergeCell ref="K235:K236"/>
    <mergeCell ref="L235:L236"/>
    <mergeCell ref="M235:M236"/>
    <mergeCell ref="N235:N236"/>
    <mergeCell ref="O235:O236"/>
    <mergeCell ref="P235:P236"/>
    <mergeCell ref="A145:A148"/>
    <mergeCell ref="B145:B148"/>
    <mergeCell ref="C145:C148"/>
    <mergeCell ref="D145:D148"/>
    <mergeCell ref="E145:E148"/>
    <mergeCell ref="I55:I58"/>
    <mergeCell ref="J55:J58"/>
    <mergeCell ref="K55:N56"/>
    <mergeCell ref="O55:P56"/>
    <mergeCell ref="A143:Q143"/>
    <mergeCell ref="D105:D129"/>
    <mergeCell ref="E105:E129"/>
    <mergeCell ref="Q105:Q129"/>
    <mergeCell ref="A140:Q140"/>
    <mergeCell ref="A141:Q141"/>
    <mergeCell ref="A142:Q142"/>
    <mergeCell ref="Q101:Q104"/>
    <mergeCell ref="K103:K104"/>
    <mergeCell ref="L103:L104"/>
    <mergeCell ref="M103:M104"/>
    <mergeCell ref="N103:N104"/>
    <mergeCell ref="O103:O104"/>
    <mergeCell ref="P103:P104"/>
    <mergeCell ref="G101:G104"/>
    <mergeCell ref="H101:H104"/>
    <mergeCell ref="I101:I104"/>
    <mergeCell ref="J101:J104"/>
    <mergeCell ref="K101:N102"/>
    <mergeCell ref="O101:P102"/>
    <mergeCell ref="A137:Q137"/>
    <mergeCell ref="A138:Q138"/>
    <mergeCell ref="A139:Q139"/>
    <mergeCell ref="A101:A104"/>
    <mergeCell ref="B101:B104"/>
    <mergeCell ref="C101:C104"/>
    <mergeCell ref="D101:D104"/>
    <mergeCell ref="E101:E104"/>
    <mergeCell ref="A47:Q47"/>
    <mergeCell ref="A48:Q48"/>
    <mergeCell ref="A49:Q49"/>
    <mergeCell ref="J10:J13"/>
    <mergeCell ref="K10:N11"/>
    <mergeCell ref="O10:P11"/>
    <mergeCell ref="Q10:Q13"/>
    <mergeCell ref="K12:K13"/>
    <mergeCell ref="L12:L13"/>
    <mergeCell ref="M12:M13"/>
    <mergeCell ref="N12:N13"/>
    <mergeCell ref="O12:O13"/>
    <mergeCell ref="P12:P13"/>
    <mergeCell ref="A96:Q96"/>
    <mergeCell ref="A97:Q97"/>
    <mergeCell ref="A98:Q98"/>
    <mergeCell ref="A99:Q99"/>
    <mergeCell ref="D59:D88"/>
    <mergeCell ref="E59:E88"/>
    <mergeCell ref="Q59:Q88"/>
    <mergeCell ref="A93:Q93"/>
    <mergeCell ref="A94:Q94"/>
    <mergeCell ref="A95:Q95"/>
    <mergeCell ref="Q55:Q58"/>
    <mergeCell ref="K57:K58"/>
    <mergeCell ref="L57:L58"/>
    <mergeCell ref="M57:M58"/>
    <mergeCell ref="N57:N58"/>
    <mergeCell ref="O57:O58"/>
    <mergeCell ref="P57:P58"/>
    <mergeCell ref="G55:G58"/>
    <mergeCell ref="H55:H58"/>
    <mergeCell ref="A555:Q555"/>
    <mergeCell ref="A556:Q556"/>
    <mergeCell ref="A557:Q557"/>
    <mergeCell ref="A8:Q8"/>
    <mergeCell ref="A10:A13"/>
    <mergeCell ref="B10:B13"/>
    <mergeCell ref="C10:C13"/>
    <mergeCell ref="D10:D13"/>
    <mergeCell ref="E10:E13"/>
    <mergeCell ref="F10:F13"/>
    <mergeCell ref="G10:G13"/>
    <mergeCell ref="H10:H13"/>
    <mergeCell ref="I10:I13"/>
    <mergeCell ref="A2:Q2"/>
    <mergeCell ref="A3:Q3"/>
    <mergeCell ref="A4:Q4"/>
    <mergeCell ref="A5:Q5"/>
    <mergeCell ref="A6:Q6"/>
    <mergeCell ref="A7:Q7"/>
    <mergeCell ref="A50:Q50"/>
    <mergeCell ref="A51:Q51"/>
    <mergeCell ref="A52:Q52"/>
    <mergeCell ref="A53:Q53"/>
    <mergeCell ref="A55:A58"/>
    <mergeCell ref="B55:B58"/>
    <mergeCell ref="C55:C58"/>
    <mergeCell ref="D55:D58"/>
    <mergeCell ref="E55:E58"/>
    <mergeCell ref="F55:F58"/>
    <mergeCell ref="D14:D44"/>
    <mergeCell ref="E14:E44"/>
    <mergeCell ref="Q14:Q44"/>
  </mergeCells>
  <pageMargins left="0.25" right="0.25" top="0.75" bottom="0.75" header="0.3" footer="0.3"/>
  <pageSetup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V647"/>
  <sheetViews>
    <sheetView topLeftCell="A623" zoomScale="80" zoomScaleNormal="80" workbookViewId="0">
      <selection activeCell="W621" sqref="W1:AO1048576"/>
    </sheetView>
  </sheetViews>
  <sheetFormatPr baseColWidth="10" defaultColWidth="11.42578125" defaultRowHeight="15" x14ac:dyDescent="0.25"/>
  <cols>
    <col min="2" max="2" width="3.42578125" customWidth="1"/>
    <col min="3" max="3" width="6.7109375" customWidth="1"/>
    <col min="4" max="4" width="33.140625" customWidth="1"/>
    <col min="5" max="5" width="6.5703125" customWidth="1"/>
    <col min="6" max="7" width="7.28515625" customWidth="1"/>
    <col min="8" max="8" width="5.28515625" customWidth="1"/>
    <col min="9" max="9" width="7.140625" customWidth="1"/>
    <col min="10" max="10" width="6.7109375" customWidth="1"/>
    <col min="11" max="11" width="11.42578125" customWidth="1"/>
    <col min="12" max="12" width="8.140625" customWidth="1"/>
    <col min="13" max="13" width="13.7109375" customWidth="1"/>
    <col min="14" max="14" width="16.28515625" customWidth="1"/>
    <col min="15" max="15" width="6" customWidth="1"/>
    <col min="16" max="16" width="6.28515625" bestFit="1" customWidth="1"/>
    <col min="17" max="17" width="5.5703125" customWidth="1"/>
    <col min="18" max="18" width="4.85546875" customWidth="1"/>
    <col min="19" max="19" width="6.28515625" customWidth="1"/>
    <col min="20" max="20" width="4.85546875" customWidth="1"/>
    <col min="21" max="21" width="5.7109375" customWidth="1"/>
    <col min="22" max="22" width="12.7109375" customWidth="1"/>
  </cols>
  <sheetData>
    <row r="1" spans="2:22" x14ac:dyDescent="0.25">
      <c r="B1" s="12"/>
      <c r="C1" s="12"/>
      <c r="D1" s="328"/>
      <c r="E1" s="328"/>
      <c r="F1" s="328"/>
      <c r="G1" s="12"/>
      <c r="H1" s="12"/>
      <c r="I1" s="12"/>
      <c r="J1" s="12"/>
      <c r="K1" s="335"/>
      <c r="L1" s="12"/>
      <c r="M1" s="333"/>
      <c r="N1" s="139"/>
      <c r="O1" s="289"/>
      <c r="P1" s="290"/>
      <c r="Q1" s="290"/>
      <c r="R1" s="290"/>
      <c r="S1" s="290"/>
      <c r="T1" s="13"/>
      <c r="U1" s="163"/>
      <c r="V1" s="14"/>
    </row>
    <row r="2" spans="2:22" x14ac:dyDescent="0.25">
      <c r="B2" s="706" t="s">
        <v>0</v>
      </c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</row>
    <row r="3" spans="2:22" x14ac:dyDescent="0.25">
      <c r="B3" s="713" t="s">
        <v>1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</row>
    <row r="4" spans="2:22" x14ac:dyDescent="0.25">
      <c r="B4" s="713" t="s">
        <v>2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3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13" t="s">
        <v>494</v>
      </c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</row>
    <row r="7" spans="2:22" x14ac:dyDescent="0.25">
      <c r="B7" s="726" t="s">
        <v>4</v>
      </c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  <c r="R7" s="726"/>
      <c r="S7" s="726"/>
      <c r="T7" s="726"/>
      <c r="U7" s="726"/>
      <c r="V7" s="726"/>
    </row>
    <row r="8" spans="2:22" x14ac:dyDescent="0.25">
      <c r="B8" s="697" t="s">
        <v>5</v>
      </c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</row>
    <row r="9" spans="2:22" ht="10.5" customHeight="1" thickBot="1" x14ac:dyDescent="0.3">
      <c r="B9" s="2"/>
      <c r="C9" s="2"/>
      <c r="D9" s="3"/>
      <c r="E9" s="3"/>
      <c r="F9" s="3"/>
      <c r="G9" s="3"/>
      <c r="H9" s="3"/>
      <c r="I9" s="3"/>
      <c r="J9" s="3"/>
      <c r="K9" s="3"/>
      <c r="L9" s="4"/>
      <c r="M9" s="3"/>
      <c r="N9" s="3"/>
      <c r="O9" s="3"/>
      <c r="P9" s="3"/>
      <c r="Q9" s="3"/>
      <c r="R9" s="3"/>
      <c r="S9" s="3"/>
      <c r="T9" s="2"/>
      <c r="U9" s="2"/>
      <c r="V9" s="2"/>
    </row>
    <row r="10" spans="2:22" ht="15.75" customHeight="1" thickTop="1" x14ac:dyDescent="0.25">
      <c r="B10" s="698" t="s">
        <v>6</v>
      </c>
      <c r="C10" s="700" t="s">
        <v>7</v>
      </c>
      <c r="D10" s="702" t="s">
        <v>8</v>
      </c>
      <c r="E10" s="702" t="s">
        <v>177</v>
      </c>
      <c r="F10" s="702" t="s">
        <v>178</v>
      </c>
      <c r="G10" s="702" t="s">
        <v>9</v>
      </c>
      <c r="H10" s="702" t="s">
        <v>10</v>
      </c>
      <c r="I10" s="312"/>
      <c r="J10" s="702" t="s">
        <v>179</v>
      </c>
      <c r="K10" s="702" t="s">
        <v>11</v>
      </c>
      <c r="L10" s="700" t="s">
        <v>12</v>
      </c>
      <c r="M10" s="704" t="s">
        <v>13</v>
      </c>
      <c r="N10" s="704" t="s">
        <v>14</v>
      </c>
      <c r="O10" s="704" t="s">
        <v>15</v>
      </c>
      <c r="P10" s="715" t="s">
        <v>16</v>
      </c>
      <c r="Q10" s="716"/>
      <c r="R10" s="716"/>
      <c r="S10" s="717"/>
      <c r="T10" s="721" t="s">
        <v>17</v>
      </c>
      <c r="U10" s="722"/>
      <c r="V10" s="708" t="s">
        <v>18</v>
      </c>
    </row>
    <row r="11" spans="2:22" x14ac:dyDescent="0.25">
      <c r="B11" s="699"/>
      <c r="C11" s="701"/>
      <c r="D11" s="703"/>
      <c r="E11" s="765"/>
      <c r="F11" s="765"/>
      <c r="G11" s="703"/>
      <c r="H11" s="703"/>
      <c r="I11" s="313"/>
      <c r="J11" s="765"/>
      <c r="K11" s="703"/>
      <c r="L11" s="701"/>
      <c r="M11" s="705"/>
      <c r="N11" s="705"/>
      <c r="O11" s="705"/>
      <c r="P11" s="718"/>
      <c r="Q11" s="719"/>
      <c r="R11" s="719"/>
      <c r="S11" s="720"/>
      <c r="T11" s="723"/>
      <c r="U11" s="724"/>
      <c r="V11" s="709"/>
    </row>
    <row r="12" spans="2:22" ht="48" x14ac:dyDescent="0.25">
      <c r="B12" s="699"/>
      <c r="C12" s="701"/>
      <c r="D12" s="703"/>
      <c r="E12" s="765"/>
      <c r="F12" s="765"/>
      <c r="G12" s="703"/>
      <c r="H12" s="703"/>
      <c r="I12" s="313" t="s">
        <v>180</v>
      </c>
      <c r="J12" s="765"/>
      <c r="K12" s="703"/>
      <c r="L12" s="701"/>
      <c r="M12" s="705"/>
      <c r="N12" s="705"/>
      <c r="O12" s="705"/>
      <c r="P12" s="738" t="s">
        <v>19</v>
      </c>
      <c r="Q12" s="738" t="s">
        <v>20</v>
      </c>
      <c r="R12" s="738" t="s">
        <v>21</v>
      </c>
      <c r="S12" s="738" t="s">
        <v>22</v>
      </c>
      <c r="T12" s="740" t="s">
        <v>23</v>
      </c>
      <c r="U12" s="740" t="s">
        <v>24</v>
      </c>
      <c r="V12" s="709"/>
    </row>
    <row r="13" spans="2:22" ht="13.5" customHeight="1" thickBot="1" x14ac:dyDescent="0.3">
      <c r="B13" s="727"/>
      <c r="C13" s="725"/>
      <c r="D13" s="707"/>
      <c r="E13" s="766"/>
      <c r="F13" s="766"/>
      <c r="G13" s="707"/>
      <c r="H13" s="707"/>
      <c r="I13" s="314"/>
      <c r="J13" s="766"/>
      <c r="K13" s="707"/>
      <c r="L13" s="725"/>
      <c r="M13" s="696"/>
      <c r="N13" s="705"/>
      <c r="O13" s="705"/>
      <c r="P13" s="739"/>
      <c r="Q13" s="739"/>
      <c r="R13" s="739"/>
      <c r="S13" s="739"/>
      <c r="T13" s="741"/>
      <c r="U13" s="741"/>
      <c r="V13" s="709"/>
    </row>
    <row r="14" spans="2:22" ht="33" customHeight="1" x14ac:dyDescent="0.25">
      <c r="B14" s="52">
        <v>1</v>
      </c>
      <c r="C14" s="53">
        <v>21101</v>
      </c>
      <c r="D14" s="158" t="s">
        <v>246</v>
      </c>
      <c r="E14" s="318" t="s">
        <v>489</v>
      </c>
      <c r="F14" s="319" t="s">
        <v>182</v>
      </c>
      <c r="G14" s="5">
        <v>9</v>
      </c>
      <c r="H14" s="5" t="s">
        <v>181</v>
      </c>
      <c r="I14" s="5">
        <v>242</v>
      </c>
      <c r="J14" s="790" t="s">
        <v>522</v>
      </c>
      <c r="K14" s="533">
        <v>1</v>
      </c>
      <c r="L14" s="5" t="s">
        <v>36</v>
      </c>
      <c r="M14" s="159">
        <v>65.5</v>
      </c>
      <c r="N14" s="672">
        <f t="shared" ref="N14:N18" si="0">M14*K14</f>
        <v>65.5</v>
      </c>
      <c r="O14" s="788" t="s">
        <v>183</v>
      </c>
      <c r="P14" s="673">
        <v>0.1</v>
      </c>
      <c r="Q14" s="19">
        <v>0.4</v>
      </c>
      <c r="R14" s="19">
        <v>0.1</v>
      </c>
      <c r="S14" s="19">
        <v>0.4</v>
      </c>
      <c r="T14" s="20"/>
      <c r="U14" s="671" t="s">
        <v>514</v>
      </c>
      <c r="V14" s="780" t="s">
        <v>523</v>
      </c>
    </row>
    <row r="15" spans="2:22" ht="30.75" customHeight="1" x14ac:dyDescent="0.25">
      <c r="B15" s="15">
        <v>2</v>
      </c>
      <c r="C15" s="16">
        <v>21101</v>
      </c>
      <c r="D15" s="577" t="s">
        <v>247</v>
      </c>
      <c r="E15" s="318" t="s">
        <v>489</v>
      </c>
      <c r="F15" s="319" t="s">
        <v>182</v>
      </c>
      <c r="G15" s="5">
        <v>9</v>
      </c>
      <c r="H15" s="7" t="s">
        <v>181</v>
      </c>
      <c r="I15" s="5">
        <v>242</v>
      </c>
      <c r="J15" s="791"/>
      <c r="K15" s="533">
        <v>3</v>
      </c>
      <c r="L15" s="7" t="s">
        <v>36</v>
      </c>
      <c r="M15" s="17">
        <v>115</v>
      </c>
      <c r="N15" s="672">
        <f t="shared" si="0"/>
        <v>345</v>
      </c>
      <c r="O15" s="784"/>
      <c r="P15" s="673">
        <v>0.1</v>
      </c>
      <c r="Q15" s="19">
        <v>0.4</v>
      </c>
      <c r="R15" s="19">
        <v>0.1</v>
      </c>
      <c r="S15" s="19">
        <v>0.4</v>
      </c>
      <c r="T15" s="20"/>
      <c r="U15" s="671" t="s">
        <v>514</v>
      </c>
      <c r="V15" s="781"/>
    </row>
    <row r="16" spans="2:22" ht="29.25" customHeight="1" x14ac:dyDescent="0.25">
      <c r="B16" s="15">
        <v>3</v>
      </c>
      <c r="C16" s="16">
        <v>21101</v>
      </c>
      <c r="D16" s="130" t="s">
        <v>248</v>
      </c>
      <c r="E16" s="318" t="s">
        <v>489</v>
      </c>
      <c r="F16" s="319" t="s">
        <v>182</v>
      </c>
      <c r="G16" s="5">
        <v>9</v>
      </c>
      <c r="H16" s="7" t="s">
        <v>181</v>
      </c>
      <c r="I16" s="5">
        <v>242</v>
      </c>
      <c r="J16" s="791"/>
      <c r="K16" s="533">
        <v>3</v>
      </c>
      <c r="L16" s="7" t="s">
        <v>36</v>
      </c>
      <c r="M16" s="17">
        <v>140</v>
      </c>
      <c r="N16" s="672">
        <f t="shared" si="0"/>
        <v>420</v>
      </c>
      <c r="O16" s="784"/>
      <c r="P16" s="673">
        <v>0.1</v>
      </c>
      <c r="Q16" s="19">
        <v>0.4</v>
      </c>
      <c r="R16" s="19">
        <v>0.1</v>
      </c>
      <c r="S16" s="19">
        <v>0.4</v>
      </c>
      <c r="T16" s="20"/>
      <c r="U16" s="671" t="s">
        <v>514</v>
      </c>
      <c r="V16" s="781"/>
    </row>
    <row r="17" spans="2:22" ht="27.75" customHeight="1" x14ac:dyDescent="0.25">
      <c r="B17" s="15">
        <v>4</v>
      </c>
      <c r="C17" s="16">
        <v>21101</v>
      </c>
      <c r="D17" s="130" t="s">
        <v>249</v>
      </c>
      <c r="E17" s="318" t="s">
        <v>489</v>
      </c>
      <c r="F17" s="319" t="s">
        <v>182</v>
      </c>
      <c r="G17" s="5">
        <v>9</v>
      </c>
      <c r="H17" s="7" t="s">
        <v>181</v>
      </c>
      <c r="I17" s="5">
        <v>242</v>
      </c>
      <c r="J17" s="791"/>
      <c r="K17" s="533">
        <v>18</v>
      </c>
      <c r="L17" s="7" t="s">
        <v>31</v>
      </c>
      <c r="M17" s="17">
        <v>2.2000000000000002</v>
      </c>
      <c r="N17" s="672">
        <f t="shared" si="0"/>
        <v>39.6</v>
      </c>
      <c r="O17" s="784"/>
      <c r="P17" s="673">
        <v>0.1</v>
      </c>
      <c r="Q17" s="19">
        <v>0.4</v>
      </c>
      <c r="R17" s="19">
        <v>0.1</v>
      </c>
      <c r="S17" s="19">
        <v>0.4</v>
      </c>
      <c r="T17" s="20"/>
      <c r="U17" s="671" t="s">
        <v>514</v>
      </c>
      <c r="V17" s="781"/>
    </row>
    <row r="18" spans="2:22" ht="29.25" customHeight="1" x14ac:dyDescent="0.25">
      <c r="B18" s="15">
        <v>5</v>
      </c>
      <c r="C18" s="16">
        <v>21101</v>
      </c>
      <c r="D18" s="130" t="s">
        <v>250</v>
      </c>
      <c r="E18" s="318" t="s">
        <v>489</v>
      </c>
      <c r="F18" s="319" t="s">
        <v>182</v>
      </c>
      <c r="G18" s="5">
        <v>9</v>
      </c>
      <c r="H18" s="7" t="s">
        <v>181</v>
      </c>
      <c r="I18" s="5">
        <v>242</v>
      </c>
      <c r="J18" s="791"/>
      <c r="K18" s="533">
        <v>8</v>
      </c>
      <c r="L18" s="7" t="s">
        <v>31</v>
      </c>
      <c r="M18" s="17">
        <v>14</v>
      </c>
      <c r="N18" s="672">
        <f t="shared" si="0"/>
        <v>112</v>
      </c>
      <c r="O18" s="784"/>
      <c r="P18" s="673">
        <v>0.1</v>
      </c>
      <c r="Q18" s="19">
        <v>0.4</v>
      </c>
      <c r="R18" s="19">
        <v>0.1</v>
      </c>
      <c r="S18" s="19">
        <v>0.4</v>
      </c>
      <c r="T18" s="20"/>
      <c r="U18" s="671" t="s">
        <v>514</v>
      </c>
      <c r="V18" s="781"/>
    </row>
    <row r="19" spans="2:22" ht="29.25" customHeight="1" x14ac:dyDescent="0.25">
      <c r="B19" s="15">
        <v>6</v>
      </c>
      <c r="C19" s="16">
        <v>21101</v>
      </c>
      <c r="D19" s="130" t="s">
        <v>251</v>
      </c>
      <c r="E19" s="318" t="s">
        <v>489</v>
      </c>
      <c r="F19" s="319" t="s">
        <v>182</v>
      </c>
      <c r="G19" s="5">
        <v>9</v>
      </c>
      <c r="H19" s="7" t="s">
        <v>181</v>
      </c>
      <c r="I19" s="5">
        <v>242</v>
      </c>
      <c r="J19" s="792"/>
      <c r="K19" s="533">
        <v>3</v>
      </c>
      <c r="L19" s="7" t="s">
        <v>31</v>
      </c>
      <c r="M19" s="17">
        <v>5.8</v>
      </c>
      <c r="N19" s="672">
        <v>17.899999999999999</v>
      </c>
      <c r="O19" s="784"/>
      <c r="P19" s="673">
        <v>0.1</v>
      </c>
      <c r="Q19" s="19">
        <v>0.4</v>
      </c>
      <c r="R19" s="19">
        <v>0.1</v>
      </c>
      <c r="S19" s="19">
        <v>0.4</v>
      </c>
      <c r="T19" s="20"/>
      <c r="U19" s="671" t="s">
        <v>514</v>
      </c>
      <c r="V19" s="781"/>
    </row>
    <row r="20" spans="2:22" ht="25.5" customHeight="1" thickBot="1" x14ac:dyDescent="0.3">
      <c r="B20" s="22"/>
      <c r="C20" s="23"/>
      <c r="D20" s="148"/>
      <c r="E20" s="318"/>
      <c r="F20" s="319"/>
      <c r="G20" s="5"/>
      <c r="H20" s="7"/>
      <c r="I20" s="5"/>
      <c r="J20" s="323"/>
      <c r="K20" s="533"/>
      <c r="L20" s="174"/>
      <c r="M20" s="149"/>
      <c r="N20" s="672"/>
      <c r="O20" s="789"/>
      <c r="P20" s="673"/>
      <c r="Q20" s="19"/>
      <c r="R20" s="19"/>
      <c r="S20" s="19"/>
      <c r="T20" s="20"/>
      <c r="U20" s="671"/>
      <c r="V20" s="782"/>
    </row>
    <row r="21" spans="2:22" ht="15.75" thickTop="1" x14ac:dyDescent="0.25">
      <c r="B21" s="27"/>
      <c r="C21" s="27"/>
      <c r="D21" s="28"/>
      <c r="E21" s="329"/>
      <c r="F21" s="330"/>
      <c r="G21" s="12"/>
      <c r="H21" s="12"/>
      <c r="I21" s="12"/>
      <c r="J21" s="331"/>
      <c r="K21" s="337"/>
      <c r="L21" s="12"/>
      <c r="M21" s="69"/>
      <c r="N21" s="69"/>
      <c r="O21" s="334"/>
      <c r="P21" s="32"/>
      <c r="Q21" s="32"/>
      <c r="R21" s="32"/>
      <c r="S21" s="32"/>
      <c r="T21" s="33"/>
      <c r="U21" s="34"/>
      <c r="V21" s="14"/>
    </row>
    <row r="22" spans="2:22" x14ac:dyDescent="0.25">
      <c r="B22" s="27"/>
      <c r="C22" s="27"/>
      <c r="D22" s="28"/>
      <c r="E22" s="329"/>
      <c r="F22" s="330"/>
      <c r="G22" s="12"/>
      <c r="H22" s="12"/>
      <c r="I22" s="12"/>
      <c r="J22" s="331"/>
      <c r="K22" s="337"/>
      <c r="L22" s="12"/>
      <c r="M22" s="69"/>
      <c r="N22" s="69">
        <f>SUM(N14:N21)</f>
        <v>1000</v>
      </c>
      <c r="O22" s="334"/>
      <c r="P22" s="32"/>
      <c r="Q22" s="32"/>
      <c r="R22" s="32"/>
      <c r="S22" s="32"/>
      <c r="T22" s="33"/>
      <c r="U22" s="34"/>
      <c r="V22" s="14"/>
    </row>
    <row r="23" spans="2:22" x14ac:dyDescent="0.25">
      <c r="B23" s="27"/>
      <c r="C23" s="27"/>
      <c r="D23" s="28"/>
      <c r="E23" s="329"/>
      <c r="F23" s="330"/>
      <c r="G23" s="12"/>
      <c r="H23" s="12"/>
      <c r="I23" s="12"/>
      <c r="J23" s="331"/>
      <c r="K23" s="337"/>
      <c r="L23" s="12"/>
      <c r="M23" s="69"/>
      <c r="N23" s="69"/>
      <c r="O23" s="334"/>
      <c r="P23" s="32"/>
      <c r="Q23" s="32"/>
      <c r="R23" s="32"/>
      <c r="S23" s="32"/>
      <c r="T23" s="33"/>
      <c r="U23" s="34"/>
      <c r="V23" s="14"/>
    </row>
    <row r="24" spans="2:22" x14ac:dyDescent="0.25">
      <c r="B24" s="27"/>
      <c r="C24" s="27"/>
      <c r="D24" s="28"/>
      <c r="E24" s="28"/>
      <c r="F24" s="28"/>
      <c r="G24" s="12"/>
      <c r="H24" s="12"/>
      <c r="I24" s="12"/>
      <c r="J24" s="12"/>
      <c r="K24" s="338"/>
      <c r="L24" s="12"/>
      <c r="M24" s="29"/>
      <c r="N24" s="30"/>
      <c r="O24" s="31"/>
      <c r="P24" s="32"/>
      <c r="Q24" s="32"/>
      <c r="R24" s="32"/>
      <c r="S24" s="32"/>
      <c r="T24" s="33"/>
      <c r="U24" s="34"/>
      <c r="V24" s="14"/>
    </row>
    <row r="25" spans="2:22" ht="14.25" customHeight="1" x14ac:dyDescent="0.25">
      <c r="B25" s="27"/>
      <c r="C25" s="27"/>
      <c r="D25" s="28"/>
      <c r="E25" s="329"/>
      <c r="F25" s="330"/>
      <c r="G25" s="12"/>
      <c r="H25" s="12"/>
      <c r="I25" s="12"/>
      <c r="J25" s="331"/>
      <c r="K25" s="337"/>
      <c r="L25" s="12"/>
      <c r="M25" s="69"/>
      <c r="N25" s="30"/>
      <c r="O25" s="367"/>
      <c r="P25" s="32"/>
      <c r="Q25" s="32"/>
      <c r="R25" s="32"/>
      <c r="S25" s="32"/>
      <c r="T25" s="33"/>
      <c r="U25" s="34"/>
      <c r="V25" s="50"/>
    </row>
    <row r="26" spans="2:22" ht="14.25" customHeight="1" x14ac:dyDescent="0.25">
      <c r="B26" s="27"/>
      <c r="C26" s="27"/>
      <c r="D26" s="36"/>
      <c r="E26" s="329"/>
      <c r="F26" s="330"/>
      <c r="G26" s="12"/>
      <c r="H26" s="12"/>
      <c r="I26" s="12"/>
      <c r="J26" s="331"/>
      <c r="K26" s="337"/>
      <c r="L26" s="38"/>
      <c r="M26" s="39"/>
      <c r="N26" s="30"/>
      <c r="O26" s="367"/>
      <c r="P26" s="32"/>
      <c r="Q26" s="32"/>
      <c r="R26" s="32"/>
      <c r="S26" s="32"/>
      <c r="T26" s="33"/>
      <c r="U26" s="34"/>
      <c r="V26" s="50"/>
    </row>
    <row r="27" spans="2:22" ht="14.25" customHeight="1" x14ac:dyDescent="0.25">
      <c r="B27" s="27"/>
      <c r="C27" s="27"/>
      <c r="D27" s="36"/>
      <c r="E27" s="329"/>
      <c r="F27" s="330"/>
      <c r="G27" s="12"/>
      <c r="H27" s="12"/>
      <c r="I27" s="12"/>
      <c r="J27" s="331"/>
      <c r="K27" s="337"/>
      <c r="L27" s="38"/>
      <c r="M27" s="39"/>
      <c r="N27" s="30"/>
      <c r="O27" s="367"/>
      <c r="P27" s="32"/>
      <c r="Q27" s="32"/>
      <c r="R27" s="32"/>
      <c r="S27" s="32"/>
      <c r="T27" s="33"/>
      <c r="U27" s="34"/>
      <c r="V27" s="50"/>
    </row>
    <row r="28" spans="2:22" x14ac:dyDescent="0.25">
      <c r="B28" s="27"/>
      <c r="C28" s="27"/>
      <c r="D28" s="33"/>
      <c r="E28" s="33"/>
      <c r="F28" s="33"/>
      <c r="G28" s="13"/>
      <c r="H28" s="13"/>
      <c r="I28" s="13"/>
      <c r="J28" s="13"/>
      <c r="K28" s="27"/>
      <c r="L28" s="12"/>
      <c r="M28" s="49"/>
      <c r="N28" s="49"/>
      <c r="O28" s="31"/>
      <c r="P28" s="32"/>
      <c r="Q28" s="32"/>
      <c r="R28" s="32"/>
      <c r="S28" s="32"/>
      <c r="T28" s="47"/>
      <c r="U28" s="34"/>
      <c r="V28" s="50"/>
    </row>
    <row r="29" spans="2:22" x14ac:dyDescent="0.25">
      <c r="B29" s="27"/>
      <c r="C29" s="27"/>
      <c r="D29" s="36"/>
      <c r="E29" s="36"/>
      <c r="F29" s="36"/>
      <c r="G29" s="12"/>
      <c r="H29" s="12"/>
      <c r="I29" s="12"/>
      <c r="J29" s="12"/>
      <c r="K29" s="37"/>
      <c r="L29" s="38"/>
      <c r="M29" s="39"/>
      <c r="N29" s="30"/>
      <c r="O29" s="31"/>
      <c r="P29" s="32"/>
      <c r="Q29" s="32"/>
      <c r="R29" s="32"/>
      <c r="S29" s="32"/>
      <c r="T29" s="33"/>
      <c r="U29" s="34"/>
      <c r="V29" s="14"/>
    </row>
    <row r="30" spans="2:22" x14ac:dyDescent="0.25">
      <c r="B30" s="27"/>
      <c r="C30" s="27"/>
      <c r="D30" s="36"/>
      <c r="E30" s="36"/>
      <c r="F30" s="36"/>
      <c r="G30" s="12"/>
      <c r="H30" s="12"/>
      <c r="I30" s="12"/>
      <c r="J30" s="12"/>
      <c r="K30" s="37"/>
      <c r="L30" s="38"/>
      <c r="M30" s="40"/>
      <c r="N30" s="30"/>
      <c r="O30" s="31"/>
      <c r="P30" s="32"/>
      <c r="Q30" s="32"/>
      <c r="R30" s="32"/>
      <c r="S30" s="32"/>
      <c r="T30" s="33"/>
      <c r="U30" s="34"/>
      <c r="V30" s="14"/>
    </row>
    <row r="31" spans="2:22" x14ac:dyDescent="0.25">
      <c r="B31" s="706" t="s">
        <v>0</v>
      </c>
      <c r="C31" s="706"/>
      <c r="D31" s="706"/>
      <c r="E31" s="706"/>
      <c r="F31" s="706"/>
      <c r="G31" s="706"/>
      <c r="H31" s="706"/>
      <c r="I31" s="706"/>
      <c r="J31" s="706"/>
      <c r="K31" s="706"/>
      <c r="L31" s="706"/>
      <c r="M31" s="706"/>
      <c r="N31" s="706"/>
      <c r="O31" s="706"/>
      <c r="P31" s="706"/>
      <c r="Q31" s="706"/>
      <c r="R31" s="706"/>
      <c r="S31" s="706"/>
      <c r="T31" s="706"/>
      <c r="U31" s="706"/>
      <c r="V31" s="706"/>
    </row>
    <row r="32" spans="2:22" x14ac:dyDescent="0.25">
      <c r="B32" s="713" t="s">
        <v>1</v>
      </c>
      <c r="C32" s="713"/>
      <c r="D32" s="713"/>
      <c r="E32" s="713"/>
      <c r="F32" s="713"/>
      <c r="G32" s="713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</row>
    <row r="33" spans="2:22" x14ac:dyDescent="0.25">
      <c r="B33" s="713" t="s">
        <v>2</v>
      </c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713"/>
      <c r="P33" s="713"/>
      <c r="Q33" s="713"/>
      <c r="R33" s="713"/>
      <c r="S33" s="713"/>
      <c r="T33" s="713"/>
      <c r="U33" s="713"/>
      <c r="V33" s="713"/>
    </row>
    <row r="34" spans="2:22" x14ac:dyDescent="0.25">
      <c r="B34" s="713" t="s">
        <v>3</v>
      </c>
      <c r="C34" s="713"/>
      <c r="D34" s="713"/>
      <c r="E34" s="713"/>
      <c r="F34" s="713"/>
      <c r="G34" s="713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</row>
    <row r="35" spans="2:22" x14ac:dyDescent="0.25">
      <c r="B35" s="713" t="s">
        <v>494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3"/>
      <c r="P35" s="713"/>
      <c r="Q35" s="713"/>
      <c r="R35" s="713"/>
      <c r="S35" s="713"/>
      <c r="T35" s="713"/>
      <c r="U35" s="713"/>
      <c r="V35" s="713"/>
    </row>
    <row r="36" spans="2:22" x14ac:dyDescent="0.25">
      <c r="B36" s="714" t="s">
        <v>4</v>
      </c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4"/>
      <c r="N36" s="714"/>
      <c r="O36" s="714"/>
      <c r="P36" s="714"/>
      <c r="Q36" s="714"/>
      <c r="R36" s="714"/>
      <c r="S36" s="714"/>
      <c r="T36" s="714"/>
      <c r="U36" s="714"/>
      <c r="V36" s="714"/>
    </row>
    <row r="37" spans="2:22" x14ac:dyDescent="0.25">
      <c r="B37" s="697" t="s">
        <v>49</v>
      </c>
      <c r="C37" s="697"/>
      <c r="D37" s="697"/>
      <c r="E37" s="697"/>
      <c r="F37" s="697"/>
      <c r="G37" s="697"/>
      <c r="H37" s="697"/>
      <c r="I37" s="697"/>
      <c r="J37" s="697"/>
      <c r="K37" s="697"/>
      <c r="L37" s="697"/>
      <c r="M37" s="697"/>
      <c r="N37" s="697"/>
      <c r="O37" s="697"/>
      <c r="P37" s="697"/>
      <c r="Q37" s="697"/>
      <c r="R37" s="697"/>
      <c r="S37" s="697"/>
      <c r="T37" s="697"/>
      <c r="U37" s="697"/>
      <c r="V37" s="697"/>
    </row>
    <row r="38" spans="2:22" ht="18.75" thickBot="1" x14ac:dyDescent="0.3">
      <c r="B38" s="2"/>
      <c r="C38" s="2"/>
      <c r="D38" s="3"/>
      <c r="E38" s="3"/>
      <c r="F38" s="3"/>
      <c r="G38" s="3"/>
      <c r="H38" s="3"/>
      <c r="I38" s="3"/>
      <c r="J38" s="3"/>
      <c r="K38" s="3"/>
      <c r="L38" s="4"/>
      <c r="M38" s="3"/>
      <c r="N38" s="3"/>
      <c r="O38" s="3"/>
      <c r="P38" s="3"/>
      <c r="Q38" s="3"/>
      <c r="R38" s="3"/>
      <c r="S38" s="3"/>
      <c r="T38" s="2"/>
      <c r="U38" s="2"/>
      <c r="V38" s="2"/>
    </row>
    <row r="39" spans="2:22" ht="15.75" customHeight="1" thickTop="1" x14ac:dyDescent="0.25">
      <c r="B39" s="698" t="s">
        <v>6</v>
      </c>
      <c r="C39" s="700" t="s">
        <v>7</v>
      </c>
      <c r="D39" s="702" t="s">
        <v>8</v>
      </c>
      <c r="E39" s="702" t="s">
        <v>177</v>
      </c>
      <c r="F39" s="702" t="s">
        <v>178</v>
      </c>
      <c r="G39" s="702" t="s">
        <v>9</v>
      </c>
      <c r="H39" s="702" t="s">
        <v>10</v>
      </c>
      <c r="I39" s="312"/>
      <c r="J39" s="702" t="s">
        <v>179</v>
      </c>
      <c r="K39" s="702" t="s">
        <v>11</v>
      </c>
      <c r="L39" s="700" t="s">
        <v>12</v>
      </c>
      <c r="M39" s="704" t="s">
        <v>13</v>
      </c>
      <c r="N39" s="704" t="s">
        <v>14</v>
      </c>
      <c r="O39" s="704" t="s">
        <v>15</v>
      </c>
      <c r="P39" s="715" t="s">
        <v>16</v>
      </c>
      <c r="Q39" s="716"/>
      <c r="R39" s="716"/>
      <c r="S39" s="717"/>
      <c r="T39" s="721" t="s">
        <v>17</v>
      </c>
      <c r="U39" s="722"/>
      <c r="V39" s="708" t="s">
        <v>18</v>
      </c>
    </row>
    <row r="40" spans="2:22" x14ac:dyDescent="0.25">
      <c r="B40" s="699"/>
      <c r="C40" s="701"/>
      <c r="D40" s="703"/>
      <c r="E40" s="765"/>
      <c r="F40" s="765"/>
      <c r="G40" s="703"/>
      <c r="H40" s="703"/>
      <c r="I40" s="313"/>
      <c r="J40" s="765"/>
      <c r="K40" s="703"/>
      <c r="L40" s="701"/>
      <c r="M40" s="705"/>
      <c r="N40" s="705"/>
      <c r="O40" s="705"/>
      <c r="P40" s="718"/>
      <c r="Q40" s="719"/>
      <c r="R40" s="719"/>
      <c r="S40" s="720"/>
      <c r="T40" s="723"/>
      <c r="U40" s="724"/>
      <c r="V40" s="709"/>
    </row>
    <row r="41" spans="2:22" ht="48" x14ac:dyDescent="0.25">
      <c r="B41" s="699"/>
      <c r="C41" s="701"/>
      <c r="D41" s="703"/>
      <c r="E41" s="765"/>
      <c r="F41" s="765"/>
      <c r="G41" s="703"/>
      <c r="H41" s="703"/>
      <c r="I41" s="313" t="s">
        <v>180</v>
      </c>
      <c r="J41" s="765"/>
      <c r="K41" s="703"/>
      <c r="L41" s="701"/>
      <c r="M41" s="705"/>
      <c r="N41" s="705"/>
      <c r="O41" s="705"/>
      <c r="P41" s="738" t="s">
        <v>19</v>
      </c>
      <c r="Q41" s="738" t="s">
        <v>20</v>
      </c>
      <c r="R41" s="738" t="s">
        <v>21</v>
      </c>
      <c r="S41" s="738" t="s">
        <v>22</v>
      </c>
      <c r="T41" s="740" t="s">
        <v>23</v>
      </c>
      <c r="U41" s="740" t="s">
        <v>24</v>
      </c>
      <c r="V41" s="709"/>
    </row>
    <row r="42" spans="2:22" ht="15.75" thickBot="1" x14ac:dyDescent="0.3">
      <c r="B42" s="727"/>
      <c r="C42" s="725"/>
      <c r="D42" s="707"/>
      <c r="E42" s="766"/>
      <c r="F42" s="766"/>
      <c r="G42" s="707"/>
      <c r="H42" s="707"/>
      <c r="I42" s="314"/>
      <c r="J42" s="766"/>
      <c r="K42" s="707"/>
      <c r="L42" s="725"/>
      <c r="M42" s="696"/>
      <c r="N42" s="696"/>
      <c r="O42" s="696"/>
      <c r="P42" s="739"/>
      <c r="Q42" s="739"/>
      <c r="R42" s="739"/>
      <c r="S42" s="739"/>
      <c r="T42" s="741"/>
      <c r="U42" s="741"/>
      <c r="V42" s="710"/>
    </row>
    <row r="43" spans="2:22" ht="15.75" customHeight="1" x14ac:dyDescent="0.25">
      <c r="B43" s="52">
        <v>1</v>
      </c>
      <c r="C43" s="53">
        <v>21401</v>
      </c>
      <c r="D43" s="160" t="s">
        <v>301</v>
      </c>
      <c r="E43" s="318" t="s">
        <v>489</v>
      </c>
      <c r="F43" s="319" t="s">
        <v>182</v>
      </c>
      <c r="G43" s="5">
        <v>9</v>
      </c>
      <c r="H43" s="5" t="s">
        <v>181</v>
      </c>
      <c r="I43" s="5">
        <v>242</v>
      </c>
      <c r="J43" s="790" t="s">
        <v>522</v>
      </c>
      <c r="K43" s="43">
        <v>3</v>
      </c>
      <c r="L43" s="5" t="s">
        <v>31</v>
      </c>
      <c r="M43" s="209">
        <v>1334</v>
      </c>
      <c r="N43" s="209">
        <f>M43*K43</f>
        <v>4002</v>
      </c>
      <c r="O43" s="783" t="s">
        <v>183</v>
      </c>
      <c r="P43" s="42">
        <v>0.1</v>
      </c>
      <c r="Q43" s="42">
        <v>0.4</v>
      </c>
      <c r="R43" s="42">
        <v>0.1</v>
      </c>
      <c r="S43" s="42">
        <v>0.4</v>
      </c>
      <c r="T43" s="43"/>
      <c r="U43" s="298" t="s">
        <v>514</v>
      </c>
      <c r="V43" s="773" t="s">
        <v>523</v>
      </c>
    </row>
    <row r="44" spans="2:22" x14ac:dyDescent="0.25">
      <c r="B44" s="15">
        <v>2</v>
      </c>
      <c r="C44" s="16">
        <v>21401</v>
      </c>
      <c r="D44" s="20" t="s">
        <v>41</v>
      </c>
      <c r="E44" s="318" t="s">
        <v>489</v>
      </c>
      <c r="F44" s="319" t="s">
        <v>182</v>
      </c>
      <c r="G44" s="5">
        <v>9</v>
      </c>
      <c r="H44" s="7" t="s">
        <v>181</v>
      </c>
      <c r="I44" s="5">
        <v>242</v>
      </c>
      <c r="J44" s="791"/>
      <c r="K44" s="578">
        <v>6</v>
      </c>
      <c r="L44" s="7" t="s">
        <v>31</v>
      </c>
      <c r="M44" s="187">
        <v>569</v>
      </c>
      <c r="N44" s="187">
        <f>M44*K44</f>
        <v>3414</v>
      </c>
      <c r="O44" s="765"/>
      <c r="P44" s="19">
        <v>0.1</v>
      </c>
      <c r="Q44" s="19">
        <v>0.4</v>
      </c>
      <c r="R44" s="19">
        <v>0.1</v>
      </c>
      <c r="S44" s="19">
        <v>0.4</v>
      </c>
      <c r="T44" s="45"/>
      <c r="U44" s="21" t="s">
        <v>514</v>
      </c>
      <c r="V44" s="774"/>
    </row>
    <row r="45" spans="2:22" x14ac:dyDescent="0.25">
      <c r="B45" s="15">
        <v>3</v>
      </c>
      <c r="C45" s="16">
        <v>21401</v>
      </c>
      <c r="D45" s="20" t="s">
        <v>42</v>
      </c>
      <c r="E45" s="318" t="s">
        <v>489</v>
      </c>
      <c r="F45" s="319" t="s">
        <v>182</v>
      </c>
      <c r="G45" s="5">
        <v>9</v>
      </c>
      <c r="H45" s="7" t="s">
        <v>181</v>
      </c>
      <c r="I45" s="5">
        <v>242</v>
      </c>
      <c r="J45" s="791"/>
      <c r="K45" s="45">
        <v>6</v>
      </c>
      <c r="L45" s="7" t="s">
        <v>31</v>
      </c>
      <c r="M45" s="187">
        <v>569.16999999999996</v>
      </c>
      <c r="N45" s="187">
        <f t="shared" ref="N45:N71" si="1">M45*K45</f>
        <v>3415.0199999999995</v>
      </c>
      <c r="O45" s="765"/>
      <c r="P45" s="19">
        <v>0.1</v>
      </c>
      <c r="Q45" s="19">
        <v>0.4</v>
      </c>
      <c r="R45" s="19">
        <v>0.1</v>
      </c>
      <c r="S45" s="19">
        <v>0.4</v>
      </c>
      <c r="T45" s="45"/>
      <c r="U45" s="21" t="s">
        <v>514</v>
      </c>
      <c r="V45" s="774"/>
    </row>
    <row r="46" spans="2:22" x14ac:dyDescent="0.25">
      <c r="B46" s="15">
        <v>4</v>
      </c>
      <c r="C46" s="16">
        <v>21401</v>
      </c>
      <c r="D46" s="20" t="s">
        <v>302</v>
      </c>
      <c r="E46" s="318" t="s">
        <v>489</v>
      </c>
      <c r="F46" s="319" t="s">
        <v>182</v>
      </c>
      <c r="G46" s="5">
        <v>9</v>
      </c>
      <c r="H46" s="7" t="s">
        <v>181</v>
      </c>
      <c r="I46" s="5">
        <v>242</v>
      </c>
      <c r="J46" s="791"/>
      <c r="K46" s="45">
        <v>6</v>
      </c>
      <c r="L46" s="7" t="s">
        <v>31</v>
      </c>
      <c r="M46" s="187">
        <v>2019.03</v>
      </c>
      <c r="N46" s="187">
        <f t="shared" si="1"/>
        <v>12114.18</v>
      </c>
      <c r="O46" s="765"/>
      <c r="P46" s="19">
        <v>0.1</v>
      </c>
      <c r="Q46" s="19">
        <v>0.4</v>
      </c>
      <c r="R46" s="19">
        <v>0.1</v>
      </c>
      <c r="S46" s="19">
        <v>0.4</v>
      </c>
      <c r="T46" s="45"/>
      <c r="U46" s="21" t="s">
        <v>514</v>
      </c>
      <c r="V46" s="774"/>
    </row>
    <row r="47" spans="2:22" x14ac:dyDescent="0.25">
      <c r="B47" s="15">
        <v>5</v>
      </c>
      <c r="C47" s="16">
        <v>21401</v>
      </c>
      <c r="D47" s="20" t="s">
        <v>303</v>
      </c>
      <c r="E47" s="318" t="s">
        <v>489</v>
      </c>
      <c r="F47" s="319" t="s">
        <v>182</v>
      </c>
      <c r="G47" s="5">
        <v>9</v>
      </c>
      <c r="H47" s="7" t="s">
        <v>181</v>
      </c>
      <c r="I47" s="5">
        <v>242</v>
      </c>
      <c r="J47" s="791"/>
      <c r="K47" s="45">
        <v>6</v>
      </c>
      <c r="L47" s="7" t="s">
        <v>31</v>
      </c>
      <c r="M47" s="187">
        <v>1845.78</v>
      </c>
      <c r="N47" s="187">
        <f t="shared" si="1"/>
        <v>11074.68</v>
      </c>
      <c r="O47" s="765"/>
      <c r="P47" s="19">
        <v>0.1</v>
      </c>
      <c r="Q47" s="19">
        <v>0.4</v>
      </c>
      <c r="R47" s="19">
        <v>0.1</v>
      </c>
      <c r="S47" s="19">
        <v>0.4</v>
      </c>
      <c r="T47" s="45"/>
      <c r="U47" s="21" t="s">
        <v>514</v>
      </c>
      <c r="V47" s="774"/>
    </row>
    <row r="48" spans="2:22" ht="24" x14ac:dyDescent="0.25">
      <c r="B48" s="15">
        <v>6</v>
      </c>
      <c r="C48" s="16">
        <v>21401</v>
      </c>
      <c r="D48" s="11" t="s">
        <v>304</v>
      </c>
      <c r="E48" s="318" t="s">
        <v>489</v>
      </c>
      <c r="F48" s="319" t="s">
        <v>182</v>
      </c>
      <c r="G48" s="5">
        <v>9</v>
      </c>
      <c r="H48" s="7" t="s">
        <v>181</v>
      </c>
      <c r="I48" s="5">
        <v>242</v>
      </c>
      <c r="J48" s="791"/>
      <c r="K48" s="45">
        <v>6</v>
      </c>
      <c r="L48" s="7" t="s">
        <v>31</v>
      </c>
      <c r="M48" s="187">
        <v>1845.78</v>
      </c>
      <c r="N48" s="187">
        <f t="shared" si="1"/>
        <v>11074.68</v>
      </c>
      <c r="O48" s="765"/>
      <c r="P48" s="19">
        <v>0.1</v>
      </c>
      <c r="Q48" s="19">
        <v>0.4</v>
      </c>
      <c r="R48" s="19">
        <v>0.1</v>
      </c>
      <c r="S48" s="19">
        <v>0.4</v>
      </c>
      <c r="T48" s="45"/>
      <c r="U48" s="21" t="s">
        <v>514</v>
      </c>
      <c r="V48" s="774"/>
    </row>
    <row r="49" spans="2:22" ht="24" x14ac:dyDescent="0.25">
      <c r="B49" s="15">
        <v>7</v>
      </c>
      <c r="C49" s="16">
        <v>21401</v>
      </c>
      <c r="D49" s="11" t="s">
        <v>305</v>
      </c>
      <c r="E49" s="318" t="s">
        <v>489</v>
      </c>
      <c r="F49" s="319" t="s">
        <v>182</v>
      </c>
      <c r="G49" s="5">
        <v>9</v>
      </c>
      <c r="H49" s="7" t="s">
        <v>181</v>
      </c>
      <c r="I49" s="5">
        <v>242</v>
      </c>
      <c r="J49" s="791"/>
      <c r="K49" s="45">
        <v>6</v>
      </c>
      <c r="L49" s="7" t="s">
        <v>31</v>
      </c>
      <c r="M49" s="187">
        <v>1845.78</v>
      </c>
      <c r="N49" s="187">
        <f t="shared" si="1"/>
        <v>11074.68</v>
      </c>
      <c r="O49" s="765"/>
      <c r="P49" s="19">
        <v>0.1</v>
      </c>
      <c r="Q49" s="19">
        <v>0.4</v>
      </c>
      <c r="R49" s="19">
        <v>0.1</v>
      </c>
      <c r="S49" s="19">
        <v>0.4</v>
      </c>
      <c r="T49" s="45"/>
      <c r="U49" s="21" t="s">
        <v>514</v>
      </c>
      <c r="V49" s="774"/>
    </row>
    <row r="50" spans="2:22" x14ac:dyDescent="0.25">
      <c r="B50" s="15">
        <v>8</v>
      </c>
      <c r="C50" s="16">
        <v>21401</v>
      </c>
      <c r="D50" s="11" t="s">
        <v>50</v>
      </c>
      <c r="E50" s="318" t="s">
        <v>489</v>
      </c>
      <c r="F50" s="319" t="s">
        <v>182</v>
      </c>
      <c r="G50" s="5">
        <v>9</v>
      </c>
      <c r="H50" s="7" t="s">
        <v>181</v>
      </c>
      <c r="I50" s="5">
        <v>242</v>
      </c>
      <c r="J50" s="791"/>
      <c r="K50" s="45">
        <v>6</v>
      </c>
      <c r="L50" s="7" t="s">
        <v>31</v>
      </c>
      <c r="M50" s="187">
        <v>2233</v>
      </c>
      <c r="N50" s="187">
        <f t="shared" si="1"/>
        <v>13398</v>
      </c>
      <c r="O50" s="765"/>
      <c r="P50" s="19">
        <v>0.1</v>
      </c>
      <c r="Q50" s="19">
        <v>0.4</v>
      </c>
      <c r="R50" s="19">
        <v>0.1</v>
      </c>
      <c r="S50" s="19">
        <v>0.4</v>
      </c>
      <c r="T50" s="45"/>
      <c r="U50" s="21" t="s">
        <v>514</v>
      </c>
      <c r="V50" s="774"/>
    </row>
    <row r="51" spans="2:22" ht="24" x14ac:dyDescent="0.25">
      <c r="B51" s="15">
        <v>9</v>
      </c>
      <c r="C51" s="16">
        <v>21401</v>
      </c>
      <c r="D51" s="11" t="s">
        <v>51</v>
      </c>
      <c r="E51" s="318" t="s">
        <v>489</v>
      </c>
      <c r="F51" s="319" t="s">
        <v>182</v>
      </c>
      <c r="G51" s="5">
        <v>9</v>
      </c>
      <c r="H51" s="7" t="s">
        <v>181</v>
      </c>
      <c r="I51" s="5">
        <v>242</v>
      </c>
      <c r="J51" s="791"/>
      <c r="K51" s="45">
        <v>6</v>
      </c>
      <c r="L51" s="7" t="s">
        <v>31</v>
      </c>
      <c r="M51" s="187">
        <v>1450</v>
      </c>
      <c r="N51" s="187">
        <f t="shared" si="1"/>
        <v>8700</v>
      </c>
      <c r="O51" s="765"/>
      <c r="P51" s="19">
        <v>0.1</v>
      </c>
      <c r="Q51" s="19">
        <v>0.4</v>
      </c>
      <c r="R51" s="19">
        <v>0.1</v>
      </c>
      <c r="S51" s="19">
        <v>0.4</v>
      </c>
      <c r="T51" s="45"/>
      <c r="U51" s="21" t="s">
        <v>514</v>
      </c>
      <c r="V51" s="774"/>
    </row>
    <row r="52" spans="2:22" x14ac:dyDescent="0.25">
      <c r="B52" s="15">
        <v>10</v>
      </c>
      <c r="C52" s="16">
        <v>21401</v>
      </c>
      <c r="D52" s="11" t="s">
        <v>43</v>
      </c>
      <c r="E52" s="318" t="s">
        <v>489</v>
      </c>
      <c r="F52" s="319" t="s">
        <v>182</v>
      </c>
      <c r="G52" s="5">
        <v>9</v>
      </c>
      <c r="H52" s="7" t="s">
        <v>181</v>
      </c>
      <c r="I52" s="5">
        <v>242</v>
      </c>
      <c r="J52" s="791"/>
      <c r="K52" s="578">
        <v>5</v>
      </c>
      <c r="L52" s="7" t="s">
        <v>31</v>
      </c>
      <c r="M52" s="187">
        <v>749</v>
      </c>
      <c r="N52" s="187">
        <f t="shared" si="1"/>
        <v>3745</v>
      </c>
      <c r="O52" s="765"/>
      <c r="P52" s="19">
        <v>0.1</v>
      </c>
      <c r="Q52" s="19">
        <v>0.4</v>
      </c>
      <c r="R52" s="19">
        <v>0.1</v>
      </c>
      <c r="S52" s="19">
        <v>0.4</v>
      </c>
      <c r="T52" s="45"/>
      <c r="U52" s="21" t="s">
        <v>514</v>
      </c>
      <c r="V52" s="774"/>
    </row>
    <row r="53" spans="2:22" x14ac:dyDescent="0.25">
      <c r="B53" s="15">
        <v>11</v>
      </c>
      <c r="C53" s="16">
        <v>21401</v>
      </c>
      <c r="D53" s="11" t="s">
        <v>44</v>
      </c>
      <c r="E53" s="318" t="s">
        <v>489</v>
      </c>
      <c r="F53" s="319" t="s">
        <v>182</v>
      </c>
      <c r="G53" s="5">
        <v>9</v>
      </c>
      <c r="H53" s="7" t="s">
        <v>181</v>
      </c>
      <c r="I53" s="5">
        <v>242</v>
      </c>
      <c r="J53" s="791"/>
      <c r="K53" s="578">
        <v>6</v>
      </c>
      <c r="L53" s="7" t="s">
        <v>31</v>
      </c>
      <c r="M53" s="187">
        <v>889</v>
      </c>
      <c r="N53" s="187">
        <f t="shared" si="1"/>
        <v>5334</v>
      </c>
      <c r="O53" s="765"/>
      <c r="P53" s="19">
        <v>0.1</v>
      </c>
      <c r="Q53" s="19">
        <v>0.4</v>
      </c>
      <c r="R53" s="19">
        <v>0.1</v>
      </c>
      <c r="S53" s="19">
        <v>0.4</v>
      </c>
      <c r="T53" s="45"/>
      <c r="U53" s="21" t="s">
        <v>514</v>
      </c>
      <c r="V53" s="774"/>
    </row>
    <row r="54" spans="2:22" x14ac:dyDescent="0.25">
      <c r="B54" s="15">
        <v>12</v>
      </c>
      <c r="C54" s="16">
        <v>21401</v>
      </c>
      <c r="D54" s="11" t="s">
        <v>306</v>
      </c>
      <c r="E54" s="318" t="s">
        <v>489</v>
      </c>
      <c r="F54" s="319" t="s">
        <v>182</v>
      </c>
      <c r="G54" s="5">
        <v>9</v>
      </c>
      <c r="H54" s="7" t="s">
        <v>181</v>
      </c>
      <c r="I54" s="5">
        <v>242</v>
      </c>
      <c r="J54" s="791"/>
      <c r="K54" s="578">
        <v>6</v>
      </c>
      <c r="L54" s="7" t="s">
        <v>31</v>
      </c>
      <c r="M54" s="187">
        <v>5119</v>
      </c>
      <c r="N54" s="187">
        <f t="shared" si="1"/>
        <v>30714</v>
      </c>
      <c r="O54" s="765"/>
      <c r="P54" s="19">
        <v>0.1</v>
      </c>
      <c r="Q54" s="19">
        <v>0.4</v>
      </c>
      <c r="R54" s="19">
        <v>0.1</v>
      </c>
      <c r="S54" s="19">
        <v>0.4</v>
      </c>
      <c r="T54" s="45"/>
      <c r="U54" s="21" t="s">
        <v>514</v>
      </c>
      <c r="V54" s="774"/>
    </row>
    <row r="55" spans="2:22" x14ac:dyDescent="0.25">
      <c r="B55" s="15">
        <v>13</v>
      </c>
      <c r="C55" s="16">
        <v>21401</v>
      </c>
      <c r="D55" s="11" t="s">
        <v>307</v>
      </c>
      <c r="E55" s="318" t="s">
        <v>489</v>
      </c>
      <c r="F55" s="319" t="s">
        <v>182</v>
      </c>
      <c r="G55" s="5">
        <v>9</v>
      </c>
      <c r="H55" s="7" t="s">
        <v>181</v>
      </c>
      <c r="I55" s="5">
        <v>242</v>
      </c>
      <c r="J55" s="791"/>
      <c r="K55" s="578">
        <v>6</v>
      </c>
      <c r="L55" s="7" t="s">
        <v>31</v>
      </c>
      <c r="M55" s="187">
        <v>2800</v>
      </c>
      <c r="N55" s="187">
        <f t="shared" si="1"/>
        <v>16800</v>
      </c>
      <c r="O55" s="765"/>
      <c r="P55" s="19">
        <v>0.1</v>
      </c>
      <c r="Q55" s="19">
        <v>0.4</v>
      </c>
      <c r="R55" s="19">
        <v>0.1</v>
      </c>
      <c r="S55" s="19">
        <v>0.4</v>
      </c>
      <c r="T55" s="45"/>
      <c r="U55" s="21" t="s">
        <v>514</v>
      </c>
      <c r="V55" s="774"/>
    </row>
    <row r="56" spans="2:22" x14ac:dyDescent="0.25">
      <c r="B56" s="15">
        <v>14</v>
      </c>
      <c r="C56" s="16">
        <v>21401</v>
      </c>
      <c r="D56" s="11" t="s">
        <v>52</v>
      </c>
      <c r="E56" s="318" t="s">
        <v>489</v>
      </c>
      <c r="F56" s="319" t="s">
        <v>182</v>
      </c>
      <c r="G56" s="5">
        <v>9</v>
      </c>
      <c r="H56" s="7" t="s">
        <v>181</v>
      </c>
      <c r="I56" s="5">
        <v>242</v>
      </c>
      <c r="J56" s="791"/>
      <c r="K56" s="578">
        <v>6</v>
      </c>
      <c r="L56" s="7" t="s">
        <v>31</v>
      </c>
      <c r="M56" s="187">
        <v>3700</v>
      </c>
      <c r="N56" s="187">
        <f t="shared" si="1"/>
        <v>22200</v>
      </c>
      <c r="O56" s="765"/>
      <c r="P56" s="19">
        <v>0.1</v>
      </c>
      <c r="Q56" s="19">
        <v>0.4</v>
      </c>
      <c r="R56" s="19">
        <v>0.1</v>
      </c>
      <c r="S56" s="19">
        <v>0.4</v>
      </c>
      <c r="T56" s="45"/>
      <c r="U56" s="21" t="s">
        <v>514</v>
      </c>
      <c r="V56" s="774"/>
    </row>
    <row r="57" spans="2:22" ht="24" x14ac:dyDescent="0.25">
      <c r="B57" s="15">
        <v>15</v>
      </c>
      <c r="C57" s="16">
        <v>21401</v>
      </c>
      <c r="D57" s="11" t="s">
        <v>308</v>
      </c>
      <c r="E57" s="318" t="s">
        <v>489</v>
      </c>
      <c r="F57" s="319" t="s">
        <v>182</v>
      </c>
      <c r="G57" s="5">
        <v>9</v>
      </c>
      <c r="H57" s="7" t="s">
        <v>181</v>
      </c>
      <c r="I57" s="5">
        <v>242</v>
      </c>
      <c r="J57" s="791"/>
      <c r="K57" s="45">
        <v>5</v>
      </c>
      <c r="L57" s="7" t="s">
        <v>31</v>
      </c>
      <c r="M57" s="187">
        <v>1225</v>
      </c>
      <c r="N57" s="187">
        <f t="shared" si="1"/>
        <v>6125</v>
      </c>
      <c r="O57" s="765"/>
      <c r="P57" s="19">
        <v>0.1</v>
      </c>
      <c r="Q57" s="19">
        <v>0.4</v>
      </c>
      <c r="R57" s="19">
        <v>0.1</v>
      </c>
      <c r="S57" s="19">
        <v>0.4</v>
      </c>
      <c r="T57" s="45"/>
      <c r="U57" s="21" t="s">
        <v>514</v>
      </c>
      <c r="V57" s="774"/>
    </row>
    <row r="58" spans="2:22" ht="24" x14ac:dyDescent="0.25">
      <c r="B58" s="15">
        <v>16</v>
      </c>
      <c r="C58" s="16">
        <v>21401</v>
      </c>
      <c r="D58" s="11" t="s">
        <v>54</v>
      </c>
      <c r="E58" s="318" t="s">
        <v>489</v>
      </c>
      <c r="F58" s="319" t="s">
        <v>182</v>
      </c>
      <c r="G58" s="5">
        <v>9</v>
      </c>
      <c r="H58" s="7" t="s">
        <v>181</v>
      </c>
      <c r="I58" s="5">
        <v>242</v>
      </c>
      <c r="J58" s="791"/>
      <c r="K58" s="45">
        <v>5</v>
      </c>
      <c r="L58" s="7" t="s">
        <v>31</v>
      </c>
      <c r="M58" s="187">
        <v>1349</v>
      </c>
      <c r="N58" s="187">
        <f t="shared" si="1"/>
        <v>6745</v>
      </c>
      <c r="O58" s="765"/>
      <c r="P58" s="19">
        <v>0.1</v>
      </c>
      <c r="Q58" s="19">
        <v>0.4</v>
      </c>
      <c r="R58" s="19">
        <v>0.1</v>
      </c>
      <c r="S58" s="19">
        <v>0.4</v>
      </c>
      <c r="T58" s="45"/>
      <c r="U58" s="21" t="s">
        <v>514</v>
      </c>
      <c r="V58" s="774"/>
    </row>
    <row r="59" spans="2:22" ht="24" x14ac:dyDescent="0.25">
      <c r="B59" s="15">
        <v>17</v>
      </c>
      <c r="C59" s="16">
        <v>21401</v>
      </c>
      <c r="D59" s="11" t="s">
        <v>55</v>
      </c>
      <c r="E59" s="318" t="s">
        <v>489</v>
      </c>
      <c r="F59" s="319" t="s">
        <v>182</v>
      </c>
      <c r="G59" s="5">
        <v>9</v>
      </c>
      <c r="H59" s="7" t="s">
        <v>181</v>
      </c>
      <c r="I59" s="5">
        <v>242</v>
      </c>
      <c r="J59" s="791"/>
      <c r="K59" s="45">
        <v>5</v>
      </c>
      <c r="L59" s="7" t="s">
        <v>31</v>
      </c>
      <c r="M59" s="187">
        <v>1368.5</v>
      </c>
      <c r="N59" s="187">
        <f t="shared" si="1"/>
        <v>6842.5</v>
      </c>
      <c r="O59" s="765"/>
      <c r="P59" s="19">
        <v>0.1</v>
      </c>
      <c r="Q59" s="19">
        <v>0.4</v>
      </c>
      <c r="R59" s="19">
        <v>0.1</v>
      </c>
      <c r="S59" s="19">
        <v>0.4</v>
      </c>
      <c r="T59" s="45"/>
      <c r="U59" s="21" t="s">
        <v>514</v>
      </c>
      <c r="V59" s="774"/>
    </row>
    <row r="60" spans="2:22" ht="24" x14ac:dyDescent="0.25">
      <c r="B60" s="15">
        <v>18</v>
      </c>
      <c r="C60" s="16">
        <v>21401</v>
      </c>
      <c r="D60" s="11" t="s">
        <v>56</v>
      </c>
      <c r="E60" s="318" t="s">
        <v>489</v>
      </c>
      <c r="F60" s="319" t="s">
        <v>182</v>
      </c>
      <c r="G60" s="5">
        <v>9</v>
      </c>
      <c r="H60" s="7" t="s">
        <v>181</v>
      </c>
      <c r="I60" s="5">
        <v>242</v>
      </c>
      <c r="J60" s="791"/>
      <c r="K60" s="45">
        <v>5</v>
      </c>
      <c r="L60" s="7" t="s">
        <v>31</v>
      </c>
      <c r="M60" s="187">
        <v>1353</v>
      </c>
      <c r="N60" s="187">
        <f t="shared" si="1"/>
        <v>6765</v>
      </c>
      <c r="O60" s="765"/>
      <c r="P60" s="19">
        <v>0.1</v>
      </c>
      <c r="Q60" s="19">
        <v>0.4</v>
      </c>
      <c r="R60" s="19">
        <v>0.1</v>
      </c>
      <c r="S60" s="19">
        <v>0.4</v>
      </c>
      <c r="T60" s="45"/>
      <c r="U60" s="21" t="s">
        <v>514</v>
      </c>
      <c r="V60" s="774"/>
    </row>
    <row r="61" spans="2:22" x14ac:dyDescent="0.25">
      <c r="B61" s="15">
        <v>19</v>
      </c>
      <c r="C61" s="16">
        <v>21401</v>
      </c>
      <c r="D61" s="11" t="s">
        <v>309</v>
      </c>
      <c r="E61" s="318" t="s">
        <v>489</v>
      </c>
      <c r="F61" s="319" t="s">
        <v>182</v>
      </c>
      <c r="G61" s="5">
        <v>9</v>
      </c>
      <c r="H61" s="7" t="s">
        <v>181</v>
      </c>
      <c r="I61" s="5">
        <v>242</v>
      </c>
      <c r="J61" s="791"/>
      <c r="K61" s="45">
        <v>5</v>
      </c>
      <c r="L61" s="7" t="s">
        <v>31</v>
      </c>
      <c r="M61" s="187">
        <v>269</v>
      </c>
      <c r="N61" s="187">
        <f t="shared" si="1"/>
        <v>1345</v>
      </c>
      <c r="O61" s="765"/>
      <c r="P61" s="19">
        <v>0.1</v>
      </c>
      <c r="Q61" s="19">
        <v>0.4</v>
      </c>
      <c r="R61" s="19">
        <v>0.1</v>
      </c>
      <c r="S61" s="19">
        <v>0.4</v>
      </c>
      <c r="T61" s="45"/>
      <c r="U61" s="21" t="s">
        <v>514</v>
      </c>
      <c r="V61" s="774"/>
    </row>
    <row r="62" spans="2:22" x14ac:dyDescent="0.25">
      <c r="B62" s="15">
        <v>20</v>
      </c>
      <c r="C62" s="16">
        <v>21401</v>
      </c>
      <c r="D62" s="11" t="s">
        <v>310</v>
      </c>
      <c r="E62" s="318" t="s">
        <v>489</v>
      </c>
      <c r="F62" s="319" t="s">
        <v>182</v>
      </c>
      <c r="G62" s="5">
        <v>9</v>
      </c>
      <c r="H62" s="7" t="s">
        <v>181</v>
      </c>
      <c r="I62" s="5">
        <v>242</v>
      </c>
      <c r="J62" s="791"/>
      <c r="K62" s="45">
        <v>3</v>
      </c>
      <c r="L62" s="7" t="s">
        <v>31</v>
      </c>
      <c r="M62" s="187">
        <v>269</v>
      </c>
      <c r="N62" s="187">
        <f>M62*K62</f>
        <v>807</v>
      </c>
      <c r="O62" s="765"/>
      <c r="P62" s="19">
        <v>0.1</v>
      </c>
      <c r="Q62" s="19">
        <v>0.4</v>
      </c>
      <c r="R62" s="19">
        <v>0.1</v>
      </c>
      <c r="S62" s="19">
        <v>0.4</v>
      </c>
      <c r="T62" s="45"/>
      <c r="U62" s="21" t="s">
        <v>514</v>
      </c>
      <c r="V62" s="774"/>
    </row>
    <row r="63" spans="2:22" x14ac:dyDescent="0.25">
      <c r="B63" s="15">
        <v>21</v>
      </c>
      <c r="C63" s="16">
        <v>21401</v>
      </c>
      <c r="D63" s="11" t="s">
        <v>311</v>
      </c>
      <c r="E63" s="318" t="s">
        <v>489</v>
      </c>
      <c r="F63" s="319" t="s">
        <v>182</v>
      </c>
      <c r="G63" s="5">
        <v>9</v>
      </c>
      <c r="H63" s="7" t="s">
        <v>181</v>
      </c>
      <c r="I63" s="5">
        <v>242</v>
      </c>
      <c r="J63" s="791"/>
      <c r="K63" s="45">
        <v>3</v>
      </c>
      <c r="L63" s="7" t="s">
        <v>31</v>
      </c>
      <c r="M63" s="187">
        <v>269</v>
      </c>
      <c r="N63" s="187">
        <f t="shared" si="1"/>
        <v>807</v>
      </c>
      <c r="O63" s="765"/>
      <c r="P63" s="19">
        <v>0.1</v>
      </c>
      <c r="Q63" s="19">
        <v>0.4</v>
      </c>
      <c r="R63" s="19">
        <v>0.1</v>
      </c>
      <c r="S63" s="19">
        <v>0.4</v>
      </c>
      <c r="T63" s="45"/>
      <c r="U63" s="21" t="s">
        <v>514</v>
      </c>
      <c r="V63" s="774"/>
    </row>
    <row r="64" spans="2:22" x14ac:dyDescent="0.25">
      <c r="B64" s="15">
        <v>22</v>
      </c>
      <c r="C64" s="16">
        <v>21401</v>
      </c>
      <c r="D64" s="11" t="s">
        <v>312</v>
      </c>
      <c r="E64" s="318" t="s">
        <v>489</v>
      </c>
      <c r="F64" s="319" t="s">
        <v>182</v>
      </c>
      <c r="G64" s="5">
        <v>9</v>
      </c>
      <c r="H64" s="7" t="s">
        <v>181</v>
      </c>
      <c r="I64" s="5">
        <v>242</v>
      </c>
      <c r="J64" s="791"/>
      <c r="K64" s="45">
        <v>3</v>
      </c>
      <c r="L64" s="7" t="s">
        <v>31</v>
      </c>
      <c r="M64" s="187">
        <v>269</v>
      </c>
      <c r="N64" s="187">
        <f t="shared" si="1"/>
        <v>807</v>
      </c>
      <c r="O64" s="765"/>
      <c r="P64" s="19">
        <v>0.1</v>
      </c>
      <c r="Q64" s="19">
        <v>0.4</v>
      </c>
      <c r="R64" s="19">
        <v>0.1</v>
      </c>
      <c r="S64" s="19">
        <v>0.4</v>
      </c>
      <c r="T64" s="45"/>
      <c r="U64" s="21" t="s">
        <v>514</v>
      </c>
      <c r="V64" s="774"/>
    </row>
    <row r="65" spans="2:22" x14ac:dyDescent="0.25">
      <c r="B65" s="15">
        <v>23</v>
      </c>
      <c r="C65" s="16">
        <v>21401</v>
      </c>
      <c r="D65" s="11" t="s">
        <v>496</v>
      </c>
      <c r="E65" s="318" t="s">
        <v>489</v>
      </c>
      <c r="F65" s="319" t="s">
        <v>182</v>
      </c>
      <c r="G65" s="5">
        <v>9</v>
      </c>
      <c r="H65" s="7" t="s">
        <v>181</v>
      </c>
      <c r="I65" s="5">
        <v>242</v>
      </c>
      <c r="J65" s="791"/>
      <c r="K65" s="45">
        <v>6</v>
      </c>
      <c r="L65" s="7" t="s">
        <v>31</v>
      </c>
      <c r="M65" s="187">
        <v>866</v>
      </c>
      <c r="N65" s="187">
        <f t="shared" si="1"/>
        <v>5196</v>
      </c>
      <c r="O65" s="765"/>
      <c r="P65" s="19">
        <v>0.1</v>
      </c>
      <c r="Q65" s="19">
        <v>0.4</v>
      </c>
      <c r="R65" s="19">
        <v>0.1</v>
      </c>
      <c r="S65" s="19">
        <v>0.4</v>
      </c>
      <c r="T65" s="45"/>
      <c r="U65" s="21" t="s">
        <v>514</v>
      </c>
      <c r="V65" s="774"/>
    </row>
    <row r="66" spans="2:22" x14ac:dyDescent="0.25">
      <c r="B66" s="15">
        <v>24</v>
      </c>
      <c r="C66" s="16">
        <v>21401</v>
      </c>
      <c r="D66" s="11" t="s">
        <v>57</v>
      </c>
      <c r="E66" s="318" t="s">
        <v>489</v>
      </c>
      <c r="F66" s="319" t="s">
        <v>182</v>
      </c>
      <c r="G66" s="5">
        <v>9</v>
      </c>
      <c r="H66" s="7" t="s">
        <v>181</v>
      </c>
      <c r="I66" s="5">
        <v>242</v>
      </c>
      <c r="J66" s="791"/>
      <c r="K66" s="578">
        <v>6</v>
      </c>
      <c r="L66" s="7" t="s">
        <v>31</v>
      </c>
      <c r="M66" s="187">
        <v>219</v>
      </c>
      <c r="N66" s="187">
        <f t="shared" si="1"/>
        <v>1314</v>
      </c>
      <c r="O66" s="765"/>
      <c r="P66" s="19">
        <v>0.1</v>
      </c>
      <c r="Q66" s="19">
        <v>0.4</v>
      </c>
      <c r="R66" s="19">
        <v>0.1</v>
      </c>
      <c r="S66" s="19">
        <v>0.4</v>
      </c>
      <c r="T66" s="45"/>
      <c r="U66" s="21" t="s">
        <v>514</v>
      </c>
      <c r="V66" s="774"/>
    </row>
    <row r="67" spans="2:22" x14ac:dyDescent="0.25">
      <c r="B67" s="15">
        <v>25</v>
      </c>
      <c r="C67" s="16">
        <v>21401</v>
      </c>
      <c r="D67" s="11" t="s">
        <v>58</v>
      </c>
      <c r="E67" s="318" t="s">
        <v>489</v>
      </c>
      <c r="F67" s="319" t="s">
        <v>182</v>
      </c>
      <c r="G67" s="5">
        <v>9</v>
      </c>
      <c r="H67" s="7" t="s">
        <v>181</v>
      </c>
      <c r="I67" s="5">
        <v>242</v>
      </c>
      <c r="J67" s="791"/>
      <c r="K67" s="578">
        <v>6</v>
      </c>
      <c r="L67" s="7" t="s">
        <v>31</v>
      </c>
      <c r="M67" s="187">
        <v>300</v>
      </c>
      <c r="N67" s="187">
        <f t="shared" si="1"/>
        <v>1800</v>
      </c>
      <c r="O67" s="765"/>
      <c r="P67" s="19">
        <v>0.1</v>
      </c>
      <c r="Q67" s="19">
        <v>0.4</v>
      </c>
      <c r="R67" s="19">
        <v>0.1</v>
      </c>
      <c r="S67" s="19">
        <v>0.4</v>
      </c>
      <c r="T67" s="45"/>
      <c r="U67" s="21" t="s">
        <v>514</v>
      </c>
      <c r="V67" s="774"/>
    </row>
    <row r="68" spans="2:22" x14ac:dyDescent="0.25">
      <c r="B68" s="15">
        <v>26</v>
      </c>
      <c r="C68" s="16">
        <v>21401</v>
      </c>
      <c r="D68" s="11" t="s">
        <v>59</v>
      </c>
      <c r="E68" s="318" t="s">
        <v>489</v>
      </c>
      <c r="F68" s="319" t="s">
        <v>182</v>
      </c>
      <c r="G68" s="5">
        <v>9</v>
      </c>
      <c r="H68" s="7" t="s">
        <v>181</v>
      </c>
      <c r="I68" s="5">
        <v>242</v>
      </c>
      <c r="J68" s="791"/>
      <c r="K68" s="578">
        <v>6</v>
      </c>
      <c r="L68" s="7" t="s">
        <v>31</v>
      </c>
      <c r="M68" s="187">
        <v>129</v>
      </c>
      <c r="N68" s="187">
        <f t="shared" si="1"/>
        <v>774</v>
      </c>
      <c r="O68" s="765"/>
      <c r="P68" s="19">
        <v>0.1</v>
      </c>
      <c r="Q68" s="19">
        <v>0.4</v>
      </c>
      <c r="R68" s="19">
        <v>0.1</v>
      </c>
      <c r="S68" s="19">
        <v>0.4</v>
      </c>
      <c r="T68" s="45"/>
      <c r="U68" s="21" t="s">
        <v>514</v>
      </c>
      <c r="V68" s="774"/>
    </row>
    <row r="69" spans="2:22" ht="24" x14ac:dyDescent="0.25">
      <c r="B69" s="15">
        <v>27</v>
      </c>
      <c r="C69" s="16">
        <v>21401</v>
      </c>
      <c r="D69" s="11" t="s">
        <v>60</v>
      </c>
      <c r="E69" s="318" t="s">
        <v>489</v>
      </c>
      <c r="F69" s="319" t="s">
        <v>182</v>
      </c>
      <c r="G69" s="5">
        <v>9</v>
      </c>
      <c r="H69" s="7" t="s">
        <v>181</v>
      </c>
      <c r="I69" s="5">
        <v>242</v>
      </c>
      <c r="J69" s="791"/>
      <c r="K69" s="578">
        <v>3</v>
      </c>
      <c r="L69" s="7" t="s">
        <v>31</v>
      </c>
      <c r="M69" s="187">
        <v>1699</v>
      </c>
      <c r="N69" s="187">
        <f t="shared" si="1"/>
        <v>5097</v>
      </c>
      <c r="O69" s="765"/>
      <c r="P69" s="19">
        <v>0.1</v>
      </c>
      <c r="Q69" s="19">
        <v>0.4</v>
      </c>
      <c r="R69" s="19">
        <v>0.1</v>
      </c>
      <c r="S69" s="19">
        <v>0.4</v>
      </c>
      <c r="T69" s="45"/>
      <c r="U69" s="21" t="s">
        <v>514</v>
      </c>
      <c r="V69" s="774"/>
    </row>
    <row r="70" spans="2:22" ht="24" x14ac:dyDescent="0.25">
      <c r="B70" s="15">
        <v>28</v>
      </c>
      <c r="C70" s="16">
        <v>21401</v>
      </c>
      <c r="D70" s="11" t="s">
        <v>495</v>
      </c>
      <c r="E70" s="318" t="s">
        <v>489</v>
      </c>
      <c r="F70" s="319" t="s">
        <v>182</v>
      </c>
      <c r="G70" s="5">
        <v>9</v>
      </c>
      <c r="H70" s="7" t="s">
        <v>181</v>
      </c>
      <c r="I70" s="5">
        <v>242</v>
      </c>
      <c r="J70" s="791"/>
      <c r="K70" s="578">
        <v>3</v>
      </c>
      <c r="L70" s="7" t="s">
        <v>31</v>
      </c>
      <c r="M70" s="187">
        <v>1573.47</v>
      </c>
      <c r="N70" s="187">
        <f t="shared" si="1"/>
        <v>4720.41</v>
      </c>
      <c r="O70" s="765"/>
      <c r="P70" s="19">
        <v>0.1</v>
      </c>
      <c r="Q70" s="19">
        <v>0.4</v>
      </c>
      <c r="R70" s="19">
        <v>0.1</v>
      </c>
      <c r="S70" s="19">
        <v>0.4</v>
      </c>
      <c r="T70" s="45"/>
      <c r="U70" s="21" t="s">
        <v>514</v>
      </c>
      <c r="V70" s="774"/>
    </row>
    <row r="71" spans="2:22" ht="15.75" thickBot="1" x14ac:dyDescent="0.3">
      <c r="B71" s="22">
        <v>29</v>
      </c>
      <c r="C71" s="23">
        <v>21401</v>
      </c>
      <c r="D71" s="178" t="s">
        <v>61</v>
      </c>
      <c r="E71" s="318" t="s">
        <v>489</v>
      </c>
      <c r="F71" s="319" t="s">
        <v>182</v>
      </c>
      <c r="G71" s="5">
        <v>9</v>
      </c>
      <c r="H71" s="7" t="s">
        <v>181</v>
      </c>
      <c r="I71" s="5">
        <v>242</v>
      </c>
      <c r="J71" s="792"/>
      <c r="K71" s="579">
        <v>12</v>
      </c>
      <c r="L71" s="174" t="s">
        <v>31</v>
      </c>
      <c r="M71" s="192">
        <v>63</v>
      </c>
      <c r="N71" s="192">
        <f t="shared" si="1"/>
        <v>756</v>
      </c>
      <c r="O71" s="765"/>
      <c r="P71" s="19">
        <v>0.1</v>
      </c>
      <c r="Q71" s="19">
        <v>0.4</v>
      </c>
      <c r="R71" s="19">
        <v>0.1</v>
      </c>
      <c r="S71" s="19">
        <v>0.4</v>
      </c>
      <c r="T71" s="45"/>
      <c r="U71" s="21" t="s">
        <v>514</v>
      </c>
      <c r="V71" s="774"/>
    </row>
    <row r="72" spans="2:22" ht="15.75" thickTop="1" x14ac:dyDescent="0.25">
      <c r="B72" s="27"/>
      <c r="C72" s="37"/>
      <c r="D72" s="36"/>
      <c r="E72" s="329"/>
      <c r="F72" s="330"/>
      <c r="G72" s="12"/>
      <c r="H72" s="12"/>
      <c r="I72" s="12"/>
      <c r="J72" s="331"/>
      <c r="K72" s="340"/>
      <c r="L72" s="38"/>
      <c r="M72" s="317"/>
      <c r="N72" s="69"/>
      <c r="O72" s="334"/>
      <c r="P72" s="32"/>
      <c r="Q72" s="32"/>
      <c r="R72" s="32"/>
      <c r="S72" s="32"/>
      <c r="T72" s="47"/>
      <c r="U72" s="34" t="s">
        <v>99</v>
      </c>
      <c r="V72" s="14"/>
    </row>
    <row r="73" spans="2:22" x14ac:dyDescent="0.25">
      <c r="B73" s="27"/>
      <c r="C73" s="37"/>
      <c r="D73" s="36"/>
      <c r="E73" s="329"/>
      <c r="F73" s="330"/>
      <c r="G73" s="12"/>
      <c r="H73" s="12"/>
      <c r="I73" s="12"/>
      <c r="J73" s="331"/>
      <c r="K73" s="340"/>
      <c r="L73" s="38"/>
      <c r="M73" s="317"/>
      <c r="N73" s="69"/>
      <c r="O73" s="334"/>
      <c r="P73" s="32"/>
      <c r="Q73" s="32"/>
      <c r="R73" s="32"/>
      <c r="S73" s="32"/>
      <c r="T73" s="47"/>
      <c r="U73" s="34"/>
      <c r="V73" s="14"/>
    </row>
    <row r="74" spans="2:22" x14ac:dyDescent="0.25">
      <c r="B74" s="27"/>
      <c r="C74" s="37"/>
      <c r="D74" s="36"/>
      <c r="E74" s="329"/>
      <c r="F74" s="330"/>
      <c r="G74" s="12"/>
      <c r="H74" s="12"/>
      <c r="I74" s="12"/>
      <c r="J74" s="331"/>
      <c r="K74" s="340"/>
      <c r="L74" s="38"/>
      <c r="M74" s="317"/>
      <c r="N74" s="69">
        <f>SUM(N43:N73)</f>
        <v>206961.15</v>
      </c>
      <c r="O74" s="334"/>
      <c r="P74" s="32"/>
      <c r="Q74" s="32"/>
      <c r="R74" s="32"/>
      <c r="S74" s="32"/>
      <c r="T74" s="47"/>
      <c r="U74" s="34"/>
      <c r="V74" s="14"/>
    </row>
    <row r="75" spans="2:22" x14ac:dyDescent="0.25">
      <c r="B75" s="27"/>
      <c r="C75" s="37"/>
      <c r="D75" s="36"/>
      <c r="E75" s="329"/>
      <c r="F75" s="330"/>
      <c r="G75" s="12"/>
      <c r="H75" s="12"/>
      <c r="I75" s="12"/>
      <c r="J75" s="331"/>
      <c r="K75" s="340"/>
      <c r="L75" s="38"/>
      <c r="M75" s="317"/>
      <c r="N75" s="69"/>
      <c r="O75" s="334"/>
      <c r="P75" s="32"/>
      <c r="Q75" s="32"/>
      <c r="R75" s="32"/>
      <c r="S75" s="32"/>
      <c r="T75" s="47"/>
      <c r="U75" s="34"/>
      <c r="V75" s="14"/>
    </row>
    <row r="76" spans="2:22" x14ac:dyDescent="0.25">
      <c r="B76" s="27"/>
      <c r="C76" s="37"/>
      <c r="D76" s="36"/>
      <c r="E76" s="329"/>
      <c r="F76" s="330"/>
      <c r="G76" s="12"/>
      <c r="H76" s="12"/>
      <c r="I76" s="12"/>
      <c r="J76" s="331"/>
      <c r="K76" s="340"/>
      <c r="L76" s="38"/>
      <c r="M76" s="317"/>
      <c r="N76" s="69"/>
      <c r="O76" s="334"/>
      <c r="P76" s="32"/>
      <c r="Q76" s="32"/>
      <c r="R76" s="32"/>
      <c r="S76" s="32"/>
      <c r="T76" s="47"/>
      <c r="U76" s="34"/>
      <c r="V76" s="14"/>
    </row>
    <row r="77" spans="2:22" x14ac:dyDescent="0.25">
      <c r="B77" s="27"/>
      <c r="C77" s="37"/>
      <c r="D77" s="36"/>
      <c r="E77" s="329"/>
      <c r="F77" s="330"/>
      <c r="G77" s="12"/>
      <c r="H77" s="12"/>
      <c r="I77" s="12"/>
      <c r="J77" s="331"/>
      <c r="K77" s="340"/>
      <c r="L77" s="38"/>
      <c r="M77" s="317"/>
      <c r="N77" s="69"/>
      <c r="O77" s="334"/>
      <c r="P77" s="32"/>
      <c r="Q77" s="32"/>
      <c r="R77" s="32"/>
      <c r="S77" s="32"/>
      <c r="T77" s="47"/>
      <c r="U77" s="34"/>
      <c r="V77" s="14"/>
    </row>
    <row r="78" spans="2:22" x14ac:dyDescent="0.25">
      <c r="B78" s="27"/>
      <c r="C78" s="37"/>
      <c r="D78" s="36"/>
      <c r="E78" s="36"/>
      <c r="F78" s="36"/>
      <c r="G78" s="38"/>
      <c r="H78" s="38"/>
      <c r="I78" s="38"/>
      <c r="J78" s="38"/>
      <c r="K78" s="37"/>
      <c r="L78" s="38"/>
      <c r="M78" s="317"/>
      <c r="N78" s="341"/>
      <c r="O78" s="31"/>
      <c r="P78" s="32"/>
      <c r="Q78" s="32"/>
      <c r="R78" s="32"/>
      <c r="S78" s="32"/>
      <c r="T78" s="47"/>
      <c r="U78" s="34"/>
      <c r="V78" s="14"/>
    </row>
    <row r="79" spans="2:22" x14ac:dyDescent="0.25">
      <c r="B79" s="27"/>
      <c r="C79" s="37"/>
      <c r="D79" s="36"/>
      <c r="E79" s="36"/>
      <c r="F79" s="36"/>
      <c r="G79" s="38"/>
      <c r="H79" s="38"/>
      <c r="I79" s="38"/>
      <c r="J79" s="38"/>
      <c r="K79" s="37"/>
      <c r="L79" s="38"/>
      <c r="M79" s="317"/>
      <c r="N79" s="341"/>
      <c r="O79" s="31"/>
      <c r="P79" s="32"/>
      <c r="Q79" s="32"/>
      <c r="R79" s="32"/>
      <c r="S79" s="32"/>
      <c r="T79" s="47"/>
      <c r="U79" s="34"/>
      <c r="V79" s="14"/>
    </row>
    <row r="80" spans="2:22" x14ac:dyDescent="0.25">
      <c r="B80" s="706" t="s">
        <v>0</v>
      </c>
      <c r="C80" s="706"/>
      <c r="D80" s="706"/>
      <c r="E80" s="706"/>
      <c r="F80" s="706"/>
      <c r="G80" s="706"/>
      <c r="H80" s="706"/>
      <c r="I80" s="706"/>
      <c r="J80" s="706"/>
      <c r="K80" s="706"/>
      <c r="L80" s="706"/>
      <c r="M80" s="706"/>
      <c r="N80" s="706"/>
      <c r="O80" s="706"/>
      <c r="P80" s="706"/>
      <c r="Q80" s="706"/>
      <c r="R80" s="706"/>
      <c r="S80" s="706"/>
      <c r="T80" s="706"/>
      <c r="U80" s="706"/>
      <c r="V80" s="706"/>
    </row>
    <row r="81" spans="2:22" x14ac:dyDescent="0.25">
      <c r="B81" s="713" t="s">
        <v>1</v>
      </c>
      <c r="C81" s="713"/>
      <c r="D81" s="713"/>
      <c r="E81" s="713"/>
      <c r="F81" s="713"/>
      <c r="G81" s="713"/>
      <c r="H81" s="713"/>
      <c r="I81" s="713"/>
      <c r="J81" s="713"/>
      <c r="K81" s="713"/>
      <c r="L81" s="713"/>
      <c r="M81" s="713"/>
      <c r="N81" s="713"/>
      <c r="O81" s="713"/>
      <c r="P81" s="713"/>
      <c r="Q81" s="713"/>
      <c r="R81" s="713"/>
      <c r="S81" s="713"/>
      <c r="T81" s="713"/>
      <c r="U81" s="713"/>
      <c r="V81" s="713"/>
    </row>
    <row r="82" spans="2:22" x14ac:dyDescent="0.25">
      <c r="B82" s="713" t="s">
        <v>2</v>
      </c>
      <c r="C82" s="713"/>
      <c r="D82" s="713"/>
      <c r="E82" s="713"/>
      <c r="F82" s="713"/>
      <c r="G82" s="713"/>
      <c r="H82" s="713"/>
      <c r="I82" s="713"/>
      <c r="J82" s="713"/>
      <c r="K82" s="713"/>
      <c r="L82" s="713"/>
      <c r="M82" s="713"/>
      <c r="N82" s="713"/>
      <c r="O82" s="713"/>
      <c r="P82" s="713"/>
      <c r="Q82" s="713"/>
      <c r="R82" s="713"/>
      <c r="S82" s="713"/>
      <c r="T82" s="713"/>
      <c r="U82" s="713"/>
      <c r="V82" s="713"/>
    </row>
    <row r="83" spans="2:22" x14ac:dyDescent="0.25">
      <c r="B83" s="713" t="s">
        <v>3</v>
      </c>
      <c r="C83" s="713"/>
      <c r="D83" s="713"/>
      <c r="E83" s="713"/>
      <c r="F83" s="713"/>
      <c r="G83" s="713"/>
      <c r="H83" s="713"/>
      <c r="I83" s="713"/>
      <c r="J83" s="713"/>
      <c r="K83" s="713"/>
      <c r="L83" s="713"/>
      <c r="M83" s="713"/>
      <c r="N83" s="713"/>
      <c r="O83" s="713"/>
      <c r="P83" s="713"/>
      <c r="Q83" s="713"/>
      <c r="R83" s="713"/>
      <c r="S83" s="713"/>
      <c r="T83" s="713"/>
      <c r="U83" s="713"/>
      <c r="V83" s="713"/>
    </row>
    <row r="84" spans="2:22" x14ac:dyDescent="0.25">
      <c r="B84" s="713" t="s">
        <v>494</v>
      </c>
      <c r="C84" s="713"/>
      <c r="D84" s="713"/>
      <c r="E84" s="713"/>
      <c r="F84" s="713"/>
      <c r="G84" s="713"/>
      <c r="H84" s="713"/>
      <c r="I84" s="713"/>
      <c r="J84" s="713"/>
      <c r="K84" s="713"/>
      <c r="L84" s="713"/>
      <c r="M84" s="713"/>
      <c r="N84" s="713"/>
      <c r="O84" s="713"/>
      <c r="P84" s="713"/>
      <c r="Q84" s="713"/>
      <c r="R84" s="713"/>
      <c r="S84" s="713"/>
      <c r="T84" s="713"/>
      <c r="U84" s="713"/>
      <c r="V84" s="713"/>
    </row>
    <row r="85" spans="2:22" x14ac:dyDescent="0.25">
      <c r="B85" s="726" t="s">
        <v>4</v>
      </c>
      <c r="C85" s="726"/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6"/>
    </row>
    <row r="86" spans="2:22" x14ac:dyDescent="0.25">
      <c r="B86" s="697" t="s">
        <v>49</v>
      </c>
      <c r="C86" s="697"/>
      <c r="D86" s="697"/>
      <c r="E86" s="697"/>
      <c r="F86" s="697"/>
      <c r="G86" s="697"/>
      <c r="H86" s="697"/>
      <c r="I86" s="697"/>
      <c r="J86" s="697"/>
      <c r="K86" s="697"/>
      <c r="L86" s="697"/>
      <c r="M86" s="697"/>
      <c r="N86" s="697"/>
      <c r="O86" s="697"/>
      <c r="P86" s="697"/>
      <c r="Q86" s="697"/>
      <c r="R86" s="697"/>
      <c r="S86" s="697"/>
      <c r="T86" s="697"/>
      <c r="U86" s="697"/>
      <c r="V86" s="697"/>
    </row>
    <row r="87" spans="2:22" ht="18.75" thickBot="1" x14ac:dyDescent="0.3">
      <c r="B87" s="2"/>
      <c r="C87" s="2"/>
      <c r="D87" s="3"/>
      <c r="E87" s="3"/>
      <c r="F87" s="3"/>
      <c r="G87" s="3"/>
      <c r="H87" s="3"/>
      <c r="I87" s="3"/>
      <c r="J87" s="3"/>
      <c r="K87" s="3"/>
      <c r="L87" s="4"/>
      <c r="M87" s="3"/>
      <c r="N87" s="3"/>
      <c r="O87" s="3"/>
      <c r="P87" s="3"/>
      <c r="Q87" s="3"/>
      <c r="R87" s="3"/>
      <c r="S87" s="3"/>
      <c r="T87" s="2"/>
      <c r="U87" s="2"/>
      <c r="V87" s="2"/>
    </row>
    <row r="88" spans="2:22" ht="15.75" customHeight="1" thickTop="1" x14ac:dyDescent="0.25">
      <c r="B88" s="698" t="s">
        <v>6</v>
      </c>
      <c r="C88" s="700" t="s">
        <v>7</v>
      </c>
      <c r="D88" s="702" t="s">
        <v>8</v>
      </c>
      <c r="E88" s="702" t="s">
        <v>177</v>
      </c>
      <c r="F88" s="702" t="s">
        <v>178</v>
      </c>
      <c r="G88" s="702" t="s">
        <v>9</v>
      </c>
      <c r="H88" s="702" t="s">
        <v>10</v>
      </c>
      <c r="I88" s="312"/>
      <c r="J88" s="702" t="s">
        <v>179</v>
      </c>
      <c r="K88" s="702" t="s">
        <v>11</v>
      </c>
      <c r="L88" s="700" t="s">
        <v>12</v>
      </c>
      <c r="M88" s="704" t="s">
        <v>13</v>
      </c>
      <c r="N88" s="704" t="s">
        <v>14</v>
      </c>
      <c r="O88" s="704" t="s">
        <v>15</v>
      </c>
      <c r="P88" s="715" t="s">
        <v>16</v>
      </c>
      <c r="Q88" s="716"/>
      <c r="R88" s="716"/>
      <c r="S88" s="717"/>
      <c r="T88" s="721" t="s">
        <v>17</v>
      </c>
      <c r="U88" s="722"/>
      <c r="V88" s="708" t="s">
        <v>18</v>
      </c>
    </row>
    <row r="89" spans="2:22" x14ac:dyDescent="0.25">
      <c r="B89" s="699"/>
      <c r="C89" s="701"/>
      <c r="D89" s="703"/>
      <c r="E89" s="765"/>
      <c r="F89" s="765"/>
      <c r="G89" s="703"/>
      <c r="H89" s="703"/>
      <c r="I89" s="313"/>
      <c r="J89" s="765"/>
      <c r="K89" s="703"/>
      <c r="L89" s="701"/>
      <c r="M89" s="705"/>
      <c r="N89" s="705"/>
      <c r="O89" s="705"/>
      <c r="P89" s="718"/>
      <c r="Q89" s="719"/>
      <c r="R89" s="719"/>
      <c r="S89" s="720"/>
      <c r="T89" s="723"/>
      <c r="U89" s="724"/>
      <c r="V89" s="709"/>
    </row>
    <row r="90" spans="2:22" ht="48" x14ac:dyDescent="0.25">
      <c r="B90" s="699"/>
      <c r="C90" s="701"/>
      <c r="D90" s="703"/>
      <c r="E90" s="765"/>
      <c r="F90" s="765"/>
      <c r="G90" s="703"/>
      <c r="H90" s="703"/>
      <c r="I90" s="313" t="s">
        <v>180</v>
      </c>
      <c r="J90" s="765"/>
      <c r="K90" s="703"/>
      <c r="L90" s="701"/>
      <c r="M90" s="705"/>
      <c r="N90" s="705"/>
      <c r="O90" s="705"/>
      <c r="P90" s="738" t="s">
        <v>19</v>
      </c>
      <c r="Q90" s="738" t="s">
        <v>20</v>
      </c>
      <c r="R90" s="738" t="s">
        <v>21</v>
      </c>
      <c r="S90" s="738" t="s">
        <v>22</v>
      </c>
      <c r="T90" s="740" t="s">
        <v>23</v>
      </c>
      <c r="U90" s="740" t="s">
        <v>24</v>
      </c>
      <c r="V90" s="709"/>
    </row>
    <row r="91" spans="2:22" ht="15.75" thickBot="1" x14ac:dyDescent="0.3">
      <c r="B91" s="727"/>
      <c r="C91" s="725"/>
      <c r="D91" s="707"/>
      <c r="E91" s="766"/>
      <c r="F91" s="766"/>
      <c r="G91" s="707"/>
      <c r="H91" s="707"/>
      <c r="I91" s="314"/>
      <c r="J91" s="766"/>
      <c r="K91" s="707"/>
      <c r="L91" s="725"/>
      <c r="M91" s="696"/>
      <c r="N91" s="696"/>
      <c r="O91" s="696"/>
      <c r="P91" s="739"/>
      <c r="Q91" s="739"/>
      <c r="R91" s="739"/>
      <c r="S91" s="739"/>
      <c r="T91" s="741"/>
      <c r="U91" s="741"/>
      <c r="V91" s="709"/>
    </row>
    <row r="92" spans="2:22" ht="15" customHeight="1" x14ac:dyDescent="0.25">
      <c r="B92" s="52">
        <v>30</v>
      </c>
      <c r="C92" s="53">
        <v>21401</v>
      </c>
      <c r="D92" s="138" t="s">
        <v>62</v>
      </c>
      <c r="E92" s="318" t="s">
        <v>489</v>
      </c>
      <c r="F92" s="319" t="s">
        <v>182</v>
      </c>
      <c r="G92" s="5">
        <v>9</v>
      </c>
      <c r="H92" s="166" t="s">
        <v>181</v>
      </c>
      <c r="I92" s="5">
        <v>242</v>
      </c>
      <c r="J92" s="790" t="s">
        <v>522</v>
      </c>
      <c r="K92" s="538">
        <v>31</v>
      </c>
      <c r="L92" s="5" t="s">
        <v>31</v>
      </c>
      <c r="M92" s="209">
        <v>63</v>
      </c>
      <c r="N92" s="209">
        <f>M92*K92</f>
        <v>1953</v>
      </c>
      <c r="O92" s="783" t="s">
        <v>183</v>
      </c>
      <c r="P92" s="402">
        <v>0.1</v>
      </c>
      <c r="Q92" s="402">
        <v>0.4</v>
      </c>
      <c r="R92" s="402">
        <v>0.1</v>
      </c>
      <c r="S92" s="402">
        <v>0.4</v>
      </c>
      <c r="T92" s="403"/>
      <c r="U92" s="298" t="s">
        <v>514</v>
      </c>
      <c r="V92" s="787" t="s">
        <v>523</v>
      </c>
    </row>
    <row r="93" spans="2:22" ht="24" x14ac:dyDescent="0.25">
      <c r="B93" s="15">
        <v>31</v>
      </c>
      <c r="C93" s="16">
        <v>21401</v>
      </c>
      <c r="D93" s="11" t="s">
        <v>63</v>
      </c>
      <c r="E93" s="318" t="s">
        <v>489</v>
      </c>
      <c r="F93" s="319" t="s">
        <v>182</v>
      </c>
      <c r="G93" s="5">
        <v>9</v>
      </c>
      <c r="H93" s="7" t="s">
        <v>181</v>
      </c>
      <c r="I93" s="5">
        <v>242</v>
      </c>
      <c r="J93" s="791"/>
      <c r="K93" s="580">
        <v>7</v>
      </c>
      <c r="L93" s="7" t="s">
        <v>31</v>
      </c>
      <c r="M93" s="187">
        <v>445</v>
      </c>
      <c r="N93" s="187">
        <f>M93*K93</f>
        <v>3115</v>
      </c>
      <c r="O93" s="784"/>
      <c r="P93" s="19">
        <v>0.1</v>
      </c>
      <c r="Q93" s="19">
        <v>0.4</v>
      </c>
      <c r="R93" s="19">
        <v>0.1</v>
      </c>
      <c r="S93" s="19">
        <v>0.4</v>
      </c>
      <c r="T93" s="45"/>
      <c r="U93" s="21" t="s">
        <v>514</v>
      </c>
      <c r="V93" s="787"/>
    </row>
    <row r="94" spans="2:22" ht="24" x14ac:dyDescent="0.25">
      <c r="B94" s="15">
        <v>32</v>
      </c>
      <c r="C94" s="16">
        <v>21401</v>
      </c>
      <c r="D94" s="11" t="s">
        <v>64</v>
      </c>
      <c r="E94" s="318" t="s">
        <v>489</v>
      </c>
      <c r="F94" s="319" t="s">
        <v>182</v>
      </c>
      <c r="G94" s="5">
        <v>9</v>
      </c>
      <c r="H94" s="7" t="s">
        <v>181</v>
      </c>
      <c r="I94" s="5">
        <v>242</v>
      </c>
      <c r="J94" s="791"/>
      <c r="K94" s="580">
        <v>7</v>
      </c>
      <c r="L94" s="7" t="s">
        <v>31</v>
      </c>
      <c r="M94" s="187">
        <v>445</v>
      </c>
      <c r="N94" s="187">
        <f t="shared" ref="N94:N114" si="2">M94*K94</f>
        <v>3115</v>
      </c>
      <c r="O94" s="784"/>
      <c r="P94" s="19">
        <v>0.1</v>
      </c>
      <c r="Q94" s="19">
        <v>0.4</v>
      </c>
      <c r="R94" s="19">
        <v>0.1</v>
      </c>
      <c r="S94" s="19">
        <v>0.4</v>
      </c>
      <c r="T94" s="45"/>
      <c r="U94" s="21" t="s">
        <v>514</v>
      </c>
      <c r="V94" s="787"/>
    </row>
    <row r="95" spans="2:22" ht="24" x14ac:dyDescent="0.25">
      <c r="B95" s="15">
        <v>33</v>
      </c>
      <c r="C95" s="16">
        <v>21401</v>
      </c>
      <c r="D95" s="11" t="s">
        <v>313</v>
      </c>
      <c r="E95" s="318" t="s">
        <v>489</v>
      </c>
      <c r="F95" s="319" t="s">
        <v>182</v>
      </c>
      <c r="G95" s="5">
        <v>9</v>
      </c>
      <c r="H95" s="7" t="s">
        <v>181</v>
      </c>
      <c r="I95" s="5">
        <v>242</v>
      </c>
      <c r="J95" s="791"/>
      <c r="K95" s="580">
        <v>7</v>
      </c>
      <c r="L95" s="7" t="s">
        <v>31</v>
      </c>
      <c r="M95" s="187">
        <v>489</v>
      </c>
      <c r="N95" s="187">
        <f t="shared" si="2"/>
        <v>3423</v>
      </c>
      <c r="O95" s="784"/>
      <c r="P95" s="19">
        <v>0.1</v>
      </c>
      <c r="Q95" s="19">
        <v>0.4</v>
      </c>
      <c r="R95" s="19">
        <v>0.1</v>
      </c>
      <c r="S95" s="19">
        <v>0.4</v>
      </c>
      <c r="T95" s="45"/>
      <c r="U95" s="21" t="s">
        <v>514</v>
      </c>
      <c r="V95" s="787"/>
    </row>
    <row r="96" spans="2:22" x14ac:dyDescent="0.25">
      <c r="B96" s="15">
        <v>34</v>
      </c>
      <c r="C96" s="16">
        <v>21401</v>
      </c>
      <c r="D96" s="11" t="s">
        <v>314</v>
      </c>
      <c r="E96" s="318" t="s">
        <v>489</v>
      </c>
      <c r="F96" s="319" t="s">
        <v>182</v>
      </c>
      <c r="G96" s="5">
        <v>9</v>
      </c>
      <c r="H96" s="7" t="s">
        <v>181</v>
      </c>
      <c r="I96" s="5">
        <v>242</v>
      </c>
      <c r="J96" s="791"/>
      <c r="K96" s="580">
        <v>13</v>
      </c>
      <c r="L96" s="7" t="s">
        <v>31</v>
      </c>
      <c r="M96" s="187">
        <v>13.5</v>
      </c>
      <c r="N96" s="187">
        <f t="shared" si="2"/>
        <v>175.5</v>
      </c>
      <c r="O96" s="784"/>
      <c r="P96" s="19">
        <v>0.1</v>
      </c>
      <c r="Q96" s="19">
        <v>0.4</v>
      </c>
      <c r="R96" s="19">
        <v>0.1</v>
      </c>
      <c r="S96" s="19">
        <v>0.4</v>
      </c>
      <c r="T96" s="45"/>
      <c r="U96" s="21" t="s">
        <v>514</v>
      </c>
      <c r="V96" s="787"/>
    </row>
    <row r="97" spans="2:22" x14ac:dyDescent="0.25">
      <c r="B97" s="15">
        <v>35</v>
      </c>
      <c r="C97" s="16">
        <v>21401</v>
      </c>
      <c r="D97" s="11" t="s">
        <v>315</v>
      </c>
      <c r="E97" s="318" t="s">
        <v>489</v>
      </c>
      <c r="F97" s="319" t="s">
        <v>182</v>
      </c>
      <c r="G97" s="5">
        <v>9</v>
      </c>
      <c r="H97" s="7" t="s">
        <v>181</v>
      </c>
      <c r="I97" s="5">
        <v>242</v>
      </c>
      <c r="J97" s="791"/>
      <c r="K97" s="580">
        <v>16</v>
      </c>
      <c r="L97" s="7" t="s">
        <v>31</v>
      </c>
      <c r="M97" s="187">
        <v>11.9</v>
      </c>
      <c r="N97" s="187">
        <f t="shared" si="2"/>
        <v>190.4</v>
      </c>
      <c r="O97" s="784"/>
      <c r="P97" s="19">
        <v>0.1</v>
      </c>
      <c r="Q97" s="19">
        <v>0.4</v>
      </c>
      <c r="R97" s="19">
        <v>0.1</v>
      </c>
      <c r="S97" s="19">
        <v>0.4</v>
      </c>
      <c r="T97" s="45"/>
      <c r="U97" s="21" t="s">
        <v>514</v>
      </c>
      <c r="V97" s="787"/>
    </row>
    <row r="98" spans="2:22" ht="24" x14ac:dyDescent="0.25">
      <c r="B98" s="15">
        <v>36</v>
      </c>
      <c r="C98" s="16">
        <v>21401</v>
      </c>
      <c r="D98" s="11" t="s">
        <v>65</v>
      </c>
      <c r="E98" s="318" t="s">
        <v>489</v>
      </c>
      <c r="F98" s="319" t="s">
        <v>182</v>
      </c>
      <c r="G98" s="5">
        <v>9</v>
      </c>
      <c r="H98" s="7" t="s">
        <v>181</v>
      </c>
      <c r="I98" s="5">
        <v>242</v>
      </c>
      <c r="J98" s="791"/>
      <c r="K98" s="580">
        <v>1</v>
      </c>
      <c r="L98" s="7" t="s">
        <v>31</v>
      </c>
      <c r="M98" s="187">
        <v>1240.8</v>
      </c>
      <c r="N98" s="187">
        <f t="shared" si="2"/>
        <v>1240.8</v>
      </c>
      <c r="O98" s="784"/>
      <c r="P98" s="19">
        <v>0.1</v>
      </c>
      <c r="Q98" s="19">
        <v>0.4</v>
      </c>
      <c r="R98" s="19">
        <v>0.1</v>
      </c>
      <c r="S98" s="19">
        <v>0.4</v>
      </c>
      <c r="T98" s="45"/>
      <c r="U98" s="21" t="s">
        <v>514</v>
      </c>
      <c r="V98" s="787"/>
    </row>
    <row r="99" spans="2:22" ht="24" x14ac:dyDescent="0.25">
      <c r="B99" s="15">
        <v>37</v>
      </c>
      <c r="C99" s="16">
        <v>21401</v>
      </c>
      <c r="D99" s="11" t="s">
        <v>66</v>
      </c>
      <c r="E99" s="318" t="s">
        <v>489</v>
      </c>
      <c r="F99" s="319" t="s">
        <v>182</v>
      </c>
      <c r="G99" s="5">
        <v>9</v>
      </c>
      <c r="H99" s="7" t="s">
        <v>181</v>
      </c>
      <c r="I99" s="5">
        <v>242</v>
      </c>
      <c r="J99" s="791"/>
      <c r="K99" s="580">
        <v>1</v>
      </c>
      <c r="L99" s="7" t="s">
        <v>31</v>
      </c>
      <c r="M99" s="187">
        <v>1400</v>
      </c>
      <c r="N99" s="187">
        <f t="shared" si="2"/>
        <v>1400</v>
      </c>
      <c r="O99" s="784"/>
      <c r="P99" s="19">
        <v>0.1</v>
      </c>
      <c r="Q99" s="19">
        <v>0.4</v>
      </c>
      <c r="R99" s="19">
        <v>0.1</v>
      </c>
      <c r="S99" s="19">
        <v>0.4</v>
      </c>
      <c r="T99" s="45"/>
      <c r="U99" s="21" t="s">
        <v>514</v>
      </c>
      <c r="V99" s="787"/>
    </row>
    <row r="100" spans="2:22" x14ac:dyDescent="0.25">
      <c r="B100" s="15">
        <v>38</v>
      </c>
      <c r="C100" s="16">
        <v>21401</v>
      </c>
      <c r="D100" s="11" t="s">
        <v>316</v>
      </c>
      <c r="E100" s="318" t="s">
        <v>489</v>
      </c>
      <c r="F100" s="319" t="s">
        <v>182</v>
      </c>
      <c r="G100" s="5">
        <v>9</v>
      </c>
      <c r="H100" s="7" t="s">
        <v>181</v>
      </c>
      <c r="I100" s="5">
        <v>242</v>
      </c>
      <c r="J100" s="791"/>
      <c r="K100" s="580">
        <v>13</v>
      </c>
      <c r="L100" s="7" t="s">
        <v>31</v>
      </c>
      <c r="M100" s="187">
        <v>19</v>
      </c>
      <c r="N100" s="187">
        <f t="shared" si="2"/>
        <v>247</v>
      </c>
      <c r="O100" s="784"/>
      <c r="P100" s="19">
        <v>0.1</v>
      </c>
      <c r="Q100" s="19">
        <v>0.4</v>
      </c>
      <c r="R100" s="19">
        <v>0.1</v>
      </c>
      <c r="S100" s="19">
        <v>0.4</v>
      </c>
      <c r="T100" s="45"/>
      <c r="U100" s="21" t="s">
        <v>514</v>
      </c>
      <c r="V100" s="787"/>
    </row>
    <row r="101" spans="2:22" x14ac:dyDescent="0.25">
      <c r="B101" s="15">
        <v>39</v>
      </c>
      <c r="C101" s="16">
        <v>21401</v>
      </c>
      <c r="D101" s="11" t="s">
        <v>317</v>
      </c>
      <c r="E101" s="318" t="s">
        <v>489</v>
      </c>
      <c r="F101" s="319" t="s">
        <v>182</v>
      </c>
      <c r="G101" s="5">
        <v>9</v>
      </c>
      <c r="H101" s="7" t="s">
        <v>181</v>
      </c>
      <c r="I101" s="5">
        <v>242</v>
      </c>
      <c r="J101" s="791"/>
      <c r="K101" s="580">
        <v>6</v>
      </c>
      <c r="L101" s="7" t="s">
        <v>31</v>
      </c>
      <c r="M101" s="187">
        <v>116</v>
      </c>
      <c r="N101" s="187">
        <f t="shared" si="2"/>
        <v>696</v>
      </c>
      <c r="O101" s="784"/>
      <c r="P101" s="19">
        <v>0.1</v>
      </c>
      <c r="Q101" s="19">
        <v>0.4</v>
      </c>
      <c r="R101" s="19">
        <v>0.1</v>
      </c>
      <c r="S101" s="19">
        <v>0.4</v>
      </c>
      <c r="T101" s="45"/>
      <c r="U101" s="21" t="s">
        <v>514</v>
      </c>
      <c r="V101" s="787"/>
    </row>
    <row r="102" spans="2:22" x14ac:dyDescent="0.25">
      <c r="B102" s="15">
        <v>40</v>
      </c>
      <c r="C102" s="16">
        <v>21401</v>
      </c>
      <c r="D102" s="11" t="s">
        <v>318</v>
      </c>
      <c r="E102" s="318" t="s">
        <v>489</v>
      </c>
      <c r="F102" s="319" t="s">
        <v>182</v>
      </c>
      <c r="G102" s="5">
        <v>9</v>
      </c>
      <c r="H102" s="7" t="s">
        <v>181</v>
      </c>
      <c r="I102" s="5">
        <v>242</v>
      </c>
      <c r="J102" s="791"/>
      <c r="K102" s="16">
        <v>6</v>
      </c>
      <c r="L102" s="7" t="s">
        <v>31</v>
      </c>
      <c r="M102" s="187">
        <v>250</v>
      </c>
      <c r="N102" s="187">
        <f t="shared" si="2"/>
        <v>1500</v>
      </c>
      <c r="O102" s="784"/>
      <c r="P102" s="19">
        <v>0.1</v>
      </c>
      <c r="Q102" s="19">
        <v>0.4</v>
      </c>
      <c r="R102" s="19">
        <v>0.1</v>
      </c>
      <c r="S102" s="19">
        <v>0.4</v>
      </c>
      <c r="T102" s="45"/>
      <c r="U102" s="21" t="s">
        <v>514</v>
      </c>
      <c r="V102" s="787"/>
    </row>
    <row r="103" spans="2:22" x14ac:dyDescent="0.25">
      <c r="B103" s="15">
        <v>41</v>
      </c>
      <c r="C103" s="16">
        <v>21401</v>
      </c>
      <c r="D103" s="11" t="s">
        <v>319</v>
      </c>
      <c r="E103" s="318" t="s">
        <v>489</v>
      </c>
      <c r="F103" s="319" t="s">
        <v>182</v>
      </c>
      <c r="G103" s="5">
        <v>9</v>
      </c>
      <c r="H103" s="7" t="s">
        <v>181</v>
      </c>
      <c r="I103" s="5">
        <v>242</v>
      </c>
      <c r="J103" s="791"/>
      <c r="K103" s="16">
        <v>6</v>
      </c>
      <c r="L103" s="7" t="s">
        <v>31</v>
      </c>
      <c r="M103" s="187">
        <v>109</v>
      </c>
      <c r="N103" s="187">
        <f t="shared" si="2"/>
        <v>654</v>
      </c>
      <c r="O103" s="784"/>
      <c r="P103" s="19">
        <v>0.1</v>
      </c>
      <c r="Q103" s="19">
        <v>0.4</v>
      </c>
      <c r="R103" s="19">
        <v>0.1</v>
      </c>
      <c r="S103" s="19">
        <v>0.4</v>
      </c>
      <c r="T103" s="45"/>
      <c r="U103" s="21" t="s">
        <v>514</v>
      </c>
      <c r="V103" s="787"/>
    </row>
    <row r="104" spans="2:22" x14ac:dyDescent="0.25">
      <c r="B104" s="15">
        <v>42</v>
      </c>
      <c r="C104" s="16">
        <v>21401</v>
      </c>
      <c r="D104" s="11" t="s">
        <v>320</v>
      </c>
      <c r="E104" s="318" t="s">
        <v>489</v>
      </c>
      <c r="F104" s="319" t="s">
        <v>182</v>
      </c>
      <c r="G104" s="5">
        <v>9</v>
      </c>
      <c r="H104" s="7" t="s">
        <v>181</v>
      </c>
      <c r="I104" s="5">
        <v>242</v>
      </c>
      <c r="J104" s="791"/>
      <c r="K104" s="16">
        <v>6</v>
      </c>
      <c r="L104" s="7" t="s">
        <v>31</v>
      </c>
      <c r="M104" s="187">
        <v>249</v>
      </c>
      <c r="N104" s="187">
        <f t="shared" si="2"/>
        <v>1494</v>
      </c>
      <c r="O104" s="784"/>
      <c r="P104" s="19">
        <v>0.1</v>
      </c>
      <c r="Q104" s="19">
        <v>0.4</v>
      </c>
      <c r="R104" s="19">
        <v>0.1</v>
      </c>
      <c r="S104" s="19">
        <v>0.4</v>
      </c>
      <c r="T104" s="45"/>
      <c r="U104" s="21" t="s">
        <v>514</v>
      </c>
      <c r="V104" s="787"/>
    </row>
    <row r="105" spans="2:22" x14ac:dyDescent="0.25">
      <c r="B105" s="15">
        <v>43</v>
      </c>
      <c r="C105" s="16">
        <v>21401</v>
      </c>
      <c r="D105" s="20" t="s">
        <v>321</v>
      </c>
      <c r="E105" s="318" t="s">
        <v>489</v>
      </c>
      <c r="F105" s="319" t="s">
        <v>182</v>
      </c>
      <c r="G105" s="5">
        <v>9</v>
      </c>
      <c r="H105" s="7" t="s">
        <v>181</v>
      </c>
      <c r="I105" s="5">
        <v>242</v>
      </c>
      <c r="J105" s="791"/>
      <c r="K105" s="16">
        <v>2</v>
      </c>
      <c r="L105" s="7" t="s">
        <v>31</v>
      </c>
      <c r="M105" s="167">
        <v>3495</v>
      </c>
      <c r="N105" s="187">
        <f t="shared" si="2"/>
        <v>6990</v>
      </c>
      <c r="O105" s="784"/>
      <c r="P105" s="19">
        <v>0.1</v>
      </c>
      <c r="Q105" s="19">
        <v>0.4</v>
      </c>
      <c r="R105" s="19">
        <v>0.1</v>
      </c>
      <c r="S105" s="19">
        <v>0.4</v>
      </c>
      <c r="T105" s="45"/>
      <c r="U105" s="21" t="s">
        <v>514</v>
      </c>
      <c r="V105" s="787"/>
    </row>
    <row r="106" spans="2:22" x14ac:dyDescent="0.25">
      <c r="B106" s="15">
        <v>44</v>
      </c>
      <c r="C106" s="16">
        <v>21401</v>
      </c>
      <c r="D106" s="233" t="s">
        <v>322</v>
      </c>
      <c r="E106" s="318" t="s">
        <v>489</v>
      </c>
      <c r="F106" s="319" t="s">
        <v>182</v>
      </c>
      <c r="G106" s="5">
        <v>9</v>
      </c>
      <c r="H106" s="7" t="s">
        <v>181</v>
      </c>
      <c r="I106" s="5">
        <v>242</v>
      </c>
      <c r="J106" s="791"/>
      <c r="K106" s="16">
        <v>3</v>
      </c>
      <c r="L106" s="7" t="s">
        <v>31</v>
      </c>
      <c r="M106" s="167">
        <v>1685</v>
      </c>
      <c r="N106" s="187">
        <f t="shared" si="2"/>
        <v>5055</v>
      </c>
      <c r="O106" s="784"/>
      <c r="P106" s="19">
        <v>0.1</v>
      </c>
      <c r="Q106" s="19">
        <v>0.4</v>
      </c>
      <c r="R106" s="19">
        <v>0.1</v>
      </c>
      <c r="S106" s="19">
        <v>0.4</v>
      </c>
      <c r="T106" s="45"/>
      <c r="U106" s="21" t="s">
        <v>514</v>
      </c>
      <c r="V106" s="787"/>
    </row>
    <row r="107" spans="2:22" x14ac:dyDescent="0.25">
      <c r="B107" s="15">
        <v>45</v>
      </c>
      <c r="C107" s="16">
        <v>21401</v>
      </c>
      <c r="D107" s="20" t="s">
        <v>323</v>
      </c>
      <c r="E107" s="318" t="s">
        <v>489</v>
      </c>
      <c r="F107" s="319" t="s">
        <v>182</v>
      </c>
      <c r="G107" s="5">
        <v>9</v>
      </c>
      <c r="H107" s="7" t="s">
        <v>181</v>
      </c>
      <c r="I107" s="5">
        <v>242</v>
      </c>
      <c r="J107" s="791"/>
      <c r="K107" s="16">
        <v>4</v>
      </c>
      <c r="L107" s="7" t="s">
        <v>31</v>
      </c>
      <c r="M107" s="167">
        <v>2429</v>
      </c>
      <c r="N107" s="187">
        <f t="shared" si="2"/>
        <v>9716</v>
      </c>
      <c r="O107" s="784"/>
      <c r="P107" s="19">
        <v>0.1</v>
      </c>
      <c r="Q107" s="19">
        <v>0.4</v>
      </c>
      <c r="R107" s="19">
        <v>0.1</v>
      </c>
      <c r="S107" s="19">
        <v>0.4</v>
      </c>
      <c r="T107" s="45"/>
      <c r="U107" s="21" t="s">
        <v>514</v>
      </c>
      <c r="V107" s="787"/>
    </row>
    <row r="108" spans="2:22" x14ac:dyDescent="0.25">
      <c r="B108" s="15">
        <v>46</v>
      </c>
      <c r="C108" s="16">
        <v>21401</v>
      </c>
      <c r="D108" s="20" t="s">
        <v>53</v>
      </c>
      <c r="E108" s="318" t="s">
        <v>489</v>
      </c>
      <c r="F108" s="319" t="s">
        <v>182</v>
      </c>
      <c r="G108" s="5">
        <v>9</v>
      </c>
      <c r="H108" s="7" t="s">
        <v>181</v>
      </c>
      <c r="I108" s="5">
        <v>242</v>
      </c>
      <c r="J108" s="791"/>
      <c r="K108" s="16">
        <v>3</v>
      </c>
      <c r="L108" s="7" t="s">
        <v>31</v>
      </c>
      <c r="M108" s="167">
        <v>1049</v>
      </c>
      <c r="N108" s="187">
        <f t="shared" si="2"/>
        <v>3147</v>
      </c>
      <c r="O108" s="784"/>
      <c r="P108" s="19">
        <v>0.1</v>
      </c>
      <c r="Q108" s="19">
        <v>0.4</v>
      </c>
      <c r="R108" s="19">
        <v>0.1</v>
      </c>
      <c r="S108" s="19">
        <v>0.4</v>
      </c>
      <c r="T108" s="45"/>
      <c r="U108" s="21" t="s">
        <v>514</v>
      </c>
      <c r="V108" s="787"/>
    </row>
    <row r="109" spans="2:22" x14ac:dyDescent="0.25">
      <c r="B109" s="15">
        <v>47</v>
      </c>
      <c r="C109" s="16">
        <v>21401</v>
      </c>
      <c r="D109" s="20" t="s">
        <v>324</v>
      </c>
      <c r="E109" s="318" t="s">
        <v>489</v>
      </c>
      <c r="F109" s="319" t="s">
        <v>182</v>
      </c>
      <c r="G109" s="5">
        <v>9</v>
      </c>
      <c r="H109" s="7" t="s">
        <v>181</v>
      </c>
      <c r="I109" s="5">
        <v>242</v>
      </c>
      <c r="J109" s="791"/>
      <c r="K109" s="16">
        <v>3</v>
      </c>
      <c r="L109" s="7" t="s">
        <v>31</v>
      </c>
      <c r="M109" s="167">
        <v>1350</v>
      </c>
      <c r="N109" s="187">
        <f t="shared" si="2"/>
        <v>4050</v>
      </c>
      <c r="O109" s="784"/>
      <c r="P109" s="19">
        <v>0.1</v>
      </c>
      <c r="Q109" s="19">
        <v>0.4</v>
      </c>
      <c r="R109" s="19">
        <v>0.1</v>
      </c>
      <c r="S109" s="19">
        <v>0.4</v>
      </c>
      <c r="T109" s="45"/>
      <c r="U109" s="21" t="s">
        <v>514</v>
      </c>
      <c r="V109" s="787"/>
    </row>
    <row r="110" spans="2:22" x14ac:dyDescent="0.25">
      <c r="B110" s="15">
        <v>48</v>
      </c>
      <c r="C110" s="16">
        <v>21401</v>
      </c>
      <c r="D110" s="20" t="s">
        <v>325</v>
      </c>
      <c r="E110" s="318" t="s">
        <v>489</v>
      </c>
      <c r="F110" s="319" t="s">
        <v>182</v>
      </c>
      <c r="G110" s="5">
        <v>9</v>
      </c>
      <c r="H110" s="7" t="s">
        <v>181</v>
      </c>
      <c r="I110" s="5">
        <v>242</v>
      </c>
      <c r="J110" s="791"/>
      <c r="K110" s="16">
        <v>4</v>
      </c>
      <c r="L110" s="7" t="s">
        <v>31</v>
      </c>
      <c r="M110" s="167">
        <v>3259</v>
      </c>
      <c r="N110" s="187">
        <f t="shared" si="2"/>
        <v>13036</v>
      </c>
      <c r="O110" s="784"/>
      <c r="P110" s="19">
        <v>0.1</v>
      </c>
      <c r="Q110" s="19">
        <v>0.4</v>
      </c>
      <c r="R110" s="19">
        <v>0.1</v>
      </c>
      <c r="S110" s="19">
        <v>0.4</v>
      </c>
      <c r="T110" s="45"/>
      <c r="U110" s="21" t="s">
        <v>514</v>
      </c>
      <c r="V110" s="787"/>
    </row>
    <row r="111" spans="2:22" x14ac:dyDescent="0.25">
      <c r="B111" s="15">
        <v>49</v>
      </c>
      <c r="C111" s="16">
        <v>21401</v>
      </c>
      <c r="D111" s="20" t="s">
        <v>326</v>
      </c>
      <c r="E111" s="318" t="s">
        <v>489</v>
      </c>
      <c r="F111" s="319" t="s">
        <v>182</v>
      </c>
      <c r="G111" s="5">
        <v>9</v>
      </c>
      <c r="H111" s="7" t="s">
        <v>181</v>
      </c>
      <c r="I111" s="5">
        <v>242</v>
      </c>
      <c r="J111" s="791"/>
      <c r="K111" s="16">
        <v>3</v>
      </c>
      <c r="L111" s="7" t="s">
        <v>31</v>
      </c>
      <c r="M111" s="167">
        <v>2079</v>
      </c>
      <c r="N111" s="187">
        <f t="shared" si="2"/>
        <v>6237</v>
      </c>
      <c r="O111" s="784"/>
      <c r="P111" s="19">
        <v>0.1</v>
      </c>
      <c r="Q111" s="19">
        <v>0.4</v>
      </c>
      <c r="R111" s="19">
        <v>0.1</v>
      </c>
      <c r="S111" s="19">
        <v>0.4</v>
      </c>
      <c r="T111" s="45"/>
      <c r="U111" s="21" t="s">
        <v>514</v>
      </c>
      <c r="V111" s="787"/>
    </row>
    <row r="112" spans="2:22" x14ac:dyDescent="0.25">
      <c r="B112" s="15">
        <v>50</v>
      </c>
      <c r="C112" s="16">
        <v>21401</v>
      </c>
      <c r="D112" s="20" t="s">
        <v>327</v>
      </c>
      <c r="E112" s="318" t="s">
        <v>489</v>
      </c>
      <c r="F112" s="319" t="s">
        <v>182</v>
      </c>
      <c r="G112" s="5">
        <v>9</v>
      </c>
      <c r="H112" s="7" t="s">
        <v>181</v>
      </c>
      <c r="I112" s="5">
        <v>242</v>
      </c>
      <c r="J112" s="791"/>
      <c r="K112" s="16">
        <v>3</v>
      </c>
      <c r="L112" s="7" t="s">
        <v>31</v>
      </c>
      <c r="M112" s="167">
        <v>2079</v>
      </c>
      <c r="N112" s="187">
        <f t="shared" si="2"/>
        <v>6237</v>
      </c>
      <c r="O112" s="784"/>
      <c r="P112" s="19">
        <v>0.1</v>
      </c>
      <c r="Q112" s="19">
        <v>0.4</v>
      </c>
      <c r="R112" s="19">
        <v>0.1</v>
      </c>
      <c r="S112" s="19">
        <v>0.4</v>
      </c>
      <c r="T112" s="45"/>
      <c r="U112" s="21" t="s">
        <v>514</v>
      </c>
      <c r="V112" s="787"/>
    </row>
    <row r="113" spans="2:22" x14ac:dyDescent="0.25">
      <c r="B113" s="15">
        <v>51</v>
      </c>
      <c r="C113" s="16">
        <v>21401</v>
      </c>
      <c r="D113" s="20" t="s">
        <v>328</v>
      </c>
      <c r="E113" s="318" t="s">
        <v>489</v>
      </c>
      <c r="F113" s="319" t="s">
        <v>182</v>
      </c>
      <c r="G113" s="5">
        <v>9</v>
      </c>
      <c r="H113" s="7" t="s">
        <v>181</v>
      </c>
      <c r="I113" s="5">
        <v>242</v>
      </c>
      <c r="J113" s="791"/>
      <c r="K113" s="16">
        <v>3</v>
      </c>
      <c r="L113" s="7" t="s">
        <v>31</v>
      </c>
      <c r="M113" s="167">
        <v>2079</v>
      </c>
      <c r="N113" s="187">
        <f t="shared" si="2"/>
        <v>6237</v>
      </c>
      <c r="O113" s="784"/>
      <c r="P113" s="19">
        <v>0.1</v>
      </c>
      <c r="Q113" s="19">
        <v>0.4</v>
      </c>
      <c r="R113" s="19">
        <v>0.1</v>
      </c>
      <c r="S113" s="19">
        <v>0.4</v>
      </c>
      <c r="T113" s="45"/>
      <c r="U113" s="21" t="s">
        <v>514</v>
      </c>
      <c r="V113" s="787"/>
    </row>
    <row r="114" spans="2:22" x14ac:dyDescent="0.25">
      <c r="B114" s="15">
        <v>52</v>
      </c>
      <c r="C114" s="16">
        <v>21401</v>
      </c>
      <c r="D114" s="20" t="s">
        <v>329</v>
      </c>
      <c r="E114" s="318" t="s">
        <v>489</v>
      </c>
      <c r="F114" s="319" t="s">
        <v>182</v>
      </c>
      <c r="G114" s="5">
        <v>9</v>
      </c>
      <c r="H114" s="7" t="s">
        <v>181</v>
      </c>
      <c r="I114" s="5">
        <v>242</v>
      </c>
      <c r="J114" s="791"/>
      <c r="K114" s="16">
        <v>5</v>
      </c>
      <c r="L114" s="7" t="s">
        <v>31</v>
      </c>
      <c r="M114" s="167">
        <v>2079</v>
      </c>
      <c r="N114" s="187">
        <f t="shared" si="2"/>
        <v>10395</v>
      </c>
      <c r="O114" s="784"/>
      <c r="P114" s="19">
        <v>0.1</v>
      </c>
      <c r="Q114" s="19">
        <v>0.4</v>
      </c>
      <c r="R114" s="19">
        <v>0.1</v>
      </c>
      <c r="S114" s="19">
        <v>0.4</v>
      </c>
      <c r="T114" s="45"/>
      <c r="U114" s="21" t="s">
        <v>514</v>
      </c>
      <c r="V114" s="787"/>
    </row>
    <row r="115" spans="2:22" ht="15.75" thickBot="1" x14ac:dyDescent="0.3">
      <c r="B115" s="22">
        <v>53</v>
      </c>
      <c r="C115" s="23">
        <v>21401</v>
      </c>
      <c r="D115" s="146" t="s">
        <v>330</v>
      </c>
      <c r="E115" s="318" t="s">
        <v>489</v>
      </c>
      <c r="F115" s="319" t="s">
        <v>182</v>
      </c>
      <c r="G115" s="5">
        <v>9</v>
      </c>
      <c r="H115" s="7" t="s">
        <v>181</v>
      </c>
      <c r="I115" s="5">
        <v>242</v>
      </c>
      <c r="J115" s="792"/>
      <c r="K115" s="23">
        <v>2</v>
      </c>
      <c r="L115" s="174" t="s">
        <v>31</v>
      </c>
      <c r="M115" s="168">
        <v>1368.5</v>
      </c>
      <c r="N115" s="187">
        <v>2735.15</v>
      </c>
      <c r="O115" s="784"/>
      <c r="P115" s="19">
        <v>0.1</v>
      </c>
      <c r="Q115" s="19">
        <v>0.4</v>
      </c>
      <c r="R115" s="19">
        <v>0.1</v>
      </c>
      <c r="S115" s="19">
        <v>0.4</v>
      </c>
      <c r="T115" s="45"/>
      <c r="U115" s="21" t="s">
        <v>514</v>
      </c>
      <c r="V115" s="787"/>
    </row>
    <row r="116" spans="2:22" ht="15.75" thickTop="1" x14ac:dyDescent="0.25">
      <c r="B116" s="27"/>
      <c r="C116" s="37"/>
      <c r="D116" s="36"/>
      <c r="E116" s="329"/>
      <c r="F116" s="330"/>
      <c r="G116" s="12"/>
      <c r="H116" s="12"/>
      <c r="I116" s="12"/>
      <c r="J116" s="331"/>
      <c r="K116" s="337"/>
      <c r="L116" s="368"/>
      <c r="M116" s="317"/>
      <c r="N116" s="69"/>
      <c r="O116" s="369"/>
      <c r="P116" s="32"/>
      <c r="Q116" s="32"/>
      <c r="R116" s="32"/>
      <c r="S116" s="32"/>
      <c r="T116" s="47"/>
      <c r="U116" s="34" t="s">
        <v>99</v>
      </c>
      <c r="V116" s="50"/>
    </row>
    <row r="117" spans="2:22" x14ac:dyDescent="0.25">
      <c r="B117" s="27"/>
      <c r="C117" s="37"/>
      <c r="D117" s="36"/>
      <c r="E117" s="329"/>
      <c r="F117" s="330"/>
      <c r="G117" s="12"/>
      <c r="H117" s="12"/>
      <c r="I117" s="12"/>
      <c r="J117" s="331"/>
      <c r="K117" s="337"/>
      <c r="L117" s="368"/>
      <c r="M117" s="317"/>
      <c r="N117" s="69"/>
      <c r="O117" s="369"/>
      <c r="P117" s="32"/>
      <c r="Q117" s="32"/>
      <c r="R117" s="32"/>
      <c r="S117" s="32"/>
      <c r="T117" s="47"/>
      <c r="U117" s="34"/>
      <c r="V117" s="50"/>
    </row>
    <row r="118" spans="2:22" x14ac:dyDescent="0.25">
      <c r="B118" s="27"/>
      <c r="C118" s="37"/>
      <c r="D118" s="36"/>
      <c r="E118" s="329"/>
      <c r="F118" s="330"/>
      <c r="G118" s="12"/>
      <c r="H118" s="12"/>
      <c r="I118" s="12"/>
      <c r="J118" s="331"/>
      <c r="K118" s="337"/>
      <c r="L118" s="368"/>
      <c r="M118" s="317"/>
      <c r="N118" s="69"/>
      <c r="O118" s="369"/>
      <c r="P118" s="32"/>
      <c r="Q118" s="32"/>
      <c r="R118" s="32"/>
      <c r="S118" s="32"/>
      <c r="T118" s="47"/>
      <c r="U118" s="34"/>
      <c r="V118" s="50"/>
    </row>
    <row r="119" spans="2:22" x14ac:dyDescent="0.25">
      <c r="B119" s="27"/>
      <c r="C119" s="37"/>
      <c r="D119" s="36"/>
      <c r="E119" s="329"/>
      <c r="F119" s="330"/>
      <c r="G119" s="12"/>
      <c r="H119" s="12"/>
      <c r="I119" s="12"/>
      <c r="J119" s="331"/>
      <c r="K119" s="337"/>
      <c r="L119" s="368"/>
      <c r="M119" s="317"/>
      <c r="N119" s="69">
        <f>SUM(N92:N118)</f>
        <v>93038.849999999991</v>
      </c>
      <c r="O119" s="369"/>
      <c r="P119" s="32"/>
      <c r="Q119" s="32"/>
      <c r="R119" s="32"/>
      <c r="S119" s="32"/>
      <c r="T119" s="47"/>
      <c r="U119" s="34"/>
      <c r="V119" s="50"/>
    </row>
    <row r="120" spans="2:22" x14ac:dyDescent="0.25">
      <c r="B120" s="27"/>
      <c r="C120" s="37"/>
      <c r="D120" s="36"/>
      <c r="E120" s="329"/>
      <c r="F120" s="330"/>
      <c r="G120" s="12"/>
      <c r="H120" s="12"/>
      <c r="I120" s="12"/>
      <c r="J120" s="331"/>
      <c r="K120" s="337"/>
      <c r="L120" s="368"/>
      <c r="M120" s="317"/>
      <c r="N120" s="69"/>
      <c r="O120" s="369"/>
      <c r="P120" s="32"/>
      <c r="Q120" s="32"/>
      <c r="R120" s="32"/>
      <c r="S120" s="32"/>
      <c r="T120" s="47"/>
      <c r="U120" s="34"/>
      <c r="V120" s="50"/>
    </row>
    <row r="121" spans="2:22" x14ac:dyDescent="0.25">
      <c r="B121" s="27"/>
      <c r="C121" s="37"/>
      <c r="D121" s="36"/>
      <c r="E121" s="329"/>
      <c r="F121" s="330"/>
      <c r="G121" s="12"/>
      <c r="H121" s="12"/>
      <c r="I121" s="12"/>
      <c r="J121" s="331"/>
      <c r="K121" s="337"/>
      <c r="L121" s="368"/>
      <c r="M121" s="317"/>
      <c r="N121" s="69"/>
      <c r="O121" s="369"/>
      <c r="P121" s="32"/>
      <c r="Q121" s="32"/>
      <c r="R121" s="32"/>
      <c r="S121" s="32"/>
      <c r="T121" s="47"/>
      <c r="U121" s="34"/>
      <c r="V121" s="50"/>
    </row>
    <row r="122" spans="2:22" x14ac:dyDescent="0.25">
      <c r="B122" s="27"/>
      <c r="C122" s="37"/>
      <c r="D122" s="36"/>
      <c r="E122" s="329"/>
      <c r="F122" s="330"/>
      <c r="G122" s="12"/>
      <c r="H122" s="12"/>
      <c r="I122" s="12"/>
      <c r="J122" s="331"/>
      <c r="K122" s="337"/>
      <c r="L122" s="368"/>
      <c r="M122" s="317"/>
      <c r="N122" s="69"/>
      <c r="O122" s="369"/>
      <c r="P122" s="32"/>
      <c r="Q122" s="32"/>
      <c r="R122" s="32"/>
      <c r="S122" s="32"/>
      <c r="T122" s="47"/>
      <c r="U122" s="34"/>
      <c r="V122" s="50"/>
    </row>
    <row r="123" spans="2:22" x14ac:dyDescent="0.25">
      <c r="B123" s="27"/>
      <c r="C123" s="37"/>
      <c r="D123" s="36"/>
      <c r="E123" s="329"/>
      <c r="F123" s="330"/>
      <c r="G123" s="12"/>
      <c r="H123" s="12"/>
      <c r="I123" s="12"/>
      <c r="J123" s="331"/>
      <c r="K123" s="337"/>
      <c r="L123" s="368"/>
      <c r="M123" s="317"/>
      <c r="N123" s="69"/>
      <c r="O123" s="369"/>
      <c r="P123" s="32"/>
      <c r="Q123" s="32"/>
      <c r="R123" s="32"/>
      <c r="S123" s="32"/>
      <c r="T123" s="47"/>
      <c r="U123" s="34"/>
      <c r="V123" s="50"/>
    </row>
    <row r="124" spans="2:22" x14ac:dyDescent="0.25">
      <c r="B124" s="27"/>
      <c r="C124" s="37"/>
      <c r="D124" s="36"/>
      <c r="E124" s="329"/>
      <c r="F124" s="330"/>
      <c r="G124" s="12"/>
      <c r="H124" s="12"/>
      <c r="I124" s="12"/>
      <c r="J124" s="331"/>
      <c r="K124" s="337"/>
      <c r="L124" s="368"/>
      <c r="M124" s="317"/>
      <c r="N124" s="69">
        <f>SUM(N74+N119)</f>
        <v>300000</v>
      </c>
      <c r="O124" s="369"/>
      <c r="P124" s="32"/>
      <c r="Q124" s="32"/>
      <c r="R124" s="32"/>
      <c r="S124" s="32"/>
      <c r="T124" s="47"/>
      <c r="U124" s="34"/>
      <c r="V124" s="50"/>
    </row>
    <row r="125" spans="2:22" x14ac:dyDescent="0.25">
      <c r="B125" s="27"/>
      <c r="C125" s="37"/>
      <c r="D125" s="36"/>
      <c r="E125" s="329"/>
      <c r="F125" s="330"/>
      <c r="G125" s="12"/>
      <c r="H125" s="12"/>
      <c r="I125" s="12"/>
      <c r="J125" s="331"/>
      <c r="K125" s="337"/>
      <c r="L125" s="368"/>
      <c r="M125" s="317"/>
      <c r="N125" s="69"/>
      <c r="O125" s="369"/>
      <c r="P125" s="32"/>
      <c r="Q125" s="32"/>
      <c r="R125" s="32"/>
      <c r="S125" s="32"/>
      <c r="T125" s="47"/>
      <c r="U125" s="34"/>
      <c r="V125" s="50"/>
    </row>
    <row r="126" spans="2:22" x14ac:dyDescent="0.25">
      <c r="B126" s="27"/>
      <c r="C126" s="37"/>
      <c r="D126" s="36"/>
      <c r="E126" s="329"/>
      <c r="F126" s="330"/>
      <c r="G126" s="12"/>
      <c r="H126" s="12"/>
      <c r="I126" s="12"/>
      <c r="J126" s="331"/>
      <c r="K126" s="340"/>
      <c r="L126" s="38"/>
      <c r="M126" s="317"/>
      <c r="N126" s="69"/>
      <c r="O126" s="334"/>
      <c r="P126" s="32"/>
      <c r="Q126" s="32"/>
      <c r="R126" s="32"/>
      <c r="S126" s="32"/>
      <c r="T126" s="47"/>
      <c r="U126" s="34"/>
      <c r="V126" s="14"/>
    </row>
    <row r="127" spans="2:22" x14ac:dyDescent="0.25">
      <c r="B127" s="27"/>
      <c r="C127" s="37"/>
      <c r="D127" s="36"/>
      <c r="E127" s="329"/>
      <c r="F127" s="330"/>
      <c r="G127" s="12"/>
      <c r="H127" s="12"/>
      <c r="I127" s="12"/>
      <c r="J127" s="331"/>
      <c r="K127" s="340"/>
      <c r="L127" s="38"/>
      <c r="M127" s="317"/>
      <c r="N127" s="69"/>
      <c r="O127" s="334"/>
      <c r="P127" s="32"/>
      <c r="Q127" s="32"/>
      <c r="R127" s="32"/>
      <c r="S127" s="32"/>
      <c r="T127" s="47"/>
      <c r="U127" s="34"/>
      <c r="V127" s="14"/>
    </row>
    <row r="128" spans="2:22" x14ac:dyDescent="0.25">
      <c r="B128" s="27"/>
      <c r="C128" s="37"/>
      <c r="D128" s="36"/>
      <c r="E128" s="329"/>
      <c r="F128" s="330"/>
      <c r="G128" s="12"/>
      <c r="H128" s="12"/>
      <c r="I128" s="12"/>
      <c r="J128" s="331"/>
      <c r="K128" s="340"/>
      <c r="L128" s="38"/>
      <c r="M128" s="317"/>
      <c r="N128" s="69"/>
      <c r="O128" s="334"/>
      <c r="P128" s="32"/>
      <c r="Q128" s="32"/>
      <c r="R128" s="32"/>
      <c r="S128" s="32"/>
      <c r="T128" s="47"/>
      <c r="U128" s="34"/>
      <c r="V128" s="14"/>
    </row>
    <row r="129" spans="2:22" x14ac:dyDescent="0.25">
      <c r="B129" s="27"/>
      <c r="C129" s="37"/>
      <c r="D129" s="36"/>
      <c r="E129" s="329"/>
      <c r="F129" s="330"/>
      <c r="G129" s="12"/>
      <c r="H129" s="12"/>
      <c r="I129" s="12"/>
      <c r="J129" s="331"/>
      <c r="K129" s="340"/>
      <c r="L129" s="38"/>
      <c r="M129" s="317"/>
      <c r="N129" s="69"/>
      <c r="O129" s="334"/>
      <c r="P129" s="32"/>
      <c r="Q129" s="32"/>
      <c r="R129" s="32"/>
      <c r="S129" s="32"/>
      <c r="T129" s="47"/>
      <c r="U129" s="34"/>
      <c r="V129" s="14"/>
    </row>
    <row r="130" spans="2:22" x14ac:dyDescent="0.25">
      <c r="B130" s="27"/>
      <c r="C130" s="37"/>
      <c r="D130" s="36"/>
      <c r="E130" s="329"/>
      <c r="F130" s="330"/>
      <c r="G130" s="12"/>
      <c r="H130" s="12"/>
      <c r="I130" s="12"/>
      <c r="J130" s="331"/>
      <c r="K130" s="340"/>
      <c r="L130" s="38"/>
      <c r="M130" s="317"/>
      <c r="N130" s="69"/>
      <c r="O130" s="334"/>
      <c r="P130" s="32"/>
      <c r="Q130" s="32"/>
      <c r="R130" s="32"/>
      <c r="S130" s="32"/>
      <c r="T130" s="47"/>
      <c r="U130" s="34"/>
      <c r="V130" s="14"/>
    </row>
    <row r="131" spans="2:22" x14ac:dyDescent="0.25">
      <c r="B131" s="27"/>
      <c r="C131" s="37"/>
      <c r="D131" s="36"/>
      <c r="E131" s="329"/>
      <c r="F131" s="330"/>
      <c r="G131" s="12"/>
      <c r="H131" s="12"/>
      <c r="I131" s="12"/>
      <c r="J131" s="331"/>
      <c r="K131" s="340"/>
      <c r="L131" s="38"/>
      <c r="M131" s="317"/>
      <c r="N131" s="69"/>
      <c r="O131" s="334"/>
      <c r="P131" s="32"/>
      <c r="Q131" s="32"/>
      <c r="R131" s="32"/>
      <c r="S131" s="32"/>
      <c r="T131" s="47"/>
      <c r="U131" s="34"/>
      <c r="V131" s="14"/>
    </row>
    <row r="132" spans="2:22" x14ac:dyDescent="0.25">
      <c r="B132" s="27"/>
      <c r="C132" s="37"/>
      <c r="D132" s="36"/>
      <c r="E132" s="329"/>
      <c r="F132" s="330"/>
      <c r="G132" s="12"/>
      <c r="H132" s="12"/>
      <c r="I132" s="12"/>
      <c r="J132" s="331"/>
      <c r="K132" s="340"/>
      <c r="L132" s="38"/>
      <c r="M132" s="317"/>
      <c r="N132" s="69"/>
      <c r="O132" s="334"/>
      <c r="P132" s="32"/>
      <c r="Q132" s="32"/>
      <c r="R132" s="32"/>
      <c r="S132" s="32"/>
      <c r="T132" s="47"/>
      <c r="U132" s="34"/>
      <c r="V132" s="14"/>
    </row>
    <row r="133" spans="2:22" x14ac:dyDescent="0.25">
      <c r="B133" s="27"/>
      <c r="C133" s="37"/>
      <c r="D133" s="36"/>
      <c r="E133" s="329"/>
      <c r="F133" s="330"/>
      <c r="G133" s="12"/>
      <c r="H133" s="12"/>
      <c r="I133" s="12"/>
      <c r="J133" s="331"/>
      <c r="K133" s="340"/>
      <c r="L133" s="38"/>
      <c r="M133" s="317"/>
      <c r="N133" s="69"/>
      <c r="O133" s="334"/>
      <c r="P133" s="32"/>
      <c r="Q133" s="32"/>
      <c r="R133" s="32"/>
      <c r="S133" s="32"/>
      <c r="T133" s="47"/>
      <c r="U133" s="34"/>
      <c r="V133" s="14"/>
    </row>
    <row r="134" spans="2:22" x14ac:dyDescent="0.25">
      <c r="B134" s="27"/>
      <c r="C134" s="37"/>
      <c r="D134" s="36"/>
      <c r="E134" s="329"/>
      <c r="F134" s="330"/>
      <c r="G134" s="12"/>
      <c r="H134" s="12"/>
      <c r="I134" s="12"/>
      <c r="J134" s="331"/>
      <c r="K134" s="340"/>
      <c r="L134" s="38"/>
      <c r="M134" s="317"/>
      <c r="N134" s="69"/>
      <c r="O134" s="334"/>
      <c r="P134" s="32"/>
      <c r="Q134" s="32"/>
      <c r="R134" s="32"/>
      <c r="S134" s="32"/>
      <c r="T134" s="47"/>
      <c r="U134" s="34"/>
      <c r="V134" s="14"/>
    </row>
    <row r="135" spans="2:22" x14ac:dyDescent="0.25">
      <c r="B135" s="27"/>
      <c r="C135" s="37"/>
      <c r="D135" s="36"/>
      <c r="E135" s="329"/>
      <c r="F135" s="330"/>
      <c r="G135" s="12"/>
      <c r="H135" s="12"/>
      <c r="I135" s="12"/>
      <c r="J135" s="331"/>
      <c r="K135" s="340"/>
      <c r="L135" s="38"/>
      <c r="M135" s="317"/>
      <c r="N135" s="69"/>
      <c r="O135" s="334"/>
      <c r="P135" s="32"/>
      <c r="Q135" s="32"/>
      <c r="R135" s="32"/>
      <c r="S135" s="32"/>
      <c r="T135" s="47"/>
      <c r="U135" s="34"/>
      <c r="V135" s="14"/>
    </row>
    <row r="136" spans="2:22" x14ac:dyDescent="0.25">
      <c r="B136" s="27"/>
      <c r="C136" s="37"/>
      <c r="D136" s="36"/>
      <c r="E136" s="329"/>
      <c r="F136" s="330"/>
      <c r="G136" s="12"/>
      <c r="H136" s="12"/>
      <c r="I136" s="12"/>
      <c r="J136" s="331"/>
      <c r="K136" s="340"/>
      <c r="L136" s="38"/>
      <c r="M136" s="317"/>
      <c r="N136" s="69"/>
      <c r="O136" s="334"/>
      <c r="P136" s="32"/>
      <c r="Q136" s="32"/>
      <c r="R136" s="32"/>
      <c r="S136" s="32"/>
      <c r="T136" s="47"/>
      <c r="U136" s="34"/>
      <c r="V136" s="14"/>
    </row>
    <row r="137" spans="2:22" x14ac:dyDescent="0.25">
      <c r="B137" s="27"/>
      <c r="C137" s="37"/>
      <c r="D137" s="36"/>
      <c r="E137" s="329"/>
      <c r="F137" s="330"/>
      <c r="G137" s="12"/>
      <c r="H137" s="12"/>
      <c r="I137" s="12"/>
      <c r="J137" s="331"/>
      <c r="K137" s="340"/>
      <c r="L137" s="38"/>
      <c r="M137" s="317"/>
      <c r="N137" s="69"/>
      <c r="O137" s="334"/>
      <c r="P137" s="32"/>
      <c r="Q137" s="32"/>
      <c r="R137" s="32"/>
      <c r="S137" s="32"/>
      <c r="T137" s="47"/>
      <c r="U137" s="34"/>
      <c r="V137" s="14"/>
    </row>
    <row r="138" spans="2:22" x14ac:dyDescent="0.25">
      <c r="L138" s="62"/>
    </row>
    <row r="139" spans="2:22" x14ac:dyDescent="0.25">
      <c r="B139" s="706" t="s">
        <v>0</v>
      </c>
      <c r="C139" s="706"/>
      <c r="D139" s="706"/>
      <c r="E139" s="706"/>
      <c r="F139" s="706"/>
      <c r="G139" s="706"/>
      <c r="H139" s="706"/>
      <c r="I139" s="706"/>
      <c r="J139" s="706"/>
      <c r="K139" s="706"/>
      <c r="L139" s="706"/>
      <c r="M139" s="706"/>
      <c r="N139" s="706"/>
      <c r="O139" s="706"/>
      <c r="P139" s="706"/>
      <c r="Q139" s="706"/>
      <c r="R139" s="706"/>
      <c r="S139" s="706"/>
      <c r="T139" s="706"/>
      <c r="U139" s="706"/>
      <c r="V139" s="706"/>
    </row>
    <row r="140" spans="2:22" x14ac:dyDescent="0.25">
      <c r="B140" s="713" t="s">
        <v>1</v>
      </c>
      <c r="C140" s="713"/>
      <c r="D140" s="713"/>
      <c r="E140" s="713"/>
      <c r="F140" s="713"/>
      <c r="G140" s="713"/>
      <c r="H140" s="713"/>
      <c r="I140" s="713"/>
      <c r="J140" s="713"/>
      <c r="K140" s="713"/>
      <c r="L140" s="713"/>
      <c r="M140" s="713"/>
      <c r="N140" s="713"/>
      <c r="O140" s="713"/>
      <c r="P140" s="713"/>
      <c r="Q140" s="713"/>
      <c r="R140" s="713"/>
      <c r="S140" s="713"/>
      <c r="T140" s="713"/>
      <c r="U140" s="713"/>
      <c r="V140" s="713"/>
    </row>
    <row r="141" spans="2:22" x14ac:dyDescent="0.25">
      <c r="B141" s="713" t="s">
        <v>2</v>
      </c>
      <c r="C141" s="713"/>
      <c r="D141" s="713"/>
      <c r="E141" s="713"/>
      <c r="F141" s="713"/>
      <c r="G141" s="713"/>
      <c r="H141" s="713"/>
      <c r="I141" s="713"/>
      <c r="J141" s="713"/>
      <c r="K141" s="713"/>
      <c r="L141" s="713"/>
      <c r="M141" s="713"/>
      <c r="N141" s="713"/>
      <c r="O141" s="713"/>
      <c r="P141" s="713"/>
      <c r="Q141" s="713"/>
      <c r="R141" s="713"/>
      <c r="S141" s="713"/>
      <c r="T141" s="713"/>
      <c r="U141" s="713"/>
      <c r="V141" s="713"/>
    </row>
    <row r="142" spans="2:22" x14ac:dyDescent="0.25">
      <c r="B142" s="713" t="s">
        <v>3</v>
      </c>
      <c r="C142" s="713"/>
      <c r="D142" s="713"/>
      <c r="E142" s="713"/>
      <c r="F142" s="713"/>
      <c r="G142" s="713"/>
      <c r="H142" s="713"/>
      <c r="I142" s="713"/>
      <c r="J142" s="713"/>
      <c r="K142" s="713"/>
      <c r="L142" s="713"/>
      <c r="M142" s="713"/>
      <c r="N142" s="713"/>
      <c r="O142" s="713"/>
      <c r="P142" s="713"/>
      <c r="Q142" s="713"/>
      <c r="R142" s="713"/>
      <c r="S142" s="713"/>
      <c r="T142" s="713"/>
      <c r="U142" s="713"/>
      <c r="V142" s="713"/>
    </row>
    <row r="143" spans="2:22" x14ac:dyDescent="0.25">
      <c r="B143" s="713" t="s">
        <v>494</v>
      </c>
      <c r="C143" s="713"/>
      <c r="D143" s="713"/>
      <c r="E143" s="713"/>
      <c r="F143" s="713"/>
      <c r="G143" s="713"/>
      <c r="H143" s="713"/>
      <c r="I143" s="713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T143" s="713"/>
      <c r="U143" s="713"/>
      <c r="V143" s="713"/>
    </row>
    <row r="144" spans="2:22" x14ac:dyDescent="0.25">
      <c r="B144" s="726" t="s">
        <v>4</v>
      </c>
      <c r="C144" s="726"/>
      <c r="D144" s="726"/>
      <c r="E144" s="726"/>
      <c r="F144" s="726"/>
      <c r="G144" s="726"/>
      <c r="H144" s="726"/>
      <c r="I144" s="726"/>
      <c r="J144" s="726"/>
      <c r="K144" s="726"/>
      <c r="L144" s="726"/>
      <c r="M144" s="726"/>
      <c r="N144" s="726"/>
      <c r="O144" s="726"/>
      <c r="P144" s="726"/>
      <c r="Q144" s="726"/>
      <c r="R144" s="726"/>
      <c r="S144" s="726"/>
      <c r="T144" s="726"/>
      <c r="U144" s="726"/>
      <c r="V144" s="726"/>
    </row>
    <row r="145" spans="2:22" x14ac:dyDescent="0.25">
      <c r="B145" s="697" t="s">
        <v>67</v>
      </c>
      <c r="C145" s="697"/>
      <c r="D145" s="697"/>
      <c r="E145" s="697"/>
      <c r="F145" s="697"/>
      <c r="G145" s="697"/>
      <c r="H145" s="697"/>
      <c r="I145" s="697"/>
      <c r="J145" s="697"/>
      <c r="K145" s="697"/>
      <c r="L145" s="697"/>
      <c r="M145" s="697"/>
      <c r="N145" s="697"/>
      <c r="O145" s="697"/>
      <c r="P145" s="697"/>
      <c r="Q145" s="697"/>
      <c r="R145" s="697"/>
      <c r="S145" s="697"/>
      <c r="T145" s="697"/>
      <c r="U145" s="697"/>
      <c r="V145" s="697"/>
    </row>
    <row r="146" spans="2:22" ht="15.75" thickBot="1" x14ac:dyDescent="0.3"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</row>
    <row r="147" spans="2:22" ht="15.75" customHeight="1" thickTop="1" x14ac:dyDescent="0.25">
      <c r="B147" s="698" t="s">
        <v>6</v>
      </c>
      <c r="C147" s="700" t="s">
        <v>7</v>
      </c>
      <c r="D147" s="702" t="s">
        <v>8</v>
      </c>
      <c r="E147" s="702" t="s">
        <v>177</v>
      </c>
      <c r="F147" s="702" t="s">
        <v>178</v>
      </c>
      <c r="G147" s="702" t="s">
        <v>9</v>
      </c>
      <c r="H147" s="702" t="s">
        <v>10</v>
      </c>
      <c r="I147" s="312"/>
      <c r="J147" s="702" t="s">
        <v>179</v>
      </c>
      <c r="K147" s="702" t="s">
        <v>11</v>
      </c>
      <c r="L147" s="700" t="s">
        <v>12</v>
      </c>
      <c r="M147" s="704" t="s">
        <v>13</v>
      </c>
      <c r="N147" s="704" t="s">
        <v>14</v>
      </c>
      <c r="O147" s="704" t="s">
        <v>15</v>
      </c>
      <c r="P147" s="715" t="s">
        <v>16</v>
      </c>
      <c r="Q147" s="716"/>
      <c r="R147" s="716"/>
      <c r="S147" s="717"/>
      <c r="T147" s="721" t="s">
        <v>17</v>
      </c>
      <c r="U147" s="722"/>
      <c r="V147" s="708" t="s">
        <v>18</v>
      </c>
    </row>
    <row r="148" spans="2:22" x14ac:dyDescent="0.25">
      <c r="B148" s="699"/>
      <c r="C148" s="701"/>
      <c r="D148" s="703"/>
      <c r="E148" s="765"/>
      <c r="F148" s="765"/>
      <c r="G148" s="703"/>
      <c r="H148" s="703"/>
      <c r="I148" s="313"/>
      <c r="J148" s="765"/>
      <c r="K148" s="703"/>
      <c r="L148" s="701"/>
      <c r="M148" s="705"/>
      <c r="N148" s="705"/>
      <c r="O148" s="705"/>
      <c r="P148" s="718"/>
      <c r="Q148" s="719"/>
      <c r="R148" s="719"/>
      <c r="S148" s="720"/>
      <c r="T148" s="723"/>
      <c r="U148" s="724"/>
      <c r="V148" s="709"/>
    </row>
    <row r="149" spans="2:22" ht="48" x14ac:dyDescent="0.25">
      <c r="B149" s="699"/>
      <c r="C149" s="701"/>
      <c r="D149" s="703"/>
      <c r="E149" s="765"/>
      <c r="F149" s="765"/>
      <c r="G149" s="703"/>
      <c r="H149" s="703"/>
      <c r="I149" s="313" t="s">
        <v>180</v>
      </c>
      <c r="J149" s="765"/>
      <c r="K149" s="703"/>
      <c r="L149" s="701"/>
      <c r="M149" s="705"/>
      <c r="N149" s="705"/>
      <c r="O149" s="705"/>
      <c r="P149" s="738" t="s">
        <v>19</v>
      </c>
      <c r="Q149" s="738" t="s">
        <v>20</v>
      </c>
      <c r="R149" s="738" t="s">
        <v>21</v>
      </c>
      <c r="S149" s="738" t="s">
        <v>22</v>
      </c>
      <c r="T149" s="740" t="s">
        <v>23</v>
      </c>
      <c r="U149" s="740" t="s">
        <v>24</v>
      </c>
      <c r="V149" s="709"/>
    </row>
    <row r="150" spans="2:22" ht="15.75" thickBot="1" x14ac:dyDescent="0.3">
      <c r="B150" s="727"/>
      <c r="C150" s="725"/>
      <c r="D150" s="707"/>
      <c r="E150" s="766"/>
      <c r="F150" s="766"/>
      <c r="G150" s="707"/>
      <c r="H150" s="707"/>
      <c r="I150" s="314"/>
      <c r="J150" s="766"/>
      <c r="K150" s="707"/>
      <c r="L150" s="725"/>
      <c r="M150" s="696"/>
      <c r="N150" s="696"/>
      <c r="O150" s="696"/>
      <c r="P150" s="739"/>
      <c r="Q150" s="739"/>
      <c r="R150" s="739"/>
      <c r="S150" s="739"/>
      <c r="T150" s="741"/>
      <c r="U150" s="741"/>
      <c r="V150" s="710"/>
    </row>
    <row r="151" spans="2:22" ht="144" customHeight="1" x14ac:dyDescent="0.25">
      <c r="B151" s="15">
        <v>10</v>
      </c>
      <c r="C151" s="16">
        <v>21601</v>
      </c>
      <c r="D151" s="130" t="s">
        <v>341</v>
      </c>
      <c r="E151" s="318" t="s">
        <v>489</v>
      </c>
      <c r="F151" s="319" t="s">
        <v>182</v>
      </c>
      <c r="G151" s="5">
        <v>9</v>
      </c>
      <c r="H151" s="7" t="s">
        <v>181</v>
      </c>
      <c r="I151" s="7">
        <v>242</v>
      </c>
      <c r="J151" s="790" t="s">
        <v>522</v>
      </c>
      <c r="K151" s="16">
        <v>10</v>
      </c>
      <c r="L151" s="65" t="s">
        <v>453</v>
      </c>
      <c r="M151" s="66">
        <v>35</v>
      </c>
      <c r="N151" s="17">
        <f t="shared" ref="N151:N154" si="3">M151*K151</f>
        <v>350</v>
      </c>
      <c r="O151" s="783" t="s">
        <v>183</v>
      </c>
      <c r="P151" s="19">
        <v>0.1</v>
      </c>
      <c r="Q151" s="19">
        <v>0.4</v>
      </c>
      <c r="R151" s="19">
        <v>0.1</v>
      </c>
      <c r="S151" s="19">
        <v>0.4</v>
      </c>
      <c r="T151" s="45"/>
      <c r="U151" s="21" t="s">
        <v>514</v>
      </c>
      <c r="V151" s="773" t="s">
        <v>523</v>
      </c>
    </row>
    <row r="152" spans="2:22" x14ac:dyDescent="0.25">
      <c r="B152" s="15">
        <v>26</v>
      </c>
      <c r="C152" s="16">
        <v>21601</v>
      </c>
      <c r="D152" s="130" t="s">
        <v>356</v>
      </c>
      <c r="E152" s="318" t="s">
        <v>489</v>
      </c>
      <c r="F152" s="319" t="s">
        <v>182</v>
      </c>
      <c r="G152" s="5">
        <v>9</v>
      </c>
      <c r="H152" s="7" t="s">
        <v>181</v>
      </c>
      <c r="I152" s="7">
        <v>242</v>
      </c>
      <c r="J152" s="791"/>
      <c r="K152" s="16">
        <v>2</v>
      </c>
      <c r="L152" s="65" t="s">
        <v>36</v>
      </c>
      <c r="M152" s="66">
        <v>35</v>
      </c>
      <c r="N152" s="17">
        <f t="shared" si="3"/>
        <v>70</v>
      </c>
      <c r="O152" s="784"/>
      <c r="P152" s="19">
        <v>0.1</v>
      </c>
      <c r="Q152" s="19">
        <v>0.4</v>
      </c>
      <c r="R152" s="19">
        <v>0.1</v>
      </c>
      <c r="S152" s="19">
        <v>0.4</v>
      </c>
      <c r="T152" s="45"/>
      <c r="U152" s="21" t="s">
        <v>514</v>
      </c>
      <c r="V152" s="774"/>
    </row>
    <row r="153" spans="2:22" x14ac:dyDescent="0.25">
      <c r="B153" s="15">
        <v>33</v>
      </c>
      <c r="C153" s="16">
        <v>21601</v>
      </c>
      <c r="D153" s="130" t="s">
        <v>363</v>
      </c>
      <c r="E153" s="318" t="s">
        <v>489</v>
      </c>
      <c r="F153" s="319" t="s">
        <v>182</v>
      </c>
      <c r="G153" s="5">
        <v>9</v>
      </c>
      <c r="H153" s="7" t="s">
        <v>181</v>
      </c>
      <c r="I153" s="7">
        <v>242</v>
      </c>
      <c r="J153" s="791"/>
      <c r="K153" s="16">
        <v>1</v>
      </c>
      <c r="L153" s="65" t="s">
        <v>69</v>
      </c>
      <c r="M153" s="66">
        <v>520</v>
      </c>
      <c r="N153" s="17">
        <v>530</v>
      </c>
      <c r="O153" s="784"/>
      <c r="P153" s="19">
        <v>0.1</v>
      </c>
      <c r="Q153" s="19">
        <v>0.4</v>
      </c>
      <c r="R153" s="19">
        <v>0.1</v>
      </c>
      <c r="S153" s="19">
        <v>0.4</v>
      </c>
      <c r="T153" s="45"/>
      <c r="U153" s="21" t="s">
        <v>514</v>
      </c>
      <c r="V153" s="774"/>
    </row>
    <row r="154" spans="2:22" x14ac:dyDescent="0.25">
      <c r="B154" s="15">
        <v>36</v>
      </c>
      <c r="C154" s="16">
        <v>21601</v>
      </c>
      <c r="D154" s="130" t="s">
        <v>365</v>
      </c>
      <c r="E154" s="318" t="s">
        <v>489</v>
      </c>
      <c r="F154" s="319" t="s">
        <v>182</v>
      </c>
      <c r="G154" s="5">
        <v>9</v>
      </c>
      <c r="H154" s="346" t="s">
        <v>181</v>
      </c>
      <c r="I154" s="346">
        <v>242</v>
      </c>
      <c r="J154" s="791"/>
      <c r="K154" s="16">
        <v>2</v>
      </c>
      <c r="L154" s="65" t="s">
        <v>31</v>
      </c>
      <c r="M154" s="66">
        <v>25</v>
      </c>
      <c r="N154" s="17">
        <f t="shared" si="3"/>
        <v>50</v>
      </c>
      <c r="O154" s="784"/>
      <c r="P154" s="19">
        <v>0.1</v>
      </c>
      <c r="Q154" s="19">
        <v>0.4</v>
      </c>
      <c r="R154" s="19">
        <v>0.1</v>
      </c>
      <c r="S154" s="19">
        <v>0.4</v>
      </c>
      <c r="T154" s="45"/>
      <c r="U154" s="21" t="s">
        <v>514</v>
      </c>
      <c r="V154" s="774"/>
    </row>
    <row r="155" spans="2:22" ht="15.75" thickBot="1" x14ac:dyDescent="0.3">
      <c r="B155" s="22"/>
      <c r="C155" s="23"/>
      <c r="D155" s="148"/>
      <c r="E155" s="318"/>
      <c r="F155" s="319"/>
      <c r="G155" s="5"/>
      <c r="H155" s="174"/>
      <c r="I155" s="174"/>
      <c r="J155" s="793"/>
      <c r="K155" s="23"/>
      <c r="L155" s="194"/>
      <c r="M155" s="175"/>
      <c r="N155" s="17"/>
      <c r="O155" s="785"/>
      <c r="P155" s="25"/>
      <c r="Q155" s="25"/>
      <c r="R155" s="25"/>
      <c r="S155" s="25"/>
      <c r="T155" s="46"/>
      <c r="U155" s="26"/>
      <c r="V155" s="786"/>
    </row>
    <row r="156" spans="2:22" ht="15.75" thickTop="1" x14ac:dyDescent="0.25">
      <c r="B156" s="27"/>
      <c r="C156" s="27"/>
      <c r="D156" s="28"/>
      <c r="E156" s="28"/>
      <c r="F156" s="28"/>
      <c r="G156" s="12"/>
      <c r="H156" s="12"/>
      <c r="I156" s="12"/>
      <c r="J156" s="12"/>
      <c r="K156" s="27"/>
      <c r="L156" s="67"/>
      <c r="M156" s="68"/>
      <c r="N156" s="69"/>
      <c r="O156" s="31"/>
      <c r="P156" s="32"/>
      <c r="Q156" s="32"/>
      <c r="R156" s="32"/>
      <c r="S156" s="32"/>
      <c r="T156" s="47"/>
      <c r="U156" s="34" t="s">
        <v>99</v>
      </c>
      <c r="V156" s="14"/>
    </row>
    <row r="157" spans="2:22" x14ac:dyDescent="0.25">
      <c r="B157" s="27"/>
      <c r="C157" s="27"/>
      <c r="D157" s="28"/>
      <c r="E157" s="28"/>
      <c r="F157" s="28"/>
      <c r="G157" s="12"/>
      <c r="H157" s="12"/>
      <c r="I157" s="12"/>
      <c r="J157" s="12"/>
      <c r="K157" s="27"/>
      <c r="L157" s="67"/>
      <c r="M157" s="68"/>
      <c r="N157" s="69">
        <f>SUM(N151:N156)</f>
        <v>1000</v>
      </c>
      <c r="O157" s="31"/>
      <c r="P157" s="32"/>
      <c r="Q157" s="32"/>
      <c r="R157" s="32"/>
      <c r="S157" s="32"/>
      <c r="T157" s="47"/>
      <c r="U157" s="34"/>
      <c r="V157" s="14"/>
    </row>
    <row r="158" spans="2:22" x14ac:dyDescent="0.25">
      <c r="B158" s="27"/>
      <c r="C158" s="27"/>
      <c r="D158" s="28"/>
      <c r="E158" s="28"/>
      <c r="F158" s="28"/>
      <c r="G158" s="12"/>
      <c r="H158" s="12"/>
      <c r="I158" s="12"/>
      <c r="J158" s="12"/>
      <c r="K158" s="27"/>
      <c r="L158" s="67"/>
      <c r="M158" s="68"/>
      <c r="N158" s="69"/>
      <c r="O158" s="31"/>
      <c r="P158" s="32"/>
      <c r="Q158" s="32"/>
      <c r="R158" s="32"/>
      <c r="S158" s="32"/>
      <c r="T158" s="47"/>
      <c r="U158" s="34"/>
      <c r="V158" s="14"/>
    </row>
    <row r="159" spans="2:22" x14ac:dyDescent="0.25">
      <c r="B159" s="27"/>
      <c r="C159" s="27"/>
      <c r="D159" s="28"/>
      <c r="E159" s="28"/>
      <c r="F159" s="28"/>
      <c r="G159" s="12"/>
      <c r="H159" s="12"/>
      <c r="I159" s="12"/>
      <c r="J159" s="12"/>
      <c r="K159" s="27"/>
      <c r="L159" s="67"/>
      <c r="M159" s="68"/>
      <c r="N159" s="69"/>
      <c r="O159" s="31"/>
      <c r="P159" s="32"/>
      <c r="Q159" s="32"/>
      <c r="R159" s="32"/>
      <c r="S159" s="32"/>
      <c r="T159" s="47"/>
      <c r="U159" s="34"/>
      <c r="V159" s="14"/>
    </row>
    <row r="160" spans="2:22" x14ac:dyDescent="0.25">
      <c r="B160" s="27"/>
      <c r="C160" s="27"/>
      <c r="D160" s="28"/>
      <c r="E160" s="28"/>
      <c r="F160" s="28"/>
      <c r="G160" s="12"/>
      <c r="H160" s="12"/>
      <c r="I160" s="12"/>
      <c r="J160" s="12"/>
      <c r="K160" s="27"/>
      <c r="L160" s="67"/>
      <c r="M160" s="68"/>
      <c r="N160" s="69"/>
      <c r="O160" s="31"/>
      <c r="P160" s="32"/>
      <c r="Q160" s="32"/>
      <c r="R160" s="32"/>
      <c r="S160" s="32"/>
      <c r="T160" s="47"/>
      <c r="U160" s="34"/>
      <c r="V160" s="14"/>
    </row>
    <row r="161" spans="2:22" x14ac:dyDescent="0.25">
      <c r="B161" s="27"/>
      <c r="C161" s="27"/>
      <c r="D161" s="28"/>
      <c r="E161" s="28"/>
      <c r="F161" s="28"/>
      <c r="G161" s="12"/>
      <c r="H161" s="12"/>
      <c r="I161" s="12"/>
      <c r="J161" s="12"/>
      <c r="K161" s="27"/>
      <c r="L161" s="67"/>
      <c r="M161" s="68"/>
      <c r="N161" s="69"/>
      <c r="O161" s="31"/>
      <c r="P161" s="32"/>
      <c r="Q161" s="32"/>
      <c r="R161" s="32"/>
      <c r="S161" s="32"/>
      <c r="T161" s="47"/>
      <c r="U161" s="34"/>
      <c r="V161" s="14"/>
    </row>
    <row r="162" spans="2:22" x14ac:dyDescent="0.25">
      <c r="B162" s="27"/>
      <c r="C162" s="27"/>
      <c r="D162" s="28"/>
      <c r="E162" s="28"/>
      <c r="F162" s="28"/>
      <c r="G162" s="12"/>
      <c r="H162" s="12"/>
      <c r="I162" s="12"/>
      <c r="J162" s="12"/>
      <c r="K162" s="27"/>
      <c r="L162" s="67"/>
      <c r="M162" s="68"/>
      <c r="N162" s="69"/>
      <c r="O162" s="31"/>
      <c r="P162" s="32"/>
      <c r="Q162" s="32"/>
      <c r="R162" s="32"/>
      <c r="S162" s="32"/>
      <c r="T162" s="47"/>
      <c r="U162" s="34"/>
      <c r="V162" s="14"/>
    </row>
    <row r="163" spans="2:22" x14ac:dyDescent="0.25">
      <c r="B163" s="27"/>
      <c r="C163" s="27"/>
      <c r="D163" s="28"/>
      <c r="E163" s="28"/>
      <c r="F163" s="28"/>
      <c r="G163" s="12"/>
      <c r="H163" s="12"/>
      <c r="I163" s="12"/>
      <c r="J163" s="12"/>
      <c r="K163" s="27"/>
      <c r="L163" s="67"/>
      <c r="M163" s="68"/>
      <c r="N163" s="69"/>
      <c r="O163" s="31"/>
      <c r="P163" s="32"/>
      <c r="Q163" s="32"/>
      <c r="R163" s="32"/>
      <c r="S163" s="32"/>
      <c r="T163" s="47"/>
      <c r="U163" s="34"/>
      <c r="V163" s="14"/>
    </row>
    <row r="164" spans="2:22" x14ac:dyDescent="0.25">
      <c r="B164" s="27"/>
      <c r="C164" s="27"/>
      <c r="D164" s="28"/>
      <c r="E164" s="28"/>
      <c r="F164" s="28"/>
      <c r="G164" s="12"/>
      <c r="H164" s="12"/>
      <c r="I164" s="12"/>
      <c r="J164" s="12"/>
      <c r="K164" s="27"/>
      <c r="L164" s="67"/>
      <c r="M164" s="68"/>
      <c r="N164" s="69"/>
      <c r="O164" s="31"/>
      <c r="P164" s="32"/>
      <c r="Q164" s="32"/>
      <c r="R164" s="32"/>
      <c r="S164" s="32"/>
      <c r="T164" s="47"/>
      <c r="U164" s="34"/>
      <c r="V164" s="14"/>
    </row>
    <row r="165" spans="2:22" x14ac:dyDescent="0.25">
      <c r="B165" s="76"/>
      <c r="C165" s="76"/>
      <c r="D165" s="12"/>
      <c r="E165" s="12"/>
      <c r="F165" s="12"/>
      <c r="G165" s="13"/>
      <c r="H165" s="13"/>
      <c r="I165" s="13"/>
      <c r="J165" s="13"/>
      <c r="K165" s="27"/>
      <c r="L165" s="12"/>
      <c r="M165" s="29"/>
      <c r="N165" s="82"/>
      <c r="O165" s="78"/>
      <c r="P165" s="79"/>
      <c r="Q165" s="79"/>
      <c r="R165" s="79"/>
      <c r="S165" s="79"/>
      <c r="T165" s="80"/>
      <c r="V165" s="81"/>
    </row>
    <row r="166" spans="2:22" x14ac:dyDescent="0.25">
      <c r="B166" s="76"/>
      <c r="C166" s="76"/>
      <c r="D166" s="12"/>
      <c r="E166" s="12"/>
      <c r="F166" s="12"/>
      <c r="G166" s="13"/>
      <c r="H166" s="13"/>
      <c r="I166" s="13"/>
      <c r="J166" s="13"/>
      <c r="K166" s="27"/>
      <c r="L166" s="12"/>
      <c r="M166" s="29"/>
      <c r="N166" s="82"/>
      <c r="O166" s="78"/>
      <c r="P166" s="79"/>
      <c r="Q166" s="79"/>
      <c r="R166" s="79"/>
      <c r="S166" s="79"/>
      <c r="T166" s="80"/>
      <c r="V166" s="81"/>
    </row>
    <row r="167" spans="2:22" x14ac:dyDescent="0.25">
      <c r="B167" s="76"/>
      <c r="C167" s="76"/>
      <c r="D167" s="12"/>
      <c r="E167" s="12"/>
      <c r="F167" s="12"/>
      <c r="G167" s="13"/>
      <c r="H167" s="13"/>
      <c r="I167" s="13"/>
      <c r="J167" s="13"/>
      <c r="K167" s="27"/>
      <c r="L167" s="12"/>
      <c r="M167" s="29"/>
      <c r="N167" s="82"/>
      <c r="O167" s="78"/>
      <c r="P167" s="79"/>
      <c r="Q167" s="79"/>
      <c r="R167" s="79"/>
      <c r="S167" s="79"/>
      <c r="T167" s="80"/>
      <c r="V167" s="81"/>
    </row>
    <row r="168" spans="2:22" x14ac:dyDescent="0.25">
      <c r="B168" s="706" t="s">
        <v>0</v>
      </c>
      <c r="C168" s="706"/>
      <c r="D168" s="706"/>
      <c r="E168" s="706"/>
      <c r="F168" s="706"/>
      <c r="G168" s="706"/>
      <c r="H168" s="706"/>
      <c r="I168" s="706"/>
      <c r="J168" s="706"/>
      <c r="K168" s="706"/>
      <c r="L168" s="706"/>
      <c r="M168" s="706"/>
      <c r="N168" s="706"/>
      <c r="O168" s="706"/>
      <c r="P168" s="706"/>
      <c r="Q168" s="706"/>
      <c r="R168" s="706"/>
      <c r="S168" s="706"/>
      <c r="T168" s="706"/>
      <c r="U168" s="706"/>
      <c r="V168" s="706"/>
    </row>
    <row r="169" spans="2:22" x14ac:dyDescent="0.25">
      <c r="B169" s="713" t="s">
        <v>1</v>
      </c>
      <c r="C169" s="713"/>
      <c r="D169" s="713"/>
      <c r="E169" s="713"/>
      <c r="F169" s="713"/>
      <c r="G169" s="713"/>
      <c r="H169" s="713"/>
      <c r="I169" s="713"/>
      <c r="J169" s="713"/>
      <c r="K169" s="713"/>
      <c r="L169" s="713"/>
      <c r="M169" s="713"/>
      <c r="N169" s="713"/>
      <c r="O169" s="713"/>
      <c r="P169" s="713"/>
      <c r="Q169" s="713"/>
      <c r="R169" s="713"/>
      <c r="S169" s="713"/>
      <c r="T169" s="713"/>
      <c r="U169" s="713"/>
      <c r="V169" s="713"/>
    </row>
    <row r="170" spans="2:22" x14ac:dyDescent="0.25">
      <c r="B170" s="713" t="s">
        <v>2</v>
      </c>
      <c r="C170" s="713"/>
      <c r="D170" s="713"/>
      <c r="E170" s="713"/>
      <c r="F170" s="713"/>
      <c r="G170" s="713"/>
      <c r="H170" s="713"/>
      <c r="I170" s="713"/>
      <c r="J170" s="713"/>
      <c r="K170" s="713"/>
      <c r="L170" s="713"/>
      <c r="M170" s="713"/>
      <c r="N170" s="713"/>
      <c r="O170" s="713"/>
      <c r="P170" s="713"/>
      <c r="Q170" s="713"/>
      <c r="R170" s="713"/>
      <c r="S170" s="713"/>
      <c r="T170" s="713"/>
      <c r="U170" s="713"/>
      <c r="V170" s="713"/>
    </row>
    <row r="171" spans="2:22" x14ac:dyDescent="0.25">
      <c r="B171" s="713" t="s">
        <v>3</v>
      </c>
      <c r="C171" s="713"/>
      <c r="D171" s="713"/>
      <c r="E171" s="713"/>
      <c r="F171" s="713"/>
      <c r="G171" s="713"/>
      <c r="H171" s="713"/>
      <c r="I171" s="713"/>
      <c r="J171" s="713"/>
      <c r="K171" s="713"/>
      <c r="L171" s="713"/>
      <c r="M171" s="713"/>
      <c r="N171" s="713"/>
      <c r="O171" s="713"/>
      <c r="P171" s="713"/>
      <c r="Q171" s="713"/>
      <c r="R171" s="713"/>
      <c r="S171" s="713"/>
      <c r="T171" s="713"/>
      <c r="U171" s="713"/>
      <c r="V171" s="713"/>
    </row>
    <row r="172" spans="2:22" x14ac:dyDescent="0.25">
      <c r="B172" s="713" t="s">
        <v>494</v>
      </c>
      <c r="C172" s="713"/>
      <c r="D172" s="713"/>
      <c r="E172" s="713"/>
      <c r="F172" s="713"/>
      <c r="G172" s="713"/>
      <c r="H172" s="713"/>
      <c r="I172" s="713"/>
      <c r="J172" s="713"/>
      <c r="K172" s="713"/>
      <c r="L172" s="713"/>
      <c r="M172" s="713"/>
      <c r="N172" s="713"/>
      <c r="O172" s="713"/>
      <c r="P172" s="713"/>
      <c r="Q172" s="713"/>
      <c r="R172" s="713"/>
      <c r="S172" s="713"/>
      <c r="T172" s="713"/>
      <c r="U172" s="713"/>
      <c r="V172" s="713"/>
    </row>
    <row r="173" spans="2:22" x14ac:dyDescent="0.25">
      <c r="B173" s="714" t="s">
        <v>4</v>
      </c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  <c r="M173" s="714"/>
      <c r="N173" s="714"/>
      <c r="O173" s="714"/>
      <c r="P173" s="714"/>
      <c r="Q173" s="714"/>
      <c r="R173" s="714"/>
      <c r="S173" s="714"/>
      <c r="T173" s="714"/>
      <c r="U173" s="714"/>
      <c r="V173" s="714"/>
    </row>
    <row r="174" spans="2:22" x14ac:dyDescent="0.25">
      <c r="B174" s="706" t="s">
        <v>188</v>
      </c>
      <c r="C174" s="706"/>
      <c r="D174" s="706"/>
      <c r="E174" s="706"/>
      <c r="F174" s="706"/>
      <c r="G174" s="706"/>
      <c r="H174" s="706"/>
      <c r="I174" s="706"/>
      <c r="J174" s="706"/>
      <c r="K174" s="706"/>
      <c r="L174" s="706"/>
      <c r="M174" s="706"/>
      <c r="N174" s="706"/>
      <c r="O174" s="706"/>
      <c r="P174" s="706"/>
      <c r="Q174" s="706"/>
      <c r="R174" s="706"/>
      <c r="S174" s="706"/>
      <c r="T174" s="706"/>
      <c r="U174" s="706"/>
      <c r="V174" s="706"/>
    </row>
    <row r="175" spans="2:22" ht="18.75" thickBot="1" x14ac:dyDescent="0.3">
      <c r="B175" s="2"/>
      <c r="C175" s="2"/>
      <c r="D175" s="3"/>
      <c r="E175" s="3"/>
      <c r="F175" s="3"/>
      <c r="G175" s="3"/>
      <c r="H175" s="3"/>
      <c r="I175" s="3"/>
      <c r="J175" s="3"/>
      <c r="K175" s="3"/>
      <c r="L175" s="4"/>
      <c r="M175" s="3"/>
      <c r="N175" s="3"/>
      <c r="O175" s="3"/>
      <c r="P175" s="3"/>
      <c r="Q175" s="3"/>
      <c r="R175" s="3"/>
      <c r="S175" s="3"/>
      <c r="T175" s="2"/>
      <c r="U175" s="2"/>
      <c r="V175" s="2"/>
    </row>
    <row r="176" spans="2:22" ht="15.75" customHeight="1" thickTop="1" x14ac:dyDescent="0.25">
      <c r="B176" s="698" t="s">
        <v>6</v>
      </c>
      <c r="C176" s="700" t="s">
        <v>7</v>
      </c>
      <c r="D176" s="702" t="s">
        <v>8</v>
      </c>
      <c r="E176" s="702" t="s">
        <v>177</v>
      </c>
      <c r="F176" s="702" t="s">
        <v>178</v>
      </c>
      <c r="G176" s="702" t="s">
        <v>9</v>
      </c>
      <c r="H176" s="702" t="s">
        <v>10</v>
      </c>
      <c r="I176" s="312"/>
      <c r="J176" s="702" t="s">
        <v>179</v>
      </c>
      <c r="K176" s="702" t="s">
        <v>11</v>
      </c>
      <c r="L176" s="700" t="s">
        <v>12</v>
      </c>
      <c r="M176" s="704" t="s">
        <v>13</v>
      </c>
      <c r="N176" s="704" t="s">
        <v>14</v>
      </c>
      <c r="O176" s="704" t="s">
        <v>15</v>
      </c>
      <c r="P176" s="715" t="s">
        <v>16</v>
      </c>
      <c r="Q176" s="716"/>
      <c r="R176" s="716"/>
      <c r="S176" s="717"/>
      <c r="T176" s="721" t="s">
        <v>17</v>
      </c>
      <c r="U176" s="722"/>
      <c r="V176" s="708" t="s">
        <v>18</v>
      </c>
    </row>
    <row r="177" spans="2:22" x14ac:dyDescent="0.25">
      <c r="B177" s="699"/>
      <c r="C177" s="701"/>
      <c r="D177" s="703"/>
      <c r="E177" s="765"/>
      <c r="F177" s="765"/>
      <c r="G177" s="703"/>
      <c r="H177" s="703"/>
      <c r="I177" s="313"/>
      <c r="J177" s="765"/>
      <c r="K177" s="703"/>
      <c r="L177" s="701"/>
      <c r="M177" s="705"/>
      <c r="N177" s="705"/>
      <c r="O177" s="705"/>
      <c r="P177" s="718"/>
      <c r="Q177" s="719"/>
      <c r="R177" s="719"/>
      <c r="S177" s="720"/>
      <c r="T177" s="723"/>
      <c r="U177" s="724"/>
      <c r="V177" s="709"/>
    </row>
    <row r="178" spans="2:22" ht="48" x14ac:dyDescent="0.25">
      <c r="B178" s="699"/>
      <c r="C178" s="701"/>
      <c r="D178" s="703"/>
      <c r="E178" s="765"/>
      <c r="F178" s="765"/>
      <c r="G178" s="703"/>
      <c r="H178" s="703"/>
      <c r="I178" s="313" t="s">
        <v>180</v>
      </c>
      <c r="J178" s="765"/>
      <c r="K178" s="703"/>
      <c r="L178" s="701"/>
      <c r="M178" s="705"/>
      <c r="N178" s="705"/>
      <c r="O178" s="705"/>
      <c r="P178" s="738" t="s">
        <v>19</v>
      </c>
      <c r="Q178" s="738" t="s">
        <v>20</v>
      </c>
      <c r="R178" s="738" t="s">
        <v>21</v>
      </c>
      <c r="S178" s="738" t="s">
        <v>22</v>
      </c>
      <c r="T178" s="740" t="s">
        <v>23</v>
      </c>
      <c r="U178" s="740" t="s">
        <v>24</v>
      </c>
      <c r="V178" s="709"/>
    </row>
    <row r="179" spans="2:22" ht="15.75" thickBot="1" x14ac:dyDescent="0.3">
      <c r="B179" s="727"/>
      <c r="C179" s="725"/>
      <c r="D179" s="707"/>
      <c r="E179" s="766"/>
      <c r="F179" s="766"/>
      <c r="G179" s="707"/>
      <c r="H179" s="707"/>
      <c r="I179" s="314"/>
      <c r="J179" s="766"/>
      <c r="K179" s="707"/>
      <c r="L179" s="725"/>
      <c r="M179" s="696"/>
      <c r="N179" s="696"/>
      <c r="O179" s="696"/>
      <c r="P179" s="739"/>
      <c r="Q179" s="739"/>
      <c r="R179" s="739"/>
      <c r="S179" s="739"/>
      <c r="T179" s="741"/>
      <c r="U179" s="741"/>
      <c r="V179" s="710"/>
    </row>
    <row r="180" spans="2:22" ht="144.75" thickBot="1" x14ac:dyDescent="0.3">
      <c r="B180" s="55">
        <v>1</v>
      </c>
      <c r="C180" s="56">
        <v>22106</v>
      </c>
      <c r="D180" s="174" t="s">
        <v>379</v>
      </c>
      <c r="E180" s="318" t="s">
        <v>489</v>
      </c>
      <c r="F180" s="319" t="s">
        <v>182</v>
      </c>
      <c r="G180" s="5">
        <v>9</v>
      </c>
      <c r="H180" s="164" t="s">
        <v>181</v>
      </c>
      <c r="I180" s="5">
        <v>242</v>
      </c>
      <c r="J180" s="320" t="s">
        <v>522</v>
      </c>
      <c r="K180" s="184">
        <f>N180/M180</f>
        <v>22</v>
      </c>
      <c r="L180" s="174" t="s">
        <v>31</v>
      </c>
      <c r="M180" s="149">
        <v>25</v>
      </c>
      <c r="N180" s="179">
        <v>550</v>
      </c>
      <c r="O180" s="345" t="s">
        <v>183</v>
      </c>
      <c r="P180" s="58">
        <v>0.25</v>
      </c>
      <c r="Q180" s="58">
        <v>0.25</v>
      </c>
      <c r="R180" s="58">
        <v>0.25</v>
      </c>
      <c r="S180" s="58">
        <v>0.25</v>
      </c>
      <c r="T180" s="59" t="s">
        <v>514</v>
      </c>
      <c r="U180" s="60"/>
      <c r="V180" s="287" t="s">
        <v>523</v>
      </c>
    </row>
    <row r="181" spans="2:22" ht="15.75" thickTop="1" x14ac:dyDescent="0.25">
      <c r="B181" s="76"/>
      <c r="C181" s="76"/>
      <c r="D181" s="12"/>
      <c r="E181" s="12"/>
      <c r="F181" s="12"/>
      <c r="G181" s="13"/>
      <c r="H181" s="13"/>
      <c r="I181" s="13"/>
      <c r="J181" s="13"/>
      <c r="K181" s="27"/>
      <c r="L181" s="12"/>
      <c r="M181" s="29"/>
      <c r="N181" s="82"/>
      <c r="O181" s="78"/>
      <c r="P181" s="79"/>
      <c r="Q181" s="79"/>
      <c r="R181" s="79"/>
      <c r="S181" s="79"/>
      <c r="T181" s="80"/>
      <c r="V181" s="81"/>
    </row>
    <row r="182" spans="2:22" x14ac:dyDescent="0.25">
      <c r="B182" s="76"/>
      <c r="C182" s="76"/>
      <c r="D182" s="12"/>
      <c r="E182" s="12"/>
      <c r="F182" s="12"/>
      <c r="G182" s="13"/>
      <c r="H182" s="13"/>
      <c r="I182" s="13"/>
      <c r="J182" s="13"/>
      <c r="K182" s="27"/>
      <c r="L182" s="12"/>
      <c r="M182" s="29"/>
      <c r="N182" s="82"/>
      <c r="O182" s="78"/>
      <c r="P182" s="79"/>
      <c r="Q182" s="79"/>
      <c r="R182" s="79"/>
      <c r="S182" s="79"/>
      <c r="T182" s="80"/>
      <c r="V182" s="81"/>
    </row>
    <row r="183" spans="2:22" x14ac:dyDescent="0.25">
      <c r="B183" s="76"/>
      <c r="C183" s="76"/>
      <c r="D183" s="12"/>
      <c r="E183" s="12"/>
      <c r="F183" s="12"/>
      <c r="G183" s="13"/>
      <c r="H183" s="13"/>
      <c r="I183" s="13"/>
      <c r="J183" s="13"/>
      <c r="K183" s="27"/>
      <c r="L183" s="12"/>
      <c r="M183" s="29"/>
      <c r="N183" s="82"/>
      <c r="O183" s="78"/>
      <c r="P183" s="79"/>
      <c r="Q183" s="79"/>
      <c r="R183" s="79"/>
      <c r="S183" s="79"/>
      <c r="T183" s="80"/>
      <c r="V183" s="81"/>
    </row>
    <row r="184" spans="2:22" x14ac:dyDescent="0.25">
      <c r="B184" s="76"/>
      <c r="C184" s="76"/>
      <c r="D184" s="12"/>
      <c r="E184" s="12"/>
      <c r="F184" s="12"/>
      <c r="G184" s="13"/>
      <c r="H184" s="13"/>
      <c r="I184" s="13"/>
      <c r="J184" s="13"/>
      <c r="K184" s="536"/>
      <c r="L184" s="12"/>
      <c r="M184" s="29"/>
      <c r="N184" s="82">
        <f>SUM(N180:N183)</f>
        <v>550</v>
      </c>
      <c r="O184" s="78"/>
      <c r="P184" s="79"/>
      <c r="Q184" s="79"/>
      <c r="R184" s="79"/>
      <c r="S184" s="79"/>
      <c r="T184" s="80"/>
      <c r="V184" s="81"/>
    </row>
    <row r="185" spans="2:22" x14ac:dyDescent="0.25">
      <c r="B185" s="76"/>
      <c r="C185" s="76"/>
      <c r="D185" s="12"/>
      <c r="E185" s="12"/>
      <c r="F185" s="12"/>
      <c r="G185" s="13"/>
      <c r="H185" s="13"/>
      <c r="I185" s="13"/>
      <c r="J185" s="13"/>
      <c r="K185" s="27"/>
      <c r="L185" s="12"/>
      <c r="M185" s="29"/>
      <c r="N185" s="82"/>
      <c r="O185" s="78"/>
      <c r="P185" s="79"/>
      <c r="Q185" s="79"/>
      <c r="R185" s="79"/>
      <c r="S185" s="79"/>
      <c r="T185" s="80"/>
      <c r="V185" s="81"/>
    </row>
    <row r="186" spans="2:22" x14ac:dyDescent="0.25">
      <c r="B186" s="76"/>
      <c r="C186" s="76"/>
      <c r="D186" s="12"/>
      <c r="E186" s="12"/>
      <c r="F186" s="12"/>
      <c r="G186" s="13"/>
      <c r="H186" s="13"/>
      <c r="I186" s="13"/>
      <c r="J186" s="13"/>
      <c r="K186" s="27"/>
      <c r="L186" s="12"/>
      <c r="M186" s="29"/>
      <c r="N186" s="82"/>
      <c r="O186" s="78"/>
      <c r="P186" s="79"/>
      <c r="Q186" s="79"/>
      <c r="R186" s="79"/>
      <c r="S186" s="79"/>
      <c r="T186" s="80"/>
      <c r="V186" s="81"/>
    </row>
    <row r="187" spans="2:22" x14ac:dyDescent="0.25">
      <c r="B187" s="76"/>
      <c r="C187" s="76"/>
      <c r="D187" s="12"/>
      <c r="E187" s="12"/>
      <c r="F187" s="12"/>
      <c r="G187" s="13"/>
      <c r="H187" s="13"/>
      <c r="I187" s="13"/>
      <c r="J187" s="13"/>
      <c r="K187" s="27"/>
      <c r="L187" s="12"/>
      <c r="M187" s="29"/>
      <c r="N187" s="82"/>
      <c r="O187" s="78"/>
      <c r="P187" s="79"/>
      <c r="Q187" s="79"/>
      <c r="R187" s="79"/>
      <c r="S187" s="79"/>
      <c r="T187" s="80"/>
      <c r="V187" s="81"/>
    </row>
    <row r="188" spans="2:22" x14ac:dyDescent="0.25">
      <c r="B188" s="76"/>
      <c r="C188" s="76"/>
      <c r="D188" s="12"/>
      <c r="E188" s="12"/>
      <c r="F188" s="12"/>
      <c r="G188" s="13"/>
      <c r="H188" s="13"/>
      <c r="I188" s="13"/>
      <c r="J188" s="13"/>
      <c r="K188" s="27"/>
      <c r="L188" s="12"/>
      <c r="M188" s="29"/>
      <c r="N188" s="82"/>
      <c r="O188" s="78"/>
      <c r="P188" s="79"/>
      <c r="Q188" s="79"/>
      <c r="R188" s="79"/>
      <c r="S188" s="79"/>
      <c r="T188" s="80"/>
      <c r="V188" s="81"/>
    </row>
    <row r="189" spans="2:22" x14ac:dyDescent="0.25">
      <c r="B189" s="76"/>
      <c r="C189" s="76"/>
      <c r="D189" s="12"/>
      <c r="E189" s="12"/>
      <c r="F189" s="12"/>
      <c r="G189" s="13"/>
      <c r="H189" s="13"/>
      <c r="I189" s="13"/>
      <c r="J189" s="13"/>
      <c r="K189" s="27"/>
      <c r="L189" s="12"/>
      <c r="M189" s="29"/>
      <c r="N189" s="82"/>
      <c r="O189" s="78"/>
      <c r="P189" s="79"/>
      <c r="Q189" s="79"/>
      <c r="R189" s="79"/>
      <c r="S189" s="79"/>
      <c r="T189" s="80"/>
      <c r="V189" s="81"/>
    </row>
    <row r="190" spans="2:22" x14ac:dyDescent="0.25">
      <c r="B190" s="76"/>
      <c r="C190" s="76"/>
      <c r="D190" s="12"/>
      <c r="E190" s="12"/>
      <c r="F190" s="12"/>
      <c r="G190" s="13"/>
      <c r="H190" s="13"/>
      <c r="I190" s="13"/>
      <c r="J190" s="13"/>
      <c r="K190" s="27"/>
      <c r="L190" s="12"/>
      <c r="M190" s="29"/>
      <c r="N190" s="82"/>
      <c r="O190" s="78"/>
      <c r="P190" s="79"/>
      <c r="Q190" s="79"/>
      <c r="R190" s="79"/>
      <c r="S190" s="79"/>
      <c r="T190" s="80"/>
      <c r="V190" s="81"/>
    </row>
    <row r="191" spans="2:22" x14ac:dyDescent="0.25">
      <c r="B191" s="76"/>
      <c r="C191" s="76"/>
      <c r="D191" s="12"/>
      <c r="E191" s="12"/>
      <c r="F191" s="12"/>
      <c r="G191" s="13"/>
      <c r="H191" s="13"/>
      <c r="I191" s="13"/>
      <c r="J191" s="13"/>
      <c r="K191" s="27"/>
      <c r="L191" s="12"/>
      <c r="M191" s="29"/>
      <c r="N191" s="82"/>
      <c r="O191" s="78"/>
      <c r="P191" s="79"/>
      <c r="Q191" s="79"/>
      <c r="R191" s="79"/>
      <c r="S191" s="79"/>
      <c r="T191" s="80"/>
      <c r="V191" s="81"/>
    </row>
    <row r="192" spans="2:22" x14ac:dyDescent="0.25">
      <c r="B192" s="76"/>
      <c r="C192" s="76"/>
      <c r="D192" s="12"/>
      <c r="E192" s="12"/>
      <c r="F192" s="12"/>
      <c r="G192" s="13"/>
      <c r="H192" s="13"/>
      <c r="I192" s="13"/>
      <c r="J192" s="13"/>
      <c r="K192" s="27"/>
      <c r="L192" s="12"/>
      <c r="M192" s="29"/>
      <c r="N192" s="82"/>
      <c r="O192" s="78"/>
      <c r="P192" s="79"/>
      <c r="Q192" s="79"/>
      <c r="R192" s="79"/>
      <c r="S192" s="79"/>
      <c r="T192" s="80"/>
      <c r="V192" s="81"/>
    </row>
    <row r="193" spans="2:22" x14ac:dyDescent="0.25">
      <c r="B193" s="76"/>
      <c r="C193" s="76"/>
      <c r="D193" s="12"/>
      <c r="E193" s="12"/>
      <c r="F193" s="12"/>
      <c r="G193" s="13"/>
      <c r="H193" s="13"/>
      <c r="I193" s="13"/>
      <c r="J193" s="13"/>
      <c r="K193" s="27"/>
      <c r="L193" s="12"/>
      <c r="M193" s="29"/>
      <c r="N193" s="82"/>
      <c r="O193" s="78"/>
      <c r="P193" s="79"/>
      <c r="Q193" s="79"/>
      <c r="R193" s="79"/>
      <c r="S193" s="79"/>
      <c r="T193" s="80"/>
      <c r="V193" s="81"/>
    </row>
    <row r="194" spans="2:22" x14ac:dyDescent="0.25">
      <c r="B194" s="76"/>
      <c r="C194" s="76"/>
      <c r="D194" s="12"/>
      <c r="E194" s="12"/>
      <c r="F194" s="12"/>
      <c r="G194" s="13"/>
      <c r="H194" s="13"/>
      <c r="I194" s="13"/>
      <c r="J194" s="13"/>
      <c r="K194" s="27"/>
      <c r="L194" s="12"/>
      <c r="M194" s="29"/>
      <c r="N194" s="82"/>
      <c r="O194" s="78"/>
      <c r="P194" s="79"/>
      <c r="Q194" s="79"/>
      <c r="R194" s="79"/>
      <c r="S194" s="79"/>
      <c r="T194" s="80"/>
      <c r="V194" s="81"/>
    </row>
    <row r="195" spans="2:22" x14ac:dyDescent="0.25">
      <c r="B195" s="76"/>
      <c r="C195" s="76"/>
      <c r="D195" s="12"/>
      <c r="E195" s="12"/>
      <c r="F195" s="12"/>
      <c r="G195" s="13"/>
      <c r="H195" s="13"/>
      <c r="I195" s="13"/>
      <c r="J195" s="13"/>
      <c r="K195" s="27"/>
      <c r="L195" s="12"/>
      <c r="M195" s="29"/>
      <c r="N195" s="82"/>
      <c r="O195" s="78"/>
      <c r="P195" s="79"/>
      <c r="Q195" s="79"/>
      <c r="R195" s="79"/>
      <c r="S195" s="79"/>
      <c r="T195" s="80"/>
      <c r="V195" s="81"/>
    </row>
    <row r="196" spans="2:22" x14ac:dyDescent="0.25">
      <c r="B196" s="76"/>
      <c r="C196" s="76"/>
      <c r="D196" s="12"/>
      <c r="E196" s="12"/>
      <c r="F196" s="12"/>
      <c r="G196" s="13"/>
      <c r="H196" s="13"/>
      <c r="I196" s="13"/>
      <c r="J196" s="13"/>
      <c r="K196" s="27"/>
      <c r="L196" s="12"/>
      <c r="M196" s="29"/>
      <c r="N196" s="82"/>
      <c r="O196" s="78"/>
      <c r="P196" s="79"/>
      <c r="Q196" s="79"/>
      <c r="R196" s="79"/>
      <c r="S196" s="79"/>
      <c r="T196" s="80"/>
      <c r="V196" s="81"/>
    </row>
    <row r="197" spans="2:22" x14ac:dyDescent="0.25">
      <c r="B197" s="76"/>
      <c r="C197" s="76"/>
      <c r="D197" s="12"/>
      <c r="E197" s="12"/>
      <c r="F197" s="12"/>
      <c r="G197" s="13"/>
      <c r="H197" s="13"/>
      <c r="I197" s="13"/>
      <c r="J197" s="13"/>
      <c r="K197" s="27"/>
      <c r="L197" s="12"/>
      <c r="M197" s="29"/>
      <c r="N197" s="82"/>
      <c r="O197" s="78"/>
      <c r="P197" s="79"/>
      <c r="Q197" s="79"/>
      <c r="R197" s="79"/>
      <c r="S197" s="79"/>
      <c r="T197" s="80"/>
      <c r="V197" s="81"/>
    </row>
    <row r="198" spans="2:22" x14ac:dyDescent="0.25">
      <c r="B198" s="76"/>
      <c r="C198" s="76"/>
      <c r="D198" s="12"/>
      <c r="E198" s="12"/>
      <c r="F198" s="12"/>
      <c r="G198" s="13"/>
      <c r="H198" s="13"/>
      <c r="I198" s="13"/>
      <c r="J198" s="13"/>
      <c r="K198" s="27"/>
      <c r="L198" s="12"/>
      <c r="M198" s="29"/>
      <c r="N198" s="82"/>
      <c r="O198" s="78"/>
      <c r="P198" s="79"/>
      <c r="Q198" s="79"/>
      <c r="R198" s="79"/>
      <c r="S198" s="79"/>
      <c r="T198" s="80"/>
      <c r="V198" s="81"/>
    </row>
    <row r="199" spans="2:22" x14ac:dyDescent="0.25">
      <c r="B199" s="76"/>
      <c r="C199" s="76"/>
      <c r="D199" s="12"/>
      <c r="E199" s="12"/>
      <c r="F199" s="12"/>
      <c r="G199" s="13"/>
      <c r="H199" s="13"/>
      <c r="I199" s="13"/>
      <c r="J199" s="13"/>
      <c r="K199" s="27"/>
      <c r="L199" s="12"/>
      <c r="M199" s="29"/>
      <c r="N199" s="82"/>
      <c r="O199" s="78"/>
      <c r="P199" s="79"/>
      <c r="Q199" s="79"/>
      <c r="R199" s="79"/>
      <c r="S199" s="79"/>
      <c r="T199" s="80"/>
      <c r="V199" s="81"/>
    </row>
    <row r="200" spans="2:22" x14ac:dyDescent="0.25">
      <c r="B200" s="76"/>
      <c r="C200" s="76"/>
      <c r="D200" s="12"/>
      <c r="E200" s="12"/>
      <c r="F200" s="12"/>
      <c r="G200" s="13"/>
      <c r="H200" s="13"/>
      <c r="I200" s="13"/>
      <c r="J200" s="13"/>
      <c r="K200" s="27"/>
      <c r="L200" s="12"/>
      <c r="M200" s="29"/>
      <c r="N200" s="82"/>
      <c r="O200" s="78"/>
      <c r="P200" s="79"/>
      <c r="Q200" s="79"/>
      <c r="R200" s="79"/>
      <c r="S200" s="79"/>
      <c r="T200" s="80"/>
      <c r="V200" s="81"/>
    </row>
    <row r="201" spans="2:22" x14ac:dyDescent="0.25">
      <c r="B201" s="76"/>
      <c r="C201" s="76"/>
      <c r="D201" s="12"/>
      <c r="E201" s="12"/>
      <c r="F201" s="12"/>
      <c r="G201" s="13"/>
      <c r="H201" s="13"/>
      <c r="I201" s="13"/>
      <c r="J201" s="13"/>
      <c r="K201" s="27"/>
      <c r="L201" s="12"/>
      <c r="M201" s="29"/>
      <c r="N201" s="82"/>
      <c r="O201" s="78"/>
      <c r="P201" s="79"/>
      <c r="Q201" s="79"/>
      <c r="R201" s="79"/>
      <c r="S201" s="79"/>
      <c r="T201" s="80"/>
      <c r="V201" s="81"/>
    </row>
    <row r="202" spans="2:22" x14ac:dyDescent="0.25">
      <c r="B202" s="76"/>
      <c r="C202" s="76"/>
      <c r="D202" s="12"/>
      <c r="E202" s="12"/>
      <c r="F202" s="12"/>
      <c r="G202" s="13"/>
      <c r="H202" s="13"/>
      <c r="I202" s="13"/>
      <c r="J202" s="13"/>
      <c r="K202" s="27"/>
      <c r="L202" s="12"/>
      <c r="M202" s="29"/>
      <c r="N202" s="82"/>
      <c r="O202" s="78"/>
      <c r="P202" s="79"/>
      <c r="Q202" s="79"/>
      <c r="R202" s="79"/>
      <c r="S202" s="79"/>
      <c r="T202" s="80"/>
      <c r="V202" s="81"/>
    </row>
    <row r="203" spans="2:22" x14ac:dyDescent="0.25">
      <c r="B203" s="76"/>
      <c r="C203" s="76"/>
      <c r="D203" s="12"/>
      <c r="E203" s="12"/>
      <c r="F203" s="12"/>
      <c r="G203" s="13"/>
      <c r="H203" s="13"/>
      <c r="I203" s="13"/>
      <c r="J203" s="13"/>
      <c r="K203" s="27"/>
      <c r="L203" s="12"/>
      <c r="M203" s="29"/>
      <c r="N203" s="82"/>
      <c r="O203" s="78"/>
      <c r="P203" s="79"/>
      <c r="Q203" s="79"/>
      <c r="R203" s="79"/>
      <c r="S203" s="79"/>
      <c r="T203" s="80"/>
      <c r="V203" s="81"/>
    </row>
    <row r="204" spans="2:22" x14ac:dyDescent="0.25">
      <c r="B204" s="76"/>
      <c r="C204" s="76"/>
      <c r="D204" s="12"/>
      <c r="E204" s="12"/>
      <c r="F204" s="12"/>
      <c r="G204" s="13"/>
      <c r="H204" s="13"/>
      <c r="I204" s="13"/>
      <c r="J204" s="13"/>
      <c r="K204" s="27"/>
      <c r="L204" s="12"/>
      <c r="M204" s="29"/>
      <c r="N204" s="82"/>
      <c r="O204" s="78"/>
      <c r="P204" s="79"/>
      <c r="Q204" s="79"/>
      <c r="R204" s="79"/>
      <c r="S204" s="79"/>
      <c r="T204" s="80"/>
      <c r="V204" s="81"/>
    </row>
    <row r="205" spans="2:22" x14ac:dyDescent="0.25">
      <c r="B205" s="76"/>
      <c r="C205" s="76"/>
      <c r="D205" s="12"/>
      <c r="E205" s="12"/>
      <c r="F205" s="12"/>
      <c r="G205" s="13"/>
      <c r="H205" s="13"/>
      <c r="I205" s="13"/>
      <c r="J205" s="13"/>
      <c r="K205" s="27"/>
      <c r="L205" s="12"/>
      <c r="M205" s="29"/>
      <c r="N205" s="82"/>
      <c r="O205" s="78"/>
      <c r="P205" s="79"/>
      <c r="Q205" s="79"/>
      <c r="R205" s="79"/>
      <c r="S205" s="79"/>
      <c r="T205" s="80"/>
      <c r="V205" s="81"/>
    </row>
    <row r="206" spans="2:22" x14ac:dyDescent="0.25">
      <c r="B206" s="76"/>
      <c r="C206" s="76"/>
      <c r="D206" s="12"/>
      <c r="E206" s="12"/>
      <c r="F206" s="12"/>
      <c r="G206" s="13"/>
      <c r="H206" s="13"/>
      <c r="I206" s="13"/>
      <c r="J206" s="13"/>
      <c r="K206" s="27"/>
      <c r="L206" s="12"/>
      <c r="M206" s="29"/>
      <c r="N206" s="82"/>
      <c r="O206" s="78"/>
      <c r="P206" s="79"/>
      <c r="Q206" s="79"/>
      <c r="R206" s="79"/>
      <c r="S206" s="79"/>
      <c r="T206" s="80"/>
      <c r="V206" s="81"/>
    </row>
    <row r="207" spans="2:22" x14ac:dyDescent="0.25">
      <c r="B207" s="76"/>
      <c r="C207" s="76"/>
      <c r="D207" s="12"/>
      <c r="E207" s="12"/>
      <c r="F207" s="12"/>
      <c r="G207" s="13"/>
      <c r="H207" s="13"/>
      <c r="I207" s="13"/>
      <c r="J207" s="13"/>
      <c r="K207" s="27"/>
      <c r="L207" s="12"/>
      <c r="M207" s="29"/>
      <c r="N207" s="82"/>
      <c r="O207" s="78"/>
      <c r="P207" s="79"/>
      <c r="Q207" s="79"/>
      <c r="R207" s="79"/>
      <c r="S207" s="79"/>
      <c r="T207" s="80"/>
      <c r="V207" s="81"/>
    </row>
    <row r="208" spans="2:22" x14ac:dyDescent="0.25">
      <c r="B208" s="76"/>
      <c r="C208" s="76"/>
      <c r="D208" s="12"/>
      <c r="E208" s="12"/>
      <c r="F208" s="12"/>
      <c r="G208" s="13"/>
      <c r="H208" s="13"/>
      <c r="I208" s="13"/>
      <c r="J208" s="13"/>
      <c r="K208" s="27"/>
      <c r="L208" s="12"/>
      <c r="M208" s="29"/>
      <c r="N208" s="82"/>
      <c r="O208" s="78"/>
      <c r="P208" s="79"/>
      <c r="Q208" s="79"/>
      <c r="R208" s="79"/>
      <c r="S208" s="79"/>
      <c r="T208" s="80"/>
      <c r="V208" s="81"/>
    </row>
    <row r="209" spans="2:22" x14ac:dyDescent="0.25">
      <c r="B209" s="76"/>
      <c r="C209" s="76"/>
      <c r="D209" s="12"/>
      <c r="E209" s="12"/>
      <c r="F209" s="12"/>
      <c r="G209" s="13"/>
      <c r="H209" s="13"/>
      <c r="I209" s="13"/>
      <c r="J209" s="13"/>
      <c r="K209" s="27"/>
      <c r="L209" s="12"/>
      <c r="M209" s="29"/>
      <c r="N209" s="82"/>
      <c r="O209" s="78"/>
      <c r="P209" s="79"/>
      <c r="Q209" s="79"/>
      <c r="R209" s="79"/>
      <c r="S209" s="79"/>
      <c r="T209" s="80"/>
      <c r="V209" s="81"/>
    </row>
    <row r="210" spans="2:22" x14ac:dyDescent="0.25">
      <c r="B210" s="76"/>
      <c r="C210" s="76"/>
      <c r="D210" s="12"/>
      <c r="E210" s="12"/>
      <c r="F210" s="12"/>
      <c r="G210" s="13"/>
      <c r="H210" s="13"/>
      <c r="I210" s="13"/>
      <c r="J210" s="13"/>
      <c r="K210" s="27"/>
      <c r="L210" s="12"/>
      <c r="M210" s="29"/>
      <c r="N210" s="82"/>
      <c r="O210" s="78"/>
      <c r="P210" s="79"/>
      <c r="Q210" s="79"/>
      <c r="R210" s="79"/>
      <c r="S210" s="79"/>
      <c r="T210" s="80"/>
      <c r="V210" s="81"/>
    </row>
    <row r="211" spans="2:22" x14ac:dyDescent="0.25">
      <c r="B211" s="76"/>
      <c r="C211" s="76"/>
      <c r="D211" s="12"/>
      <c r="E211" s="12"/>
      <c r="F211" s="12"/>
      <c r="G211" s="13"/>
      <c r="H211" s="13"/>
      <c r="I211" s="13"/>
      <c r="J211" s="13"/>
      <c r="K211" s="27"/>
      <c r="L211" s="12"/>
      <c r="M211" s="29"/>
      <c r="N211" s="82"/>
      <c r="O211" s="78"/>
      <c r="P211" s="79"/>
      <c r="Q211" s="79"/>
      <c r="R211" s="79"/>
      <c r="S211" s="79"/>
      <c r="T211" s="80"/>
      <c r="V211" s="81"/>
    </row>
    <row r="212" spans="2:22" x14ac:dyDescent="0.25">
      <c r="B212" s="76"/>
      <c r="C212" s="76"/>
      <c r="D212" s="12"/>
      <c r="E212" s="12"/>
      <c r="F212" s="12"/>
      <c r="G212" s="13"/>
      <c r="H212" s="13"/>
      <c r="I212" s="13"/>
      <c r="J212" s="13"/>
      <c r="K212" s="27"/>
      <c r="L212" s="12"/>
      <c r="M212" s="29"/>
      <c r="N212" s="82"/>
      <c r="O212" s="78"/>
      <c r="P212" s="79"/>
      <c r="Q212" s="79"/>
      <c r="R212" s="79"/>
      <c r="S212" s="79"/>
      <c r="T212" s="80"/>
      <c r="V212" s="81"/>
    </row>
    <row r="213" spans="2:22" x14ac:dyDescent="0.25">
      <c r="B213" s="76"/>
      <c r="C213" s="76"/>
      <c r="D213" s="12"/>
      <c r="E213" s="12"/>
      <c r="F213" s="12"/>
      <c r="G213" s="13"/>
      <c r="H213" s="13"/>
      <c r="I213" s="13"/>
      <c r="J213" s="13"/>
      <c r="K213" s="27"/>
      <c r="L213" s="12"/>
      <c r="M213" s="29"/>
      <c r="N213" s="82"/>
      <c r="O213" s="78"/>
      <c r="P213" s="79"/>
      <c r="Q213" s="79"/>
      <c r="R213" s="79"/>
      <c r="S213" s="79"/>
      <c r="T213" s="80"/>
      <c r="V213" s="81"/>
    </row>
    <row r="214" spans="2:22" x14ac:dyDescent="0.25">
      <c r="B214" s="706" t="s">
        <v>0</v>
      </c>
      <c r="C214" s="706"/>
      <c r="D214" s="706"/>
      <c r="E214" s="706"/>
      <c r="F214" s="706"/>
      <c r="G214" s="706"/>
      <c r="H214" s="706"/>
      <c r="I214" s="706"/>
      <c r="J214" s="706"/>
      <c r="K214" s="706"/>
      <c r="L214" s="706"/>
      <c r="M214" s="706"/>
      <c r="N214" s="706"/>
      <c r="O214" s="706"/>
      <c r="P214" s="706"/>
      <c r="Q214" s="706"/>
      <c r="R214" s="706"/>
      <c r="S214" s="706"/>
      <c r="T214" s="706"/>
      <c r="U214" s="706"/>
      <c r="V214" s="706"/>
    </row>
    <row r="215" spans="2:22" x14ac:dyDescent="0.25">
      <c r="B215" s="713" t="s">
        <v>1</v>
      </c>
      <c r="C215" s="713"/>
      <c r="D215" s="713"/>
      <c r="E215" s="713"/>
      <c r="F215" s="713"/>
      <c r="G215" s="713"/>
      <c r="H215" s="713"/>
      <c r="I215" s="713"/>
      <c r="J215" s="713"/>
      <c r="K215" s="713"/>
      <c r="L215" s="713"/>
      <c r="M215" s="713"/>
      <c r="N215" s="713"/>
      <c r="O215" s="713"/>
      <c r="P215" s="713"/>
      <c r="Q215" s="713"/>
      <c r="R215" s="713"/>
      <c r="S215" s="713"/>
      <c r="T215" s="713"/>
      <c r="U215" s="713"/>
      <c r="V215" s="713"/>
    </row>
    <row r="216" spans="2:22" x14ac:dyDescent="0.25">
      <c r="B216" s="713" t="s">
        <v>2</v>
      </c>
      <c r="C216" s="713"/>
      <c r="D216" s="713"/>
      <c r="E216" s="713"/>
      <c r="F216" s="713"/>
      <c r="G216" s="713"/>
      <c r="H216" s="713"/>
      <c r="I216" s="713"/>
      <c r="J216" s="713"/>
      <c r="K216" s="713"/>
      <c r="L216" s="713"/>
      <c r="M216" s="713"/>
      <c r="N216" s="713"/>
      <c r="O216" s="713"/>
      <c r="P216" s="713"/>
      <c r="Q216" s="713"/>
      <c r="R216" s="713"/>
      <c r="S216" s="713"/>
      <c r="T216" s="713"/>
      <c r="U216" s="713"/>
      <c r="V216" s="713"/>
    </row>
    <row r="217" spans="2:22" x14ac:dyDescent="0.25">
      <c r="B217" s="713" t="s">
        <v>3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3"/>
      <c r="P217" s="713"/>
      <c r="Q217" s="713"/>
      <c r="R217" s="713"/>
      <c r="S217" s="713"/>
      <c r="T217" s="713"/>
      <c r="U217" s="713"/>
      <c r="V217" s="713"/>
    </row>
    <row r="218" spans="2:22" x14ac:dyDescent="0.25">
      <c r="B218" s="713" t="s">
        <v>494</v>
      </c>
      <c r="C218" s="713"/>
      <c r="D218" s="713"/>
      <c r="E218" s="713"/>
      <c r="F218" s="713"/>
      <c r="G218" s="713"/>
      <c r="H218" s="713"/>
      <c r="I218" s="713"/>
      <c r="J218" s="713"/>
      <c r="K218" s="713"/>
      <c r="L218" s="713"/>
      <c r="M218" s="713"/>
      <c r="N218" s="713"/>
      <c r="O218" s="713"/>
      <c r="P218" s="713"/>
      <c r="Q218" s="713"/>
      <c r="R218" s="713"/>
      <c r="S218" s="713"/>
      <c r="T218" s="713"/>
      <c r="U218" s="713"/>
      <c r="V218" s="713"/>
    </row>
    <row r="219" spans="2:22" x14ac:dyDescent="0.25">
      <c r="B219" s="714" t="s">
        <v>4</v>
      </c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4"/>
      <c r="N219" s="714"/>
      <c r="O219" s="714"/>
      <c r="P219" s="714"/>
      <c r="Q219" s="714"/>
      <c r="R219" s="714"/>
      <c r="S219" s="714"/>
      <c r="T219" s="714"/>
      <c r="U219" s="714"/>
      <c r="V219" s="714"/>
    </row>
    <row r="220" spans="2:22" x14ac:dyDescent="0.25">
      <c r="B220" s="706" t="s">
        <v>80</v>
      </c>
      <c r="C220" s="706"/>
      <c r="D220" s="706"/>
      <c r="E220" s="706"/>
      <c r="F220" s="706"/>
      <c r="G220" s="706"/>
      <c r="H220" s="706"/>
      <c r="I220" s="706"/>
      <c r="J220" s="706"/>
      <c r="K220" s="706"/>
      <c r="L220" s="706"/>
      <c r="M220" s="706"/>
      <c r="N220" s="706"/>
      <c r="O220" s="706"/>
      <c r="P220" s="706"/>
      <c r="Q220" s="706"/>
      <c r="R220" s="706"/>
      <c r="S220" s="706"/>
      <c r="T220" s="706"/>
      <c r="U220" s="706"/>
      <c r="V220" s="706"/>
    </row>
    <row r="221" spans="2:22" ht="18.75" thickBot="1" x14ac:dyDescent="0.3">
      <c r="B221" s="2"/>
      <c r="C221" s="2"/>
      <c r="D221" s="3"/>
      <c r="E221" s="3"/>
      <c r="F221" s="3"/>
      <c r="G221" s="3"/>
      <c r="H221" s="3"/>
      <c r="I221" s="3"/>
      <c r="J221" s="3"/>
      <c r="K221" s="3"/>
      <c r="L221" s="4"/>
      <c r="M221" s="3"/>
      <c r="N221" s="3"/>
      <c r="O221" s="3"/>
      <c r="P221" s="3"/>
      <c r="Q221" s="3"/>
      <c r="R221" s="3"/>
      <c r="S221" s="3"/>
      <c r="T221" s="2"/>
      <c r="U221" s="2"/>
      <c r="V221" s="2"/>
    </row>
    <row r="222" spans="2:22" ht="15.75" customHeight="1" thickTop="1" x14ac:dyDescent="0.25">
      <c r="B222" s="698" t="s">
        <v>6</v>
      </c>
      <c r="C222" s="700" t="s">
        <v>7</v>
      </c>
      <c r="D222" s="702" t="s">
        <v>8</v>
      </c>
      <c r="E222" s="702" t="s">
        <v>177</v>
      </c>
      <c r="F222" s="702" t="s">
        <v>178</v>
      </c>
      <c r="G222" s="702" t="s">
        <v>9</v>
      </c>
      <c r="H222" s="702" t="s">
        <v>10</v>
      </c>
      <c r="I222" s="312"/>
      <c r="J222" s="702" t="s">
        <v>179</v>
      </c>
      <c r="K222" s="702" t="s">
        <v>11</v>
      </c>
      <c r="L222" s="700" t="s">
        <v>12</v>
      </c>
      <c r="M222" s="704" t="s">
        <v>13</v>
      </c>
      <c r="N222" s="704" t="s">
        <v>14</v>
      </c>
      <c r="O222" s="704" t="s">
        <v>15</v>
      </c>
      <c r="P222" s="715" t="s">
        <v>16</v>
      </c>
      <c r="Q222" s="716"/>
      <c r="R222" s="716"/>
      <c r="S222" s="717"/>
      <c r="T222" s="721" t="s">
        <v>17</v>
      </c>
      <c r="U222" s="722"/>
      <c r="V222" s="708" t="s">
        <v>18</v>
      </c>
    </row>
    <row r="223" spans="2:22" x14ac:dyDescent="0.25">
      <c r="B223" s="699"/>
      <c r="C223" s="701"/>
      <c r="D223" s="703"/>
      <c r="E223" s="765"/>
      <c r="F223" s="765"/>
      <c r="G223" s="703"/>
      <c r="H223" s="703"/>
      <c r="I223" s="313"/>
      <c r="J223" s="765"/>
      <c r="K223" s="703"/>
      <c r="L223" s="701"/>
      <c r="M223" s="705"/>
      <c r="N223" s="705"/>
      <c r="O223" s="705"/>
      <c r="P223" s="718"/>
      <c r="Q223" s="719"/>
      <c r="R223" s="719"/>
      <c r="S223" s="720"/>
      <c r="T223" s="723"/>
      <c r="U223" s="724"/>
      <c r="V223" s="709"/>
    </row>
    <row r="224" spans="2:22" ht="48" x14ac:dyDescent="0.25">
      <c r="B224" s="699"/>
      <c r="C224" s="701"/>
      <c r="D224" s="703"/>
      <c r="E224" s="765"/>
      <c r="F224" s="765"/>
      <c r="G224" s="703"/>
      <c r="H224" s="703"/>
      <c r="I224" s="313" t="s">
        <v>180</v>
      </c>
      <c r="J224" s="765"/>
      <c r="K224" s="703"/>
      <c r="L224" s="701"/>
      <c r="M224" s="705"/>
      <c r="N224" s="705"/>
      <c r="O224" s="705"/>
      <c r="P224" s="738" t="s">
        <v>19</v>
      </c>
      <c r="Q224" s="738" t="s">
        <v>20</v>
      </c>
      <c r="R224" s="738" t="s">
        <v>21</v>
      </c>
      <c r="S224" s="738" t="s">
        <v>22</v>
      </c>
      <c r="T224" s="740" t="s">
        <v>23</v>
      </c>
      <c r="U224" s="740" t="s">
        <v>24</v>
      </c>
      <c r="V224" s="709"/>
    </row>
    <row r="225" spans="2:22" ht="15.75" thickBot="1" x14ac:dyDescent="0.3">
      <c r="B225" s="727"/>
      <c r="C225" s="725"/>
      <c r="D225" s="707"/>
      <c r="E225" s="766"/>
      <c r="F225" s="766"/>
      <c r="G225" s="707"/>
      <c r="H225" s="707"/>
      <c r="I225" s="314"/>
      <c r="J225" s="766"/>
      <c r="K225" s="707"/>
      <c r="L225" s="725"/>
      <c r="M225" s="696"/>
      <c r="N225" s="696"/>
      <c r="O225" s="696"/>
      <c r="P225" s="739"/>
      <c r="Q225" s="739"/>
      <c r="R225" s="739"/>
      <c r="S225" s="739"/>
      <c r="T225" s="741"/>
      <c r="U225" s="741"/>
      <c r="V225" s="710"/>
    </row>
    <row r="226" spans="2:22" ht="230.25" customHeight="1" thickBot="1" x14ac:dyDescent="0.3">
      <c r="B226" s="55">
        <v>1</v>
      </c>
      <c r="C226" s="56">
        <v>26101</v>
      </c>
      <c r="D226" s="174" t="s">
        <v>380</v>
      </c>
      <c r="E226" s="318" t="s">
        <v>489</v>
      </c>
      <c r="F226" s="319" t="s">
        <v>182</v>
      </c>
      <c r="G226" s="5">
        <v>9</v>
      </c>
      <c r="H226" s="164" t="s">
        <v>181</v>
      </c>
      <c r="I226" s="5">
        <v>242</v>
      </c>
      <c r="J226" s="320" t="s">
        <v>522</v>
      </c>
      <c r="K226" s="584">
        <v>45455</v>
      </c>
      <c r="L226" s="174" t="s">
        <v>81</v>
      </c>
      <c r="M226" s="149">
        <v>22</v>
      </c>
      <c r="N226" s="179">
        <v>5000</v>
      </c>
      <c r="O226" s="345" t="s">
        <v>183</v>
      </c>
      <c r="P226" s="58">
        <v>0.25</v>
      </c>
      <c r="Q226" s="58">
        <v>0.25</v>
      </c>
      <c r="R226" s="58">
        <v>0.25</v>
      </c>
      <c r="S226" s="58">
        <v>0.25</v>
      </c>
      <c r="T226" s="59" t="s">
        <v>514</v>
      </c>
      <c r="U226" s="60"/>
      <c r="V226" s="287" t="s">
        <v>523</v>
      </c>
    </row>
    <row r="227" spans="2:22" ht="15.75" thickTop="1" x14ac:dyDescent="0.25">
      <c r="L227" s="62"/>
    </row>
    <row r="228" spans="2:22" x14ac:dyDescent="0.25">
      <c r="L228" s="62"/>
      <c r="N228" s="61"/>
    </row>
    <row r="229" spans="2:22" x14ac:dyDescent="0.25">
      <c r="L229" s="62"/>
      <c r="N229" s="61">
        <f>SUM(N226:N228)</f>
        <v>5000</v>
      </c>
    </row>
    <row r="230" spans="2:22" x14ac:dyDescent="0.25">
      <c r="L230" s="62"/>
    </row>
    <row r="231" spans="2:22" x14ac:dyDescent="0.25">
      <c r="L231" s="62"/>
    </row>
    <row r="232" spans="2:22" x14ac:dyDescent="0.25">
      <c r="K232" s="61"/>
      <c r="L232" s="62"/>
    </row>
    <row r="233" spans="2:22" x14ac:dyDescent="0.25">
      <c r="L233" s="62"/>
    </row>
    <row r="234" spans="2:22" x14ac:dyDescent="0.25">
      <c r="L234" s="62"/>
    </row>
    <row r="235" spans="2:22" x14ac:dyDescent="0.25">
      <c r="L235" s="62"/>
    </row>
    <row r="236" spans="2:22" x14ac:dyDescent="0.25">
      <c r="L236" s="62"/>
    </row>
    <row r="237" spans="2:22" x14ac:dyDescent="0.25">
      <c r="L237" s="62"/>
    </row>
    <row r="238" spans="2:22" x14ac:dyDescent="0.25">
      <c r="L238" s="62"/>
    </row>
    <row r="239" spans="2:22" x14ac:dyDescent="0.25">
      <c r="L239" s="62"/>
    </row>
    <row r="240" spans="2:22" x14ac:dyDescent="0.25">
      <c r="L240" s="62"/>
    </row>
    <row r="241" spans="2:22" x14ac:dyDescent="0.25">
      <c r="L241" s="62"/>
    </row>
    <row r="242" spans="2:22" x14ac:dyDescent="0.25">
      <c r="L242" s="62"/>
    </row>
    <row r="243" spans="2:22" x14ac:dyDescent="0.25">
      <c r="L243" s="62"/>
    </row>
    <row r="244" spans="2:22" x14ac:dyDescent="0.25">
      <c r="L244" s="62"/>
    </row>
    <row r="245" spans="2:22" x14ac:dyDescent="0.25">
      <c r="L245" s="62"/>
    </row>
    <row r="246" spans="2:22" x14ac:dyDescent="0.25">
      <c r="L246" s="62"/>
    </row>
    <row r="247" spans="2:22" x14ac:dyDescent="0.25">
      <c r="L247" s="62"/>
    </row>
    <row r="248" spans="2:22" x14ac:dyDescent="0.25">
      <c r="L248" s="62"/>
    </row>
    <row r="249" spans="2:22" x14ac:dyDescent="0.25">
      <c r="L249" s="62"/>
    </row>
    <row r="250" spans="2:22" x14ac:dyDescent="0.25">
      <c r="L250" s="62"/>
    </row>
    <row r="251" spans="2:22" x14ac:dyDescent="0.25">
      <c r="L251" s="62"/>
    </row>
    <row r="252" spans="2:22" x14ac:dyDescent="0.25">
      <c r="L252" s="62"/>
    </row>
    <row r="253" spans="2:22" x14ac:dyDescent="0.25">
      <c r="L253" s="62"/>
    </row>
    <row r="254" spans="2:22" x14ac:dyDescent="0.25">
      <c r="B254" s="706" t="s">
        <v>0</v>
      </c>
      <c r="C254" s="706"/>
      <c r="D254" s="706"/>
      <c r="E254" s="706"/>
      <c r="F254" s="706"/>
      <c r="G254" s="706"/>
      <c r="H254" s="706"/>
      <c r="I254" s="706"/>
      <c r="J254" s="706"/>
      <c r="K254" s="706"/>
      <c r="L254" s="706"/>
      <c r="M254" s="706"/>
      <c r="N254" s="706"/>
      <c r="O254" s="706"/>
      <c r="P254" s="706"/>
      <c r="Q254" s="706"/>
      <c r="R254" s="706"/>
      <c r="S254" s="706"/>
      <c r="T254" s="706"/>
      <c r="U254" s="706"/>
      <c r="V254" s="706"/>
    </row>
    <row r="255" spans="2:22" x14ac:dyDescent="0.25">
      <c r="B255" s="713" t="s">
        <v>1</v>
      </c>
      <c r="C255" s="713"/>
      <c r="D255" s="713"/>
      <c r="E255" s="713"/>
      <c r="F255" s="713"/>
      <c r="G255" s="713"/>
      <c r="H255" s="713"/>
      <c r="I255" s="713"/>
      <c r="J255" s="713"/>
      <c r="K255" s="713"/>
      <c r="L255" s="713"/>
      <c r="M255" s="713"/>
      <c r="N255" s="713"/>
      <c r="O255" s="713"/>
      <c r="P255" s="713"/>
      <c r="Q255" s="713"/>
      <c r="R255" s="713"/>
      <c r="S255" s="713"/>
      <c r="T255" s="713"/>
      <c r="U255" s="713"/>
      <c r="V255" s="713"/>
    </row>
    <row r="256" spans="2:22" x14ac:dyDescent="0.25">
      <c r="B256" s="713" t="s">
        <v>2</v>
      </c>
      <c r="C256" s="713"/>
      <c r="D256" s="713"/>
      <c r="E256" s="713"/>
      <c r="F256" s="713"/>
      <c r="G256" s="713"/>
      <c r="H256" s="713"/>
      <c r="I256" s="713"/>
      <c r="J256" s="713"/>
      <c r="K256" s="713"/>
      <c r="L256" s="713"/>
      <c r="M256" s="713"/>
      <c r="N256" s="713"/>
      <c r="O256" s="713"/>
      <c r="P256" s="713"/>
      <c r="Q256" s="713"/>
      <c r="R256" s="713"/>
      <c r="S256" s="713"/>
      <c r="T256" s="713"/>
      <c r="U256" s="713"/>
      <c r="V256" s="713"/>
    </row>
    <row r="257" spans="2:22" x14ac:dyDescent="0.25">
      <c r="B257" s="713" t="s">
        <v>3</v>
      </c>
      <c r="C257" s="713"/>
      <c r="D257" s="713"/>
      <c r="E257" s="713"/>
      <c r="F257" s="713"/>
      <c r="G257" s="713"/>
      <c r="H257" s="713"/>
      <c r="I257" s="713"/>
      <c r="J257" s="713"/>
      <c r="K257" s="713"/>
      <c r="L257" s="713"/>
      <c r="M257" s="713"/>
      <c r="N257" s="713"/>
      <c r="O257" s="713"/>
      <c r="P257" s="713"/>
      <c r="Q257" s="713"/>
      <c r="R257" s="713"/>
      <c r="S257" s="713"/>
      <c r="T257" s="713"/>
      <c r="U257" s="713"/>
      <c r="V257" s="713"/>
    </row>
    <row r="258" spans="2:22" x14ac:dyDescent="0.25">
      <c r="B258" s="713" t="s">
        <v>494</v>
      </c>
      <c r="C258" s="713"/>
      <c r="D258" s="713"/>
      <c r="E258" s="713"/>
      <c r="F258" s="713"/>
      <c r="G258" s="713"/>
      <c r="H258" s="713"/>
      <c r="I258" s="713"/>
      <c r="J258" s="713"/>
      <c r="K258" s="713"/>
      <c r="L258" s="713"/>
      <c r="M258" s="713"/>
      <c r="N258" s="713"/>
      <c r="O258" s="713"/>
      <c r="P258" s="713"/>
      <c r="Q258" s="713"/>
      <c r="R258" s="713"/>
      <c r="S258" s="713"/>
      <c r="T258" s="713"/>
      <c r="U258" s="713"/>
      <c r="V258" s="713"/>
    </row>
    <row r="259" spans="2:22" x14ac:dyDescent="0.25">
      <c r="B259" s="726" t="s">
        <v>4</v>
      </c>
      <c r="C259" s="726"/>
      <c r="D259" s="726"/>
      <c r="E259" s="726"/>
      <c r="F259" s="726"/>
      <c r="G259" s="726"/>
      <c r="H259" s="726"/>
      <c r="I259" s="726"/>
      <c r="J259" s="726"/>
      <c r="K259" s="726"/>
      <c r="L259" s="726"/>
      <c r="M259" s="726"/>
      <c r="N259" s="726"/>
      <c r="O259" s="726"/>
      <c r="P259" s="726"/>
      <c r="Q259" s="726"/>
      <c r="R259" s="726"/>
      <c r="S259" s="726"/>
      <c r="T259" s="726"/>
      <c r="U259" s="726"/>
      <c r="V259" s="726"/>
    </row>
    <row r="260" spans="2:22" x14ac:dyDescent="0.25">
      <c r="B260" s="697" t="s">
        <v>185</v>
      </c>
      <c r="C260" s="697"/>
      <c r="D260" s="697"/>
      <c r="E260" s="697"/>
      <c r="F260" s="697"/>
      <c r="G260" s="697"/>
      <c r="H260" s="697"/>
      <c r="I260" s="697"/>
      <c r="J260" s="697"/>
      <c r="K260" s="697"/>
      <c r="L260" s="697"/>
      <c r="M260" s="697"/>
      <c r="N260" s="697"/>
      <c r="O260" s="697"/>
      <c r="P260" s="697"/>
      <c r="Q260" s="697"/>
      <c r="R260" s="697"/>
      <c r="S260" s="697"/>
      <c r="T260" s="697"/>
      <c r="U260" s="697"/>
      <c r="V260" s="697"/>
    </row>
    <row r="261" spans="2:22" ht="18.75" thickBot="1" x14ac:dyDescent="0.3">
      <c r="B261" s="2"/>
      <c r="C261" s="2"/>
      <c r="D261" s="3"/>
      <c r="E261" s="3"/>
      <c r="F261" s="3"/>
      <c r="G261" s="3"/>
      <c r="H261" s="3"/>
      <c r="I261" s="3"/>
      <c r="J261" s="3"/>
      <c r="K261" s="3"/>
      <c r="L261" s="4"/>
      <c r="M261" s="3"/>
      <c r="N261" s="3"/>
      <c r="O261" s="3"/>
      <c r="P261" s="3"/>
      <c r="Q261" s="3"/>
      <c r="R261" s="3"/>
      <c r="S261" s="3"/>
      <c r="T261" s="2"/>
      <c r="U261" s="2"/>
      <c r="V261" s="2"/>
    </row>
    <row r="262" spans="2:22" ht="15.75" thickTop="1" x14ac:dyDescent="0.25">
      <c r="B262" s="698" t="s">
        <v>6</v>
      </c>
      <c r="C262" s="700" t="s">
        <v>7</v>
      </c>
      <c r="D262" s="702" t="s">
        <v>8</v>
      </c>
      <c r="E262" s="702" t="s">
        <v>177</v>
      </c>
      <c r="F262" s="702" t="s">
        <v>178</v>
      </c>
      <c r="G262" s="702" t="s">
        <v>9</v>
      </c>
      <c r="H262" s="702" t="s">
        <v>10</v>
      </c>
      <c r="I262" s="312"/>
      <c r="J262" s="702" t="s">
        <v>179</v>
      </c>
      <c r="K262" s="702" t="s">
        <v>11</v>
      </c>
      <c r="L262" s="700" t="s">
        <v>12</v>
      </c>
      <c r="M262" s="704" t="s">
        <v>13</v>
      </c>
      <c r="N262" s="704" t="s">
        <v>14</v>
      </c>
      <c r="O262" s="704" t="s">
        <v>15</v>
      </c>
      <c r="P262" s="715" t="s">
        <v>16</v>
      </c>
      <c r="Q262" s="716"/>
      <c r="R262" s="716"/>
      <c r="S262" s="717"/>
      <c r="T262" s="721" t="s">
        <v>17</v>
      </c>
      <c r="U262" s="722"/>
      <c r="V262" s="708" t="s">
        <v>18</v>
      </c>
    </row>
    <row r="263" spans="2:22" x14ac:dyDescent="0.25">
      <c r="B263" s="699"/>
      <c r="C263" s="701"/>
      <c r="D263" s="703"/>
      <c r="E263" s="765"/>
      <c r="F263" s="765"/>
      <c r="G263" s="703"/>
      <c r="H263" s="703"/>
      <c r="I263" s="313"/>
      <c r="J263" s="765"/>
      <c r="K263" s="703"/>
      <c r="L263" s="701"/>
      <c r="M263" s="705"/>
      <c r="N263" s="705"/>
      <c r="O263" s="705"/>
      <c r="P263" s="718"/>
      <c r="Q263" s="719"/>
      <c r="R263" s="719"/>
      <c r="S263" s="720"/>
      <c r="T263" s="723"/>
      <c r="U263" s="724"/>
      <c r="V263" s="709"/>
    </row>
    <row r="264" spans="2:22" ht="48" x14ac:dyDescent="0.25">
      <c r="B264" s="699"/>
      <c r="C264" s="701"/>
      <c r="D264" s="703"/>
      <c r="E264" s="765"/>
      <c r="F264" s="765"/>
      <c r="G264" s="703"/>
      <c r="H264" s="703"/>
      <c r="I264" s="313" t="s">
        <v>180</v>
      </c>
      <c r="J264" s="765"/>
      <c r="K264" s="703"/>
      <c r="L264" s="701"/>
      <c r="M264" s="705"/>
      <c r="N264" s="705"/>
      <c r="O264" s="705"/>
      <c r="P264" s="738" t="s">
        <v>19</v>
      </c>
      <c r="Q264" s="738" t="s">
        <v>20</v>
      </c>
      <c r="R264" s="738" t="s">
        <v>21</v>
      </c>
      <c r="S264" s="738" t="s">
        <v>22</v>
      </c>
      <c r="T264" s="740" t="s">
        <v>23</v>
      </c>
      <c r="U264" s="740" t="s">
        <v>24</v>
      </c>
      <c r="V264" s="709"/>
    </row>
    <row r="265" spans="2:22" ht="15.75" thickBot="1" x14ac:dyDescent="0.3">
      <c r="B265" s="727"/>
      <c r="C265" s="701"/>
      <c r="D265" s="703"/>
      <c r="E265" s="765"/>
      <c r="F265" s="765"/>
      <c r="G265" s="703"/>
      <c r="H265" s="703"/>
      <c r="I265" s="313"/>
      <c r="J265" s="765"/>
      <c r="K265" s="703"/>
      <c r="L265" s="701"/>
      <c r="M265" s="705"/>
      <c r="N265" s="705"/>
      <c r="O265" s="705"/>
      <c r="P265" s="711"/>
      <c r="Q265" s="711"/>
      <c r="R265" s="711"/>
      <c r="S265" s="711"/>
      <c r="T265" s="695"/>
      <c r="U265" s="695"/>
      <c r="V265" s="709"/>
    </row>
    <row r="266" spans="2:22" ht="27" customHeight="1" x14ac:dyDescent="0.25">
      <c r="B266" s="198">
        <v>3</v>
      </c>
      <c r="C266" s="674">
        <v>27201</v>
      </c>
      <c r="D266" s="186" t="s">
        <v>503</v>
      </c>
      <c r="E266" s="321" t="s">
        <v>489</v>
      </c>
      <c r="F266" s="322" t="s">
        <v>182</v>
      </c>
      <c r="G266" s="7">
        <v>9</v>
      </c>
      <c r="H266" s="7" t="s">
        <v>181</v>
      </c>
      <c r="I266" s="7">
        <v>242</v>
      </c>
      <c r="J266" s="791" t="s">
        <v>522</v>
      </c>
      <c r="K266" s="109">
        <v>40</v>
      </c>
      <c r="L266" s="176" t="s">
        <v>31</v>
      </c>
      <c r="M266" s="121">
        <v>80</v>
      </c>
      <c r="N266" s="125">
        <f t="shared" ref="N266:N267" si="4">M266*K266</f>
        <v>3200</v>
      </c>
      <c r="O266" s="777"/>
      <c r="P266" s="19">
        <v>0</v>
      </c>
      <c r="Q266" s="19">
        <v>0</v>
      </c>
      <c r="R266" s="19">
        <v>0</v>
      </c>
      <c r="S266" s="19">
        <v>1</v>
      </c>
      <c r="T266" s="45" t="s">
        <v>514</v>
      </c>
      <c r="U266" s="21" t="s">
        <v>99</v>
      </c>
      <c r="V266" s="780"/>
    </row>
    <row r="267" spans="2:22" ht="27" customHeight="1" x14ac:dyDescent="0.25">
      <c r="B267" s="198">
        <v>5</v>
      </c>
      <c r="C267" s="212">
        <v>27201</v>
      </c>
      <c r="D267" s="186" t="s">
        <v>383</v>
      </c>
      <c r="E267" s="318" t="s">
        <v>489</v>
      </c>
      <c r="F267" s="319" t="s">
        <v>182</v>
      </c>
      <c r="G267" s="5">
        <v>9</v>
      </c>
      <c r="H267" s="7" t="s">
        <v>181</v>
      </c>
      <c r="I267" s="5">
        <v>242</v>
      </c>
      <c r="J267" s="791"/>
      <c r="K267" s="109">
        <v>4</v>
      </c>
      <c r="L267" s="176" t="s">
        <v>31</v>
      </c>
      <c r="M267" s="121">
        <v>380</v>
      </c>
      <c r="N267" s="125">
        <f t="shared" si="4"/>
        <v>1520</v>
      </c>
      <c r="O267" s="778"/>
      <c r="P267" s="19">
        <v>0</v>
      </c>
      <c r="Q267" s="19">
        <v>0</v>
      </c>
      <c r="R267" s="19">
        <v>0</v>
      </c>
      <c r="S267" s="19">
        <v>1</v>
      </c>
      <c r="T267" s="45" t="s">
        <v>514</v>
      </c>
      <c r="U267" s="21" t="s">
        <v>99</v>
      </c>
      <c r="V267" s="781"/>
    </row>
    <row r="268" spans="2:22" ht="27" customHeight="1" x14ac:dyDescent="0.25">
      <c r="B268" s="423">
        <v>9</v>
      </c>
      <c r="C268" s="212">
        <v>27201</v>
      </c>
      <c r="D268" s="186" t="s">
        <v>505</v>
      </c>
      <c r="E268" s="318" t="s">
        <v>489</v>
      </c>
      <c r="F268" s="319" t="s">
        <v>182</v>
      </c>
      <c r="G268" s="5">
        <v>9</v>
      </c>
      <c r="H268" s="7" t="s">
        <v>181</v>
      </c>
      <c r="I268" s="5">
        <v>242</v>
      </c>
      <c r="J268" s="792"/>
      <c r="K268" s="109">
        <v>6</v>
      </c>
      <c r="L268" s="176" t="s">
        <v>39</v>
      </c>
      <c r="M268" s="121">
        <v>45</v>
      </c>
      <c r="N268" s="125">
        <v>280</v>
      </c>
      <c r="O268" s="779"/>
      <c r="P268" s="19">
        <v>0</v>
      </c>
      <c r="Q268" s="19">
        <v>0</v>
      </c>
      <c r="R268" s="19">
        <v>0</v>
      </c>
      <c r="S268" s="19">
        <v>1</v>
      </c>
      <c r="T268" s="45" t="s">
        <v>514</v>
      </c>
      <c r="U268" s="21" t="s">
        <v>99</v>
      </c>
      <c r="V268" s="782"/>
    </row>
    <row r="269" spans="2:22" ht="42" customHeight="1" x14ac:dyDescent="0.25">
      <c r="L269" s="62"/>
      <c r="N269" s="114"/>
    </row>
    <row r="270" spans="2:22" x14ac:dyDescent="0.25">
      <c r="L270" s="62"/>
    </row>
    <row r="271" spans="2:22" x14ac:dyDescent="0.25">
      <c r="L271" s="62"/>
      <c r="N271" s="61">
        <f>SUM(N266:N270)</f>
        <v>5000</v>
      </c>
    </row>
    <row r="272" spans="2:22" x14ac:dyDescent="0.25">
      <c r="L272" s="62"/>
    </row>
    <row r="273" spans="2:22" x14ac:dyDescent="0.25">
      <c r="L273" s="62"/>
    </row>
    <row r="274" spans="2:22" x14ac:dyDescent="0.25">
      <c r="L274" s="62"/>
    </row>
    <row r="275" spans="2:22" x14ac:dyDescent="0.25">
      <c r="L275" s="62"/>
    </row>
    <row r="276" spans="2:22" x14ac:dyDescent="0.25">
      <c r="L276" s="62"/>
    </row>
    <row r="277" spans="2:22" x14ac:dyDescent="0.25">
      <c r="L277" s="62"/>
    </row>
    <row r="278" spans="2:22" x14ac:dyDescent="0.25">
      <c r="L278" s="62"/>
    </row>
    <row r="279" spans="2:22" x14ac:dyDescent="0.25">
      <c r="L279" s="62"/>
    </row>
    <row r="280" spans="2:22" x14ac:dyDescent="0.25">
      <c r="L280" s="62"/>
    </row>
    <row r="281" spans="2:22" x14ac:dyDescent="0.25">
      <c r="L281" s="62"/>
    </row>
    <row r="282" spans="2:22" x14ac:dyDescent="0.25">
      <c r="B282" s="706" t="s">
        <v>0</v>
      </c>
      <c r="C282" s="706"/>
      <c r="D282" s="706"/>
      <c r="E282" s="706"/>
      <c r="F282" s="706"/>
      <c r="G282" s="706"/>
      <c r="H282" s="706"/>
      <c r="I282" s="706"/>
      <c r="J282" s="706"/>
      <c r="K282" s="706"/>
      <c r="L282" s="706"/>
      <c r="M282" s="706"/>
      <c r="N282" s="706"/>
      <c r="O282" s="706"/>
      <c r="P282" s="706"/>
      <c r="Q282" s="706"/>
      <c r="R282" s="706"/>
      <c r="S282" s="706"/>
      <c r="T282" s="706"/>
      <c r="U282" s="706"/>
      <c r="V282" s="706"/>
    </row>
    <row r="283" spans="2:22" x14ac:dyDescent="0.25">
      <c r="B283" s="713" t="s">
        <v>1</v>
      </c>
      <c r="C283" s="713"/>
      <c r="D283" s="713"/>
      <c r="E283" s="713"/>
      <c r="F283" s="713"/>
      <c r="G283" s="713"/>
      <c r="H283" s="713"/>
      <c r="I283" s="713"/>
      <c r="J283" s="713"/>
      <c r="K283" s="713"/>
      <c r="L283" s="713"/>
      <c r="M283" s="713"/>
      <c r="N283" s="713"/>
      <c r="O283" s="713"/>
      <c r="P283" s="713"/>
      <c r="Q283" s="713"/>
      <c r="R283" s="713"/>
      <c r="S283" s="713"/>
      <c r="T283" s="713"/>
      <c r="U283" s="713"/>
      <c r="V283" s="713"/>
    </row>
    <row r="284" spans="2:22" x14ac:dyDescent="0.25">
      <c r="B284" s="713" t="s">
        <v>2</v>
      </c>
      <c r="C284" s="713"/>
      <c r="D284" s="713"/>
      <c r="E284" s="713"/>
      <c r="F284" s="713"/>
      <c r="G284" s="713"/>
      <c r="H284" s="713"/>
      <c r="I284" s="713"/>
      <c r="J284" s="713"/>
      <c r="K284" s="713"/>
      <c r="L284" s="713"/>
      <c r="M284" s="713"/>
      <c r="N284" s="713"/>
      <c r="O284" s="713"/>
      <c r="P284" s="713"/>
      <c r="Q284" s="713"/>
      <c r="R284" s="713"/>
      <c r="S284" s="713"/>
      <c r="T284" s="713"/>
      <c r="U284" s="713"/>
      <c r="V284" s="713"/>
    </row>
    <row r="285" spans="2:22" x14ac:dyDescent="0.25">
      <c r="B285" s="713" t="s">
        <v>3</v>
      </c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  <c r="V285" s="713"/>
    </row>
    <row r="286" spans="2:22" x14ac:dyDescent="0.25">
      <c r="B286" s="713" t="s">
        <v>494</v>
      </c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  <c r="V286" s="713"/>
    </row>
    <row r="287" spans="2:22" x14ac:dyDescent="0.25">
      <c r="B287" s="726" t="s">
        <v>4</v>
      </c>
      <c r="C287" s="726"/>
      <c r="D287" s="726"/>
      <c r="E287" s="726"/>
      <c r="F287" s="726"/>
      <c r="G287" s="726"/>
      <c r="H287" s="726"/>
      <c r="I287" s="726"/>
      <c r="J287" s="726"/>
      <c r="K287" s="726"/>
      <c r="L287" s="726"/>
      <c r="M287" s="726"/>
      <c r="N287" s="726"/>
      <c r="O287" s="726"/>
      <c r="P287" s="726"/>
      <c r="Q287" s="726"/>
      <c r="R287" s="726"/>
      <c r="S287" s="726"/>
      <c r="T287" s="726"/>
      <c r="U287" s="726"/>
      <c r="V287" s="726"/>
    </row>
    <row r="288" spans="2:22" x14ac:dyDescent="0.25">
      <c r="B288" s="697" t="s">
        <v>83</v>
      </c>
      <c r="C288" s="697"/>
      <c r="D288" s="697"/>
      <c r="E288" s="697"/>
      <c r="F288" s="697"/>
      <c r="G288" s="697"/>
      <c r="H288" s="697"/>
      <c r="I288" s="697"/>
      <c r="J288" s="697"/>
      <c r="K288" s="697"/>
      <c r="L288" s="697"/>
      <c r="M288" s="697"/>
      <c r="N288" s="697"/>
      <c r="O288" s="697"/>
      <c r="P288" s="697"/>
      <c r="Q288" s="697"/>
      <c r="R288" s="697"/>
      <c r="S288" s="697"/>
      <c r="T288" s="697"/>
      <c r="U288" s="697"/>
      <c r="V288" s="697"/>
    </row>
    <row r="289" spans="2:22" ht="18.75" thickBot="1" x14ac:dyDescent="0.3">
      <c r="B289" s="2"/>
      <c r="C289" s="2"/>
      <c r="D289" s="3"/>
      <c r="E289" s="3"/>
      <c r="F289" s="3"/>
      <c r="G289" s="3"/>
      <c r="H289" s="3"/>
      <c r="I289" s="3"/>
      <c r="J289" s="3"/>
      <c r="K289" s="3"/>
      <c r="L289" s="4"/>
      <c r="M289" s="3"/>
      <c r="N289" s="3"/>
      <c r="O289" s="3"/>
      <c r="P289" s="3"/>
      <c r="Q289" s="3"/>
      <c r="R289" s="3"/>
      <c r="S289" s="3"/>
      <c r="T289" s="2"/>
      <c r="U289" s="2"/>
      <c r="V289" s="2"/>
    </row>
    <row r="290" spans="2:22" ht="15.75" thickTop="1" x14ac:dyDescent="0.25">
      <c r="B290" s="698" t="s">
        <v>6</v>
      </c>
      <c r="C290" s="700" t="s">
        <v>7</v>
      </c>
      <c r="D290" s="702" t="s">
        <v>8</v>
      </c>
      <c r="E290" s="702" t="s">
        <v>177</v>
      </c>
      <c r="F290" s="702" t="s">
        <v>178</v>
      </c>
      <c r="G290" s="702" t="s">
        <v>9</v>
      </c>
      <c r="H290" s="702" t="s">
        <v>10</v>
      </c>
      <c r="I290" s="312"/>
      <c r="J290" s="702" t="s">
        <v>179</v>
      </c>
      <c r="K290" s="702" t="s">
        <v>11</v>
      </c>
      <c r="L290" s="700" t="s">
        <v>12</v>
      </c>
      <c r="M290" s="704" t="s">
        <v>13</v>
      </c>
      <c r="N290" s="704" t="s">
        <v>14</v>
      </c>
      <c r="O290" s="704" t="s">
        <v>15</v>
      </c>
      <c r="P290" s="715" t="s">
        <v>16</v>
      </c>
      <c r="Q290" s="716"/>
      <c r="R290" s="716"/>
      <c r="S290" s="717"/>
      <c r="T290" s="721" t="s">
        <v>17</v>
      </c>
      <c r="U290" s="722"/>
      <c r="V290" s="708" t="s">
        <v>18</v>
      </c>
    </row>
    <row r="291" spans="2:22" x14ac:dyDescent="0.25">
      <c r="B291" s="699"/>
      <c r="C291" s="701"/>
      <c r="D291" s="703"/>
      <c r="E291" s="765"/>
      <c r="F291" s="765"/>
      <c r="G291" s="703"/>
      <c r="H291" s="703"/>
      <c r="I291" s="313"/>
      <c r="J291" s="765"/>
      <c r="K291" s="703"/>
      <c r="L291" s="701"/>
      <c r="M291" s="705"/>
      <c r="N291" s="705"/>
      <c r="O291" s="705"/>
      <c r="P291" s="718"/>
      <c r="Q291" s="719"/>
      <c r="R291" s="719"/>
      <c r="S291" s="720"/>
      <c r="T291" s="723"/>
      <c r="U291" s="724"/>
      <c r="V291" s="709"/>
    </row>
    <row r="292" spans="2:22" ht="48" x14ac:dyDescent="0.25">
      <c r="B292" s="699"/>
      <c r="C292" s="701"/>
      <c r="D292" s="703"/>
      <c r="E292" s="765"/>
      <c r="F292" s="765"/>
      <c r="G292" s="703"/>
      <c r="H292" s="703"/>
      <c r="I292" s="313" t="s">
        <v>180</v>
      </c>
      <c r="J292" s="765"/>
      <c r="K292" s="703"/>
      <c r="L292" s="701"/>
      <c r="M292" s="705"/>
      <c r="N292" s="705"/>
      <c r="O292" s="705"/>
      <c r="P292" s="738" t="s">
        <v>19</v>
      </c>
      <c r="Q292" s="738" t="s">
        <v>20</v>
      </c>
      <c r="R292" s="738" t="s">
        <v>21</v>
      </c>
      <c r="S292" s="738" t="s">
        <v>22</v>
      </c>
      <c r="T292" s="740" t="s">
        <v>23</v>
      </c>
      <c r="U292" s="740" t="s">
        <v>24</v>
      </c>
      <c r="V292" s="709"/>
    </row>
    <row r="293" spans="2:22" ht="15.75" thickBot="1" x14ac:dyDescent="0.3">
      <c r="B293" s="727"/>
      <c r="C293" s="725"/>
      <c r="D293" s="707"/>
      <c r="E293" s="766"/>
      <c r="F293" s="766"/>
      <c r="G293" s="707"/>
      <c r="H293" s="707"/>
      <c r="I293" s="314"/>
      <c r="J293" s="766"/>
      <c r="K293" s="707"/>
      <c r="L293" s="725"/>
      <c r="M293" s="696"/>
      <c r="N293" s="696"/>
      <c r="O293" s="696"/>
      <c r="P293" s="739"/>
      <c r="Q293" s="739"/>
      <c r="R293" s="739"/>
      <c r="S293" s="739"/>
      <c r="T293" s="741"/>
      <c r="U293" s="741"/>
      <c r="V293" s="710"/>
    </row>
    <row r="294" spans="2:22" ht="132" customHeight="1" x14ac:dyDescent="0.25">
      <c r="B294" s="52">
        <v>1</v>
      </c>
      <c r="C294" s="53">
        <v>29401</v>
      </c>
      <c r="D294" s="529" t="s">
        <v>385</v>
      </c>
      <c r="E294" s="318" t="s">
        <v>489</v>
      </c>
      <c r="F294" s="319" t="s">
        <v>182</v>
      </c>
      <c r="G294" s="5">
        <v>9</v>
      </c>
      <c r="H294" s="5" t="s">
        <v>181</v>
      </c>
      <c r="I294" s="5">
        <v>242</v>
      </c>
      <c r="J294" s="790" t="s">
        <v>522</v>
      </c>
      <c r="K294" s="109">
        <v>23</v>
      </c>
      <c r="L294" s="501" t="s">
        <v>31</v>
      </c>
      <c r="M294" s="530">
        <v>1019</v>
      </c>
      <c r="N294" s="181">
        <f>M294*K294</f>
        <v>23437</v>
      </c>
      <c r="O294" s="783" t="s">
        <v>183</v>
      </c>
      <c r="P294" s="42">
        <v>0.1</v>
      </c>
      <c r="Q294" s="42">
        <v>0.4</v>
      </c>
      <c r="R294" s="42">
        <v>0.1</v>
      </c>
      <c r="S294" s="42">
        <v>0.4</v>
      </c>
      <c r="T294" s="54" t="s">
        <v>514</v>
      </c>
      <c r="U294" s="43"/>
      <c r="V294" s="773" t="s">
        <v>523</v>
      </c>
    </row>
    <row r="295" spans="2:22" x14ac:dyDescent="0.25">
      <c r="B295" s="15">
        <v>2</v>
      </c>
      <c r="C295" s="16">
        <v>29401</v>
      </c>
      <c r="D295" s="186" t="s">
        <v>386</v>
      </c>
      <c r="E295" s="318" t="s">
        <v>489</v>
      </c>
      <c r="F295" s="319" t="s">
        <v>182</v>
      </c>
      <c r="G295" s="5">
        <v>9</v>
      </c>
      <c r="H295" s="7" t="s">
        <v>181</v>
      </c>
      <c r="I295" s="5">
        <v>242</v>
      </c>
      <c r="J295" s="791"/>
      <c r="K295" s="109">
        <v>104</v>
      </c>
      <c r="L295" s="122" t="s">
        <v>31</v>
      </c>
      <c r="M295" s="121">
        <v>859</v>
      </c>
      <c r="N295" s="182">
        <f t="shared" ref="N295:N308" si="5">M295*K295</f>
        <v>89336</v>
      </c>
      <c r="O295" s="784"/>
      <c r="P295" s="19">
        <v>0.1</v>
      </c>
      <c r="Q295" s="19">
        <v>0.4</v>
      </c>
      <c r="R295" s="19">
        <v>0.1</v>
      </c>
      <c r="S295" s="19">
        <v>0.4</v>
      </c>
      <c r="T295" s="21" t="s">
        <v>514</v>
      </c>
      <c r="U295" s="45"/>
      <c r="V295" s="774"/>
    </row>
    <row r="296" spans="2:22" ht="15" customHeight="1" x14ac:dyDescent="0.25">
      <c r="B296" s="15">
        <v>3</v>
      </c>
      <c r="C296" s="16">
        <v>29401</v>
      </c>
      <c r="D296" s="475" t="s">
        <v>387</v>
      </c>
      <c r="E296" s="318" t="s">
        <v>489</v>
      </c>
      <c r="F296" s="319" t="s">
        <v>182</v>
      </c>
      <c r="G296" s="5">
        <v>9</v>
      </c>
      <c r="H296" s="7" t="s">
        <v>181</v>
      </c>
      <c r="I296" s="5">
        <v>242</v>
      </c>
      <c r="J296" s="791"/>
      <c r="K296" s="109">
        <v>13</v>
      </c>
      <c r="L296" s="122" t="s">
        <v>31</v>
      </c>
      <c r="M296" s="121">
        <v>295</v>
      </c>
      <c r="N296" s="182">
        <f t="shared" si="5"/>
        <v>3835</v>
      </c>
      <c r="O296" s="784"/>
      <c r="P296" s="19">
        <v>0.1</v>
      </c>
      <c r="Q296" s="19">
        <v>0.4</v>
      </c>
      <c r="R296" s="19">
        <v>0.1</v>
      </c>
      <c r="S296" s="19">
        <v>0.4</v>
      </c>
      <c r="T296" s="21" t="s">
        <v>514</v>
      </c>
      <c r="U296" s="45"/>
      <c r="V296" s="774"/>
    </row>
    <row r="297" spans="2:22" x14ac:dyDescent="0.25">
      <c r="B297" s="15">
        <v>4</v>
      </c>
      <c r="C297" s="16">
        <v>29401</v>
      </c>
      <c r="D297" s="475" t="s">
        <v>388</v>
      </c>
      <c r="E297" s="318" t="s">
        <v>489</v>
      </c>
      <c r="F297" s="319" t="s">
        <v>182</v>
      </c>
      <c r="G297" s="5">
        <v>9</v>
      </c>
      <c r="H297" s="7" t="s">
        <v>181</v>
      </c>
      <c r="I297" s="5">
        <v>242</v>
      </c>
      <c r="J297" s="791"/>
      <c r="K297" s="109">
        <v>147</v>
      </c>
      <c r="L297" s="122" t="s">
        <v>31</v>
      </c>
      <c r="M297" s="121">
        <v>5</v>
      </c>
      <c r="N297" s="182">
        <f t="shared" si="5"/>
        <v>735</v>
      </c>
      <c r="O297" s="784"/>
      <c r="P297" s="19">
        <v>0.1</v>
      </c>
      <c r="Q297" s="19">
        <v>0.4</v>
      </c>
      <c r="R297" s="19">
        <v>0.1</v>
      </c>
      <c r="S297" s="19">
        <v>0.4</v>
      </c>
      <c r="T297" s="21" t="s">
        <v>514</v>
      </c>
      <c r="U297" s="45"/>
      <c r="V297" s="774"/>
    </row>
    <row r="298" spans="2:22" ht="15.75" customHeight="1" x14ac:dyDescent="0.25">
      <c r="B298" s="15">
        <v>5</v>
      </c>
      <c r="C298" s="16">
        <v>29401</v>
      </c>
      <c r="D298" s="475" t="s">
        <v>389</v>
      </c>
      <c r="E298" s="318" t="s">
        <v>489</v>
      </c>
      <c r="F298" s="319" t="s">
        <v>182</v>
      </c>
      <c r="G298" s="5">
        <v>9</v>
      </c>
      <c r="H298" s="7" t="s">
        <v>181</v>
      </c>
      <c r="I298" s="5">
        <v>242</v>
      </c>
      <c r="J298" s="791"/>
      <c r="K298" s="109">
        <v>10</v>
      </c>
      <c r="L298" s="122" t="s">
        <v>31</v>
      </c>
      <c r="M298" s="121">
        <v>2049</v>
      </c>
      <c r="N298" s="182">
        <f t="shared" si="5"/>
        <v>20490</v>
      </c>
      <c r="O298" s="784"/>
      <c r="P298" s="19">
        <v>0.1</v>
      </c>
      <c r="Q298" s="19">
        <v>0.4</v>
      </c>
      <c r="R298" s="19">
        <v>0.1</v>
      </c>
      <c r="S298" s="19">
        <v>0.4</v>
      </c>
      <c r="T298" s="21" t="s">
        <v>514</v>
      </c>
      <c r="U298" s="45"/>
      <c r="V298" s="774"/>
    </row>
    <row r="299" spans="2:22" x14ac:dyDescent="0.25">
      <c r="B299" s="15">
        <v>6</v>
      </c>
      <c r="C299" s="16">
        <v>29401</v>
      </c>
      <c r="D299" s="475" t="s">
        <v>390</v>
      </c>
      <c r="E299" s="318" t="s">
        <v>489</v>
      </c>
      <c r="F299" s="319" t="s">
        <v>182</v>
      </c>
      <c r="G299" s="5">
        <v>9</v>
      </c>
      <c r="H299" s="346" t="s">
        <v>181</v>
      </c>
      <c r="I299" s="5">
        <v>242</v>
      </c>
      <c r="J299" s="791"/>
      <c r="K299" s="109">
        <v>7</v>
      </c>
      <c r="L299" s="122" t="s">
        <v>31</v>
      </c>
      <c r="M299" s="121">
        <v>220</v>
      </c>
      <c r="N299" s="182">
        <f t="shared" si="5"/>
        <v>1540</v>
      </c>
      <c r="O299" s="784"/>
      <c r="P299" s="117">
        <v>0.1</v>
      </c>
      <c r="Q299" s="117">
        <v>0.4</v>
      </c>
      <c r="R299" s="117">
        <v>0.1</v>
      </c>
      <c r="S299" s="117">
        <v>0.4</v>
      </c>
      <c r="T299" s="119" t="s">
        <v>514</v>
      </c>
      <c r="U299" s="118"/>
      <c r="V299" s="774"/>
    </row>
    <row r="300" spans="2:22" x14ac:dyDescent="0.25">
      <c r="B300" s="15">
        <v>7</v>
      </c>
      <c r="C300" s="16">
        <v>29401</v>
      </c>
      <c r="D300" s="475" t="s">
        <v>391</v>
      </c>
      <c r="E300" s="318" t="s">
        <v>489</v>
      </c>
      <c r="F300" s="319" t="s">
        <v>182</v>
      </c>
      <c r="G300" s="5">
        <v>9</v>
      </c>
      <c r="H300" s="116" t="s">
        <v>181</v>
      </c>
      <c r="I300" s="5">
        <v>242</v>
      </c>
      <c r="J300" s="791"/>
      <c r="K300" s="109">
        <v>6</v>
      </c>
      <c r="L300" s="122" t="s">
        <v>31</v>
      </c>
      <c r="M300" s="121">
        <v>300</v>
      </c>
      <c r="N300" s="182">
        <f t="shared" si="5"/>
        <v>1800</v>
      </c>
      <c r="O300" s="784"/>
      <c r="P300" s="504">
        <v>0.1</v>
      </c>
      <c r="Q300" s="504">
        <v>0.4</v>
      </c>
      <c r="R300" s="504">
        <v>0.1</v>
      </c>
      <c r="S300" s="504">
        <v>0.4</v>
      </c>
      <c r="T300" s="505" t="s">
        <v>514</v>
      </c>
      <c r="U300" s="506"/>
      <c r="V300" s="774"/>
    </row>
    <row r="301" spans="2:22" x14ac:dyDescent="0.25">
      <c r="B301" s="497">
        <v>8</v>
      </c>
      <c r="C301" s="16">
        <v>29401</v>
      </c>
      <c r="D301" s="475" t="s">
        <v>392</v>
      </c>
      <c r="E301" s="318" t="s">
        <v>489</v>
      </c>
      <c r="F301" s="319" t="s">
        <v>182</v>
      </c>
      <c r="G301" s="5">
        <v>9</v>
      </c>
      <c r="H301" s="116" t="s">
        <v>181</v>
      </c>
      <c r="I301" s="5">
        <v>242</v>
      </c>
      <c r="J301" s="791"/>
      <c r="K301" s="109">
        <v>39</v>
      </c>
      <c r="L301" s="122" t="s">
        <v>31</v>
      </c>
      <c r="M301" s="121">
        <v>95</v>
      </c>
      <c r="N301" s="182">
        <f t="shared" si="5"/>
        <v>3705</v>
      </c>
      <c r="O301" s="784"/>
      <c r="P301" s="504">
        <v>0.1</v>
      </c>
      <c r="Q301" s="504">
        <v>0.4</v>
      </c>
      <c r="R301" s="504">
        <v>0.1</v>
      </c>
      <c r="S301" s="504">
        <v>0.4</v>
      </c>
      <c r="T301" s="505" t="s">
        <v>514</v>
      </c>
      <c r="U301" s="506"/>
      <c r="V301" s="774"/>
    </row>
    <row r="302" spans="2:22" ht="18" customHeight="1" x14ac:dyDescent="0.25">
      <c r="B302" s="15">
        <v>9</v>
      </c>
      <c r="C302" s="16">
        <v>29401</v>
      </c>
      <c r="D302" s="475" t="s">
        <v>393</v>
      </c>
      <c r="E302" s="318" t="s">
        <v>489</v>
      </c>
      <c r="F302" s="319" t="s">
        <v>182</v>
      </c>
      <c r="G302" s="5">
        <v>9</v>
      </c>
      <c r="H302" s="116" t="s">
        <v>181</v>
      </c>
      <c r="I302" s="5">
        <v>242</v>
      </c>
      <c r="J302" s="791"/>
      <c r="K302" s="109">
        <v>9</v>
      </c>
      <c r="L302" s="122" t="s">
        <v>31</v>
      </c>
      <c r="M302" s="121">
        <v>303</v>
      </c>
      <c r="N302" s="182">
        <f t="shared" si="5"/>
        <v>2727</v>
      </c>
      <c r="O302" s="784"/>
      <c r="P302" s="504">
        <v>0.1</v>
      </c>
      <c r="Q302" s="504">
        <v>0.4</v>
      </c>
      <c r="R302" s="504">
        <v>0.1</v>
      </c>
      <c r="S302" s="504">
        <v>0.4</v>
      </c>
      <c r="T302" s="505" t="s">
        <v>514</v>
      </c>
      <c r="U302" s="506"/>
      <c r="V302" s="774"/>
    </row>
    <row r="303" spans="2:22" ht="18" customHeight="1" x14ac:dyDescent="0.25">
      <c r="B303" s="15">
        <v>10</v>
      </c>
      <c r="C303" s="16">
        <v>29401</v>
      </c>
      <c r="D303" s="475" t="s">
        <v>394</v>
      </c>
      <c r="E303" s="318" t="s">
        <v>489</v>
      </c>
      <c r="F303" s="319" t="s">
        <v>182</v>
      </c>
      <c r="G303" s="5">
        <v>9</v>
      </c>
      <c r="H303" s="116" t="s">
        <v>181</v>
      </c>
      <c r="I303" s="5">
        <v>242</v>
      </c>
      <c r="J303" s="791"/>
      <c r="K303" s="109">
        <v>9</v>
      </c>
      <c r="L303" s="122" t="s">
        <v>31</v>
      </c>
      <c r="M303" s="121">
        <v>369</v>
      </c>
      <c r="N303" s="182">
        <f t="shared" si="5"/>
        <v>3321</v>
      </c>
      <c r="O303" s="784"/>
      <c r="P303" s="504">
        <v>0.1</v>
      </c>
      <c r="Q303" s="504">
        <v>0.4</v>
      </c>
      <c r="R303" s="504">
        <v>0.1</v>
      </c>
      <c r="S303" s="504">
        <v>0.4</v>
      </c>
      <c r="T303" s="505" t="s">
        <v>514</v>
      </c>
      <c r="U303" s="506"/>
      <c r="V303" s="774"/>
    </row>
    <row r="304" spans="2:22" x14ac:dyDescent="0.25">
      <c r="B304" s="15">
        <v>11</v>
      </c>
      <c r="C304" s="16">
        <v>29401</v>
      </c>
      <c r="D304" s="475" t="s">
        <v>395</v>
      </c>
      <c r="E304" s="318" t="s">
        <v>489</v>
      </c>
      <c r="F304" s="319" t="s">
        <v>182</v>
      </c>
      <c r="G304" s="5">
        <v>9</v>
      </c>
      <c r="H304" s="116" t="s">
        <v>181</v>
      </c>
      <c r="I304" s="5">
        <v>242</v>
      </c>
      <c r="J304" s="791"/>
      <c r="K304" s="109">
        <v>15</v>
      </c>
      <c r="L304" s="122" t="s">
        <v>453</v>
      </c>
      <c r="M304" s="121">
        <v>239</v>
      </c>
      <c r="N304" s="182">
        <f t="shared" si="5"/>
        <v>3585</v>
      </c>
      <c r="O304" s="784"/>
      <c r="P304" s="504">
        <v>0.1</v>
      </c>
      <c r="Q304" s="504">
        <v>0.4</v>
      </c>
      <c r="R304" s="504">
        <v>0.1</v>
      </c>
      <c r="S304" s="504">
        <v>0.4</v>
      </c>
      <c r="T304" s="505" t="s">
        <v>514</v>
      </c>
      <c r="U304" s="506"/>
      <c r="V304" s="774"/>
    </row>
    <row r="305" spans="2:22" x14ac:dyDescent="0.25">
      <c r="B305" s="15">
        <v>12</v>
      </c>
      <c r="C305" s="16">
        <v>29401</v>
      </c>
      <c r="D305" s="475" t="s">
        <v>396</v>
      </c>
      <c r="E305" s="318" t="s">
        <v>489</v>
      </c>
      <c r="F305" s="319" t="s">
        <v>182</v>
      </c>
      <c r="G305" s="5">
        <v>9</v>
      </c>
      <c r="H305" s="116" t="s">
        <v>181</v>
      </c>
      <c r="I305" s="5">
        <v>242</v>
      </c>
      <c r="J305" s="791"/>
      <c r="K305" s="109">
        <v>32</v>
      </c>
      <c r="L305" s="122" t="s">
        <v>31</v>
      </c>
      <c r="M305" s="121">
        <v>599</v>
      </c>
      <c r="N305" s="182">
        <f t="shared" si="5"/>
        <v>19168</v>
      </c>
      <c r="O305" s="784"/>
      <c r="P305" s="504">
        <v>0.1</v>
      </c>
      <c r="Q305" s="504">
        <v>0.4</v>
      </c>
      <c r="R305" s="504">
        <v>0.1</v>
      </c>
      <c r="S305" s="504">
        <v>0.4</v>
      </c>
      <c r="T305" s="505" t="s">
        <v>514</v>
      </c>
      <c r="U305" s="506"/>
      <c r="V305" s="774"/>
    </row>
    <row r="306" spans="2:22" x14ac:dyDescent="0.25">
      <c r="B306" s="15">
        <v>13</v>
      </c>
      <c r="C306" s="16">
        <v>29401</v>
      </c>
      <c r="D306" s="475" t="s">
        <v>397</v>
      </c>
      <c r="E306" s="318" t="s">
        <v>489</v>
      </c>
      <c r="F306" s="319" t="s">
        <v>182</v>
      </c>
      <c r="G306" s="5">
        <v>9</v>
      </c>
      <c r="H306" s="116" t="s">
        <v>181</v>
      </c>
      <c r="I306" s="5">
        <v>242</v>
      </c>
      <c r="J306" s="791"/>
      <c r="K306" s="109">
        <v>20</v>
      </c>
      <c r="L306" s="122" t="s">
        <v>31</v>
      </c>
      <c r="M306" s="121">
        <v>496</v>
      </c>
      <c r="N306" s="182">
        <f t="shared" si="5"/>
        <v>9920</v>
      </c>
      <c r="O306" s="784"/>
      <c r="P306" s="504">
        <v>0.1</v>
      </c>
      <c r="Q306" s="504">
        <v>0.4</v>
      </c>
      <c r="R306" s="504">
        <v>0.1</v>
      </c>
      <c r="S306" s="504">
        <v>0.4</v>
      </c>
      <c r="T306" s="505" t="s">
        <v>514</v>
      </c>
      <c r="U306" s="506"/>
      <c r="V306" s="774"/>
    </row>
    <row r="307" spans="2:22" x14ac:dyDescent="0.25">
      <c r="B307" s="15">
        <v>14</v>
      </c>
      <c r="C307" s="16">
        <v>29401</v>
      </c>
      <c r="D307" s="475" t="s">
        <v>398</v>
      </c>
      <c r="E307" s="318" t="s">
        <v>489</v>
      </c>
      <c r="F307" s="319" t="s">
        <v>182</v>
      </c>
      <c r="G307" s="5">
        <v>9</v>
      </c>
      <c r="H307" s="116" t="s">
        <v>181</v>
      </c>
      <c r="I307" s="5">
        <v>242</v>
      </c>
      <c r="J307" s="791"/>
      <c r="K307" s="109">
        <v>13</v>
      </c>
      <c r="L307" s="122" t="s">
        <v>31</v>
      </c>
      <c r="M307" s="121">
        <v>395</v>
      </c>
      <c r="N307" s="182">
        <f t="shared" si="5"/>
        <v>5135</v>
      </c>
      <c r="O307" s="784"/>
      <c r="P307" s="504">
        <v>0.1</v>
      </c>
      <c r="Q307" s="504">
        <v>0.4</v>
      </c>
      <c r="R307" s="504">
        <v>0.1</v>
      </c>
      <c r="S307" s="504">
        <v>0.4</v>
      </c>
      <c r="T307" s="505" t="s">
        <v>514</v>
      </c>
      <c r="U307" s="506"/>
      <c r="V307" s="774"/>
    </row>
    <row r="308" spans="2:22" x14ac:dyDescent="0.25">
      <c r="B308" s="15">
        <v>15</v>
      </c>
      <c r="C308" s="16">
        <v>29401</v>
      </c>
      <c r="D308" s="475" t="s">
        <v>399</v>
      </c>
      <c r="E308" s="318" t="s">
        <v>489</v>
      </c>
      <c r="F308" s="319" t="s">
        <v>182</v>
      </c>
      <c r="G308" s="5">
        <v>9</v>
      </c>
      <c r="H308" s="116" t="s">
        <v>181</v>
      </c>
      <c r="I308" s="5">
        <v>242</v>
      </c>
      <c r="J308" s="791"/>
      <c r="K308" s="109">
        <v>25</v>
      </c>
      <c r="L308" s="122" t="s">
        <v>31</v>
      </c>
      <c r="M308" s="121">
        <v>199</v>
      </c>
      <c r="N308" s="182">
        <f t="shared" si="5"/>
        <v>4975</v>
      </c>
      <c r="O308" s="784"/>
      <c r="P308" s="504">
        <v>0.1</v>
      </c>
      <c r="Q308" s="504">
        <v>0.4</v>
      </c>
      <c r="R308" s="504">
        <v>0.1</v>
      </c>
      <c r="S308" s="504">
        <v>0.4</v>
      </c>
      <c r="T308" s="505" t="s">
        <v>514</v>
      </c>
      <c r="U308" s="506"/>
      <c r="V308" s="774"/>
    </row>
    <row r="309" spans="2:22" ht="15.75" thickBot="1" x14ac:dyDescent="0.3">
      <c r="B309" s="22">
        <v>16</v>
      </c>
      <c r="C309" s="23">
        <v>29401</v>
      </c>
      <c r="D309" s="482" t="s">
        <v>400</v>
      </c>
      <c r="E309" s="318" t="s">
        <v>489</v>
      </c>
      <c r="F309" s="319" t="s">
        <v>182</v>
      </c>
      <c r="G309" s="5">
        <v>9</v>
      </c>
      <c r="H309" s="23" t="s">
        <v>181</v>
      </c>
      <c r="I309" s="5">
        <v>242</v>
      </c>
      <c r="J309" s="793"/>
      <c r="K309" s="109">
        <v>7</v>
      </c>
      <c r="L309" s="196" t="s">
        <v>31</v>
      </c>
      <c r="M309" s="268">
        <v>899</v>
      </c>
      <c r="N309" s="182">
        <v>6291</v>
      </c>
      <c r="O309" s="785"/>
      <c r="P309" s="468">
        <v>0.1</v>
      </c>
      <c r="Q309" s="468">
        <v>0.4</v>
      </c>
      <c r="R309" s="468">
        <v>0.1</v>
      </c>
      <c r="S309" s="468">
        <v>0.4</v>
      </c>
      <c r="T309" s="193" t="s">
        <v>514</v>
      </c>
      <c r="U309" s="283"/>
      <c r="V309" s="786"/>
    </row>
    <row r="310" spans="2:22" ht="15.75" thickTop="1" x14ac:dyDescent="0.25">
      <c r="L310" s="62"/>
      <c r="N310" s="70"/>
    </row>
    <row r="311" spans="2:22" x14ac:dyDescent="0.25">
      <c r="L311" s="62"/>
    </row>
    <row r="312" spans="2:22" x14ac:dyDescent="0.25">
      <c r="L312" s="62"/>
      <c r="N312" s="70">
        <f>SUM(N294:N311)</f>
        <v>200000</v>
      </c>
    </row>
    <row r="313" spans="2:22" x14ac:dyDescent="0.25">
      <c r="L313" s="62"/>
    </row>
    <row r="314" spans="2:22" x14ac:dyDescent="0.25">
      <c r="L314" s="62"/>
    </row>
    <row r="315" spans="2:22" x14ac:dyDescent="0.25">
      <c r="L315" s="62"/>
    </row>
    <row r="316" spans="2:22" x14ac:dyDescent="0.25">
      <c r="L316" s="62"/>
    </row>
    <row r="317" spans="2:22" x14ac:dyDescent="0.25">
      <c r="L317" s="62"/>
    </row>
    <row r="318" spans="2:22" x14ac:dyDescent="0.25">
      <c r="L318" s="62"/>
    </row>
    <row r="319" spans="2:22" x14ac:dyDescent="0.25">
      <c r="L319" s="62"/>
    </row>
    <row r="320" spans="2:22" x14ac:dyDescent="0.25">
      <c r="L320" s="62"/>
    </row>
    <row r="321" spans="2:22" x14ac:dyDescent="0.25">
      <c r="L321" s="62"/>
    </row>
    <row r="322" spans="2:22" x14ac:dyDescent="0.25">
      <c r="B322" s="706" t="s">
        <v>0</v>
      </c>
      <c r="C322" s="706"/>
      <c r="D322" s="706"/>
      <c r="E322" s="706"/>
      <c r="F322" s="706"/>
      <c r="G322" s="706"/>
      <c r="H322" s="706"/>
      <c r="I322" s="706"/>
      <c r="J322" s="706"/>
      <c r="K322" s="706"/>
      <c r="L322" s="706"/>
      <c r="M322" s="706"/>
      <c r="N322" s="706"/>
      <c r="O322" s="706"/>
      <c r="P322" s="706"/>
      <c r="Q322" s="706"/>
      <c r="R322" s="706"/>
      <c r="S322" s="706"/>
      <c r="T322" s="706"/>
      <c r="U322" s="706"/>
      <c r="V322" s="706"/>
    </row>
    <row r="323" spans="2:22" x14ac:dyDescent="0.25">
      <c r="B323" s="713" t="s">
        <v>1</v>
      </c>
      <c r="C323" s="713"/>
      <c r="D323" s="713"/>
      <c r="E323" s="713"/>
      <c r="F323" s="713"/>
      <c r="G323" s="713"/>
      <c r="H323" s="713"/>
      <c r="I323" s="713"/>
      <c r="J323" s="713"/>
      <c r="K323" s="713"/>
      <c r="L323" s="713"/>
      <c r="M323" s="713"/>
      <c r="N323" s="713"/>
      <c r="O323" s="713"/>
      <c r="P323" s="713"/>
      <c r="Q323" s="713"/>
      <c r="R323" s="713"/>
      <c r="S323" s="713"/>
      <c r="T323" s="713"/>
      <c r="U323" s="713"/>
      <c r="V323" s="713"/>
    </row>
    <row r="324" spans="2:22" x14ac:dyDescent="0.25">
      <c r="B324" s="713" t="s">
        <v>2</v>
      </c>
      <c r="C324" s="713"/>
      <c r="D324" s="713"/>
      <c r="E324" s="713"/>
      <c r="F324" s="713"/>
      <c r="G324" s="713"/>
      <c r="H324" s="713"/>
      <c r="I324" s="713"/>
      <c r="J324" s="713"/>
      <c r="K324" s="713"/>
      <c r="L324" s="713"/>
      <c r="M324" s="713"/>
      <c r="N324" s="713"/>
      <c r="O324" s="713"/>
      <c r="P324" s="713"/>
      <c r="Q324" s="713"/>
      <c r="R324" s="713"/>
      <c r="S324" s="713"/>
      <c r="T324" s="713"/>
      <c r="U324" s="713"/>
      <c r="V324" s="713"/>
    </row>
    <row r="325" spans="2:22" x14ac:dyDescent="0.25">
      <c r="B325" s="713" t="s">
        <v>3</v>
      </c>
      <c r="C325" s="713"/>
      <c r="D325" s="713"/>
      <c r="E325" s="713"/>
      <c r="F325" s="713"/>
      <c r="G325" s="713"/>
      <c r="H325" s="713"/>
      <c r="I325" s="713"/>
      <c r="J325" s="713"/>
      <c r="K325" s="713"/>
      <c r="L325" s="713"/>
      <c r="M325" s="713"/>
      <c r="N325" s="713"/>
      <c r="O325" s="713"/>
      <c r="P325" s="713"/>
      <c r="Q325" s="713"/>
      <c r="R325" s="713"/>
      <c r="S325" s="713"/>
      <c r="T325" s="713"/>
      <c r="U325" s="713"/>
      <c r="V325" s="713"/>
    </row>
    <row r="326" spans="2:22" x14ac:dyDescent="0.25">
      <c r="B326" s="713" t="s">
        <v>494</v>
      </c>
      <c r="C326" s="713"/>
      <c r="D326" s="713"/>
      <c r="E326" s="713"/>
      <c r="F326" s="713"/>
      <c r="G326" s="713"/>
      <c r="H326" s="713"/>
      <c r="I326" s="713"/>
      <c r="J326" s="713"/>
      <c r="K326" s="713"/>
      <c r="L326" s="713"/>
      <c r="M326" s="713"/>
      <c r="N326" s="713"/>
      <c r="O326" s="713"/>
      <c r="P326" s="713"/>
      <c r="Q326" s="713"/>
      <c r="R326" s="713"/>
      <c r="S326" s="713"/>
      <c r="T326" s="713"/>
      <c r="U326" s="713"/>
      <c r="V326" s="713"/>
    </row>
    <row r="327" spans="2:22" x14ac:dyDescent="0.25">
      <c r="B327" s="714" t="s">
        <v>4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  <c r="N327" s="714"/>
      <c r="O327" s="714"/>
      <c r="P327" s="714"/>
      <c r="Q327" s="714"/>
      <c r="R327" s="714"/>
      <c r="S327" s="714"/>
      <c r="T327" s="714"/>
      <c r="U327" s="714"/>
      <c r="V327" s="714"/>
    </row>
    <row r="328" spans="2:22" x14ac:dyDescent="0.25">
      <c r="B328" s="737" t="s">
        <v>87</v>
      </c>
      <c r="C328" s="737"/>
      <c r="D328" s="737"/>
      <c r="E328" s="737"/>
      <c r="F328" s="737"/>
      <c r="G328" s="737"/>
      <c r="H328" s="737"/>
      <c r="I328" s="737"/>
      <c r="J328" s="737"/>
      <c r="K328" s="737"/>
      <c r="L328" s="737"/>
      <c r="M328" s="737"/>
      <c r="N328" s="737"/>
      <c r="O328" s="737"/>
      <c r="P328" s="737"/>
      <c r="Q328" s="737"/>
      <c r="R328" s="737"/>
      <c r="S328" s="737"/>
      <c r="T328" s="737"/>
      <c r="U328" s="737"/>
      <c r="V328" s="737"/>
    </row>
    <row r="329" spans="2:22" ht="18.75" thickBot="1" x14ac:dyDescent="0.3">
      <c r="B329" s="2"/>
      <c r="C329" s="2"/>
      <c r="D329" s="3"/>
      <c r="E329" s="3"/>
      <c r="F329" s="3"/>
      <c r="G329" s="3"/>
      <c r="H329" s="3"/>
      <c r="I329" s="3"/>
      <c r="J329" s="3"/>
      <c r="K329" s="3"/>
      <c r="L329" s="4"/>
      <c r="M329" s="3"/>
      <c r="N329" s="3"/>
      <c r="O329" s="3"/>
      <c r="P329" s="3"/>
      <c r="Q329" s="3"/>
      <c r="R329" s="3"/>
      <c r="S329" s="3"/>
      <c r="T329" s="2"/>
      <c r="U329" s="2"/>
      <c r="V329" s="2"/>
    </row>
    <row r="330" spans="2:22" ht="15.75" thickTop="1" x14ac:dyDescent="0.25">
      <c r="B330" s="698" t="s">
        <v>6</v>
      </c>
      <c r="C330" s="700" t="s">
        <v>7</v>
      </c>
      <c r="D330" s="702" t="s">
        <v>8</v>
      </c>
      <c r="E330" s="702" t="s">
        <v>177</v>
      </c>
      <c r="F330" s="702" t="s">
        <v>178</v>
      </c>
      <c r="G330" s="702" t="s">
        <v>9</v>
      </c>
      <c r="H330" s="702" t="s">
        <v>10</v>
      </c>
      <c r="I330" s="312"/>
      <c r="J330" s="702" t="s">
        <v>179</v>
      </c>
      <c r="K330" s="702" t="s">
        <v>11</v>
      </c>
      <c r="L330" s="700" t="s">
        <v>12</v>
      </c>
      <c r="M330" s="704" t="s">
        <v>13</v>
      </c>
      <c r="N330" s="704" t="s">
        <v>14</v>
      </c>
      <c r="O330" s="704" t="s">
        <v>15</v>
      </c>
      <c r="P330" s="715" t="s">
        <v>16</v>
      </c>
      <c r="Q330" s="716"/>
      <c r="R330" s="716"/>
      <c r="S330" s="717"/>
      <c r="T330" s="721" t="s">
        <v>17</v>
      </c>
      <c r="U330" s="722"/>
      <c r="V330" s="708" t="s">
        <v>18</v>
      </c>
    </row>
    <row r="331" spans="2:22" x14ac:dyDescent="0.25">
      <c r="B331" s="699"/>
      <c r="C331" s="701"/>
      <c r="D331" s="703"/>
      <c r="E331" s="765"/>
      <c r="F331" s="765"/>
      <c r="G331" s="703"/>
      <c r="H331" s="703"/>
      <c r="I331" s="313"/>
      <c r="J331" s="765"/>
      <c r="K331" s="703"/>
      <c r="L331" s="701"/>
      <c r="M331" s="705"/>
      <c r="N331" s="705"/>
      <c r="O331" s="705"/>
      <c r="P331" s="718"/>
      <c r="Q331" s="719"/>
      <c r="R331" s="719"/>
      <c r="S331" s="720"/>
      <c r="T331" s="723"/>
      <c r="U331" s="724"/>
      <c r="V331" s="709"/>
    </row>
    <row r="332" spans="2:22" ht="48" x14ac:dyDescent="0.25">
      <c r="B332" s="699"/>
      <c r="C332" s="701"/>
      <c r="D332" s="703"/>
      <c r="E332" s="765"/>
      <c r="F332" s="765"/>
      <c r="G332" s="703"/>
      <c r="H332" s="703"/>
      <c r="I332" s="313" t="s">
        <v>180</v>
      </c>
      <c r="J332" s="765"/>
      <c r="K332" s="703"/>
      <c r="L332" s="701"/>
      <c r="M332" s="705"/>
      <c r="N332" s="705"/>
      <c r="O332" s="705"/>
      <c r="P332" s="738" t="s">
        <v>19</v>
      </c>
      <c r="Q332" s="738" t="s">
        <v>20</v>
      </c>
      <c r="R332" s="738" t="s">
        <v>21</v>
      </c>
      <c r="S332" s="738" t="s">
        <v>22</v>
      </c>
      <c r="T332" s="740" t="s">
        <v>23</v>
      </c>
      <c r="U332" s="740" t="s">
        <v>24</v>
      </c>
      <c r="V332" s="709"/>
    </row>
    <row r="333" spans="2:22" ht="15.75" thickBot="1" x14ac:dyDescent="0.3">
      <c r="B333" s="727"/>
      <c r="C333" s="725"/>
      <c r="D333" s="707"/>
      <c r="E333" s="766"/>
      <c r="F333" s="766"/>
      <c r="G333" s="707"/>
      <c r="H333" s="707"/>
      <c r="I333" s="314"/>
      <c r="J333" s="766"/>
      <c r="K333" s="707"/>
      <c r="L333" s="725"/>
      <c r="M333" s="696"/>
      <c r="N333" s="696"/>
      <c r="O333" s="696"/>
      <c r="P333" s="739"/>
      <c r="Q333" s="739"/>
      <c r="R333" s="739"/>
      <c r="S333" s="739"/>
      <c r="T333" s="741"/>
      <c r="U333" s="741"/>
      <c r="V333" s="710"/>
    </row>
    <row r="334" spans="2:22" ht="59.25" customHeight="1" x14ac:dyDescent="0.25">
      <c r="B334" s="7">
        <v>1</v>
      </c>
      <c r="C334" s="7">
        <v>31301</v>
      </c>
      <c r="D334" s="7" t="s">
        <v>405</v>
      </c>
      <c r="E334" s="318" t="s">
        <v>489</v>
      </c>
      <c r="F334" s="319" t="s">
        <v>182</v>
      </c>
      <c r="G334" s="5">
        <v>9</v>
      </c>
      <c r="H334" s="166" t="s">
        <v>181</v>
      </c>
      <c r="I334" s="5">
        <v>242</v>
      </c>
      <c r="J334" s="320" t="s">
        <v>522</v>
      </c>
      <c r="K334" s="16">
        <v>12</v>
      </c>
      <c r="L334" s="7" t="s">
        <v>75</v>
      </c>
      <c r="M334" s="17">
        <f>SUM(N334/K334)</f>
        <v>208.33333333333334</v>
      </c>
      <c r="N334" s="17">
        <v>2500</v>
      </c>
      <c r="O334" s="653" t="s">
        <v>183</v>
      </c>
      <c r="P334" s="85">
        <v>0.25</v>
      </c>
      <c r="Q334" s="85">
        <v>0.25</v>
      </c>
      <c r="R334" s="85">
        <v>0.25</v>
      </c>
      <c r="S334" s="85">
        <v>0.25</v>
      </c>
      <c r="T334" s="274" t="s">
        <v>514</v>
      </c>
      <c r="U334" s="396"/>
      <c r="V334" s="651" t="s">
        <v>523</v>
      </c>
    </row>
    <row r="335" spans="2:22" x14ac:dyDescent="0.25">
      <c r="L335" s="62"/>
      <c r="N335" s="102"/>
    </row>
    <row r="336" spans="2:22" x14ac:dyDescent="0.25">
      <c r="L336" s="62"/>
      <c r="N336" s="102"/>
    </row>
    <row r="337" spans="12:14" x14ac:dyDescent="0.25">
      <c r="L337" s="62"/>
      <c r="N337" s="350"/>
    </row>
    <row r="338" spans="12:14" ht="49.5" customHeight="1" x14ac:dyDescent="0.25">
      <c r="L338" s="62"/>
      <c r="N338" s="350">
        <f>SUM(N334:N337)</f>
        <v>2500</v>
      </c>
    </row>
    <row r="339" spans="12:14" x14ac:dyDescent="0.25">
      <c r="L339" s="62"/>
      <c r="N339" s="350"/>
    </row>
    <row r="340" spans="12:14" x14ac:dyDescent="0.25">
      <c r="L340" s="62"/>
      <c r="N340" s="350"/>
    </row>
    <row r="341" spans="12:14" x14ac:dyDescent="0.25">
      <c r="L341" s="62"/>
      <c r="N341" s="350"/>
    </row>
    <row r="342" spans="12:14" x14ac:dyDescent="0.25">
      <c r="L342" s="62"/>
      <c r="N342" s="350"/>
    </row>
    <row r="343" spans="12:14" x14ac:dyDescent="0.25">
      <c r="L343" s="62"/>
      <c r="N343" s="350"/>
    </row>
    <row r="344" spans="12:14" x14ac:dyDescent="0.25">
      <c r="L344" s="62"/>
      <c r="N344" s="350"/>
    </row>
    <row r="345" spans="12:14" x14ac:dyDescent="0.25">
      <c r="L345" s="62"/>
      <c r="N345" s="350"/>
    </row>
    <row r="346" spans="12:14" x14ac:dyDescent="0.25">
      <c r="L346" s="62"/>
      <c r="N346" s="350"/>
    </row>
    <row r="347" spans="12:14" x14ac:dyDescent="0.25">
      <c r="L347" s="62"/>
      <c r="N347" s="350"/>
    </row>
    <row r="348" spans="12:14" x14ac:dyDescent="0.25">
      <c r="L348" s="62"/>
      <c r="N348" s="350"/>
    </row>
    <row r="349" spans="12:14" x14ac:dyDescent="0.25">
      <c r="L349" s="62"/>
      <c r="N349" s="350"/>
    </row>
    <row r="350" spans="12:14" x14ac:dyDescent="0.25">
      <c r="L350" s="62"/>
      <c r="N350" s="350"/>
    </row>
    <row r="351" spans="12:14" x14ac:dyDescent="0.25">
      <c r="L351" s="62"/>
      <c r="N351" s="350"/>
    </row>
    <row r="352" spans="12:14" x14ac:dyDescent="0.25">
      <c r="L352" s="62"/>
      <c r="N352" s="350"/>
    </row>
    <row r="353" spans="2:22" x14ac:dyDescent="0.25">
      <c r="L353" s="62"/>
      <c r="N353" s="350"/>
    </row>
    <row r="354" spans="2:22" x14ac:dyDescent="0.25">
      <c r="L354" s="62"/>
      <c r="N354" s="350"/>
    </row>
    <row r="355" spans="2:22" x14ac:dyDescent="0.25">
      <c r="L355" s="62"/>
      <c r="N355" s="349"/>
    </row>
    <row r="356" spans="2:22" x14ac:dyDescent="0.25">
      <c r="L356" s="62"/>
      <c r="N356" s="349"/>
    </row>
    <row r="357" spans="2:22" x14ac:dyDescent="0.25">
      <c r="L357" s="62"/>
      <c r="N357" s="349"/>
    </row>
    <row r="358" spans="2:22" x14ac:dyDescent="0.25">
      <c r="L358" s="62"/>
      <c r="N358" s="349"/>
    </row>
    <row r="359" spans="2:22" x14ac:dyDescent="0.25">
      <c r="L359" s="62"/>
    </row>
    <row r="360" spans="2:22" x14ac:dyDescent="0.25">
      <c r="L360" s="62"/>
    </row>
    <row r="361" spans="2:22" x14ac:dyDescent="0.25">
      <c r="B361" s="706" t="s">
        <v>0</v>
      </c>
      <c r="C361" s="706"/>
      <c r="D361" s="706"/>
      <c r="E361" s="706"/>
      <c r="F361" s="706"/>
      <c r="G361" s="706"/>
      <c r="H361" s="706"/>
      <c r="I361" s="706"/>
      <c r="J361" s="706"/>
      <c r="K361" s="706"/>
      <c r="L361" s="706"/>
      <c r="M361" s="706"/>
      <c r="N361" s="706"/>
      <c r="O361" s="706"/>
      <c r="P361" s="706"/>
      <c r="Q361" s="706"/>
      <c r="R361" s="706"/>
      <c r="S361" s="706"/>
      <c r="T361" s="706"/>
      <c r="U361" s="706"/>
      <c r="V361" s="706"/>
    </row>
    <row r="362" spans="2:22" x14ac:dyDescent="0.25">
      <c r="B362" s="713" t="s">
        <v>1</v>
      </c>
      <c r="C362" s="713"/>
      <c r="D362" s="713"/>
      <c r="E362" s="713"/>
      <c r="F362" s="713"/>
      <c r="G362" s="713"/>
      <c r="H362" s="713"/>
      <c r="I362" s="713"/>
      <c r="J362" s="713"/>
      <c r="K362" s="713"/>
      <c r="L362" s="713"/>
      <c r="M362" s="713"/>
      <c r="N362" s="713"/>
      <c r="O362" s="713"/>
      <c r="P362" s="713"/>
      <c r="Q362" s="713"/>
      <c r="R362" s="713"/>
      <c r="S362" s="713"/>
      <c r="T362" s="713"/>
      <c r="U362" s="713"/>
      <c r="V362" s="713"/>
    </row>
    <row r="363" spans="2:22" x14ac:dyDescent="0.25">
      <c r="B363" s="713" t="s">
        <v>2</v>
      </c>
      <c r="C363" s="713"/>
      <c r="D363" s="713"/>
      <c r="E363" s="713"/>
      <c r="F363" s="713"/>
      <c r="G363" s="713"/>
      <c r="H363" s="713"/>
      <c r="I363" s="713"/>
      <c r="J363" s="713"/>
      <c r="K363" s="713"/>
      <c r="L363" s="713"/>
      <c r="M363" s="713"/>
      <c r="N363" s="713"/>
      <c r="O363" s="713"/>
      <c r="P363" s="713"/>
      <c r="Q363" s="713"/>
      <c r="R363" s="713"/>
      <c r="S363" s="713"/>
      <c r="T363" s="713"/>
      <c r="U363" s="713"/>
      <c r="V363" s="713"/>
    </row>
    <row r="364" spans="2:22" x14ac:dyDescent="0.25">
      <c r="B364" s="713" t="s">
        <v>3</v>
      </c>
      <c r="C364" s="713"/>
      <c r="D364" s="713"/>
      <c r="E364" s="713"/>
      <c r="F364" s="713"/>
      <c r="G364" s="713"/>
      <c r="H364" s="713"/>
      <c r="I364" s="713"/>
      <c r="J364" s="713"/>
      <c r="K364" s="713"/>
      <c r="L364" s="713"/>
      <c r="M364" s="713"/>
      <c r="N364" s="713"/>
      <c r="O364" s="713"/>
      <c r="P364" s="713"/>
      <c r="Q364" s="713"/>
      <c r="R364" s="713"/>
      <c r="S364" s="713"/>
      <c r="T364" s="713"/>
      <c r="U364" s="713"/>
      <c r="V364" s="713"/>
    </row>
    <row r="365" spans="2:22" x14ac:dyDescent="0.25">
      <c r="B365" s="713" t="s">
        <v>494</v>
      </c>
      <c r="C365" s="713"/>
      <c r="D365" s="713"/>
      <c r="E365" s="713"/>
      <c r="F365" s="713"/>
      <c r="G365" s="713"/>
      <c r="H365" s="713"/>
      <c r="I365" s="713"/>
      <c r="J365" s="713"/>
      <c r="K365" s="713"/>
      <c r="L365" s="713"/>
      <c r="M365" s="713"/>
      <c r="N365" s="713"/>
      <c r="O365" s="713"/>
      <c r="P365" s="713"/>
      <c r="Q365" s="713"/>
      <c r="R365" s="713"/>
      <c r="S365" s="713"/>
      <c r="T365" s="713"/>
      <c r="U365" s="713"/>
      <c r="V365" s="713"/>
    </row>
    <row r="366" spans="2:22" x14ac:dyDescent="0.25">
      <c r="B366" s="714" t="s">
        <v>4</v>
      </c>
      <c r="C366" s="714"/>
      <c r="D366" s="714"/>
      <c r="E366" s="714"/>
      <c r="F366" s="714"/>
      <c r="G366" s="714"/>
      <c r="H366" s="714"/>
      <c r="I366" s="714"/>
      <c r="J366" s="714"/>
      <c r="K366" s="714"/>
      <c r="L366" s="714"/>
      <c r="M366" s="714"/>
      <c r="N366" s="714"/>
      <c r="O366" s="714"/>
      <c r="P366" s="714"/>
      <c r="Q366" s="714"/>
      <c r="R366" s="714"/>
      <c r="S366" s="714"/>
      <c r="T366" s="714"/>
      <c r="U366" s="714"/>
      <c r="V366" s="714"/>
    </row>
    <row r="367" spans="2:22" x14ac:dyDescent="0.25">
      <c r="B367" s="737" t="s">
        <v>88</v>
      </c>
      <c r="C367" s="737"/>
      <c r="D367" s="737"/>
      <c r="E367" s="737"/>
      <c r="F367" s="737"/>
      <c r="G367" s="737"/>
      <c r="H367" s="737"/>
      <c r="I367" s="737"/>
      <c r="J367" s="737"/>
      <c r="K367" s="737"/>
      <c r="L367" s="737"/>
      <c r="M367" s="737"/>
      <c r="N367" s="737"/>
      <c r="O367" s="737"/>
      <c r="P367" s="737"/>
      <c r="Q367" s="737"/>
      <c r="R367" s="737"/>
      <c r="S367" s="737"/>
      <c r="T367" s="737"/>
      <c r="U367" s="737"/>
      <c r="V367" s="737"/>
    </row>
    <row r="368" spans="2:22" ht="18.75" thickBot="1" x14ac:dyDescent="0.3">
      <c r="B368" s="2"/>
      <c r="C368" s="2"/>
      <c r="D368" s="3"/>
      <c r="E368" s="3"/>
      <c r="F368" s="3"/>
      <c r="G368" s="3"/>
      <c r="H368" s="3"/>
      <c r="I368" s="3"/>
      <c r="J368" s="3"/>
      <c r="K368" s="3"/>
      <c r="L368" s="4"/>
      <c r="M368" s="3"/>
      <c r="N368" s="3"/>
      <c r="O368" s="3"/>
      <c r="P368" s="3"/>
      <c r="Q368" s="3"/>
      <c r="R368" s="3"/>
      <c r="S368" s="3"/>
      <c r="T368" s="2"/>
      <c r="U368" s="2"/>
      <c r="V368" s="2"/>
    </row>
    <row r="369" spans="2:22" ht="15.75" thickTop="1" x14ac:dyDescent="0.25">
      <c r="B369" s="698" t="s">
        <v>6</v>
      </c>
      <c r="C369" s="700" t="s">
        <v>7</v>
      </c>
      <c r="D369" s="702" t="s">
        <v>8</v>
      </c>
      <c r="E369" s="702" t="s">
        <v>177</v>
      </c>
      <c r="F369" s="702" t="s">
        <v>178</v>
      </c>
      <c r="G369" s="702" t="s">
        <v>9</v>
      </c>
      <c r="H369" s="702" t="s">
        <v>10</v>
      </c>
      <c r="I369" s="312"/>
      <c r="J369" s="702" t="s">
        <v>179</v>
      </c>
      <c r="K369" s="702" t="s">
        <v>11</v>
      </c>
      <c r="L369" s="700" t="s">
        <v>12</v>
      </c>
      <c r="M369" s="704" t="s">
        <v>13</v>
      </c>
      <c r="N369" s="704" t="s">
        <v>14</v>
      </c>
      <c r="O369" s="704" t="s">
        <v>15</v>
      </c>
      <c r="P369" s="715" t="s">
        <v>16</v>
      </c>
      <c r="Q369" s="716"/>
      <c r="R369" s="716"/>
      <c r="S369" s="717"/>
      <c r="T369" s="721" t="s">
        <v>17</v>
      </c>
      <c r="U369" s="722"/>
      <c r="V369" s="708" t="s">
        <v>18</v>
      </c>
    </row>
    <row r="370" spans="2:22" x14ac:dyDescent="0.25">
      <c r="B370" s="699"/>
      <c r="C370" s="701"/>
      <c r="D370" s="703"/>
      <c r="E370" s="765"/>
      <c r="F370" s="765"/>
      <c r="G370" s="703"/>
      <c r="H370" s="703"/>
      <c r="I370" s="313"/>
      <c r="J370" s="765"/>
      <c r="K370" s="703"/>
      <c r="L370" s="701"/>
      <c r="M370" s="705"/>
      <c r="N370" s="705"/>
      <c r="O370" s="705"/>
      <c r="P370" s="718"/>
      <c r="Q370" s="719"/>
      <c r="R370" s="719"/>
      <c r="S370" s="720"/>
      <c r="T370" s="723"/>
      <c r="U370" s="724"/>
      <c r="V370" s="709"/>
    </row>
    <row r="371" spans="2:22" ht="48" x14ac:dyDescent="0.25">
      <c r="B371" s="699"/>
      <c r="C371" s="701"/>
      <c r="D371" s="703"/>
      <c r="E371" s="765"/>
      <c r="F371" s="765"/>
      <c r="G371" s="703"/>
      <c r="H371" s="703"/>
      <c r="I371" s="313" t="s">
        <v>180</v>
      </c>
      <c r="J371" s="765"/>
      <c r="K371" s="703"/>
      <c r="L371" s="701"/>
      <c r="M371" s="705"/>
      <c r="N371" s="705"/>
      <c r="O371" s="705"/>
      <c r="P371" s="738" t="s">
        <v>19</v>
      </c>
      <c r="Q371" s="738" t="s">
        <v>20</v>
      </c>
      <c r="R371" s="738" t="s">
        <v>21</v>
      </c>
      <c r="S371" s="738" t="s">
        <v>22</v>
      </c>
      <c r="T371" s="740" t="s">
        <v>23</v>
      </c>
      <c r="U371" s="740" t="s">
        <v>24</v>
      </c>
      <c r="V371" s="709"/>
    </row>
    <row r="372" spans="2:22" ht="15.75" thickBot="1" x14ac:dyDescent="0.3">
      <c r="B372" s="727"/>
      <c r="C372" s="725"/>
      <c r="D372" s="707"/>
      <c r="E372" s="766"/>
      <c r="F372" s="766"/>
      <c r="G372" s="707"/>
      <c r="H372" s="707"/>
      <c r="I372" s="314"/>
      <c r="J372" s="766"/>
      <c r="K372" s="707"/>
      <c r="L372" s="725"/>
      <c r="M372" s="696"/>
      <c r="N372" s="696"/>
      <c r="O372" s="696"/>
      <c r="P372" s="739"/>
      <c r="Q372" s="739"/>
      <c r="R372" s="739"/>
      <c r="S372" s="739"/>
      <c r="T372" s="741"/>
      <c r="U372" s="741"/>
      <c r="V372" s="710"/>
    </row>
    <row r="373" spans="2:22" ht="63" customHeight="1" x14ac:dyDescent="0.25">
      <c r="B373" s="7">
        <v>1</v>
      </c>
      <c r="C373" s="7">
        <v>31401</v>
      </c>
      <c r="D373" s="7" t="s">
        <v>409</v>
      </c>
      <c r="E373" s="318" t="s">
        <v>489</v>
      </c>
      <c r="F373" s="319" t="s">
        <v>182</v>
      </c>
      <c r="G373" s="5">
        <v>9</v>
      </c>
      <c r="H373" s="166" t="s">
        <v>181</v>
      </c>
      <c r="I373" s="5">
        <v>242</v>
      </c>
      <c r="J373" s="320" t="s">
        <v>522</v>
      </c>
      <c r="K373" s="16">
        <v>12</v>
      </c>
      <c r="L373" s="7" t="s">
        <v>75</v>
      </c>
      <c r="M373" s="606">
        <f>SUM(N373/K373)</f>
        <v>2500</v>
      </c>
      <c r="N373" s="606">
        <v>30000</v>
      </c>
      <c r="O373" s="395" t="s">
        <v>183</v>
      </c>
      <c r="P373" s="85">
        <v>0.25</v>
      </c>
      <c r="Q373" s="85">
        <v>0.25</v>
      </c>
      <c r="R373" s="85">
        <v>0.25</v>
      </c>
      <c r="S373" s="85">
        <v>0.25</v>
      </c>
      <c r="T373" s="274" t="s">
        <v>514</v>
      </c>
      <c r="U373" s="396"/>
      <c r="V373" s="651" t="s">
        <v>523</v>
      </c>
    </row>
    <row r="374" spans="2:22" ht="15.75" customHeight="1" x14ac:dyDescent="0.25">
      <c r="L374" s="62"/>
      <c r="N374" s="112"/>
    </row>
    <row r="375" spans="2:22" x14ac:dyDescent="0.25">
      <c r="L375" s="62"/>
      <c r="N375" s="112"/>
    </row>
    <row r="376" spans="2:22" x14ac:dyDescent="0.25">
      <c r="L376" s="62"/>
    </row>
    <row r="377" spans="2:22" x14ac:dyDescent="0.25">
      <c r="L377" s="62"/>
      <c r="N377" s="61">
        <f>SUM(N373:N376)</f>
        <v>30000</v>
      </c>
    </row>
    <row r="378" spans="2:22" ht="216" customHeight="1" x14ac:dyDescent="0.25">
      <c r="L378" s="62"/>
      <c r="N378" s="63"/>
    </row>
    <row r="379" spans="2:22" x14ac:dyDescent="0.25">
      <c r="L379" s="62"/>
      <c r="N379" s="63"/>
    </row>
    <row r="380" spans="2:22" x14ac:dyDescent="0.25">
      <c r="L380" s="62"/>
      <c r="N380" s="63"/>
    </row>
    <row r="381" spans="2:22" x14ac:dyDescent="0.25">
      <c r="L381" s="62"/>
      <c r="N381" s="63"/>
    </row>
    <row r="382" spans="2:22" x14ac:dyDescent="0.25">
      <c r="L382" s="62"/>
      <c r="N382" s="63"/>
    </row>
    <row r="383" spans="2:22" x14ac:dyDescent="0.25">
      <c r="L383" s="62"/>
      <c r="N383" s="63"/>
    </row>
    <row r="384" spans="2:22" x14ac:dyDescent="0.25">
      <c r="L384" s="62"/>
      <c r="N384" s="63"/>
    </row>
    <row r="385" spans="12:14" x14ac:dyDescent="0.25">
      <c r="L385" s="62"/>
      <c r="N385" s="63"/>
    </row>
    <row r="386" spans="12:14" x14ac:dyDescent="0.25">
      <c r="L386" s="62"/>
      <c r="N386" s="63"/>
    </row>
    <row r="387" spans="12:14" x14ac:dyDescent="0.25">
      <c r="L387" s="62"/>
    </row>
    <row r="388" spans="12:14" x14ac:dyDescent="0.25">
      <c r="L388" s="62"/>
    </row>
    <row r="389" spans="12:14" x14ac:dyDescent="0.25">
      <c r="L389" s="62"/>
    </row>
    <row r="390" spans="12:14" x14ac:dyDescent="0.25">
      <c r="L390" s="62"/>
    </row>
    <row r="391" spans="12:14" x14ac:dyDescent="0.25">
      <c r="L391" s="62"/>
    </row>
    <row r="392" spans="12:14" x14ac:dyDescent="0.25">
      <c r="L392" s="62"/>
    </row>
    <row r="393" spans="12:14" x14ac:dyDescent="0.25">
      <c r="L393" s="62"/>
    </row>
    <row r="394" spans="12:14" x14ac:dyDescent="0.25">
      <c r="L394" s="62"/>
    </row>
    <row r="395" spans="12:14" x14ac:dyDescent="0.25">
      <c r="L395" s="62"/>
    </row>
    <row r="396" spans="12:14" x14ac:dyDescent="0.25">
      <c r="L396" s="62"/>
    </row>
    <row r="397" spans="12:14" x14ac:dyDescent="0.25">
      <c r="L397" s="62"/>
    </row>
    <row r="398" spans="12:14" x14ac:dyDescent="0.25">
      <c r="L398" s="62"/>
    </row>
    <row r="399" spans="12:14" x14ac:dyDescent="0.25">
      <c r="L399" s="62"/>
    </row>
    <row r="400" spans="12:14" x14ac:dyDescent="0.25">
      <c r="L400" s="62"/>
    </row>
    <row r="401" spans="2:22" x14ac:dyDescent="0.25">
      <c r="B401" s="706" t="s">
        <v>0</v>
      </c>
      <c r="C401" s="706"/>
      <c r="D401" s="706"/>
      <c r="E401" s="706"/>
      <c r="F401" s="706"/>
      <c r="G401" s="706"/>
      <c r="H401" s="706"/>
      <c r="I401" s="706"/>
      <c r="J401" s="706"/>
      <c r="K401" s="706"/>
      <c r="L401" s="706"/>
      <c r="M401" s="706"/>
      <c r="N401" s="706"/>
      <c r="O401" s="706"/>
      <c r="P401" s="706"/>
      <c r="Q401" s="706"/>
      <c r="R401" s="706"/>
      <c r="S401" s="706"/>
      <c r="T401" s="706"/>
      <c r="U401" s="706"/>
      <c r="V401" s="706"/>
    </row>
    <row r="402" spans="2:22" x14ac:dyDescent="0.25">
      <c r="B402" s="713" t="s">
        <v>1</v>
      </c>
      <c r="C402" s="713"/>
      <c r="D402" s="713"/>
      <c r="E402" s="713"/>
      <c r="F402" s="713"/>
      <c r="G402" s="713"/>
      <c r="H402" s="713"/>
      <c r="I402" s="713"/>
      <c r="J402" s="713"/>
      <c r="K402" s="713"/>
      <c r="L402" s="713"/>
      <c r="M402" s="713"/>
      <c r="N402" s="713"/>
      <c r="O402" s="713"/>
      <c r="P402" s="713"/>
      <c r="Q402" s="713"/>
      <c r="R402" s="713"/>
      <c r="S402" s="713"/>
      <c r="T402" s="713"/>
      <c r="U402" s="713"/>
      <c r="V402" s="713"/>
    </row>
    <row r="403" spans="2:22" x14ac:dyDescent="0.25">
      <c r="B403" s="713" t="s">
        <v>2</v>
      </c>
      <c r="C403" s="713"/>
      <c r="D403" s="713"/>
      <c r="E403" s="713"/>
      <c r="F403" s="713"/>
      <c r="G403" s="713"/>
      <c r="H403" s="713"/>
      <c r="I403" s="713"/>
      <c r="J403" s="713"/>
      <c r="K403" s="713"/>
      <c r="L403" s="713"/>
      <c r="M403" s="713"/>
      <c r="N403" s="713"/>
      <c r="O403" s="713"/>
      <c r="P403" s="713"/>
      <c r="Q403" s="713"/>
      <c r="R403" s="713"/>
      <c r="S403" s="713"/>
      <c r="T403" s="713"/>
      <c r="U403" s="713"/>
      <c r="V403" s="713"/>
    </row>
    <row r="404" spans="2:22" x14ac:dyDescent="0.25">
      <c r="B404" s="713" t="s">
        <v>3</v>
      </c>
      <c r="C404" s="713"/>
      <c r="D404" s="713"/>
      <c r="E404" s="713"/>
      <c r="F404" s="713"/>
      <c r="G404" s="713"/>
      <c r="H404" s="713"/>
      <c r="I404" s="713"/>
      <c r="J404" s="713"/>
      <c r="K404" s="713"/>
      <c r="L404" s="713"/>
      <c r="M404" s="713"/>
      <c r="N404" s="713"/>
      <c r="O404" s="713"/>
      <c r="P404" s="713"/>
      <c r="Q404" s="713"/>
      <c r="R404" s="713"/>
      <c r="S404" s="713"/>
      <c r="T404" s="713"/>
      <c r="U404" s="713"/>
      <c r="V404" s="713"/>
    </row>
    <row r="405" spans="2:22" x14ac:dyDescent="0.25">
      <c r="B405" s="713" t="s">
        <v>494</v>
      </c>
      <c r="C405" s="713"/>
      <c r="D405" s="713"/>
      <c r="E405" s="713"/>
      <c r="F405" s="713"/>
      <c r="G405" s="713"/>
      <c r="H405" s="713"/>
      <c r="I405" s="713"/>
      <c r="J405" s="713"/>
      <c r="K405" s="713"/>
      <c r="L405" s="713"/>
      <c r="M405" s="713"/>
      <c r="N405" s="713"/>
      <c r="O405" s="713"/>
      <c r="P405" s="713"/>
      <c r="Q405" s="713"/>
      <c r="R405" s="713"/>
      <c r="S405" s="713"/>
      <c r="T405" s="713"/>
      <c r="U405" s="713"/>
      <c r="V405" s="713"/>
    </row>
    <row r="406" spans="2:22" x14ac:dyDescent="0.25">
      <c r="B406" s="714" t="s">
        <v>4</v>
      </c>
      <c r="C406" s="714"/>
      <c r="D406" s="714"/>
      <c r="E406" s="714"/>
      <c r="F406" s="714"/>
      <c r="G406" s="714"/>
      <c r="H406" s="714"/>
      <c r="I406" s="714"/>
      <c r="J406" s="714"/>
      <c r="K406" s="714"/>
      <c r="L406" s="714"/>
      <c r="M406" s="714"/>
      <c r="N406" s="714"/>
      <c r="O406" s="714"/>
      <c r="P406" s="714"/>
      <c r="Q406" s="714"/>
      <c r="R406" s="714"/>
      <c r="S406" s="714"/>
      <c r="T406" s="714"/>
      <c r="U406" s="714"/>
      <c r="V406" s="714"/>
    </row>
    <row r="407" spans="2:22" x14ac:dyDescent="0.25">
      <c r="B407" s="737" t="s">
        <v>89</v>
      </c>
      <c r="C407" s="737"/>
      <c r="D407" s="737"/>
      <c r="E407" s="737"/>
      <c r="F407" s="737"/>
      <c r="G407" s="737"/>
      <c r="H407" s="737"/>
      <c r="I407" s="737"/>
      <c r="J407" s="737"/>
      <c r="K407" s="737"/>
      <c r="L407" s="737"/>
      <c r="M407" s="737"/>
      <c r="N407" s="737"/>
      <c r="O407" s="737"/>
      <c r="P407" s="737"/>
      <c r="Q407" s="737"/>
      <c r="R407" s="737"/>
      <c r="S407" s="737"/>
      <c r="T407" s="737"/>
      <c r="U407" s="737"/>
      <c r="V407" s="737"/>
    </row>
    <row r="408" spans="2:22" ht="18.75" thickBot="1" x14ac:dyDescent="0.3">
      <c r="B408" s="2"/>
      <c r="C408" s="2"/>
      <c r="D408" s="3"/>
      <c r="E408" s="3"/>
      <c r="F408" s="3"/>
      <c r="G408" s="3"/>
      <c r="H408" s="3"/>
      <c r="I408" s="3"/>
      <c r="J408" s="3"/>
      <c r="K408" s="3"/>
      <c r="L408" s="4"/>
      <c r="M408" s="3"/>
      <c r="N408" s="3"/>
      <c r="O408" s="3"/>
      <c r="P408" s="3"/>
      <c r="Q408" s="3"/>
      <c r="R408" s="3"/>
      <c r="S408" s="3"/>
      <c r="T408" s="2"/>
      <c r="U408" s="2"/>
      <c r="V408" s="2"/>
    </row>
    <row r="409" spans="2:22" ht="15.75" thickTop="1" x14ac:dyDescent="0.25">
      <c r="B409" s="698" t="s">
        <v>6</v>
      </c>
      <c r="C409" s="700" t="s">
        <v>7</v>
      </c>
      <c r="D409" s="702" t="s">
        <v>8</v>
      </c>
      <c r="E409" s="702" t="s">
        <v>177</v>
      </c>
      <c r="F409" s="702" t="s">
        <v>178</v>
      </c>
      <c r="G409" s="702" t="s">
        <v>9</v>
      </c>
      <c r="H409" s="702" t="s">
        <v>10</v>
      </c>
      <c r="I409" s="312"/>
      <c r="J409" s="702" t="s">
        <v>179</v>
      </c>
      <c r="K409" s="702" t="s">
        <v>11</v>
      </c>
      <c r="L409" s="700" t="s">
        <v>12</v>
      </c>
      <c r="M409" s="704" t="s">
        <v>13</v>
      </c>
      <c r="N409" s="704" t="s">
        <v>14</v>
      </c>
      <c r="O409" s="704" t="s">
        <v>15</v>
      </c>
      <c r="P409" s="715" t="s">
        <v>16</v>
      </c>
      <c r="Q409" s="716"/>
      <c r="R409" s="716"/>
      <c r="S409" s="717"/>
      <c r="T409" s="721" t="s">
        <v>17</v>
      </c>
      <c r="U409" s="722"/>
      <c r="V409" s="708" t="s">
        <v>18</v>
      </c>
    </row>
    <row r="410" spans="2:22" x14ac:dyDescent="0.25">
      <c r="B410" s="699"/>
      <c r="C410" s="701"/>
      <c r="D410" s="703"/>
      <c r="E410" s="765"/>
      <c r="F410" s="765"/>
      <c r="G410" s="703"/>
      <c r="H410" s="703"/>
      <c r="I410" s="313"/>
      <c r="J410" s="765"/>
      <c r="K410" s="703"/>
      <c r="L410" s="701"/>
      <c r="M410" s="705"/>
      <c r="N410" s="705"/>
      <c r="O410" s="705"/>
      <c r="P410" s="718"/>
      <c r="Q410" s="719"/>
      <c r="R410" s="719"/>
      <c r="S410" s="720"/>
      <c r="T410" s="723"/>
      <c r="U410" s="724"/>
      <c r="V410" s="709"/>
    </row>
    <row r="411" spans="2:22" ht="48" x14ac:dyDescent="0.25">
      <c r="B411" s="699"/>
      <c r="C411" s="701"/>
      <c r="D411" s="703"/>
      <c r="E411" s="765"/>
      <c r="F411" s="765"/>
      <c r="G411" s="703"/>
      <c r="H411" s="703"/>
      <c r="I411" s="313" t="s">
        <v>180</v>
      </c>
      <c r="J411" s="765"/>
      <c r="K411" s="703"/>
      <c r="L411" s="701"/>
      <c r="M411" s="705"/>
      <c r="N411" s="705"/>
      <c r="O411" s="705"/>
      <c r="P411" s="738" t="s">
        <v>19</v>
      </c>
      <c r="Q411" s="738" t="s">
        <v>20</v>
      </c>
      <c r="R411" s="738" t="s">
        <v>21</v>
      </c>
      <c r="S411" s="738" t="s">
        <v>22</v>
      </c>
      <c r="T411" s="740" t="s">
        <v>23</v>
      </c>
      <c r="U411" s="740" t="s">
        <v>24</v>
      </c>
      <c r="V411" s="709"/>
    </row>
    <row r="412" spans="2:22" ht="15.75" thickBot="1" x14ac:dyDescent="0.3">
      <c r="B412" s="727"/>
      <c r="C412" s="725"/>
      <c r="D412" s="707"/>
      <c r="E412" s="766"/>
      <c r="F412" s="766"/>
      <c r="G412" s="707"/>
      <c r="H412" s="707"/>
      <c r="I412" s="314"/>
      <c r="J412" s="766"/>
      <c r="K412" s="707"/>
      <c r="L412" s="725"/>
      <c r="M412" s="696"/>
      <c r="N412" s="696"/>
      <c r="O412" s="696"/>
      <c r="P412" s="739"/>
      <c r="Q412" s="739"/>
      <c r="R412" s="739"/>
      <c r="S412" s="739"/>
      <c r="T412" s="741"/>
      <c r="U412" s="741"/>
      <c r="V412" s="710"/>
    </row>
    <row r="413" spans="2:22" ht="144.75" thickBot="1" x14ac:dyDescent="0.3">
      <c r="B413" s="180">
        <v>1</v>
      </c>
      <c r="C413" s="164">
        <v>31701</v>
      </c>
      <c r="D413" s="164" t="s">
        <v>412</v>
      </c>
      <c r="E413" s="318" t="s">
        <v>489</v>
      </c>
      <c r="F413" s="319" t="s">
        <v>182</v>
      </c>
      <c r="G413" s="5">
        <v>9</v>
      </c>
      <c r="H413" s="164" t="s">
        <v>181</v>
      </c>
      <c r="I413" s="5">
        <v>242</v>
      </c>
      <c r="J413" s="320" t="s">
        <v>522</v>
      </c>
      <c r="K413" s="53">
        <v>12</v>
      </c>
      <c r="L413" s="5" t="s">
        <v>75</v>
      </c>
      <c r="M413" s="159">
        <f>SUM(N413/K413)</f>
        <v>4041.6666666666665</v>
      </c>
      <c r="N413" s="159">
        <v>48500</v>
      </c>
      <c r="O413" s="344" t="s">
        <v>183</v>
      </c>
      <c r="P413" s="74">
        <v>0.25</v>
      </c>
      <c r="Q413" s="74">
        <v>0.25</v>
      </c>
      <c r="R413" s="74">
        <v>0.25</v>
      </c>
      <c r="S413" s="74">
        <v>0.25</v>
      </c>
      <c r="T413" s="75" t="s">
        <v>514</v>
      </c>
      <c r="U413" s="111"/>
      <c r="V413" s="287" t="s">
        <v>523</v>
      </c>
    </row>
    <row r="414" spans="2:22" ht="15.75" thickTop="1" x14ac:dyDescent="0.25">
      <c r="L414" s="62"/>
    </row>
    <row r="415" spans="2:22" ht="15.75" customHeight="1" x14ac:dyDescent="0.25">
      <c r="L415" s="62"/>
    </row>
    <row r="416" spans="2:22" x14ac:dyDescent="0.25">
      <c r="L416" s="62"/>
      <c r="N416" s="112">
        <f>SUM(N413:N415)</f>
        <v>48500</v>
      </c>
    </row>
    <row r="417" spans="12:12" x14ac:dyDescent="0.25">
      <c r="L417" s="62"/>
    </row>
    <row r="418" spans="12:12" x14ac:dyDescent="0.25">
      <c r="L418" s="62"/>
    </row>
    <row r="419" spans="12:12" ht="81" customHeight="1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  <row r="426" spans="12:12" x14ac:dyDescent="0.25">
      <c r="L426" s="62"/>
    </row>
    <row r="427" spans="12:12" x14ac:dyDescent="0.25">
      <c r="L427" s="62"/>
    </row>
    <row r="428" spans="12:12" x14ac:dyDescent="0.25">
      <c r="L428" s="62"/>
    </row>
    <row r="429" spans="12:12" x14ac:dyDescent="0.25">
      <c r="L429" s="62"/>
    </row>
    <row r="430" spans="12:12" x14ac:dyDescent="0.25">
      <c r="L430" s="62"/>
    </row>
    <row r="431" spans="12:12" x14ac:dyDescent="0.25">
      <c r="L431" s="62"/>
    </row>
    <row r="432" spans="12:12" x14ac:dyDescent="0.25">
      <c r="L432" s="62"/>
    </row>
    <row r="433" spans="2:22" x14ac:dyDescent="0.25">
      <c r="L433" s="62"/>
    </row>
    <row r="434" spans="2:22" x14ac:dyDescent="0.25">
      <c r="B434" s="706" t="s">
        <v>0</v>
      </c>
      <c r="C434" s="706"/>
      <c r="D434" s="706"/>
      <c r="E434" s="706"/>
      <c r="F434" s="706"/>
      <c r="G434" s="706"/>
      <c r="H434" s="706"/>
      <c r="I434" s="706"/>
      <c r="J434" s="706"/>
      <c r="K434" s="706"/>
      <c r="L434" s="706"/>
      <c r="M434" s="706"/>
      <c r="N434" s="706"/>
      <c r="O434" s="706"/>
      <c r="P434" s="706"/>
      <c r="Q434" s="706"/>
      <c r="R434" s="706"/>
      <c r="S434" s="706"/>
      <c r="T434" s="706"/>
      <c r="U434" s="706"/>
      <c r="V434" s="706"/>
    </row>
    <row r="435" spans="2:22" x14ac:dyDescent="0.25">
      <c r="B435" s="713" t="s">
        <v>1</v>
      </c>
      <c r="C435" s="713"/>
      <c r="D435" s="713"/>
      <c r="E435" s="713"/>
      <c r="F435" s="713"/>
      <c r="G435" s="713"/>
      <c r="H435" s="713"/>
      <c r="I435" s="713"/>
      <c r="J435" s="713"/>
      <c r="K435" s="713"/>
      <c r="L435" s="713"/>
      <c r="M435" s="713"/>
      <c r="N435" s="713"/>
      <c r="O435" s="713"/>
      <c r="P435" s="713"/>
      <c r="Q435" s="713"/>
      <c r="R435" s="713"/>
      <c r="S435" s="713"/>
      <c r="T435" s="713"/>
      <c r="U435" s="713"/>
      <c r="V435" s="713"/>
    </row>
    <row r="436" spans="2:22" x14ac:dyDescent="0.25">
      <c r="B436" s="713" t="s">
        <v>2</v>
      </c>
      <c r="C436" s="713"/>
      <c r="D436" s="713"/>
      <c r="E436" s="713"/>
      <c r="F436" s="713"/>
      <c r="G436" s="713"/>
      <c r="H436" s="713"/>
      <c r="I436" s="713"/>
      <c r="J436" s="713"/>
      <c r="K436" s="713"/>
      <c r="L436" s="713"/>
      <c r="M436" s="713"/>
      <c r="N436" s="713"/>
      <c r="O436" s="713"/>
      <c r="P436" s="713"/>
      <c r="Q436" s="713"/>
      <c r="R436" s="713"/>
      <c r="S436" s="713"/>
      <c r="T436" s="713"/>
      <c r="U436" s="713"/>
      <c r="V436" s="713"/>
    </row>
    <row r="437" spans="2:22" x14ac:dyDescent="0.25">
      <c r="B437" s="713" t="s">
        <v>3</v>
      </c>
      <c r="C437" s="713"/>
      <c r="D437" s="713"/>
      <c r="E437" s="713"/>
      <c r="F437" s="713"/>
      <c r="G437" s="713"/>
      <c r="H437" s="713"/>
      <c r="I437" s="713"/>
      <c r="J437" s="713"/>
      <c r="K437" s="713"/>
      <c r="L437" s="713"/>
      <c r="M437" s="713"/>
      <c r="N437" s="713"/>
      <c r="O437" s="713"/>
      <c r="P437" s="713"/>
      <c r="Q437" s="713"/>
      <c r="R437" s="713"/>
      <c r="S437" s="713"/>
      <c r="T437" s="713"/>
      <c r="U437" s="713"/>
      <c r="V437" s="713"/>
    </row>
    <row r="438" spans="2:22" x14ac:dyDescent="0.25">
      <c r="B438" s="713" t="s">
        <v>494</v>
      </c>
      <c r="C438" s="713"/>
      <c r="D438" s="713"/>
      <c r="E438" s="713"/>
      <c r="F438" s="713"/>
      <c r="G438" s="713"/>
      <c r="H438" s="713"/>
      <c r="I438" s="713"/>
      <c r="J438" s="713"/>
      <c r="K438" s="713"/>
      <c r="L438" s="713"/>
      <c r="M438" s="713"/>
      <c r="N438" s="713"/>
      <c r="O438" s="713"/>
      <c r="P438" s="713"/>
      <c r="Q438" s="713"/>
      <c r="R438" s="713"/>
      <c r="S438" s="713"/>
      <c r="T438" s="713"/>
      <c r="U438" s="713"/>
      <c r="V438" s="713"/>
    </row>
    <row r="439" spans="2:22" x14ac:dyDescent="0.25">
      <c r="B439" s="726" t="s">
        <v>4</v>
      </c>
      <c r="C439" s="726"/>
      <c r="D439" s="726"/>
      <c r="E439" s="726"/>
      <c r="F439" s="726"/>
      <c r="G439" s="726"/>
      <c r="H439" s="726"/>
      <c r="I439" s="726"/>
      <c r="J439" s="726"/>
      <c r="K439" s="726"/>
      <c r="L439" s="726"/>
      <c r="M439" s="726"/>
      <c r="N439" s="726"/>
      <c r="O439" s="726"/>
      <c r="P439" s="726"/>
      <c r="Q439" s="726"/>
      <c r="R439" s="726"/>
      <c r="S439" s="726"/>
      <c r="T439" s="726"/>
      <c r="U439" s="726"/>
      <c r="V439" s="726"/>
    </row>
    <row r="440" spans="2:22" x14ac:dyDescent="0.25">
      <c r="B440" s="697" t="s">
        <v>91</v>
      </c>
      <c r="C440" s="697"/>
      <c r="D440" s="697"/>
      <c r="E440" s="697"/>
      <c r="F440" s="697"/>
      <c r="G440" s="697"/>
      <c r="H440" s="697"/>
      <c r="I440" s="697"/>
      <c r="J440" s="697"/>
      <c r="K440" s="697"/>
      <c r="L440" s="697"/>
      <c r="M440" s="697"/>
      <c r="N440" s="697"/>
      <c r="O440" s="697"/>
      <c r="P440" s="697"/>
      <c r="Q440" s="697"/>
      <c r="R440" s="697"/>
      <c r="S440" s="697"/>
      <c r="T440" s="697"/>
      <c r="U440" s="697"/>
      <c r="V440" s="697"/>
    </row>
    <row r="441" spans="2:22" ht="18.75" thickBot="1" x14ac:dyDescent="0.3">
      <c r="B441" s="2"/>
      <c r="C441" s="2"/>
      <c r="D441" s="3"/>
      <c r="E441" s="3"/>
      <c r="F441" s="3"/>
      <c r="G441" s="3"/>
      <c r="H441" s="3"/>
      <c r="I441" s="3"/>
      <c r="J441" s="3"/>
      <c r="K441" s="3"/>
      <c r="L441" s="4"/>
      <c r="M441" s="3"/>
      <c r="N441" s="3"/>
      <c r="O441" s="3"/>
      <c r="P441" s="3"/>
      <c r="Q441" s="3"/>
      <c r="R441" s="3"/>
      <c r="S441" s="3"/>
      <c r="T441" s="2"/>
      <c r="U441" s="2"/>
      <c r="V441" s="2"/>
    </row>
    <row r="442" spans="2:22" ht="15.75" thickTop="1" x14ac:dyDescent="0.25">
      <c r="B442" s="698" t="s">
        <v>6</v>
      </c>
      <c r="C442" s="700" t="s">
        <v>7</v>
      </c>
      <c r="D442" s="702" t="s">
        <v>8</v>
      </c>
      <c r="E442" s="702" t="s">
        <v>177</v>
      </c>
      <c r="F442" s="702" t="s">
        <v>178</v>
      </c>
      <c r="G442" s="702" t="s">
        <v>9</v>
      </c>
      <c r="H442" s="702" t="s">
        <v>10</v>
      </c>
      <c r="I442" s="312"/>
      <c r="J442" s="702" t="s">
        <v>179</v>
      </c>
      <c r="K442" s="702" t="s">
        <v>11</v>
      </c>
      <c r="L442" s="700" t="s">
        <v>12</v>
      </c>
      <c r="M442" s="704" t="s">
        <v>13</v>
      </c>
      <c r="N442" s="704" t="s">
        <v>14</v>
      </c>
      <c r="O442" s="704" t="s">
        <v>15</v>
      </c>
      <c r="P442" s="715" t="s">
        <v>16</v>
      </c>
      <c r="Q442" s="716"/>
      <c r="R442" s="716"/>
      <c r="S442" s="717"/>
      <c r="T442" s="721" t="s">
        <v>17</v>
      </c>
      <c r="U442" s="722"/>
      <c r="V442" s="708" t="s">
        <v>18</v>
      </c>
    </row>
    <row r="443" spans="2:22" x14ac:dyDescent="0.25">
      <c r="B443" s="699"/>
      <c r="C443" s="701"/>
      <c r="D443" s="703"/>
      <c r="E443" s="765"/>
      <c r="F443" s="765"/>
      <c r="G443" s="703"/>
      <c r="H443" s="703"/>
      <c r="I443" s="313"/>
      <c r="J443" s="765"/>
      <c r="K443" s="703"/>
      <c r="L443" s="701"/>
      <c r="M443" s="705"/>
      <c r="N443" s="705"/>
      <c r="O443" s="705"/>
      <c r="P443" s="718"/>
      <c r="Q443" s="719"/>
      <c r="R443" s="719"/>
      <c r="S443" s="720"/>
      <c r="T443" s="723"/>
      <c r="U443" s="724"/>
      <c r="V443" s="709"/>
    </row>
    <row r="444" spans="2:22" ht="48" x14ac:dyDescent="0.25">
      <c r="B444" s="699"/>
      <c r="C444" s="701"/>
      <c r="D444" s="703"/>
      <c r="E444" s="765"/>
      <c r="F444" s="765"/>
      <c r="G444" s="703"/>
      <c r="H444" s="703"/>
      <c r="I444" s="313" t="s">
        <v>180</v>
      </c>
      <c r="J444" s="765"/>
      <c r="K444" s="703"/>
      <c r="L444" s="701"/>
      <c r="M444" s="705"/>
      <c r="N444" s="705"/>
      <c r="O444" s="705"/>
      <c r="P444" s="738" t="s">
        <v>19</v>
      </c>
      <c r="Q444" s="738" t="s">
        <v>20</v>
      </c>
      <c r="R444" s="738" t="s">
        <v>21</v>
      </c>
      <c r="S444" s="738" t="s">
        <v>22</v>
      </c>
      <c r="T444" s="740" t="s">
        <v>23</v>
      </c>
      <c r="U444" s="740" t="s">
        <v>24</v>
      </c>
      <c r="V444" s="709"/>
    </row>
    <row r="445" spans="2:22" ht="15.75" thickBot="1" x14ac:dyDescent="0.3">
      <c r="B445" s="727"/>
      <c r="C445" s="725"/>
      <c r="D445" s="707"/>
      <c r="E445" s="766"/>
      <c r="F445" s="766"/>
      <c r="G445" s="707"/>
      <c r="H445" s="707"/>
      <c r="I445" s="314"/>
      <c r="J445" s="766"/>
      <c r="K445" s="707"/>
      <c r="L445" s="725"/>
      <c r="M445" s="696"/>
      <c r="N445" s="696"/>
      <c r="O445" s="696"/>
      <c r="P445" s="739"/>
      <c r="Q445" s="739"/>
      <c r="R445" s="739"/>
      <c r="S445" s="739"/>
      <c r="T445" s="741"/>
      <c r="U445" s="741"/>
      <c r="V445" s="710"/>
    </row>
    <row r="446" spans="2:22" ht="144" x14ac:dyDescent="0.25">
      <c r="B446" s="52">
        <v>1</v>
      </c>
      <c r="C446" s="53">
        <v>32301</v>
      </c>
      <c r="D446" s="138" t="s">
        <v>415</v>
      </c>
      <c r="E446" s="318" t="s">
        <v>489</v>
      </c>
      <c r="F446" s="319" t="s">
        <v>182</v>
      </c>
      <c r="G446" s="5">
        <v>9</v>
      </c>
      <c r="H446" s="315" t="s">
        <v>181</v>
      </c>
      <c r="I446" s="5">
        <v>242</v>
      </c>
      <c r="J446" s="320" t="s">
        <v>522</v>
      </c>
      <c r="K446" s="602">
        <f>SUM(N446/M446)</f>
        <v>7500</v>
      </c>
      <c r="L446" s="5" t="s">
        <v>75</v>
      </c>
      <c r="M446" s="216">
        <v>2</v>
      </c>
      <c r="N446" s="159">
        <v>15000</v>
      </c>
      <c r="O446" s="656" t="s">
        <v>183</v>
      </c>
      <c r="P446" s="123">
        <v>0.1</v>
      </c>
      <c r="Q446" s="123">
        <v>0.4</v>
      </c>
      <c r="R446" s="123">
        <v>0.1</v>
      </c>
      <c r="S446" s="123">
        <v>0.4</v>
      </c>
      <c r="T446" s="373"/>
      <c r="U446" s="373" t="s">
        <v>514</v>
      </c>
      <c r="V446" s="655" t="s">
        <v>523</v>
      </c>
    </row>
    <row r="447" spans="2:22" ht="15.75" customHeight="1" x14ac:dyDescent="0.25">
      <c r="L447" s="62"/>
      <c r="N447" s="102"/>
    </row>
    <row r="448" spans="2:22" x14ac:dyDescent="0.25">
      <c r="L448" s="62"/>
      <c r="N448" s="103"/>
    </row>
    <row r="449" spans="2:22" x14ac:dyDescent="0.25">
      <c r="L449" s="62"/>
      <c r="N449" s="103"/>
    </row>
    <row r="450" spans="2:22" x14ac:dyDescent="0.25">
      <c r="L450" s="62"/>
      <c r="N450" s="108">
        <f>SUM(N446:N449)</f>
        <v>15000</v>
      </c>
    </row>
    <row r="451" spans="2:22" ht="21" customHeight="1" x14ac:dyDescent="0.25">
      <c r="L451" s="62"/>
      <c r="N451" s="103"/>
    </row>
    <row r="452" spans="2:22" x14ac:dyDescent="0.25">
      <c r="L452" s="62"/>
      <c r="N452" s="104"/>
    </row>
    <row r="453" spans="2:22" x14ac:dyDescent="0.25">
      <c r="L453" s="62"/>
    </row>
    <row r="454" spans="2:22" x14ac:dyDescent="0.25">
      <c r="L454" s="62"/>
    </row>
    <row r="455" spans="2:22" x14ac:dyDescent="0.25">
      <c r="B455" s="706" t="s">
        <v>0</v>
      </c>
      <c r="C455" s="706"/>
      <c r="D455" s="706"/>
      <c r="E455" s="706"/>
      <c r="F455" s="706"/>
      <c r="G455" s="706"/>
      <c r="H455" s="706"/>
      <c r="I455" s="706"/>
      <c r="J455" s="706"/>
      <c r="K455" s="706"/>
      <c r="L455" s="706"/>
      <c r="M455" s="706"/>
      <c r="N455" s="706"/>
      <c r="O455" s="706"/>
      <c r="P455" s="706"/>
      <c r="Q455" s="706"/>
      <c r="R455" s="706"/>
      <c r="S455" s="706"/>
      <c r="T455" s="706"/>
      <c r="U455" s="706"/>
      <c r="V455" s="706"/>
    </row>
    <row r="456" spans="2:22" x14ac:dyDescent="0.25">
      <c r="B456" s="713" t="s">
        <v>1</v>
      </c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  <c r="V456" s="713"/>
    </row>
    <row r="457" spans="2:22" x14ac:dyDescent="0.25">
      <c r="B457" s="713" t="s">
        <v>2</v>
      </c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  <c r="V457" s="713"/>
    </row>
    <row r="458" spans="2:22" x14ac:dyDescent="0.25">
      <c r="B458" s="713" t="s">
        <v>3</v>
      </c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  <c r="V458" s="713"/>
    </row>
    <row r="459" spans="2:22" x14ac:dyDescent="0.25">
      <c r="B459" s="713" t="s">
        <v>494</v>
      </c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  <c r="V459" s="713"/>
    </row>
    <row r="460" spans="2:22" x14ac:dyDescent="0.25">
      <c r="B460" s="714" t="s">
        <v>4</v>
      </c>
      <c r="C460" s="714"/>
      <c r="D460" s="714"/>
      <c r="E460" s="714"/>
      <c r="F460" s="714"/>
      <c r="G460" s="714"/>
      <c r="H460" s="714"/>
      <c r="I460" s="71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  <c r="V460" s="714"/>
    </row>
    <row r="461" spans="2:22" x14ac:dyDescent="0.25">
      <c r="B461" s="737" t="s">
        <v>94</v>
      </c>
      <c r="C461" s="737"/>
      <c r="D461" s="737"/>
      <c r="E461" s="737"/>
      <c r="F461" s="737"/>
      <c r="G461" s="737"/>
      <c r="H461" s="737"/>
      <c r="I461" s="737"/>
      <c r="J461" s="737"/>
      <c r="K461" s="737"/>
      <c r="L461" s="737"/>
      <c r="M461" s="737"/>
      <c r="N461" s="737"/>
      <c r="O461" s="737"/>
      <c r="P461" s="737"/>
      <c r="Q461" s="737"/>
      <c r="R461" s="737"/>
      <c r="S461" s="737"/>
      <c r="T461" s="737"/>
      <c r="U461" s="737"/>
      <c r="V461" s="737"/>
    </row>
    <row r="462" spans="2:22" ht="18.75" thickBot="1" x14ac:dyDescent="0.3">
      <c r="B462" s="2"/>
      <c r="C462" s="2"/>
      <c r="D462" s="3"/>
      <c r="E462" s="3"/>
      <c r="F462" s="3"/>
      <c r="G462" s="3"/>
      <c r="H462" s="3"/>
      <c r="I462" s="3"/>
      <c r="J462" s="3"/>
      <c r="K462" s="3"/>
      <c r="L462" s="4"/>
      <c r="M462" s="3"/>
      <c r="N462" s="3"/>
      <c r="O462" s="3"/>
      <c r="P462" s="3"/>
      <c r="Q462" s="3"/>
      <c r="R462" s="3"/>
      <c r="S462" s="3"/>
      <c r="T462" s="2"/>
      <c r="U462" s="2"/>
      <c r="V462" s="2"/>
    </row>
    <row r="463" spans="2:22" ht="15.75" thickTop="1" x14ac:dyDescent="0.25">
      <c r="B463" s="698" t="s">
        <v>6</v>
      </c>
      <c r="C463" s="700" t="s">
        <v>7</v>
      </c>
      <c r="D463" s="702" t="s">
        <v>8</v>
      </c>
      <c r="E463" s="702" t="s">
        <v>177</v>
      </c>
      <c r="F463" s="702" t="s">
        <v>178</v>
      </c>
      <c r="G463" s="702" t="s">
        <v>9</v>
      </c>
      <c r="H463" s="702" t="s">
        <v>10</v>
      </c>
      <c r="I463" s="312"/>
      <c r="J463" s="702" t="s">
        <v>179</v>
      </c>
      <c r="K463" s="702" t="s">
        <v>11</v>
      </c>
      <c r="L463" s="700" t="s">
        <v>12</v>
      </c>
      <c r="M463" s="704" t="s">
        <v>13</v>
      </c>
      <c r="N463" s="704" t="s">
        <v>14</v>
      </c>
      <c r="O463" s="704" t="s">
        <v>15</v>
      </c>
      <c r="P463" s="715" t="s">
        <v>16</v>
      </c>
      <c r="Q463" s="716"/>
      <c r="R463" s="716"/>
      <c r="S463" s="717"/>
      <c r="T463" s="721" t="s">
        <v>17</v>
      </c>
      <c r="U463" s="722"/>
      <c r="V463" s="708" t="s">
        <v>18</v>
      </c>
    </row>
    <row r="464" spans="2:22" x14ac:dyDescent="0.25">
      <c r="B464" s="699"/>
      <c r="C464" s="701"/>
      <c r="D464" s="703"/>
      <c r="E464" s="765"/>
      <c r="F464" s="765"/>
      <c r="G464" s="703"/>
      <c r="H464" s="703"/>
      <c r="I464" s="313"/>
      <c r="J464" s="765"/>
      <c r="K464" s="703"/>
      <c r="L464" s="701"/>
      <c r="M464" s="705"/>
      <c r="N464" s="705"/>
      <c r="O464" s="705"/>
      <c r="P464" s="718"/>
      <c r="Q464" s="719"/>
      <c r="R464" s="719"/>
      <c r="S464" s="720"/>
      <c r="T464" s="723"/>
      <c r="U464" s="724"/>
      <c r="V464" s="709"/>
    </row>
    <row r="465" spans="2:22" ht="15" customHeight="1" x14ac:dyDescent="0.25">
      <c r="B465" s="699"/>
      <c r="C465" s="701"/>
      <c r="D465" s="703"/>
      <c r="E465" s="765"/>
      <c r="F465" s="765"/>
      <c r="G465" s="703"/>
      <c r="H465" s="703"/>
      <c r="I465" s="313" t="s">
        <v>180</v>
      </c>
      <c r="J465" s="765"/>
      <c r="K465" s="703"/>
      <c r="L465" s="701"/>
      <c r="M465" s="705"/>
      <c r="N465" s="705"/>
      <c r="O465" s="705"/>
      <c r="P465" s="738" t="s">
        <v>19</v>
      </c>
      <c r="Q465" s="738" t="s">
        <v>20</v>
      </c>
      <c r="R465" s="738" t="s">
        <v>21</v>
      </c>
      <c r="S465" s="738" t="s">
        <v>22</v>
      </c>
      <c r="T465" s="740" t="s">
        <v>23</v>
      </c>
      <c r="U465" s="740" t="s">
        <v>24</v>
      </c>
      <c r="V465" s="709"/>
    </row>
    <row r="466" spans="2:22" ht="15.75" thickBot="1" x14ac:dyDescent="0.3">
      <c r="B466" s="727"/>
      <c r="C466" s="725"/>
      <c r="D466" s="707"/>
      <c r="E466" s="766"/>
      <c r="F466" s="766"/>
      <c r="G466" s="707"/>
      <c r="H466" s="707"/>
      <c r="I466" s="314"/>
      <c r="J466" s="766"/>
      <c r="K466" s="707"/>
      <c r="L466" s="725"/>
      <c r="M466" s="705"/>
      <c r="N466" s="696"/>
      <c r="O466" s="696"/>
      <c r="P466" s="739"/>
      <c r="Q466" s="739"/>
      <c r="R466" s="739"/>
      <c r="S466" s="739"/>
      <c r="T466" s="741"/>
      <c r="U466" s="741"/>
      <c r="V466" s="710"/>
    </row>
    <row r="467" spans="2:22" ht="32.25" customHeight="1" x14ac:dyDescent="0.25">
      <c r="B467" s="52">
        <v>1</v>
      </c>
      <c r="C467" s="16">
        <v>33801</v>
      </c>
      <c r="D467" s="7" t="s">
        <v>421</v>
      </c>
      <c r="E467" s="318" t="s">
        <v>489</v>
      </c>
      <c r="F467" s="319" t="s">
        <v>182</v>
      </c>
      <c r="G467" s="5">
        <v>9</v>
      </c>
      <c r="H467" s="5" t="s">
        <v>181</v>
      </c>
      <c r="I467" s="5">
        <v>242</v>
      </c>
      <c r="J467" s="790" t="s">
        <v>522</v>
      </c>
      <c r="K467" s="16">
        <v>12</v>
      </c>
      <c r="L467" s="7" t="s">
        <v>75</v>
      </c>
      <c r="M467" s="607">
        <v>5000</v>
      </c>
      <c r="N467" s="606">
        <v>5000</v>
      </c>
      <c r="O467" s="775" t="s">
        <v>183</v>
      </c>
      <c r="P467" s="86">
        <v>0.25</v>
      </c>
      <c r="Q467" s="86">
        <v>0.25</v>
      </c>
      <c r="R467" s="86">
        <v>0.25</v>
      </c>
      <c r="S467" s="86">
        <v>0.25</v>
      </c>
      <c r="T467" s="351" t="s">
        <v>514</v>
      </c>
      <c r="U467" s="351"/>
      <c r="V467" s="773" t="s">
        <v>523</v>
      </c>
    </row>
    <row r="468" spans="2:22" ht="48.75" thickBot="1" x14ac:dyDescent="0.3">
      <c r="B468" s="244">
        <v>2</v>
      </c>
      <c r="C468" s="230">
        <v>33801</v>
      </c>
      <c r="D468" s="176" t="s">
        <v>422</v>
      </c>
      <c r="E468" s="318" t="s">
        <v>489</v>
      </c>
      <c r="F468" s="319" t="s">
        <v>182</v>
      </c>
      <c r="G468" s="5">
        <v>9</v>
      </c>
      <c r="H468" s="7" t="s">
        <v>181</v>
      </c>
      <c r="I468" s="5">
        <v>242</v>
      </c>
      <c r="J468" s="792"/>
      <c r="K468" s="16">
        <v>12</v>
      </c>
      <c r="L468" s="7" t="s">
        <v>75</v>
      </c>
      <c r="M468" s="606">
        <v>5000</v>
      </c>
      <c r="N468" s="606">
        <v>5000</v>
      </c>
      <c r="O468" s="776"/>
      <c r="P468" s="100">
        <v>0.25</v>
      </c>
      <c r="Q468" s="100">
        <v>0.25</v>
      </c>
      <c r="R468" s="100">
        <v>0.25</v>
      </c>
      <c r="S468" s="100">
        <v>0.25</v>
      </c>
      <c r="T468" s="376" t="s">
        <v>514</v>
      </c>
      <c r="U468" s="376"/>
      <c r="V468" s="774"/>
    </row>
    <row r="469" spans="2:22" ht="15.75" thickTop="1" x14ac:dyDescent="0.25">
      <c r="L469" s="62"/>
      <c r="N469" s="61"/>
      <c r="V469" s="372"/>
    </row>
    <row r="470" spans="2:22" ht="120" customHeight="1" x14ac:dyDescent="0.25">
      <c r="L470" s="62"/>
      <c r="N470" s="102"/>
    </row>
    <row r="471" spans="2:22" x14ac:dyDescent="0.25">
      <c r="L471" s="62"/>
    </row>
    <row r="472" spans="2:22" ht="15.75" customHeight="1" x14ac:dyDescent="0.25">
      <c r="L472" s="62"/>
      <c r="N472" s="61">
        <f>SUM(N467:N471)</f>
        <v>10000</v>
      </c>
    </row>
    <row r="473" spans="2:22" x14ac:dyDescent="0.25">
      <c r="L473" s="62"/>
    </row>
    <row r="474" spans="2:22" x14ac:dyDescent="0.25">
      <c r="L474" s="62"/>
    </row>
    <row r="475" spans="2:22" x14ac:dyDescent="0.25">
      <c r="L475" s="62"/>
    </row>
    <row r="476" spans="2:22" ht="62.25" customHeight="1" x14ac:dyDescent="0.25">
      <c r="L476" s="62"/>
    </row>
    <row r="477" spans="2:22" ht="62.25" customHeight="1" x14ac:dyDescent="0.25">
      <c r="L477" s="62"/>
    </row>
    <row r="478" spans="2:22" ht="62.25" customHeight="1" x14ac:dyDescent="0.25">
      <c r="L478" s="62"/>
    </row>
    <row r="479" spans="2:22" x14ac:dyDescent="0.25">
      <c r="L479" s="62"/>
    </row>
    <row r="480" spans="2:22" x14ac:dyDescent="0.25">
      <c r="L480" s="62"/>
    </row>
    <row r="481" spans="2:22" x14ac:dyDescent="0.25">
      <c r="L481" s="62"/>
    </row>
    <row r="482" spans="2:22" x14ac:dyDescent="0.25">
      <c r="L482" s="62"/>
    </row>
    <row r="483" spans="2:22" x14ac:dyDescent="0.25">
      <c r="L483" s="62"/>
    </row>
    <row r="484" spans="2:22" x14ac:dyDescent="0.25">
      <c r="L484" s="62"/>
    </row>
    <row r="485" spans="2:22" x14ac:dyDescent="0.25">
      <c r="L485" s="62"/>
    </row>
    <row r="486" spans="2:22" x14ac:dyDescent="0.25">
      <c r="L486" s="62"/>
    </row>
    <row r="487" spans="2:22" x14ac:dyDescent="0.25">
      <c r="L487" s="62"/>
    </row>
    <row r="488" spans="2:22" ht="18.75" customHeight="1" x14ac:dyDescent="0.25">
      <c r="B488" s="706" t="s">
        <v>0</v>
      </c>
      <c r="C488" s="706"/>
      <c r="D488" s="706"/>
      <c r="E488" s="706"/>
      <c r="F488" s="706"/>
      <c r="G488" s="706"/>
      <c r="H488" s="706"/>
      <c r="I488" s="706"/>
      <c r="J488" s="706"/>
      <c r="K488" s="706"/>
      <c r="L488" s="706"/>
      <c r="M488" s="706"/>
      <c r="N488" s="706"/>
      <c r="O488" s="706"/>
      <c r="P488" s="706"/>
      <c r="Q488" s="706"/>
      <c r="R488" s="706"/>
      <c r="S488" s="706"/>
      <c r="T488" s="706"/>
      <c r="U488" s="706"/>
      <c r="V488" s="706"/>
    </row>
    <row r="489" spans="2:22" x14ac:dyDescent="0.25">
      <c r="B489" s="713" t="s">
        <v>1</v>
      </c>
      <c r="C489" s="713"/>
      <c r="D489" s="713"/>
      <c r="E489" s="713"/>
      <c r="F489" s="713"/>
      <c r="G489" s="713"/>
      <c r="H489" s="713"/>
      <c r="I489" s="713"/>
      <c r="J489" s="713"/>
      <c r="K489" s="713"/>
      <c r="L489" s="713"/>
      <c r="M489" s="713"/>
      <c r="N489" s="713"/>
      <c r="O489" s="713"/>
      <c r="P489" s="713"/>
      <c r="Q489" s="713"/>
      <c r="R489" s="713"/>
      <c r="S489" s="713"/>
      <c r="T489" s="713"/>
      <c r="U489" s="713"/>
      <c r="V489" s="713"/>
    </row>
    <row r="490" spans="2:22" x14ac:dyDescent="0.25">
      <c r="B490" s="713" t="s">
        <v>2</v>
      </c>
      <c r="C490" s="713"/>
      <c r="D490" s="713"/>
      <c r="E490" s="713"/>
      <c r="F490" s="713"/>
      <c r="G490" s="713"/>
      <c r="H490" s="713"/>
      <c r="I490" s="713"/>
      <c r="J490" s="713"/>
      <c r="K490" s="713"/>
      <c r="L490" s="713"/>
      <c r="M490" s="713"/>
      <c r="N490" s="713"/>
      <c r="O490" s="713"/>
      <c r="P490" s="713"/>
      <c r="Q490" s="713"/>
      <c r="R490" s="713"/>
      <c r="S490" s="713"/>
      <c r="T490" s="713"/>
      <c r="U490" s="713"/>
      <c r="V490" s="713"/>
    </row>
    <row r="491" spans="2:22" x14ac:dyDescent="0.25">
      <c r="B491" s="713" t="s">
        <v>3</v>
      </c>
      <c r="C491" s="713"/>
      <c r="D491" s="713"/>
      <c r="E491" s="713"/>
      <c r="F491" s="713"/>
      <c r="G491" s="713"/>
      <c r="H491" s="713"/>
      <c r="I491" s="713"/>
      <c r="J491" s="713"/>
      <c r="K491" s="713"/>
      <c r="L491" s="713"/>
      <c r="M491" s="713"/>
      <c r="N491" s="713"/>
      <c r="O491" s="713"/>
      <c r="P491" s="713"/>
      <c r="Q491" s="713"/>
      <c r="R491" s="713"/>
      <c r="S491" s="713"/>
      <c r="T491" s="713"/>
      <c r="U491" s="713"/>
      <c r="V491" s="713"/>
    </row>
    <row r="492" spans="2:22" x14ac:dyDescent="0.25">
      <c r="B492" s="713" t="s">
        <v>494</v>
      </c>
      <c r="C492" s="713"/>
      <c r="D492" s="713"/>
      <c r="E492" s="713"/>
      <c r="F492" s="713"/>
      <c r="G492" s="713"/>
      <c r="H492" s="713"/>
      <c r="I492" s="713"/>
      <c r="J492" s="713"/>
      <c r="K492" s="713"/>
      <c r="L492" s="713"/>
      <c r="M492" s="713"/>
      <c r="N492" s="713"/>
      <c r="O492" s="713"/>
      <c r="P492" s="713"/>
      <c r="Q492" s="713"/>
      <c r="R492" s="713"/>
      <c r="S492" s="713"/>
      <c r="T492" s="713"/>
      <c r="U492" s="713"/>
      <c r="V492" s="713"/>
    </row>
    <row r="493" spans="2:22" x14ac:dyDescent="0.25">
      <c r="B493" s="726" t="s">
        <v>4</v>
      </c>
      <c r="C493" s="726"/>
      <c r="D493" s="726"/>
      <c r="E493" s="726"/>
      <c r="F493" s="726"/>
      <c r="G493" s="726"/>
      <c r="H493" s="726"/>
      <c r="I493" s="726"/>
      <c r="J493" s="726"/>
      <c r="K493" s="726"/>
      <c r="L493" s="726"/>
      <c r="M493" s="726"/>
      <c r="N493" s="726"/>
      <c r="O493" s="726"/>
      <c r="P493" s="726"/>
      <c r="Q493" s="726"/>
      <c r="R493" s="726"/>
      <c r="S493" s="726"/>
      <c r="T493" s="726"/>
      <c r="U493" s="726"/>
      <c r="V493" s="726"/>
    </row>
    <row r="494" spans="2:22" x14ac:dyDescent="0.25">
      <c r="B494" s="697" t="s">
        <v>103</v>
      </c>
      <c r="C494" s="697"/>
      <c r="D494" s="697"/>
      <c r="E494" s="697"/>
      <c r="F494" s="697"/>
      <c r="G494" s="697"/>
      <c r="H494" s="697"/>
      <c r="I494" s="697"/>
      <c r="J494" s="697"/>
      <c r="K494" s="697"/>
      <c r="L494" s="697"/>
      <c r="M494" s="697"/>
      <c r="N494" s="697"/>
      <c r="O494" s="697"/>
      <c r="P494" s="697"/>
      <c r="Q494" s="697"/>
      <c r="R494" s="697"/>
      <c r="S494" s="697"/>
      <c r="T494" s="697"/>
      <c r="U494" s="697"/>
      <c r="V494" s="697"/>
    </row>
    <row r="495" spans="2:22" ht="18.75" thickBot="1" x14ac:dyDescent="0.3">
      <c r="B495" s="2"/>
      <c r="C495" s="2"/>
      <c r="D495" s="3"/>
      <c r="E495" s="3"/>
      <c r="F495" s="3"/>
      <c r="G495" s="3"/>
      <c r="H495" s="3"/>
      <c r="I495" s="3"/>
      <c r="J495" s="3"/>
      <c r="K495" s="3"/>
      <c r="L495" s="4"/>
      <c r="M495" s="3"/>
      <c r="N495" s="3"/>
      <c r="O495" s="3"/>
      <c r="P495" s="3"/>
      <c r="Q495" s="3"/>
      <c r="R495" s="3"/>
      <c r="S495" s="3"/>
      <c r="T495" s="2"/>
      <c r="U495" s="2"/>
      <c r="V495" s="2"/>
    </row>
    <row r="496" spans="2:22" ht="15.75" thickTop="1" x14ac:dyDescent="0.25">
      <c r="B496" s="698" t="s">
        <v>6</v>
      </c>
      <c r="C496" s="700" t="s">
        <v>7</v>
      </c>
      <c r="D496" s="702" t="s">
        <v>8</v>
      </c>
      <c r="E496" s="702" t="s">
        <v>177</v>
      </c>
      <c r="F496" s="702" t="s">
        <v>178</v>
      </c>
      <c r="G496" s="702" t="s">
        <v>9</v>
      </c>
      <c r="H496" s="702" t="s">
        <v>10</v>
      </c>
      <c r="I496" s="312"/>
      <c r="J496" s="702" t="s">
        <v>179</v>
      </c>
      <c r="K496" s="702" t="s">
        <v>11</v>
      </c>
      <c r="L496" s="700" t="s">
        <v>12</v>
      </c>
      <c r="M496" s="704" t="s">
        <v>13</v>
      </c>
      <c r="N496" s="704" t="s">
        <v>14</v>
      </c>
      <c r="O496" s="704" t="s">
        <v>15</v>
      </c>
      <c r="P496" s="715" t="s">
        <v>16</v>
      </c>
      <c r="Q496" s="716"/>
      <c r="R496" s="716"/>
      <c r="S496" s="717"/>
      <c r="T496" s="721" t="s">
        <v>17</v>
      </c>
      <c r="U496" s="722"/>
      <c r="V496" s="708" t="s">
        <v>18</v>
      </c>
    </row>
    <row r="497" spans="2:22" x14ac:dyDescent="0.25">
      <c r="B497" s="699"/>
      <c r="C497" s="701"/>
      <c r="D497" s="703"/>
      <c r="E497" s="765"/>
      <c r="F497" s="765"/>
      <c r="G497" s="703"/>
      <c r="H497" s="703"/>
      <c r="I497" s="313"/>
      <c r="J497" s="765"/>
      <c r="K497" s="703"/>
      <c r="L497" s="701"/>
      <c r="M497" s="705"/>
      <c r="N497" s="705"/>
      <c r="O497" s="705"/>
      <c r="P497" s="718"/>
      <c r="Q497" s="719"/>
      <c r="R497" s="719"/>
      <c r="S497" s="720"/>
      <c r="T497" s="723"/>
      <c r="U497" s="724"/>
      <c r="V497" s="709"/>
    </row>
    <row r="498" spans="2:22" ht="48" x14ac:dyDescent="0.25">
      <c r="B498" s="699"/>
      <c r="C498" s="701"/>
      <c r="D498" s="703"/>
      <c r="E498" s="765"/>
      <c r="F498" s="765"/>
      <c r="G498" s="703"/>
      <c r="H498" s="703"/>
      <c r="I498" s="313" t="s">
        <v>180</v>
      </c>
      <c r="J498" s="765"/>
      <c r="K498" s="703"/>
      <c r="L498" s="701"/>
      <c r="M498" s="705"/>
      <c r="N498" s="705"/>
      <c r="O498" s="705"/>
      <c r="P498" s="711" t="s">
        <v>19</v>
      </c>
      <c r="Q498" s="711" t="s">
        <v>20</v>
      </c>
      <c r="R498" s="711" t="s">
        <v>21</v>
      </c>
      <c r="S498" s="711" t="s">
        <v>22</v>
      </c>
      <c r="T498" s="695" t="s">
        <v>23</v>
      </c>
      <c r="U498" s="695" t="s">
        <v>24</v>
      </c>
      <c r="V498" s="709"/>
    </row>
    <row r="499" spans="2:22" ht="15.75" thickBot="1" x14ac:dyDescent="0.3">
      <c r="B499" s="727"/>
      <c r="C499" s="725"/>
      <c r="D499" s="707"/>
      <c r="E499" s="766"/>
      <c r="F499" s="766"/>
      <c r="G499" s="707"/>
      <c r="H499" s="707"/>
      <c r="I499" s="314"/>
      <c r="J499" s="766"/>
      <c r="K499" s="707"/>
      <c r="L499" s="725"/>
      <c r="M499" s="696"/>
      <c r="N499" s="696"/>
      <c r="O499" s="696"/>
      <c r="P499" s="712"/>
      <c r="Q499" s="712"/>
      <c r="R499" s="712"/>
      <c r="S499" s="712"/>
      <c r="T499" s="696"/>
      <c r="U499" s="696"/>
      <c r="V499" s="710"/>
    </row>
    <row r="500" spans="2:22" ht="144.75" thickBot="1" x14ac:dyDescent="0.3">
      <c r="B500" s="412">
        <v>1</v>
      </c>
      <c r="C500" s="413">
        <v>35302</v>
      </c>
      <c r="D500" s="633" t="s">
        <v>435</v>
      </c>
      <c r="E500" s="318" t="s">
        <v>489</v>
      </c>
      <c r="F500" s="319" t="s">
        <v>182</v>
      </c>
      <c r="G500" s="5">
        <v>9</v>
      </c>
      <c r="H500" s="164" t="s">
        <v>181</v>
      </c>
      <c r="I500" s="5">
        <v>242</v>
      </c>
      <c r="J500" s="320" t="s">
        <v>522</v>
      </c>
      <c r="K500" s="71">
        <v>102</v>
      </c>
      <c r="L500" s="164" t="s">
        <v>75</v>
      </c>
      <c r="M500" s="171">
        <v>1000</v>
      </c>
      <c r="N500" s="171">
        <v>102000</v>
      </c>
      <c r="O500" s="165" t="s">
        <v>183</v>
      </c>
      <c r="P500" s="89">
        <v>0</v>
      </c>
      <c r="Q500" s="89">
        <v>0.5</v>
      </c>
      <c r="R500" s="89">
        <v>0.5</v>
      </c>
      <c r="S500" s="89">
        <v>0</v>
      </c>
      <c r="T500" s="90" t="s">
        <v>514</v>
      </c>
      <c r="U500" s="88"/>
      <c r="V500" s="287" t="s">
        <v>523</v>
      </c>
    </row>
    <row r="501" spans="2:22" ht="15.75" thickTop="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5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2:22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5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2:22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51"/>
      <c r="M503" s="1"/>
      <c r="N503" s="44">
        <f>SUM(N500:N502)</f>
        <v>102000</v>
      </c>
      <c r="O503" s="1"/>
      <c r="P503" s="1"/>
      <c r="Q503" s="1"/>
      <c r="R503" s="1"/>
      <c r="S503" s="1"/>
      <c r="T503" s="1"/>
      <c r="U503" s="1"/>
      <c r="V503" s="1"/>
    </row>
    <row r="504" spans="2:22" ht="15.75" customHeight="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5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2:22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5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2:22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5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2:22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5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2:22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5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2:22" ht="15.75" customHeight="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5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2:22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5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2:22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5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2:22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5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2:22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5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2:22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5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2:22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5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2:22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5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2:22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5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2:22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5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2:22" x14ac:dyDescent="0.25">
      <c r="B519" s="706" t="s">
        <v>0</v>
      </c>
      <c r="C519" s="706"/>
      <c r="D519" s="706"/>
      <c r="E519" s="706"/>
      <c r="F519" s="706"/>
      <c r="G519" s="706"/>
      <c r="H519" s="706"/>
      <c r="I519" s="706"/>
      <c r="J519" s="706"/>
      <c r="K519" s="706"/>
      <c r="L519" s="706"/>
      <c r="M519" s="706"/>
      <c r="N519" s="706"/>
      <c r="O519" s="706"/>
      <c r="P519" s="706"/>
      <c r="Q519" s="706"/>
      <c r="R519" s="706"/>
      <c r="S519" s="706"/>
      <c r="T519" s="706"/>
      <c r="U519" s="706"/>
      <c r="V519" s="706"/>
    </row>
    <row r="520" spans="2:22" x14ac:dyDescent="0.25">
      <c r="B520" s="713" t="s">
        <v>1</v>
      </c>
      <c r="C520" s="713"/>
      <c r="D520" s="713"/>
      <c r="E520" s="713"/>
      <c r="F520" s="713"/>
      <c r="G520" s="713"/>
      <c r="H520" s="713"/>
      <c r="I520" s="713"/>
      <c r="J520" s="713"/>
      <c r="K520" s="713"/>
      <c r="L520" s="713"/>
      <c r="M520" s="713"/>
      <c r="N520" s="713"/>
      <c r="O520" s="713"/>
      <c r="P520" s="713"/>
      <c r="Q520" s="713"/>
      <c r="R520" s="713"/>
      <c r="S520" s="713"/>
      <c r="T520" s="713"/>
      <c r="U520" s="713"/>
      <c r="V520" s="713"/>
    </row>
    <row r="521" spans="2:22" x14ac:dyDescent="0.25">
      <c r="B521" s="713" t="s">
        <v>2</v>
      </c>
      <c r="C521" s="713"/>
      <c r="D521" s="713"/>
      <c r="E521" s="713"/>
      <c r="F521" s="713"/>
      <c r="G521" s="713"/>
      <c r="H521" s="713"/>
      <c r="I521" s="713"/>
      <c r="J521" s="713"/>
      <c r="K521" s="713"/>
      <c r="L521" s="713"/>
      <c r="M521" s="713"/>
      <c r="N521" s="713"/>
      <c r="O521" s="713"/>
      <c r="P521" s="713"/>
      <c r="Q521" s="713"/>
      <c r="R521" s="713"/>
      <c r="S521" s="713"/>
      <c r="T521" s="713"/>
      <c r="U521" s="713"/>
      <c r="V521" s="713"/>
    </row>
    <row r="522" spans="2:22" x14ac:dyDescent="0.25">
      <c r="B522" s="713" t="s">
        <v>3</v>
      </c>
      <c r="C522" s="713"/>
      <c r="D522" s="713"/>
      <c r="E522" s="713"/>
      <c r="F522" s="713"/>
      <c r="G522" s="713"/>
      <c r="H522" s="713"/>
      <c r="I522" s="713"/>
      <c r="J522" s="713"/>
      <c r="K522" s="713"/>
      <c r="L522" s="713"/>
      <c r="M522" s="713"/>
      <c r="N522" s="713"/>
      <c r="O522" s="713"/>
      <c r="P522" s="713"/>
      <c r="Q522" s="713"/>
      <c r="R522" s="713"/>
      <c r="S522" s="713"/>
      <c r="T522" s="713"/>
      <c r="U522" s="713"/>
      <c r="V522" s="713"/>
    </row>
    <row r="523" spans="2:22" x14ac:dyDescent="0.25">
      <c r="B523" s="713" t="s">
        <v>494</v>
      </c>
      <c r="C523" s="713"/>
      <c r="D523" s="713"/>
      <c r="E523" s="713"/>
      <c r="F523" s="713"/>
      <c r="G523" s="713"/>
      <c r="H523" s="713"/>
      <c r="I523" s="713"/>
      <c r="J523" s="713"/>
      <c r="K523" s="713"/>
      <c r="L523" s="713"/>
      <c r="M523" s="713"/>
      <c r="N523" s="713"/>
      <c r="O523" s="713"/>
      <c r="P523" s="713"/>
      <c r="Q523" s="713"/>
      <c r="R523" s="713"/>
      <c r="S523" s="713"/>
      <c r="T523" s="713"/>
      <c r="U523" s="713"/>
      <c r="V523" s="713"/>
    </row>
    <row r="524" spans="2:22" x14ac:dyDescent="0.25">
      <c r="B524" s="726" t="s">
        <v>4</v>
      </c>
      <c r="C524" s="726"/>
      <c r="D524" s="726"/>
      <c r="E524" s="726"/>
      <c r="F524" s="726"/>
      <c r="G524" s="726"/>
      <c r="H524" s="726"/>
      <c r="I524" s="726"/>
      <c r="J524" s="726"/>
      <c r="K524" s="726"/>
      <c r="L524" s="726"/>
      <c r="M524" s="726"/>
      <c r="N524" s="726"/>
      <c r="O524" s="726"/>
      <c r="P524" s="726"/>
      <c r="Q524" s="726"/>
      <c r="R524" s="726"/>
      <c r="S524" s="726"/>
      <c r="T524" s="726"/>
      <c r="U524" s="726"/>
      <c r="V524" s="726"/>
    </row>
    <row r="525" spans="2:22" x14ac:dyDescent="0.25">
      <c r="B525" s="697" t="s">
        <v>104</v>
      </c>
      <c r="C525" s="697"/>
      <c r="D525" s="697"/>
      <c r="E525" s="697"/>
      <c r="F525" s="697"/>
      <c r="G525" s="697"/>
      <c r="H525" s="697"/>
      <c r="I525" s="697"/>
      <c r="J525" s="697"/>
      <c r="K525" s="697"/>
      <c r="L525" s="697"/>
      <c r="M525" s="697"/>
      <c r="N525" s="697"/>
      <c r="O525" s="697"/>
      <c r="P525" s="697"/>
      <c r="Q525" s="697"/>
      <c r="R525" s="697"/>
      <c r="S525" s="697"/>
      <c r="T525" s="697"/>
      <c r="U525" s="697"/>
      <c r="V525" s="697"/>
    </row>
    <row r="526" spans="2:22" ht="18.75" thickBot="1" x14ac:dyDescent="0.3">
      <c r="B526" s="2"/>
      <c r="C526" s="2"/>
      <c r="D526" s="3"/>
      <c r="E526" s="3"/>
      <c r="F526" s="3"/>
      <c r="G526" s="3"/>
      <c r="H526" s="3"/>
      <c r="I526" s="3"/>
      <c r="J526" s="3"/>
      <c r="K526" s="3"/>
      <c r="L526" s="4"/>
      <c r="M526" s="3"/>
      <c r="N526" s="3"/>
      <c r="O526" s="3"/>
      <c r="P526" s="3"/>
      <c r="Q526" s="3"/>
      <c r="R526" s="3"/>
      <c r="S526" s="3"/>
      <c r="T526" s="2"/>
      <c r="U526" s="2"/>
      <c r="V526" s="2"/>
    </row>
    <row r="527" spans="2:22" ht="15.75" thickTop="1" x14ac:dyDescent="0.25">
      <c r="B527" s="698" t="s">
        <v>6</v>
      </c>
      <c r="C527" s="700" t="s">
        <v>7</v>
      </c>
      <c r="D527" s="702" t="s">
        <v>8</v>
      </c>
      <c r="E527" s="702" t="s">
        <v>177</v>
      </c>
      <c r="F527" s="702" t="s">
        <v>178</v>
      </c>
      <c r="G527" s="702" t="s">
        <v>9</v>
      </c>
      <c r="H527" s="702" t="s">
        <v>10</v>
      </c>
      <c r="I527" s="312"/>
      <c r="J527" s="702" t="s">
        <v>179</v>
      </c>
      <c r="K527" s="702" t="s">
        <v>11</v>
      </c>
      <c r="L527" s="700" t="s">
        <v>12</v>
      </c>
      <c r="M527" s="704" t="s">
        <v>13</v>
      </c>
      <c r="N527" s="704" t="s">
        <v>14</v>
      </c>
      <c r="O527" s="704" t="s">
        <v>15</v>
      </c>
      <c r="P527" s="715" t="s">
        <v>16</v>
      </c>
      <c r="Q527" s="716"/>
      <c r="R527" s="716"/>
      <c r="S527" s="717"/>
      <c r="T527" s="721" t="s">
        <v>17</v>
      </c>
      <c r="U527" s="722"/>
      <c r="V527" s="708" t="s">
        <v>18</v>
      </c>
    </row>
    <row r="528" spans="2:22" x14ac:dyDescent="0.25">
      <c r="B528" s="699"/>
      <c r="C528" s="701"/>
      <c r="D528" s="703"/>
      <c r="E528" s="765"/>
      <c r="F528" s="765"/>
      <c r="G528" s="703"/>
      <c r="H528" s="703"/>
      <c r="I528" s="313"/>
      <c r="J528" s="765"/>
      <c r="K528" s="703"/>
      <c r="L528" s="701"/>
      <c r="M528" s="705"/>
      <c r="N528" s="705"/>
      <c r="O528" s="705"/>
      <c r="P528" s="718"/>
      <c r="Q528" s="719"/>
      <c r="R528" s="719"/>
      <c r="S528" s="720"/>
      <c r="T528" s="723"/>
      <c r="U528" s="724"/>
      <c r="V528" s="709"/>
    </row>
    <row r="529" spans="2:22" ht="48" x14ac:dyDescent="0.25">
      <c r="B529" s="699"/>
      <c r="C529" s="701"/>
      <c r="D529" s="703"/>
      <c r="E529" s="765"/>
      <c r="F529" s="765"/>
      <c r="G529" s="703"/>
      <c r="H529" s="703"/>
      <c r="I529" s="313" t="s">
        <v>180</v>
      </c>
      <c r="J529" s="765"/>
      <c r="K529" s="703"/>
      <c r="L529" s="701"/>
      <c r="M529" s="705"/>
      <c r="N529" s="705"/>
      <c r="O529" s="705"/>
      <c r="P529" s="738" t="s">
        <v>19</v>
      </c>
      <c r="Q529" s="738" t="s">
        <v>20</v>
      </c>
      <c r="R529" s="738" t="s">
        <v>21</v>
      </c>
      <c r="S529" s="738" t="s">
        <v>22</v>
      </c>
      <c r="T529" s="740" t="s">
        <v>23</v>
      </c>
      <c r="U529" s="740" t="s">
        <v>24</v>
      </c>
      <c r="V529" s="709"/>
    </row>
    <row r="530" spans="2:22" ht="15.75" thickBot="1" x14ac:dyDescent="0.3">
      <c r="B530" s="727"/>
      <c r="C530" s="725"/>
      <c r="D530" s="707"/>
      <c r="E530" s="766"/>
      <c r="F530" s="766"/>
      <c r="G530" s="707"/>
      <c r="H530" s="707"/>
      <c r="I530" s="314"/>
      <c r="J530" s="766"/>
      <c r="K530" s="707"/>
      <c r="L530" s="725"/>
      <c r="M530" s="696"/>
      <c r="N530" s="696"/>
      <c r="O530" s="696"/>
      <c r="P530" s="739"/>
      <c r="Q530" s="739"/>
      <c r="R530" s="739"/>
      <c r="S530" s="739"/>
      <c r="T530" s="741"/>
      <c r="U530" s="741"/>
      <c r="V530" s="710"/>
    </row>
    <row r="531" spans="2:22" ht="144.75" thickBot="1" x14ac:dyDescent="0.3">
      <c r="B531" s="91">
        <v>1</v>
      </c>
      <c r="C531" s="92">
        <v>35501</v>
      </c>
      <c r="D531" s="169" t="s">
        <v>436</v>
      </c>
      <c r="E531" s="318" t="s">
        <v>489</v>
      </c>
      <c r="F531" s="319" t="s">
        <v>182</v>
      </c>
      <c r="G531" s="5">
        <v>9</v>
      </c>
      <c r="H531" s="164" t="s">
        <v>181</v>
      </c>
      <c r="I531" s="5">
        <v>242</v>
      </c>
      <c r="J531" s="320" t="s">
        <v>522</v>
      </c>
      <c r="K531" s="278">
        <v>63</v>
      </c>
      <c r="L531" s="166" t="s">
        <v>75</v>
      </c>
      <c r="M531" s="296">
        <v>23000</v>
      </c>
      <c r="N531" s="279">
        <v>23000</v>
      </c>
      <c r="O531" s="164" t="s">
        <v>183</v>
      </c>
      <c r="P531" s="89">
        <v>0.25</v>
      </c>
      <c r="Q531" s="89">
        <v>0.25</v>
      </c>
      <c r="R531" s="89">
        <v>0.25</v>
      </c>
      <c r="S531" s="89">
        <v>0.25</v>
      </c>
      <c r="T531" s="83" t="s">
        <v>514</v>
      </c>
      <c r="U531" s="93"/>
      <c r="V531" s="287" t="s">
        <v>523</v>
      </c>
    </row>
    <row r="532" spans="2:22" ht="15.75" thickTop="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5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2:22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51"/>
      <c r="M533" s="1"/>
      <c r="N533" s="6"/>
      <c r="O533" s="1"/>
      <c r="P533" s="1"/>
      <c r="Q533" s="1"/>
      <c r="R533" s="1"/>
      <c r="S533" s="1"/>
      <c r="T533" s="1"/>
      <c r="U533" s="1"/>
      <c r="V533" s="1"/>
    </row>
    <row r="534" spans="2:22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51"/>
      <c r="M534" s="357"/>
      <c r="N534" s="6"/>
      <c r="O534" s="1"/>
      <c r="P534" s="1"/>
      <c r="Q534" s="1"/>
      <c r="R534" s="1"/>
      <c r="S534" s="1"/>
      <c r="T534" s="1"/>
      <c r="U534" s="1"/>
      <c r="V534" s="1"/>
    </row>
    <row r="535" spans="2:22" ht="15.75" customHeight="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51"/>
      <c r="M535" s="1"/>
      <c r="N535" s="102">
        <f>SUM(N531:N534)</f>
        <v>23000</v>
      </c>
      <c r="O535" s="1"/>
      <c r="P535" s="1"/>
      <c r="Q535" s="1"/>
      <c r="R535" s="1"/>
      <c r="S535" s="1"/>
      <c r="T535" s="1"/>
      <c r="U535" s="1"/>
      <c r="V535" s="1"/>
    </row>
    <row r="536" spans="2:22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51"/>
      <c r="M536" s="1"/>
      <c r="N536" s="102"/>
      <c r="O536" s="1"/>
      <c r="P536" s="1"/>
      <c r="Q536" s="1"/>
      <c r="R536" s="1"/>
      <c r="S536" s="1"/>
      <c r="T536" s="1"/>
      <c r="U536" s="1"/>
      <c r="V536" s="1"/>
    </row>
    <row r="537" spans="2:22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51"/>
      <c r="M537" s="1"/>
      <c r="N537" s="105"/>
      <c r="O537" s="1"/>
      <c r="P537" s="1"/>
      <c r="Q537" s="1"/>
      <c r="R537" s="1"/>
      <c r="S537" s="1"/>
      <c r="T537" s="1"/>
      <c r="U537" s="1"/>
      <c r="V537" s="1"/>
    </row>
    <row r="538" spans="2:22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51"/>
      <c r="M538" s="1"/>
      <c r="N538" s="105"/>
      <c r="O538" s="1"/>
      <c r="P538" s="1"/>
      <c r="Q538" s="1"/>
      <c r="R538" s="1"/>
      <c r="S538" s="1"/>
      <c r="T538" s="1"/>
      <c r="U538" s="1"/>
      <c r="V538" s="1"/>
    </row>
    <row r="539" spans="2:22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51"/>
      <c r="M539" s="1"/>
      <c r="N539" s="106"/>
      <c r="O539" s="1"/>
      <c r="P539" s="1"/>
      <c r="Q539" s="1"/>
      <c r="R539" s="1"/>
      <c r="S539" s="1"/>
      <c r="T539" s="1"/>
      <c r="U539" s="1"/>
      <c r="V539" s="1"/>
    </row>
    <row r="540" spans="2:22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5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2:22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5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2:22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5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2:22" ht="15" customHeight="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5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2:22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5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2:22" x14ac:dyDescent="0.25">
      <c r="B545" s="94"/>
      <c r="C545" s="37"/>
      <c r="D545" s="95"/>
      <c r="E545" s="95"/>
      <c r="F545" s="95"/>
      <c r="G545" s="12"/>
      <c r="H545" s="12"/>
      <c r="I545" s="12"/>
      <c r="J545" s="12"/>
      <c r="K545" s="96"/>
      <c r="L545" s="12"/>
      <c r="M545" s="97"/>
      <c r="N545" s="107"/>
      <c r="O545" s="27"/>
      <c r="P545" s="99"/>
      <c r="Q545" s="99"/>
      <c r="R545" s="99"/>
      <c r="S545" s="99"/>
      <c r="T545" s="34"/>
      <c r="U545" s="47"/>
      <c r="V545" s="14"/>
    </row>
    <row r="546" spans="2:22" x14ac:dyDescent="0.25">
      <c r="B546" s="94"/>
      <c r="C546" s="37"/>
      <c r="D546" s="95"/>
      <c r="E546" s="95"/>
      <c r="F546" s="95"/>
      <c r="G546" s="12"/>
      <c r="H546" s="12"/>
      <c r="I546" s="12"/>
      <c r="J546" s="12"/>
      <c r="K546" s="96"/>
      <c r="L546" s="12"/>
      <c r="M546" s="97"/>
      <c r="N546" s="107"/>
      <c r="O546" s="27"/>
      <c r="P546" s="99"/>
      <c r="Q546" s="99"/>
      <c r="R546" s="99"/>
      <c r="S546" s="99"/>
      <c r="T546" s="34"/>
      <c r="U546" s="47"/>
      <c r="V546" s="14"/>
    </row>
    <row r="547" spans="2:22" x14ac:dyDescent="0.25">
      <c r="L547" s="62"/>
    </row>
    <row r="548" spans="2:22" x14ac:dyDescent="0.25">
      <c r="B548" s="706" t="s">
        <v>0</v>
      </c>
      <c r="C548" s="706"/>
      <c r="D548" s="706"/>
      <c r="E548" s="706"/>
      <c r="F548" s="706"/>
      <c r="G548" s="706"/>
      <c r="H548" s="706"/>
      <c r="I548" s="706"/>
      <c r="J548" s="706"/>
      <c r="K548" s="706"/>
      <c r="L548" s="706"/>
      <c r="M548" s="706"/>
      <c r="N548" s="706"/>
      <c r="O548" s="706"/>
      <c r="P548" s="706"/>
      <c r="Q548" s="706"/>
      <c r="R548" s="706"/>
      <c r="S548" s="706"/>
      <c r="T548" s="706"/>
      <c r="U548" s="706"/>
      <c r="V548" s="706"/>
    </row>
    <row r="549" spans="2:22" x14ac:dyDescent="0.25">
      <c r="B549" s="713" t="s">
        <v>1</v>
      </c>
      <c r="C549" s="713"/>
      <c r="D549" s="713"/>
      <c r="E549" s="713"/>
      <c r="F549" s="713"/>
      <c r="G549" s="713"/>
      <c r="H549" s="713"/>
      <c r="I549" s="713"/>
      <c r="J549" s="713"/>
      <c r="K549" s="713"/>
      <c r="L549" s="713"/>
      <c r="M549" s="713"/>
      <c r="N549" s="713"/>
      <c r="O549" s="713"/>
      <c r="P549" s="713"/>
      <c r="Q549" s="713"/>
      <c r="R549" s="713"/>
      <c r="S549" s="713"/>
      <c r="T549" s="713"/>
      <c r="U549" s="713"/>
      <c r="V549" s="713"/>
    </row>
    <row r="550" spans="2:22" x14ac:dyDescent="0.25">
      <c r="B550" s="713" t="s">
        <v>2</v>
      </c>
      <c r="C550" s="713"/>
      <c r="D550" s="713"/>
      <c r="E550" s="713"/>
      <c r="F550" s="713"/>
      <c r="G550" s="713"/>
      <c r="H550" s="713"/>
      <c r="I550" s="713"/>
      <c r="J550" s="713"/>
      <c r="K550" s="713"/>
      <c r="L550" s="713"/>
      <c r="M550" s="713"/>
      <c r="N550" s="713"/>
      <c r="O550" s="713"/>
      <c r="P550" s="713"/>
      <c r="Q550" s="713"/>
      <c r="R550" s="713"/>
      <c r="S550" s="713"/>
      <c r="T550" s="713"/>
      <c r="U550" s="713"/>
      <c r="V550" s="713"/>
    </row>
    <row r="551" spans="2:22" x14ac:dyDescent="0.25">
      <c r="B551" s="713" t="s">
        <v>3</v>
      </c>
      <c r="C551" s="713"/>
      <c r="D551" s="713"/>
      <c r="E551" s="713"/>
      <c r="F551" s="713"/>
      <c r="G551" s="713"/>
      <c r="H551" s="713"/>
      <c r="I551" s="713"/>
      <c r="J551" s="713"/>
      <c r="K551" s="713"/>
      <c r="L551" s="713"/>
      <c r="M551" s="713"/>
      <c r="N551" s="713"/>
      <c r="O551" s="713"/>
      <c r="P551" s="713"/>
      <c r="Q551" s="713"/>
      <c r="R551" s="713"/>
      <c r="S551" s="713"/>
      <c r="T551" s="713"/>
      <c r="U551" s="713"/>
      <c r="V551" s="713"/>
    </row>
    <row r="552" spans="2:22" x14ac:dyDescent="0.25">
      <c r="B552" s="713" t="s">
        <v>494</v>
      </c>
      <c r="C552" s="713"/>
      <c r="D552" s="713"/>
      <c r="E552" s="713"/>
      <c r="F552" s="713"/>
      <c r="G552" s="713"/>
      <c r="H552" s="713"/>
      <c r="I552" s="713"/>
      <c r="J552" s="713"/>
      <c r="K552" s="713"/>
      <c r="L552" s="713"/>
      <c r="M552" s="713"/>
      <c r="N552" s="713"/>
      <c r="O552" s="713"/>
      <c r="P552" s="713"/>
      <c r="Q552" s="713"/>
      <c r="R552" s="713"/>
      <c r="S552" s="713"/>
      <c r="T552" s="713"/>
      <c r="U552" s="713"/>
      <c r="V552" s="713"/>
    </row>
    <row r="553" spans="2:22" x14ac:dyDescent="0.25">
      <c r="B553" s="714" t="s">
        <v>4</v>
      </c>
      <c r="C553" s="714"/>
      <c r="D553" s="714"/>
      <c r="E553" s="714"/>
      <c r="F553" s="714"/>
      <c r="G553" s="714"/>
      <c r="H553" s="714"/>
      <c r="I553" s="714"/>
      <c r="J553" s="714"/>
      <c r="K553" s="714"/>
      <c r="L553" s="714"/>
      <c r="M553" s="714"/>
      <c r="N553" s="714"/>
      <c r="O553" s="714"/>
      <c r="P553" s="714"/>
      <c r="Q553" s="714"/>
      <c r="R553" s="714"/>
      <c r="S553" s="714"/>
      <c r="T553" s="714"/>
      <c r="U553" s="714"/>
      <c r="V553" s="714"/>
    </row>
    <row r="554" spans="2:22" x14ac:dyDescent="0.25">
      <c r="B554" s="737" t="s">
        <v>108</v>
      </c>
      <c r="C554" s="737"/>
      <c r="D554" s="737"/>
      <c r="E554" s="737"/>
      <c r="F554" s="737"/>
      <c r="G554" s="737"/>
      <c r="H554" s="737"/>
      <c r="I554" s="737"/>
      <c r="J554" s="737"/>
      <c r="K554" s="737"/>
      <c r="L554" s="737"/>
      <c r="M554" s="737"/>
      <c r="N554" s="737"/>
      <c r="O554" s="737"/>
      <c r="P554" s="737"/>
      <c r="Q554" s="737"/>
      <c r="R554" s="737"/>
      <c r="S554" s="737"/>
      <c r="T554" s="737"/>
      <c r="U554" s="737"/>
      <c r="V554" s="737"/>
    </row>
    <row r="555" spans="2:22" ht="18.75" thickBot="1" x14ac:dyDescent="0.3">
      <c r="B555" s="2"/>
      <c r="C555" s="2"/>
      <c r="D555" s="3"/>
      <c r="E555" s="3"/>
      <c r="F555" s="3"/>
      <c r="G555" s="3"/>
      <c r="H555" s="3"/>
      <c r="I555" s="3"/>
      <c r="J555" s="3"/>
      <c r="K555" s="3"/>
      <c r="L555" s="4"/>
      <c r="M555" s="3"/>
      <c r="N555" s="3"/>
      <c r="O555" s="3"/>
      <c r="P555" s="3"/>
      <c r="Q555" s="3"/>
      <c r="R555" s="3"/>
      <c r="S555" s="3"/>
      <c r="T555" s="2"/>
      <c r="U555" s="2"/>
      <c r="V555" s="2"/>
    </row>
    <row r="556" spans="2:22" ht="15.75" thickTop="1" x14ac:dyDescent="0.25">
      <c r="B556" s="767" t="s">
        <v>6</v>
      </c>
      <c r="C556" s="770" t="s">
        <v>7</v>
      </c>
      <c r="D556" s="702" t="s">
        <v>8</v>
      </c>
      <c r="E556" s="702" t="s">
        <v>177</v>
      </c>
      <c r="F556" s="702" t="s">
        <v>178</v>
      </c>
      <c r="G556" s="702" t="s">
        <v>9</v>
      </c>
      <c r="H556" s="702" t="s">
        <v>10</v>
      </c>
      <c r="I556" s="312"/>
      <c r="J556" s="702" t="s">
        <v>179</v>
      </c>
      <c r="K556" s="702" t="s">
        <v>11</v>
      </c>
      <c r="L556" s="700" t="s">
        <v>12</v>
      </c>
      <c r="M556" s="704" t="s">
        <v>13</v>
      </c>
      <c r="N556" s="704" t="s">
        <v>14</v>
      </c>
      <c r="O556" s="704" t="s">
        <v>15</v>
      </c>
      <c r="P556" s="715" t="s">
        <v>16</v>
      </c>
      <c r="Q556" s="716"/>
      <c r="R556" s="716"/>
      <c r="S556" s="717"/>
      <c r="T556" s="721" t="s">
        <v>17</v>
      </c>
      <c r="U556" s="722"/>
      <c r="V556" s="708" t="s">
        <v>18</v>
      </c>
    </row>
    <row r="557" spans="2:22" x14ac:dyDescent="0.25">
      <c r="B557" s="768"/>
      <c r="C557" s="771"/>
      <c r="D557" s="703"/>
      <c r="E557" s="765"/>
      <c r="F557" s="765"/>
      <c r="G557" s="703"/>
      <c r="H557" s="703"/>
      <c r="I557" s="313"/>
      <c r="J557" s="765"/>
      <c r="K557" s="703"/>
      <c r="L557" s="701"/>
      <c r="M557" s="705"/>
      <c r="N557" s="705"/>
      <c r="O557" s="705"/>
      <c r="P557" s="718"/>
      <c r="Q557" s="719"/>
      <c r="R557" s="719"/>
      <c r="S557" s="720"/>
      <c r="T557" s="723"/>
      <c r="U557" s="724"/>
      <c r="V557" s="709"/>
    </row>
    <row r="558" spans="2:22" ht="48" x14ac:dyDescent="0.25">
      <c r="B558" s="768"/>
      <c r="C558" s="771"/>
      <c r="D558" s="703"/>
      <c r="E558" s="765"/>
      <c r="F558" s="765"/>
      <c r="G558" s="703"/>
      <c r="H558" s="703"/>
      <c r="I558" s="313" t="s">
        <v>180</v>
      </c>
      <c r="J558" s="765"/>
      <c r="K558" s="703"/>
      <c r="L558" s="701"/>
      <c r="M558" s="705"/>
      <c r="N558" s="705"/>
      <c r="O558" s="705"/>
      <c r="P558" s="738" t="s">
        <v>19</v>
      </c>
      <c r="Q558" s="738" t="s">
        <v>20</v>
      </c>
      <c r="R558" s="738" t="s">
        <v>21</v>
      </c>
      <c r="S558" s="738" t="s">
        <v>22</v>
      </c>
      <c r="T558" s="740" t="s">
        <v>23</v>
      </c>
      <c r="U558" s="740" t="s">
        <v>24</v>
      </c>
      <c r="V558" s="709"/>
    </row>
    <row r="559" spans="2:22" ht="15.75" thickBot="1" x14ac:dyDescent="0.3">
      <c r="B559" s="769"/>
      <c r="C559" s="772"/>
      <c r="D559" s="707"/>
      <c r="E559" s="766"/>
      <c r="F559" s="766"/>
      <c r="G559" s="707"/>
      <c r="H559" s="707"/>
      <c r="I559" s="314"/>
      <c r="J559" s="766"/>
      <c r="K559" s="707"/>
      <c r="L559" s="725"/>
      <c r="M559" s="696"/>
      <c r="N559" s="696"/>
      <c r="O559" s="696"/>
      <c r="P559" s="739"/>
      <c r="Q559" s="739"/>
      <c r="R559" s="739"/>
      <c r="S559" s="739"/>
      <c r="T559" s="741"/>
      <c r="U559" s="741"/>
      <c r="V559" s="710"/>
    </row>
    <row r="560" spans="2:22" ht="144" x14ac:dyDescent="0.25">
      <c r="B560" s="52">
        <v>1</v>
      </c>
      <c r="C560" s="53">
        <v>35901</v>
      </c>
      <c r="D560" s="172" t="s">
        <v>443</v>
      </c>
      <c r="E560" s="318" t="s">
        <v>489</v>
      </c>
      <c r="F560" s="319" t="s">
        <v>182</v>
      </c>
      <c r="G560" s="5">
        <v>9</v>
      </c>
      <c r="H560" s="5" t="s">
        <v>181</v>
      </c>
      <c r="I560" s="5">
        <v>242</v>
      </c>
      <c r="J560" s="320" t="s">
        <v>522</v>
      </c>
      <c r="K560" s="538">
        <v>14</v>
      </c>
      <c r="L560" s="539" t="s">
        <v>97</v>
      </c>
      <c r="M560" s="601">
        <v>1500</v>
      </c>
      <c r="N560" s="608">
        <v>1500</v>
      </c>
      <c r="O560" s="654" t="s">
        <v>183</v>
      </c>
      <c r="P560" s="86">
        <v>0.25</v>
      </c>
      <c r="Q560" s="86">
        <v>0.25</v>
      </c>
      <c r="R560" s="86">
        <v>0.25</v>
      </c>
      <c r="S560" s="86">
        <v>0.25</v>
      </c>
      <c r="T560" s="270" t="s">
        <v>514</v>
      </c>
      <c r="U560" s="270"/>
      <c r="V560" s="652" t="s">
        <v>523</v>
      </c>
    </row>
    <row r="561" spans="12:22" x14ac:dyDescent="0.25">
      <c r="L561" s="62"/>
      <c r="N561" s="102"/>
      <c r="O561" s="103"/>
      <c r="P561" s="103"/>
      <c r="Q561" s="103"/>
      <c r="R561" s="103"/>
      <c r="S561" s="103"/>
      <c r="T561" s="103"/>
      <c r="U561" s="103"/>
      <c r="V561" s="103"/>
    </row>
    <row r="562" spans="12:22" ht="24.95" customHeight="1" x14ac:dyDescent="0.25">
      <c r="L562" s="62"/>
      <c r="N562" s="103"/>
      <c r="O562" s="103"/>
      <c r="P562" s="103"/>
      <c r="Q562" s="103"/>
      <c r="R562" s="103"/>
      <c r="S562" s="103"/>
      <c r="T562" s="103"/>
      <c r="U562" s="103"/>
      <c r="V562" s="108"/>
    </row>
    <row r="563" spans="12:22" ht="24.95" customHeight="1" x14ac:dyDescent="0.25">
      <c r="L563" s="62"/>
      <c r="N563" s="103"/>
      <c r="O563" s="103"/>
      <c r="P563" s="103"/>
      <c r="Q563" s="103"/>
      <c r="R563" s="103"/>
      <c r="S563" s="103"/>
      <c r="T563" s="103"/>
      <c r="U563" s="103"/>
      <c r="V563" s="108"/>
    </row>
    <row r="564" spans="12:22" ht="24.95" customHeight="1" x14ac:dyDescent="0.25">
      <c r="L564" s="62"/>
      <c r="N564" s="108">
        <f>SUM(N560:N563)</f>
        <v>1500</v>
      </c>
      <c r="O564" s="103"/>
      <c r="P564" s="103"/>
      <c r="Q564" s="103"/>
      <c r="R564" s="103"/>
      <c r="S564" s="103"/>
      <c r="T564" s="103"/>
      <c r="U564" s="103"/>
      <c r="V564" s="108"/>
    </row>
    <row r="565" spans="12:22" x14ac:dyDescent="0.25">
      <c r="L565" s="62"/>
      <c r="N565" s="103"/>
      <c r="O565" s="103"/>
      <c r="P565" s="103"/>
      <c r="Q565" s="103"/>
      <c r="R565" s="103"/>
      <c r="S565" s="103"/>
      <c r="T565" s="103"/>
      <c r="U565" s="103"/>
      <c r="V565" s="108"/>
    </row>
    <row r="566" spans="12:22" x14ac:dyDescent="0.25">
      <c r="L566" s="62"/>
      <c r="N566" s="103"/>
      <c r="O566" s="103"/>
      <c r="P566" s="103"/>
      <c r="Q566" s="103"/>
      <c r="R566" s="103"/>
      <c r="S566" s="103"/>
      <c r="T566" s="103"/>
      <c r="U566" s="103"/>
      <c r="V566" s="108"/>
    </row>
    <row r="567" spans="12:22" x14ac:dyDescent="0.25">
      <c r="L567" s="62"/>
      <c r="N567" s="103"/>
      <c r="O567" s="103"/>
      <c r="P567" s="103"/>
      <c r="Q567" s="103"/>
      <c r="R567" s="103"/>
      <c r="S567" s="103"/>
      <c r="T567" s="103"/>
      <c r="U567" s="103"/>
      <c r="V567" s="108"/>
    </row>
    <row r="568" spans="12:22" x14ac:dyDescent="0.25">
      <c r="L568" s="62"/>
      <c r="N568" s="103"/>
      <c r="O568" s="103"/>
      <c r="P568" s="103"/>
      <c r="Q568" s="103"/>
      <c r="R568" s="103"/>
      <c r="S568" s="103"/>
      <c r="T568" s="103"/>
      <c r="U568" s="103"/>
      <c r="V568" s="108"/>
    </row>
    <row r="569" spans="12:22" ht="15" customHeight="1" x14ac:dyDescent="0.25">
      <c r="L569" s="62"/>
      <c r="N569" s="103"/>
      <c r="O569" s="103"/>
      <c r="P569" s="103"/>
      <c r="Q569" s="103"/>
      <c r="R569" s="103"/>
      <c r="S569" s="103"/>
      <c r="T569" s="103"/>
      <c r="U569" s="103"/>
      <c r="V569" s="108"/>
    </row>
    <row r="570" spans="12:22" x14ac:dyDescent="0.25">
      <c r="L570" s="62"/>
      <c r="N570" s="103"/>
      <c r="O570" s="103"/>
      <c r="P570" s="103"/>
      <c r="Q570" s="103"/>
      <c r="R570" s="103"/>
      <c r="S570" s="103"/>
      <c r="T570" s="103"/>
      <c r="U570" s="103"/>
      <c r="V570" s="108"/>
    </row>
    <row r="571" spans="12:22" ht="15.75" customHeight="1" x14ac:dyDescent="0.25">
      <c r="L571" s="62"/>
      <c r="N571" s="104"/>
      <c r="O571" s="103"/>
      <c r="P571" s="103"/>
      <c r="Q571" s="103"/>
      <c r="R571" s="103"/>
      <c r="S571" s="103"/>
      <c r="T571" s="103"/>
      <c r="U571" s="103"/>
      <c r="V571" s="103"/>
    </row>
    <row r="572" spans="12:22" x14ac:dyDescent="0.25">
      <c r="L572" s="62"/>
      <c r="N572" s="103"/>
      <c r="O572" s="103"/>
      <c r="P572" s="103"/>
      <c r="Q572" s="103"/>
      <c r="R572" s="103"/>
      <c r="S572" s="103"/>
      <c r="T572" s="103"/>
      <c r="U572" s="103"/>
      <c r="V572" s="103"/>
    </row>
    <row r="573" spans="12:22" x14ac:dyDescent="0.25">
      <c r="L573" s="62"/>
      <c r="N573" s="103"/>
      <c r="O573" s="103"/>
      <c r="P573" s="103"/>
      <c r="Q573" s="103"/>
      <c r="R573" s="103"/>
      <c r="S573" s="103"/>
      <c r="T573" s="103"/>
      <c r="U573" s="103"/>
      <c r="V573" s="103"/>
    </row>
    <row r="574" spans="12:22" x14ac:dyDescent="0.25">
      <c r="L574" s="62"/>
      <c r="N574" s="103"/>
      <c r="O574" s="103"/>
      <c r="P574" s="103"/>
      <c r="Q574" s="103"/>
      <c r="R574" s="103"/>
      <c r="S574" s="103"/>
      <c r="T574" s="103"/>
      <c r="U574" s="103"/>
      <c r="V574" s="103"/>
    </row>
    <row r="575" spans="12:22" x14ac:dyDescent="0.25">
      <c r="L575" s="62"/>
    </row>
    <row r="576" spans="12:22" x14ac:dyDescent="0.25">
      <c r="L576" s="62"/>
    </row>
    <row r="577" spans="2:22" x14ac:dyDescent="0.25">
      <c r="L577" s="62"/>
    </row>
    <row r="578" spans="2:22" x14ac:dyDescent="0.25">
      <c r="L578" s="62"/>
    </row>
    <row r="579" spans="2:22" x14ac:dyDescent="0.25">
      <c r="B579" s="706" t="s">
        <v>0</v>
      </c>
      <c r="C579" s="706"/>
      <c r="D579" s="706"/>
      <c r="E579" s="706"/>
      <c r="F579" s="706"/>
      <c r="G579" s="706"/>
      <c r="H579" s="706"/>
      <c r="I579" s="706"/>
      <c r="J579" s="706"/>
      <c r="K579" s="706"/>
      <c r="L579" s="706"/>
      <c r="M579" s="706"/>
      <c r="N579" s="706"/>
      <c r="O579" s="706"/>
      <c r="P579" s="706"/>
      <c r="Q579" s="706"/>
      <c r="R579" s="706"/>
      <c r="S579" s="706"/>
      <c r="T579" s="706"/>
      <c r="U579" s="706"/>
      <c r="V579" s="706"/>
    </row>
    <row r="580" spans="2:22" x14ac:dyDescent="0.25">
      <c r="B580" s="713" t="s">
        <v>1</v>
      </c>
      <c r="C580" s="713"/>
      <c r="D580" s="713"/>
      <c r="E580" s="713"/>
      <c r="F580" s="713"/>
      <c r="G580" s="713"/>
      <c r="H580" s="713"/>
      <c r="I580" s="713"/>
      <c r="J580" s="713"/>
      <c r="K580" s="713"/>
      <c r="L580" s="713"/>
      <c r="M580" s="713"/>
      <c r="N580" s="713"/>
      <c r="O580" s="713"/>
      <c r="P580" s="713"/>
      <c r="Q580" s="713"/>
      <c r="R580" s="713"/>
      <c r="S580" s="713"/>
      <c r="T580" s="713"/>
      <c r="U580" s="713"/>
      <c r="V580" s="713"/>
    </row>
    <row r="581" spans="2:22" x14ac:dyDescent="0.25">
      <c r="B581" s="713" t="s">
        <v>2</v>
      </c>
      <c r="C581" s="713"/>
      <c r="D581" s="713"/>
      <c r="E581" s="713"/>
      <c r="F581" s="713"/>
      <c r="G581" s="713"/>
      <c r="H581" s="713"/>
      <c r="I581" s="713"/>
      <c r="J581" s="713"/>
      <c r="K581" s="713"/>
      <c r="L581" s="713"/>
      <c r="M581" s="713"/>
      <c r="N581" s="713"/>
      <c r="O581" s="713"/>
      <c r="P581" s="713"/>
      <c r="Q581" s="713"/>
      <c r="R581" s="713"/>
      <c r="S581" s="713"/>
      <c r="T581" s="713"/>
      <c r="U581" s="713"/>
      <c r="V581" s="713"/>
    </row>
    <row r="582" spans="2:22" x14ac:dyDescent="0.25">
      <c r="B582" s="713" t="s">
        <v>3</v>
      </c>
      <c r="C582" s="713"/>
      <c r="D582" s="713"/>
      <c r="E582" s="713"/>
      <c r="F582" s="713"/>
      <c r="G582" s="713"/>
      <c r="H582" s="713"/>
      <c r="I582" s="713"/>
      <c r="J582" s="713"/>
      <c r="K582" s="713"/>
      <c r="L582" s="713"/>
      <c r="M582" s="713"/>
      <c r="N582" s="713"/>
      <c r="O582" s="713"/>
      <c r="P582" s="713"/>
      <c r="Q582" s="713"/>
      <c r="R582" s="713"/>
      <c r="S582" s="713"/>
      <c r="T582" s="713"/>
      <c r="U582" s="713"/>
      <c r="V582" s="713"/>
    </row>
    <row r="583" spans="2:22" x14ac:dyDescent="0.25">
      <c r="B583" s="713" t="s">
        <v>494</v>
      </c>
      <c r="C583" s="713"/>
      <c r="D583" s="713"/>
      <c r="E583" s="713"/>
      <c r="F583" s="713"/>
      <c r="G583" s="713"/>
      <c r="H583" s="713"/>
      <c r="I583" s="713"/>
      <c r="J583" s="713"/>
      <c r="K583" s="713"/>
      <c r="L583" s="713"/>
      <c r="M583" s="713"/>
      <c r="N583" s="713"/>
      <c r="O583" s="713"/>
      <c r="P583" s="713"/>
      <c r="Q583" s="713"/>
      <c r="R583" s="713"/>
      <c r="S583" s="713"/>
      <c r="T583" s="713"/>
      <c r="U583" s="713"/>
      <c r="V583" s="713"/>
    </row>
    <row r="584" spans="2:22" x14ac:dyDescent="0.25">
      <c r="B584" s="714" t="s">
        <v>4</v>
      </c>
      <c r="C584" s="714"/>
      <c r="D584" s="714"/>
      <c r="E584" s="714"/>
      <c r="F584" s="714"/>
      <c r="G584" s="714"/>
      <c r="H584" s="714"/>
      <c r="I584" s="714"/>
      <c r="J584" s="714"/>
      <c r="K584" s="714"/>
      <c r="L584" s="714"/>
      <c r="M584" s="714"/>
      <c r="N584" s="714"/>
      <c r="O584" s="714"/>
      <c r="P584" s="714"/>
      <c r="Q584" s="714"/>
      <c r="R584" s="714"/>
      <c r="S584" s="714"/>
      <c r="T584" s="714"/>
      <c r="U584" s="714"/>
      <c r="V584" s="714"/>
    </row>
    <row r="585" spans="2:22" x14ac:dyDescent="0.25">
      <c r="B585" s="737" t="s">
        <v>112</v>
      </c>
      <c r="C585" s="737"/>
      <c r="D585" s="737"/>
      <c r="E585" s="737"/>
      <c r="F585" s="737"/>
      <c r="G585" s="737"/>
      <c r="H585" s="737"/>
      <c r="I585" s="737"/>
      <c r="J585" s="737"/>
      <c r="K585" s="737"/>
      <c r="L585" s="737"/>
      <c r="M585" s="737"/>
      <c r="N585" s="737"/>
      <c r="O585" s="737"/>
      <c r="P585" s="737"/>
      <c r="Q585" s="737"/>
      <c r="R585" s="737"/>
      <c r="S585" s="737"/>
      <c r="T585" s="737"/>
      <c r="U585" s="737"/>
      <c r="V585" s="737"/>
    </row>
    <row r="586" spans="2:22" ht="18.75" thickBot="1" x14ac:dyDescent="0.3">
      <c r="B586" s="2"/>
      <c r="C586" s="2"/>
      <c r="D586" s="3"/>
      <c r="E586" s="3"/>
      <c r="F586" s="3"/>
      <c r="G586" s="3"/>
      <c r="H586" s="3"/>
      <c r="I586" s="3"/>
      <c r="J586" s="3"/>
      <c r="K586" s="3"/>
      <c r="L586" s="4"/>
      <c r="M586" s="3"/>
      <c r="N586" s="3"/>
      <c r="O586" s="3"/>
      <c r="P586" s="3"/>
      <c r="Q586" s="3"/>
      <c r="R586" s="3"/>
      <c r="S586" s="3"/>
      <c r="T586" s="2"/>
      <c r="U586" s="2"/>
      <c r="V586" s="2"/>
    </row>
    <row r="587" spans="2:22" ht="15.75" thickTop="1" x14ac:dyDescent="0.25">
      <c r="B587" s="698" t="s">
        <v>6</v>
      </c>
      <c r="C587" s="700" t="s">
        <v>7</v>
      </c>
      <c r="D587" s="702" t="s">
        <v>8</v>
      </c>
      <c r="E587" s="702" t="s">
        <v>177</v>
      </c>
      <c r="F587" s="702" t="s">
        <v>178</v>
      </c>
      <c r="G587" s="702" t="s">
        <v>9</v>
      </c>
      <c r="H587" s="702" t="s">
        <v>10</v>
      </c>
      <c r="I587" s="312"/>
      <c r="J587" s="702" t="s">
        <v>179</v>
      </c>
      <c r="K587" s="702" t="s">
        <v>11</v>
      </c>
      <c r="L587" s="700" t="s">
        <v>12</v>
      </c>
      <c r="M587" s="704" t="s">
        <v>13</v>
      </c>
      <c r="N587" s="704" t="s">
        <v>14</v>
      </c>
      <c r="O587" s="704" t="s">
        <v>15</v>
      </c>
      <c r="P587" s="715" t="s">
        <v>16</v>
      </c>
      <c r="Q587" s="716"/>
      <c r="R587" s="716"/>
      <c r="S587" s="717"/>
      <c r="T587" s="721" t="s">
        <v>17</v>
      </c>
      <c r="U587" s="722"/>
      <c r="V587" s="708" t="s">
        <v>18</v>
      </c>
    </row>
    <row r="588" spans="2:22" x14ac:dyDescent="0.25">
      <c r="B588" s="699"/>
      <c r="C588" s="701"/>
      <c r="D588" s="703"/>
      <c r="E588" s="765"/>
      <c r="F588" s="765"/>
      <c r="G588" s="703"/>
      <c r="H588" s="703"/>
      <c r="I588" s="313"/>
      <c r="J588" s="765"/>
      <c r="K588" s="703"/>
      <c r="L588" s="701"/>
      <c r="M588" s="705"/>
      <c r="N588" s="705"/>
      <c r="O588" s="705"/>
      <c r="P588" s="718"/>
      <c r="Q588" s="719"/>
      <c r="R588" s="719"/>
      <c r="S588" s="720"/>
      <c r="T588" s="723"/>
      <c r="U588" s="724"/>
      <c r="V588" s="709"/>
    </row>
    <row r="589" spans="2:22" ht="48" x14ac:dyDescent="0.25">
      <c r="B589" s="699"/>
      <c r="C589" s="701"/>
      <c r="D589" s="703"/>
      <c r="E589" s="765"/>
      <c r="F589" s="765"/>
      <c r="G589" s="703"/>
      <c r="H589" s="703"/>
      <c r="I589" s="313" t="s">
        <v>180</v>
      </c>
      <c r="J589" s="765"/>
      <c r="K589" s="703"/>
      <c r="L589" s="701"/>
      <c r="M589" s="705"/>
      <c r="N589" s="705"/>
      <c r="O589" s="705"/>
      <c r="P589" s="738" t="s">
        <v>19</v>
      </c>
      <c r="Q589" s="738" t="s">
        <v>20</v>
      </c>
      <c r="R589" s="738" t="s">
        <v>21</v>
      </c>
      <c r="S589" s="738" t="s">
        <v>22</v>
      </c>
      <c r="T589" s="740" t="s">
        <v>23</v>
      </c>
      <c r="U589" s="740" t="s">
        <v>24</v>
      </c>
      <c r="V589" s="709"/>
    </row>
    <row r="590" spans="2:22" ht="15.75" thickBot="1" x14ac:dyDescent="0.3">
      <c r="B590" s="727"/>
      <c r="C590" s="725"/>
      <c r="D590" s="707"/>
      <c r="E590" s="766"/>
      <c r="F590" s="766"/>
      <c r="G590" s="707"/>
      <c r="H590" s="707"/>
      <c r="I590" s="314"/>
      <c r="J590" s="766"/>
      <c r="K590" s="707"/>
      <c r="L590" s="725"/>
      <c r="M590" s="696"/>
      <c r="N590" s="696"/>
      <c r="O590" s="696"/>
      <c r="P590" s="739"/>
      <c r="Q590" s="739"/>
      <c r="R590" s="739"/>
      <c r="S590" s="739"/>
      <c r="T590" s="741"/>
      <c r="U590" s="741"/>
      <c r="V590" s="710"/>
    </row>
    <row r="591" spans="2:22" ht="144.75" thickBot="1" x14ac:dyDescent="0.3">
      <c r="B591" s="129">
        <v>1</v>
      </c>
      <c r="C591" s="71">
        <v>37501</v>
      </c>
      <c r="D591" s="164" t="s">
        <v>449</v>
      </c>
      <c r="E591" s="318" t="s">
        <v>489</v>
      </c>
      <c r="F591" s="319" t="s">
        <v>182</v>
      </c>
      <c r="G591" s="5">
        <v>9</v>
      </c>
      <c r="H591" s="164" t="s">
        <v>181</v>
      </c>
      <c r="I591" s="5">
        <v>242</v>
      </c>
      <c r="J591" s="320" t="s">
        <v>522</v>
      </c>
      <c r="K591" s="71">
        <v>14.5</v>
      </c>
      <c r="L591" s="164" t="s">
        <v>75</v>
      </c>
      <c r="M591" s="72">
        <v>1000</v>
      </c>
      <c r="N591" s="72">
        <v>14500</v>
      </c>
      <c r="O591" s="344" t="s">
        <v>183</v>
      </c>
      <c r="P591" s="74">
        <v>0.25</v>
      </c>
      <c r="Q591" s="74">
        <v>0.25</v>
      </c>
      <c r="R591" s="74">
        <v>0.25</v>
      </c>
      <c r="S591" s="74">
        <v>0.25</v>
      </c>
      <c r="T591" s="75" t="s">
        <v>514</v>
      </c>
      <c r="U591" s="75"/>
      <c r="V591" s="287" t="s">
        <v>523</v>
      </c>
    </row>
    <row r="592" spans="2:22" ht="15.75" thickTop="1" x14ac:dyDescent="0.25">
      <c r="L592" s="62"/>
    </row>
    <row r="593" spans="12:14" ht="15" customHeight="1" x14ac:dyDescent="0.25">
      <c r="L593" s="62"/>
      <c r="N593" s="61"/>
    </row>
    <row r="594" spans="12:14" x14ac:dyDescent="0.25">
      <c r="L594" s="62"/>
      <c r="N594" s="102"/>
    </row>
    <row r="595" spans="12:14" ht="15.75" customHeight="1" x14ac:dyDescent="0.25">
      <c r="L595" s="62"/>
      <c r="N595" s="102"/>
    </row>
    <row r="596" spans="12:14" x14ac:dyDescent="0.25">
      <c r="L596" s="62"/>
      <c r="N596" s="108">
        <f>SUM(N591:N595)</f>
        <v>14500</v>
      </c>
    </row>
    <row r="597" spans="12:14" x14ac:dyDescent="0.25">
      <c r="L597" s="62"/>
    </row>
    <row r="598" spans="12:14" x14ac:dyDescent="0.25">
      <c r="L598" s="62"/>
      <c r="N598" s="63"/>
    </row>
    <row r="599" spans="12:14" ht="124.5" customHeight="1" x14ac:dyDescent="0.25">
      <c r="L599" s="62"/>
    </row>
    <row r="600" spans="12:14" x14ac:dyDescent="0.25">
      <c r="L600" s="62"/>
    </row>
    <row r="601" spans="12:14" ht="15.75" customHeight="1" x14ac:dyDescent="0.25">
      <c r="L601" s="62"/>
    </row>
    <row r="602" spans="12:14" x14ac:dyDescent="0.25">
      <c r="L602" s="62"/>
    </row>
    <row r="603" spans="12:14" x14ac:dyDescent="0.25">
      <c r="L603" s="62"/>
      <c r="N603" s="61"/>
    </row>
    <row r="604" spans="12:14" x14ac:dyDescent="0.25">
      <c r="L604" s="62"/>
    </row>
    <row r="605" spans="12:14" ht="214.5" customHeight="1" x14ac:dyDescent="0.25">
      <c r="L605" s="62"/>
    </row>
    <row r="606" spans="12:14" x14ac:dyDescent="0.25">
      <c r="L606" s="62"/>
    </row>
    <row r="607" spans="12:14" x14ac:dyDescent="0.25">
      <c r="L607" s="62"/>
    </row>
    <row r="608" spans="12:14" x14ac:dyDescent="0.25">
      <c r="L608" s="62"/>
    </row>
    <row r="609" spans="2:22" x14ac:dyDescent="0.25">
      <c r="L609" s="62"/>
    </row>
    <row r="610" spans="2:22" x14ac:dyDescent="0.25">
      <c r="L610" s="62"/>
    </row>
    <row r="611" spans="2:22" x14ac:dyDescent="0.25">
      <c r="L611" s="62"/>
    </row>
    <row r="612" spans="2:22" x14ac:dyDescent="0.25">
      <c r="L612" s="62"/>
    </row>
    <row r="613" spans="2:22" x14ac:dyDescent="0.25">
      <c r="L613" s="62"/>
    </row>
    <row r="614" spans="2:22" x14ac:dyDescent="0.25">
      <c r="L614" s="62"/>
    </row>
    <row r="615" spans="2:22" x14ac:dyDescent="0.25">
      <c r="L615" s="62"/>
    </row>
    <row r="616" spans="2:22" x14ac:dyDescent="0.25">
      <c r="L616" s="62"/>
    </row>
    <row r="617" spans="2:22" x14ac:dyDescent="0.25">
      <c r="L617" s="62"/>
    </row>
    <row r="618" spans="2:22" x14ac:dyDescent="0.25">
      <c r="L618" s="62"/>
    </row>
    <row r="619" spans="2:22" x14ac:dyDescent="0.25">
      <c r="L619" s="62"/>
    </row>
    <row r="620" spans="2:22" x14ac:dyDescent="0.25">
      <c r="B620" s="706" t="s">
        <v>0</v>
      </c>
      <c r="C620" s="706"/>
      <c r="D620" s="706"/>
      <c r="E620" s="706"/>
      <c r="F620" s="706"/>
      <c r="G620" s="706"/>
      <c r="H620" s="706"/>
      <c r="I620" s="706"/>
      <c r="J620" s="706"/>
      <c r="K620" s="706"/>
      <c r="L620" s="706"/>
      <c r="M620" s="706"/>
      <c r="N620" s="706"/>
      <c r="O620" s="706"/>
      <c r="P620" s="706"/>
      <c r="Q620" s="706"/>
      <c r="R620" s="706"/>
      <c r="S620" s="706"/>
      <c r="T620" s="706"/>
      <c r="U620" s="706"/>
      <c r="V620" s="706"/>
    </row>
    <row r="621" spans="2:22" x14ac:dyDescent="0.25">
      <c r="B621" s="713" t="s">
        <v>1</v>
      </c>
      <c r="C621" s="713"/>
      <c r="D621" s="713"/>
      <c r="E621" s="713"/>
      <c r="F621" s="713"/>
      <c r="G621" s="713"/>
      <c r="H621" s="713"/>
      <c r="I621" s="713"/>
      <c r="J621" s="713"/>
      <c r="K621" s="713"/>
      <c r="L621" s="713"/>
      <c r="M621" s="713"/>
      <c r="N621" s="713"/>
      <c r="O621" s="713"/>
      <c r="P621" s="713"/>
      <c r="Q621" s="713"/>
      <c r="R621" s="713"/>
      <c r="S621" s="713"/>
      <c r="T621" s="713"/>
      <c r="U621" s="713"/>
      <c r="V621" s="713"/>
    </row>
    <row r="622" spans="2:22" x14ac:dyDescent="0.25">
      <c r="B622" s="713" t="s">
        <v>2</v>
      </c>
      <c r="C622" s="713"/>
      <c r="D622" s="713"/>
      <c r="E622" s="713"/>
      <c r="F622" s="713"/>
      <c r="G622" s="713"/>
      <c r="H622" s="713"/>
      <c r="I622" s="713"/>
      <c r="J622" s="713"/>
      <c r="K622" s="713"/>
      <c r="L622" s="713"/>
      <c r="M622" s="713"/>
      <c r="N622" s="713"/>
      <c r="O622" s="713"/>
      <c r="P622" s="713"/>
      <c r="Q622" s="713"/>
      <c r="R622" s="713"/>
      <c r="S622" s="713"/>
      <c r="T622" s="713"/>
      <c r="U622" s="713"/>
      <c r="V622" s="713"/>
    </row>
    <row r="623" spans="2:22" x14ac:dyDescent="0.25">
      <c r="B623" s="713" t="s">
        <v>3</v>
      </c>
      <c r="C623" s="713"/>
      <c r="D623" s="713"/>
      <c r="E623" s="713"/>
      <c r="F623" s="713"/>
      <c r="G623" s="713"/>
      <c r="H623" s="713"/>
      <c r="I623" s="713"/>
      <c r="J623" s="713"/>
      <c r="K623" s="713"/>
      <c r="L623" s="713"/>
      <c r="M623" s="713"/>
      <c r="N623" s="713"/>
      <c r="O623" s="713"/>
      <c r="P623" s="713"/>
      <c r="Q623" s="713"/>
      <c r="R623" s="713"/>
      <c r="S623" s="713"/>
      <c r="T623" s="713"/>
      <c r="U623" s="713"/>
      <c r="V623" s="713"/>
    </row>
    <row r="624" spans="2:22" x14ac:dyDescent="0.25">
      <c r="B624" s="713" t="s">
        <v>494</v>
      </c>
      <c r="C624" s="713"/>
      <c r="D624" s="713"/>
      <c r="E624" s="713"/>
      <c r="F624" s="713"/>
      <c r="G624" s="713"/>
      <c r="H624" s="713"/>
      <c r="I624" s="713"/>
      <c r="J624" s="713"/>
      <c r="K624" s="713"/>
      <c r="L624" s="713"/>
      <c r="M624" s="713"/>
      <c r="N624" s="713"/>
      <c r="O624" s="713"/>
      <c r="P624" s="713"/>
      <c r="Q624" s="713"/>
      <c r="R624" s="713"/>
      <c r="S624" s="713"/>
      <c r="T624" s="713"/>
      <c r="U624" s="713"/>
      <c r="V624" s="713"/>
    </row>
    <row r="625" spans="2:22" x14ac:dyDescent="0.25">
      <c r="B625" s="714" t="s">
        <v>4</v>
      </c>
      <c r="C625" s="714"/>
      <c r="D625" s="714"/>
      <c r="E625" s="714"/>
      <c r="F625" s="714"/>
      <c r="G625" s="714"/>
      <c r="H625" s="714"/>
      <c r="I625" s="714"/>
      <c r="J625" s="714"/>
      <c r="K625" s="714"/>
      <c r="L625" s="714"/>
      <c r="M625" s="714"/>
      <c r="N625" s="714"/>
      <c r="O625" s="714"/>
      <c r="P625" s="714"/>
      <c r="Q625" s="714"/>
      <c r="R625" s="714"/>
      <c r="S625" s="714"/>
      <c r="T625" s="714"/>
      <c r="U625" s="714"/>
      <c r="V625" s="714"/>
    </row>
    <row r="626" spans="2:22" x14ac:dyDescent="0.25">
      <c r="B626" s="737" t="s">
        <v>113</v>
      </c>
      <c r="C626" s="737"/>
      <c r="D626" s="737"/>
      <c r="E626" s="737"/>
      <c r="F626" s="737"/>
      <c r="G626" s="737"/>
      <c r="H626" s="737"/>
      <c r="I626" s="737"/>
      <c r="J626" s="737"/>
      <c r="K626" s="737"/>
      <c r="L626" s="737"/>
      <c r="M626" s="737"/>
      <c r="N626" s="737"/>
      <c r="O626" s="737"/>
      <c r="P626" s="737"/>
      <c r="Q626" s="737"/>
      <c r="R626" s="737"/>
      <c r="S626" s="737"/>
      <c r="T626" s="737"/>
      <c r="U626" s="737"/>
      <c r="V626" s="737"/>
    </row>
    <row r="627" spans="2:22" ht="18.75" thickBot="1" x14ac:dyDescent="0.3">
      <c r="B627" s="2"/>
      <c r="C627" s="2"/>
      <c r="D627" s="3"/>
      <c r="E627" s="3"/>
      <c r="F627" s="3"/>
      <c r="G627" s="3"/>
      <c r="H627" s="3"/>
      <c r="I627" s="3"/>
      <c r="J627" s="3"/>
      <c r="K627" s="3"/>
      <c r="L627" s="4"/>
      <c r="M627" s="3"/>
      <c r="N627" s="3"/>
      <c r="O627" s="3"/>
      <c r="P627" s="3"/>
      <c r="Q627" s="3"/>
      <c r="R627" s="3"/>
      <c r="S627" s="3"/>
      <c r="T627" s="2"/>
      <c r="U627" s="2"/>
      <c r="V627" s="2"/>
    </row>
    <row r="628" spans="2:22" ht="15.75" thickTop="1" x14ac:dyDescent="0.25">
      <c r="B628" s="698" t="s">
        <v>6</v>
      </c>
      <c r="C628" s="700" t="s">
        <v>7</v>
      </c>
      <c r="D628" s="702" t="s">
        <v>8</v>
      </c>
      <c r="E628" s="702" t="s">
        <v>177</v>
      </c>
      <c r="F628" s="702" t="s">
        <v>178</v>
      </c>
      <c r="G628" s="702" t="s">
        <v>9</v>
      </c>
      <c r="H628" s="702" t="s">
        <v>10</v>
      </c>
      <c r="I628" s="312"/>
      <c r="J628" s="702" t="s">
        <v>179</v>
      </c>
      <c r="K628" s="702" t="s">
        <v>11</v>
      </c>
      <c r="L628" s="700" t="s">
        <v>12</v>
      </c>
      <c r="M628" s="704" t="s">
        <v>13</v>
      </c>
      <c r="N628" s="704" t="s">
        <v>14</v>
      </c>
      <c r="O628" s="704" t="s">
        <v>15</v>
      </c>
      <c r="P628" s="715" t="s">
        <v>16</v>
      </c>
      <c r="Q628" s="716"/>
      <c r="R628" s="716"/>
      <c r="S628" s="717"/>
      <c r="T628" s="721" t="s">
        <v>17</v>
      </c>
      <c r="U628" s="722"/>
      <c r="V628" s="708" t="s">
        <v>18</v>
      </c>
    </row>
    <row r="629" spans="2:22" x14ac:dyDescent="0.25">
      <c r="B629" s="699"/>
      <c r="C629" s="701"/>
      <c r="D629" s="703"/>
      <c r="E629" s="765"/>
      <c r="F629" s="765"/>
      <c r="G629" s="703"/>
      <c r="H629" s="703"/>
      <c r="I629" s="313"/>
      <c r="J629" s="765"/>
      <c r="K629" s="703"/>
      <c r="L629" s="701"/>
      <c r="M629" s="705"/>
      <c r="N629" s="705"/>
      <c r="O629" s="705"/>
      <c r="P629" s="718"/>
      <c r="Q629" s="719"/>
      <c r="R629" s="719"/>
      <c r="S629" s="720"/>
      <c r="T629" s="723"/>
      <c r="U629" s="724"/>
      <c r="V629" s="709"/>
    </row>
    <row r="630" spans="2:22" ht="48" x14ac:dyDescent="0.25">
      <c r="B630" s="699"/>
      <c r="C630" s="701"/>
      <c r="D630" s="703"/>
      <c r="E630" s="765"/>
      <c r="F630" s="765"/>
      <c r="G630" s="703"/>
      <c r="H630" s="703"/>
      <c r="I630" s="313" t="s">
        <v>180</v>
      </c>
      <c r="J630" s="765"/>
      <c r="K630" s="703"/>
      <c r="L630" s="701"/>
      <c r="M630" s="705"/>
      <c r="N630" s="705"/>
      <c r="O630" s="705"/>
      <c r="P630" s="738" t="s">
        <v>19</v>
      </c>
      <c r="Q630" s="738" t="s">
        <v>20</v>
      </c>
      <c r="R630" s="738" t="s">
        <v>21</v>
      </c>
      <c r="S630" s="738" t="s">
        <v>22</v>
      </c>
      <c r="T630" s="740" t="s">
        <v>23</v>
      </c>
      <c r="U630" s="740" t="s">
        <v>24</v>
      </c>
      <c r="V630" s="709"/>
    </row>
    <row r="631" spans="2:22" ht="15.75" thickBot="1" x14ac:dyDescent="0.3">
      <c r="B631" s="727"/>
      <c r="C631" s="725"/>
      <c r="D631" s="707"/>
      <c r="E631" s="766"/>
      <c r="F631" s="766"/>
      <c r="G631" s="707"/>
      <c r="H631" s="707"/>
      <c r="I631" s="314"/>
      <c r="J631" s="766"/>
      <c r="K631" s="707"/>
      <c r="L631" s="725"/>
      <c r="M631" s="696"/>
      <c r="N631" s="696"/>
      <c r="O631" s="696"/>
      <c r="P631" s="739"/>
      <c r="Q631" s="739"/>
      <c r="R631" s="739"/>
      <c r="S631" s="739"/>
      <c r="T631" s="741"/>
      <c r="U631" s="741"/>
      <c r="V631" s="710"/>
    </row>
    <row r="632" spans="2:22" ht="144.75" thickBot="1" x14ac:dyDescent="0.3">
      <c r="B632" s="285">
        <v>1</v>
      </c>
      <c r="C632" s="286">
        <v>37502</v>
      </c>
      <c r="D632" s="164" t="s">
        <v>450</v>
      </c>
      <c r="E632" s="318" t="s">
        <v>489</v>
      </c>
      <c r="F632" s="319" t="s">
        <v>182</v>
      </c>
      <c r="G632" s="5">
        <v>9</v>
      </c>
      <c r="H632" s="164" t="s">
        <v>181</v>
      </c>
      <c r="I632" s="5">
        <v>242</v>
      </c>
      <c r="J632" s="320" t="s">
        <v>522</v>
      </c>
      <c r="K632" s="71">
        <v>2</v>
      </c>
      <c r="L632" s="164" t="s">
        <v>75</v>
      </c>
      <c r="M632" s="72">
        <v>450</v>
      </c>
      <c r="N632" s="72">
        <v>1000</v>
      </c>
      <c r="O632" s="344" t="s">
        <v>183</v>
      </c>
      <c r="P632" s="74">
        <v>0.25</v>
      </c>
      <c r="Q632" s="74">
        <v>0.25</v>
      </c>
      <c r="R632" s="74">
        <v>0.25</v>
      </c>
      <c r="S632" s="74">
        <v>0.25</v>
      </c>
      <c r="T632" s="75" t="s">
        <v>514</v>
      </c>
      <c r="U632" s="75"/>
      <c r="V632" s="287" t="s">
        <v>523</v>
      </c>
    </row>
    <row r="633" spans="2:22" ht="15.75" thickTop="1" x14ac:dyDescent="0.25">
      <c r="L633" s="62"/>
    </row>
    <row r="634" spans="2:22" ht="15" customHeight="1" x14ac:dyDescent="0.25">
      <c r="L634" s="62"/>
      <c r="N634" s="61"/>
    </row>
    <row r="635" spans="2:22" x14ac:dyDescent="0.25">
      <c r="L635" s="62"/>
      <c r="N635" s="102"/>
    </row>
    <row r="636" spans="2:22" ht="15.75" customHeight="1" x14ac:dyDescent="0.25">
      <c r="L636" s="62"/>
      <c r="N636" s="102"/>
    </row>
    <row r="637" spans="2:22" x14ac:dyDescent="0.25">
      <c r="L637" s="62"/>
      <c r="N637" s="108">
        <f>SUM(N632:N636)</f>
        <v>1000</v>
      </c>
    </row>
    <row r="638" spans="2:22" x14ac:dyDescent="0.25">
      <c r="L638" s="62"/>
      <c r="N638" s="103"/>
    </row>
    <row r="639" spans="2:22" x14ac:dyDescent="0.25">
      <c r="L639" s="62"/>
      <c r="N639" s="104"/>
    </row>
    <row r="640" spans="2:22" ht="36" customHeight="1" x14ac:dyDescent="0.25">
      <c r="L640" s="62"/>
      <c r="N640" s="103"/>
    </row>
    <row r="641" spans="12:14" x14ac:dyDescent="0.25">
      <c r="L641" s="62"/>
    </row>
    <row r="647" spans="12:14" x14ac:dyDescent="0.25">
      <c r="N647" s="277">
        <f>SUM(N124+N157+N184+N229+N271+N312+N338+N377+N416+N450+N472+N503+N535+N564+N596+N637+N22)</f>
        <v>760550</v>
      </c>
    </row>
  </sheetData>
  <mergeCells count="543">
    <mergeCell ref="S630:S631"/>
    <mergeCell ref="T630:T631"/>
    <mergeCell ref="U630:U631"/>
    <mergeCell ref="J14:J19"/>
    <mergeCell ref="J43:J71"/>
    <mergeCell ref="J92:J115"/>
    <mergeCell ref="J151:J155"/>
    <mergeCell ref="J266:J268"/>
    <mergeCell ref="J294:J309"/>
    <mergeCell ref="J467:J468"/>
    <mergeCell ref="M628:M631"/>
    <mergeCell ref="N628:N631"/>
    <mergeCell ref="B31:V31"/>
    <mergeCell ref="B32:V32"/>
    <mergeCell ref="B33:V33"/>
    <mergeCell ref="B34:V34"/>
    <mergeCell ref="B84:V84"/>
    <mergeCell ref="B85:V85"/>
    <mergeCell ref="B86:V86"/>
    <mergeCell ref="B88:B91"/>
    <mergeCell ref="C88:C91"/>
    <mergeCell ref="D88:D91"/>
    <mergeCell ref="E88:E91"/>
    <mergeCell ref="F88:F91"/>
    <mergeCell ref="O294:O309"/>
    <mergeCell ref="V294:V309"/>
    <mergeCell ref="B6:V6"/>
    <mergeCell ref="V14:V20"/>
    <mergeCell ref="O14:O20"/>
    <mergeCell ref="B7:V7"/>
    <mergeCell ref="B8:V8"/>
    <mergeCell ref="B10:B13"/>
    <mergeCell ref="C10:C13"/>
    <mergeCell ref="D10:D13"/>
    <mergeCell ref="E10:E13"/>
    <mergeCell ref="F10:F13"/>
    <mergeCell ref="G10:G13"/>
    <mergeCell ref="H10:H13"/>
    <mergeCell ref="B35:V35"/>
    <mergeCell ref="B36:V36"/>
    <mergeCell ref="B37:V37"/>
    <mergeCell ref="B39:B42"/>
    <mergeCell ref="C39:C42"/>
    <mergeCell ref="D39:D42"/>
    <mergeCell ref="E39:E42"/>
    <mergeCell ref="F39:F42"/>
    <mergeCell ref="G39:G42"/>
    <mergeCell ref="H39:H42"/>
    <mergeCell ref="B2:V2"/>
    <mergeCell ref="B3:V3"/>
    <mergeCell ref="B4:V4"/>
    <mergeCell ref="B5:V5"/>
    <mergeCell ref="P10:S11"/>
    <mergeCell ref="T10:U11"/>
    <mergeCell ref="V10:V13"/>
    <mergeCell ref="P12:P13"/>
    <mergeCell ref="Q12:Q13"/>
    <mergeCell ref="R12:R13"/>
    <mergeCell ref="S12:S13"/>
    <mergeCell ref="T12:T13"/>
    <mergeCell ref="U12:U13"/>
    <mergeCell ref="J10:J13"/>
    <mergeCell ref="K10:K13"/>
    <mergeCell ref="L10:L13"/>
    <mergeCell ref="M10:M13"/>
    <mergeCell ref="N10:N13"/>
    <mergeCell ref="O10:O13"/>
    <mergeCell ref="V43:V71"/>
    <mergeCell ref="B80:V80"/>
    <mergeCell ref="B81:V81"/>
    <mergeCell ref="B82:V82"/>
    <mergeCell ref="B83:V83"/>
    <mergeCell ref="P39:S40"/>
    <mergeCell ref="T39:U40"/>
    <mergeCell ref="V39:V42"/>
    <mergeCell ref="P41:P42"/>
    <mergeCell ref="Q41:Q42"/>
    <mergeCell ref="R41:R42"/>
    <mergeCell ref="S41:S42"/>
    <mergeCell ref="T41:T42"/>
    <mergeCell ref="U41:U42"/>
    <mergeCell ref="J39:J42"/>
    <mergeCell ref="K39:K42"/>
    <mergeCell ref="L39:L42"/>
    <mergeCell ref="M39:M42"/>
    <mergeCell ref="N39:N42"/>
    <mergeCell ref="O39:O42"/>
    <mergeCell ref="O43:O71"/>
    <mergeCell ref="B143:V143"/>
    <mergeCell ref="B144:V144"/>
    <mergeCell ref="B145:V145"/>
    <mergeCell ref="B147:B150"/>
    <mergeCell ref="C147:C150"/>
    <mergeCell ref="D147:D150"/>
    <mergeCell ref="E147:E150"/>
    <mergeCell ref="F147:F150"/>
    <mergeCell ref="G147:G150"/>
    <mergeCell ref="H147:H150"/>
    <mergeCell ref="P147:S148"/>
    <mergeCell ref="T147:U148"/>
    <mergeCell ref="V147:V150"/>
    <mergeCell ref="P149:P150"/>
    <mergeCell ref="Q149:Q150"/>
    <mergeCell ref="R149:R150"/>
    <mergeCell ref="S149:S150"/>
    <mergeCell ref="T149:T150"/>
    <mergeCell ref="U149:U150"/>
    <mergeCell ref="J147:J150"/>
    <mergeCell ref="K147:K150"/>
    <mergeCell ref="L147:L150"/>
    <mergeCell ref="M147:M150"/>
    <mergeCell ref="N147:N150"/>
    <mergeCell ref="B139:V139"/>
    <mergeCell ref="B140:V140"/>
    <mergeCell ref="B141:V141"/>
    <mergeCell ref="B142:V142"/>
    <mergeCell ref="O92:O115"/>
    <mergeCell ref="V92:V115"/>
    <mergeCell ref="P88:S89"/>
    <mergeCell ref="T88:U89"/>
    <mergeCell ref="V88:V91"/>
    <mergeCell ref="P90:P91"/>
    <mergeCell ref="Q90:Q91"/>
    <mergeCell ref="R90:R91"/>
    <mergeCell ref="S90:S91"/>
    <mergeCell ref="T90:T91"/>
    <mergeCell ref="U90:U91"/>
    <mergeCell ref="J88:J91"/>
    <mergeCell ref="K88:K91"/>
    <mergeCell ref="L88:L91"/>
    <mergeCell ref="M88:M91"/>
    <mergeCell ref="N88:N91"/>
    <mergeCell ref="O88:O91"/>
    <mergeCell ref="G88:G91"/>
    <mergeCell ref="H88:H91"/>
    <mergeCell ref="O147:O150"/>
    <mergeCell ref="O151:O155"/>
    <mergeCell ref="V151:V155"/>
    <mergeCell ref="B218:V218"/>
    <mergeCell ref="B219:V219"/>
    <mergeCell ref="B220:V220"/>
    <mergeCell ref="B222:B225"/>
    <mergeCell ref="C222:C225"/>
    <mergeCell ref="D222:D225"/>
    <mergeCell ref="E222:E225"/>
    <mergeCell ref="F222:F225"/>
    <mergeCell ref="G222:G225"/>
    <mergeCell ref="H222:H225"/>
    <mergeCell ref="B214:V214"/>
    <mergeCell ref="B215:V215"/>
    <mergeCell ref="B216:V216"/>
    <mergeCell ref="B217:V217"/>
    <mergeCell ref="B168:V168"/>
    <mergeCell ref="B169:V169"/>
    <mergeCell ref="B170:V170"/>
    <mergeCell ref="B171:V171"/>
    <mergeCell ref="B172:V172"/>
    <mergeCell ref="P222:S223"/>
    <mergeCell ref="T222:U223"/>
    <mergeCell ref="V222:V225"/>
    <mergeCell ref="P224:P225"/>
    <mergeCell ref="Q224:Q225"/>
    <mergeCell ref="R224:R225"/>
    <mergeCell ref="S224:S225"/>
    <mergeCell ref="T224:T225"/>
    <mergeCell ref="U224:U225"/>
    <mergeCell ref="J222:J225"/>
    <mergeCell ref="K222:K225"/>
    <mergeCell ref="L222:L225"/>
    <mergeCell ref="M222:M225"/>
    <mergeCell ref="N222:N225"/>
    <mergeCell ref="O222:O225"/>
    <mergeCell ref="O266:O268"/>
    <mergeCell ref="V266:V268"/>
    <mergeCell ref="B282:V282"/>
    <mergeCell ref="B283:V283"/>
    <mergeCell ref="B284:V284"/>
    <mergeCell ref="B285:V285"/>
    <mergeCell ref="V262:V265"/>
    <mergeCell ref="P264:P265"/>
    <mergeCell ref="Q264:Q265"/>
    <mergeCell ref="R264:R265"/>
    <mergeCell ref="M262:M265"/>
    <mergeCell ref="N262:N265"/>
    <mergeCell ref="O262:O265"/>
    <mergeCell ref="P262:S263"/>
    <mergeCell ref="T262:U263"/>
    <mergeCell ref="S264:S265"/>
    <mergeCell ref="T264:T265"/>
    <mergeCell ref="U264:U265"/>
    <mergeCell ref="L262:L265"/>
    <mergeCell ref="B286:V286"/>
    <mergeCell ref="B287:V287"/>
    <mergeCell ref="B288:V288"/>
    <mergeCell ref="B290:B293"/>
    <mergeCell ref="C290:C293"/>
    <mergeCell ref="D290:D293"/>
    <mergeCell ref="E290:E293"/>
    <mergeCell ref="F290:F293"/>
    <mergeCell ref="G290:G293"/>
    <mergeCell ref="H290:H293"/>
    <mergeCell ref="B256:V256"/>
    <mergeCell ref="B257:V257"/>
    <mergeCell ref="B258:V258"/>
    <mergeCell ref="B259:V259"/>
    <mergeCell ref="B262:B265"/>
    <mergeCell ref="C262:C265"/>
    <mergeCell ref="D262:D265"/>
    <mergeCell ref="P290:S291"/>
    <mergeCell ref="T290:U291"/>
    <mergeCell ref="V290:V293"/>
    <mergeCell ref="P292:P293"/>
    <mergeCell ref="Q292:Q293"/>
    <mergeCell ref="R292:R293"/>
    <mergeCell ref="S292:S293"/>
    <mergeCell ref="T292:T293"/>
    <mergeCell ref="U292:U293"/>
    <mergeCell ref="J290:J293"/>
    <mergeCell ref="K290:K293"/>
    <mergeCell ref="L290:L293"/>
    <mergeCell ref="M290:M293"/>
    <mergeCell ref="N290:N293"/>
    <mergeCell ref="O290:O293"/>
    <mergeCell ref="J262:J265"/>
    <mergeCell ref="K262:K265"/>
    <mergeCell ref="B328:V328"/>
    <mergeCell ref="B330:B333"/>
    <mergeCell ref="C330:C333"/>
    <mergeCell ref="D330:D333"/>
    <mergeCell ref="E330:E333"/>
    <mergeCell ref="F330:F333"/>
    <mergeCell ref="G330:G333"/>
    <mergeCell ref="H330:H333"/>
    <mergeCell ref="J330:J333"/>
    <mergeCell ref="K330:K333"/>
    <mergeCell ref="Q332:Q333"/>
    <mergeCell ref="R332:R333"/>
    <mergeCell ref="S332:S333"/>
    <mergeCell ref="T332:T333"/>
    <mergeCell ref="U332:U333"/>
    <mergeCell ref="L330:L333"/>
    <mergeCell ref="M330:M333"/>
    <mergeCell ref="N330:N333"/>
    <mergeCell ref="O330:O333"/>
    <mergeCell ref="P330:S331"/>
    <mergeCell ref="T330:U331"/>
    <mergeCell ref="B322:V322"/>
    <mergeCell ref="B323:V323"/>
    <mergeCell ref="B324:V324"/>
    <mergeCell ref="B325:V325"/>
    <mergeCell ref="B326:V326"/>
    <mergeCell ref="B327:V327"/>
    <mergeCell ref="B367:V367"/>
    <mergeCell ref="B369:B372"/>
    <mergeCell ref="C369:C372"/>
    <mergeCell ref="D369:D372"/>
    <mergeCell ref="E369:E372"/>
    <mergeCell ref="F369:F372"/>
    <mergeCell ref="G369:G372"/>
    <mergeCell ref="H369:H372"/>
    <mergeCell ref="J369:J372"/>
    <mergeCell ref="K369:K372"/>
    <mergeCell ref="B361:V361"/>
    <mergeCell ref="B362:V362"/>
    <mergeCell ref="B363:V363"/>
    <mergeCell ref="B364:V364"/>
    <mergeCell ref="B365:V365"/>
    <mergeCell ref="B366:V366"/>
    <mergeCell ref="V330:V333"/>
    <mergeCell ref="P332:P333"/>
    <mergeCell ref="R411:R412"/>
    <mergeCell ref="S411:S412"/>
    <mergeCell ref="T411:T412"/>
    <mergeCell ref="U411:U412"/>
    <mergeCell ref="L409:L412"/>
    <mergeCell ref="M409:M412"/>
    <mergeCell ref="N409:N412"/>
    <mergeCell ref="O409:O412"/>
    <mergeCell ref="P409:S410"/>
    <mergeCell ref="T409:U410"/>
    <mergeCell ref="V369:V372"/>
    <mergeCell ref="P371:P372"/>
    <mergeCell ref="Q371:Q372"/>
    <mergeCell ref="R371:R372"/>
    <mergeCell ref="S371:S372"/>
    <mergeCell ref="T371:T372"/>
    <mergeCell ref="U371:U372"/>
    <mergeCell ref="L369:L372"/>
    <mergeCell ref="M369:M372"/>
    <mergeCell ref="N369:N372"/>
    <mergeCell ref="O369:O372"/>
    <mergeCell ref="P369:S370"/>
    <mergeCell ref="T369:U370"/>
    <mergeCell ref="F442:F445"/>
    <mergeCell ref="G442:G445"/>
    <mergeCell ref="H442:H445"/>
    <mergeCell ref="J442:J445"/>
    <mergeCell ref="K442:K445"/>
    <mergeCell ref="B401:V401"/>
    <mergeCell ref="B402:V402"/>
    <mergeCell ref="B403:V403"/>
    <mergeCell ref="B404:V404"/>
    <mergeCell ref="B405:V405"/>
    <mergeCell ref="B406:V406"/>
    <mergeCell ref="B407:V407"/>
    <mergeCell ref="B409:B412"/>
    <mergeCell ref="C409:C412"/>
    <mergeCell ref="D409:D412"/>
    <mergeCell ref="E409:E412"/>
    <mergeCell ref="F409:F412"/>
    <mergeCell ref="G409:G412"/>
    <mergeCell ref="H409:H412"/>
    <mergeCell ref="J409:J412"/>
    <mergeCell ref="K409:K412"/>
    <mergeCell ref="V409:V412"/>
    <mergeCell ref="P411:P412"/>
    <mergeCell ref="Q411:Q412"/>
    <mergeCell ref="B434:V434"/>
    <mergeCell ref="B435:V435"/>
    <mergeCell ref="B436:V436"/>
    <mergeCell ref="B437:V437"/>
    <mergeCell ref="B438:V438"/>
    <mergeCell ref="B439:V439"/>
    <mergeCell ref="V442:V445"/>
    <mergeCell ref="P444:P445"/>
    <mergeCell ref="Q444:Q445"/>
    <mergeCell ref="R444:R445"/>
    <mergeCell ref="S444:S445"/>
    <mergeCell ref="T444:T445"/>
    <mergeCell ref="U444:U445"/>
    <mergeCell ref="L442:L445"/>
    <mergeCell ref="M442:M445"/>
    <mergeCell ref="N442:N445"/>
    <mergeCell ref="O442:O445"/>
    <mergeCell ref="P442:S443"/>
    <mergeCell ref="T442:U443"/>
    <mergeCell ref="B440:V440"/>
    <mergeCell ref="B442:B445"/>
    <mergeCell ref="C442:C445"/>
    <mergeCell ref="D442:D445"/>
    <mergeCell ref="E442:E445"/>
    <mergeCell ref="P463:S464"/>
    <mergeCell ref="T463:U464"/>
    <mergeCell ref="B461:V461"/>
    <mergeCell ref="B463:B466"/>
    <mergeCell ref="C463:C466"/>
    <mergeCell ref="D463:D466"/>
    <mergeCell ref="E463:E466"/>
    <mergeCell ref="F463:F466"/>
    <mergeCell ref="G463:G466"/>
    <mergeCell ref="H463:H466"/>
    <mergeCell ref="J463:J466"/>
    <mergeCell ref="K463:K466"/>
    <mergeCell ref="M496:M499"/>
    <mergeCell ref="N496:N499"/>
    <mergeCell ref="O496:O499"/>
    <mergeCell ref="P496:S497"/>
    <mergeCell ref="T496:U497"/>
    <mergeCell ref="B455:V455"/>
    <mergeCell ref="B456:V456"/>
    <mergeCell ref="B457:V457"/>
    <mergeCell ref="B458:V458"/>
    <mergeCell ref="B459:V459"/>
    <mergeCell ref="B460:V460"/>
    <mergeCell ref="V467:V468"/>
    <mergeCell ref="O467:O468"/>
    <mergeCell ref="V463:V466"/>
    <mergeCell ref="P465:P466"/>
    <mergeCell ref="Q465:Q466"/>
    <mergeCell ref="R465:R466"/>
    <mergeCell ref="S465:S466"/>
    <mergeCell ref="T465:T466"/>
    <mergeCell ref="U465:U466"/>
    <mergeCell ref="L463:L466"/>
    <mergeCell ref="M463:M466"/>
    <mergeCell ref="N463:N466"/>
    <mergeCell ref="O463:O466"/>
    <mergeCell ref="B519:V519"/>
    <mergeCell ref="B520:V520"/>
    <mergeCell ref="B521:V521"/>
    <mergeCell ref="B522:V522"/>
    <mergeCell ref="B523:V523"/>
    <mergeCell ref="B524:V524"/>
    <mergeCell ref="V496:V499"/>
    <mergeCell ref="P498:P499"/>
    <mergeCell ref="B494:V494"/>
    <mergeCell ref="B496:B499"/>
    <mergeCell ref="C496:C499"/>
    <mergeCell ref="D496:D499"/>
    <mergeCell ref="E496:E499"/>
    <mergeCell ref="F496:F499"/>
    <mergeCell ref="G496:G499"/>
    <mergeCell ref="H496:H499"/>
    <mergeCell ref="J496:J499"/>
    <mergeCell ref="K496:K499"/>
    <mergeCell ref="Q498:Q499"/>
    <mergeCell ref="R498:R499"/>
    <mergeCell ref="S498:S499"/>
    <mergeCell ref="T498:T499"/>
    <mergeCell ref="U498:U499"/>
    <mergeCell ref="L496:L499"/>
    <mergeCell ref="B550:V550"/>
    <mergeCell ref="B551:V551"/>
    <mergeCell ref="B552:V552"/>
    <mergeCell ref="B553:V553"/>
    <mergeCell ref="V556:V559"/>
    <mergeCell ref="P558:P559"/>
    <mergeCell ref="Q558:Q559"/>
    <mergeCell ref="R558:R559"/>
    <mergeCell ref="B488:V488"/>
    <mergeCell ref="B489:V489"/>
    <mergeCell ref="B490:V490"/>
    <mergeCell ref="B491:V491"/>
    <mergeCell ref="B492:V492"/>
    <mergeCell ref="B493:V493"/>
    <mergeCell ref="B525:V525"/>
    <mergeCell ref="B527:B530"/>
    <mergeCell ref="C527:C530"/>
    <mergeCell ref="D527:D530"/>
    <mergeCell ref="E527:E530"/>
    <mergeCell ref="F527:F530"/>
    <mergeCell ref="G527:G530"/>
    <mergeCell ref="H527:H530"/>
    <mergeCell ref="J527:J530"/>
    <mergeCell ref="K527:K530"/>
    <mergeCell ref="V527:V530"/>
    <mergeCell ref="P529:P530"/>
    <mergeCell ref="Q529:Q530"/>
    <mergeCell ref="R529:R530"/>
    <mergeCell ref="S529:S530"/>
    <mergeCell ref="T529:T530"/>
    <mergeCell ref="U529:U530"/>
    <mergeCell ref="L527:L530"/>
    <mergeCell ref="M527:M530"/>
    <mergeCell ref="N527:N530"/>
    <mergeCell ref="O527:O530"/>
    <mergeCell ref="P527:S528"/>
    <mergeCell ref="T527:U528"/>
    <mergeCell ref="L628:L631"/>
    <mergeCell ref="B579:V579"/>
    <mergeCell ref="B580:V580"/>
    <mergeCell ref="B581:V581"/>
    <mergeCell ref="B582:V582"/>
    <mergeCell ref="B583:V583"/>
    <mergeCell ref="B584:V584"/>
    <mergeCell ref="V587:V590"/>
    <mergeCell ref="P589:P590"/>
    <mergeCell ref="Q589:Q590"/>
    <mergeCell ref="R589:R590"/>
    <mergeCell ref="S589:S590"/>
    <mergeCell ref="T589:T590"/>
    <mergeCell ref="U589:U590"/>
    <mergeCell ref="L587:L590"/>
    <mergeCell ref="M587:M590"/>
    <mergeCell ref="N587:N590"/>
    <mergeCell ref="O628:O631"/>
    <mergeCell ref="P628:S629"/>
    <mergeCell ref="T628:U629"/>
    <mergeCell ref="V628:V631"/>
    <mergeCell ref="P630:P631"/>
    <mergeCell ref="Q630:Q631"/>
    <mergeCell ref="R630:R631"/>
    <mergeCell ref="B628:B631"/>
    <mergeCell ref="C628:C631"/>
    <mergeCell ref="D628:D631"/>
    <mergeCell ref="E628:E631"/>
    <mergeCell ref="F628:F631"/>
    <mergeCell ref="G628:G631"/>
    <mergeCell ref="H628:H631"/>
    <mergeCell ref="J628:J631"/>
    <mergeCell ref="K628:K631"/>
    <mergeCell ref="R178:R179"/>
    <mergeCell ref="S178:S179"/>
    <mergeCell ref="T178:T179"/>
    <mergeCell ref="U178:U179"/>
    <mergeCell ref="O587:O590"/>
    <mergeCell ref="P587:S588"/>
    <mergeCell ref="T587:U588"/>
    <mergeCell ref="B585:V585"/>
    <mergeCell ref="B587:B590"/>
    <mergeCell ref="C587:C590"/>
    <mergeCell ref="D587:D590"/>
    <mergeCell ref="B554:V554"/>
    <mergeCell ref="B556:B559"/>
    <mergeCell ref="C556:C559"/>
    <mergeCell ref="D556:D559"/>
    <mergeCell ref="E556:E559"/>
    <mergeCell ref="F556:F559"/>
    <mergeCell ref="G556:G559"/>
    <mergeCell ref="S558:S559"/>
    <mergeCell ref="T558:T559"/>
    <mergeCell ref="U558:U559"/>
    <mergeCell ref="L556:L559"/>
    <mergeCell ref="M556:M559"/>
    <mergeCell ref="N556:N559"/>
    <mergeCell ref="B626:V626"/>
    <mergeCell ref="B625:V625"/>
    <mergeCell ref="B624:V624"/>
    <mergeCell ref="B623:V623"/>
    <mergeCell ref="B173:V173"/>
    <mergeCell ref="B174:V174"/>
    <mergeCell ref="B176:B179"/>
    <mergeCell ref="C176:C179"/>
    <mergeCell ref="D176:D179"/>
    <mergeCell ref="E176:E179"/>
    <mergeCell ref="F176:F179"/>
    <mergeCell ref="G176:G179"/>
    <mergeCell ref="H176:H179"/>
    <mergeCell ref="J176:J179"/>
    <mergeCell ref="K176:K179"/>
    <mergeCell ref="L176:L179"/>
    <mergeCell ref="M176:M179"/>
    <mergeCell ref="N176:N179"/>
    <mergeCell ref="O176:O179"/>
    <mergeCell ref="P176:S177"/>
    <mergeCell ref="T176:U177"/>
    <mergeCell ref="V176:V179"/>
    <mergeCell ref="P178:P179"/>
    <mergeCell ref="Q178:Q179"/>
    <mergeCell ref="B254:V254"/>
    <mergeCell ref="B255:V255"/>
    <mergeCell ref="B620:V620"/>
    <mergeCell ref="B621:V621"/>
    <mergeCell ref="B622:V622"/>
    <mergeCell ref="E587:E590"/>
    <mergeCell ref="F587:F590"/>
    <mergeCell ref="G587:G590"/>
    <mergeCell ref="H587:H590"/>
    <mergeCell ref="J587:J590"/>
    <mergeCell ref="K587:K590"/>
    <mergeCell ref="B548:V548"/>
    <mergeCell ref="B549:V549"/>
    <mergeCell ref="B260:V260"/>
    <mergeCell ref="E262:E265"/>
    <mergeCell ref="F262:F265"/>
    <mergeCell ref="G262:G265"/>
    <mergeCell ref="H262:H265"/>
    <mergeCell ref="O556:O559"/>
    <mergeCell ref="P556:S557"/>
    <mergeCell ref="T556:U557"/>
    <mergeCell ref="H556:H559"/>
    <mergeCell ref="J556:J559"/>
    <mergeCell ref="K556:K559"/>
  </mergeCells>
  <pageMargins left="0.7" right="0.7" top="0.75" bottom="0.75" header="0.3" footer="0.3"/>
  <pageSetup scale="6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0764B-049B-4701-A492-68CADF6D6402}">
  <dimension ref="B2:V598"/>
  <sheetViews>
    <sheetView topLeftCell="A571" workbookViewId="0">
      <selection activeCell="Z14" sqref="Z14"/>
    </sheetView>
  </sheetViews>
  <sheetFormatPr baseColWidth="10" defaultRowHeight="15" x14ac:dyDescent="0.25"/>
  <cols>
    <col min="2" max="2" width="3.42578125" customWidth="1"/>
    <col min="3" max="3" width="6.7109375" customWidth="1"/>
    <col min="4" max="4" width="33.140625" customWidth="1"/>
    <col min="5" max="5" width="6.5703125" customWidth="1"/>
    <col min="6" max="7" width="7.28515625" customWidth="1"/>
    <col min="8" max="8" width="5.28515625" customWidth="1"/>
    <col min="9" max="9" width="7.140625" customWidth="1"/>
    <col min="10" max="10" width="6.7109375" customWidth="1"/>
    <col min="12" max="12" width="8.140625" customWidth="1"/>
    <col min="13" max="13" width="13.7109375" customWidth="1"/>
    <col min="14" max="14" width="16.28515625" customWidth="1"/>
    <col min="15" max="15" width="6" customWidth="1"/>
    <col min="16" max="16" width="6.28515625" bestFit="1" customWidth="1"/>
    <col min="17" max="17" width="5.5703125" customWidth="1"/>
    <col min="18" max="18" width="4.85546875" customWidth="1"/>
    <col min="19" max="19" width="6.28515625" customWidth="1"/>
    <col min="20" max="20" width="4.85546875" customWidth="1"/>
    <col min="21" max="21" width="5.7109375" customWidth="1"/>
    <col min="22" max="22" width="12.7109375" customWidth="1"/>
  </cols>
  <sheetData>
    <row r="2" spans="2:22" x14ac:dyDescent="0.25">
      <c r="B2" s="12"/>
      <c r="C2" s="12"/>
      <c r="D2" s="328"/>
      <c r="E2" s="328"/>
      <c r="F2" s="328"/>
      <c r="G2" s="12"/>
      <c r="H2" s="12"/>
      <c r="I2" s="12"/>
      <c r="J2" s="12"/>
      <c r="K2" s="335"/>
      <c r="L2" s="12"/>
      <c r="M2" s="333"/>
      <c r="N2" s="139"/>
      <c r="O2" s="289"/>
      <c r="P2" s="290"/>
      <c r="Q2" s="290"/>
      <c r="R2" s="290"/>
      <c r="S2" s="290"/>
      <c r="T2" s="13"/>
      <c r="U2" s="163"/>
      <c r="V2" s="14"/>
    </row>
    <row r="3" spans="2:22" x14ac:dyDescent="0.25">
      <c r="B3" s="706" t="s">
        <v>0</v>
      </c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  <c r="S3" s="706"/>
      <c r="T3" s="706"/>
      <c r="U3" s="706"/>
      <c r="V3" s="706"/>
    </row>
    <row r="4" spans="2:22" x14ac:dyDescent="0.25">
      <c r="B4" s="713" t="s">
        <v>1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2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13" t="s">
        <v>3</v>
      </c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</row>
    <row r="7" spans="2:22" x14ac:dyDescent="0.25">
      <c r="B7" s="713" t="s">
        <v>494</v>
      </c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</row>
    <row r="8" spans="2:22" x14ac:dyDescent="0.25">
      <c r="B8" s="726" t="s">
        <v>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</row>
    <row r="9" spans="2:22" x14ac:dyDescent="0.25">
      <c r="B9" s="697" t="s">
        <v>5</v>
      </c>
      <c r="C9" s="697"/>
      <c r="D9" s="697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</row>
    <row r="10" spans="2:22" ht="18.75" thickBot="1" x14ac:dyDescent="0.3">
      <c r="B10" s="2"/>
      <c r="C10" s="2"/>
      <c r="D10" s="3"/>
      <c r="E10" s="3"/>
      <c r="F10" s="3"/>
      <c r="G10" s="3"/>
      <c r="H10" s="3"/>
      <c r="I10" s="3"/>
      <c r="J10" s="3"/>
      <c r="K10" s="3"/>
      <c r="L10" s="4"/>
      <c r="M10" s="3"/>
      <c r="N10" s="3"/>
      <c r="O10" s="3"/>
      <c r="P10" s="3"/>
      <c r="Q10" s="3"/>
      <c r="R10" s="3"/>
      <c r="S10" s="3"/>
      <c r="T10" s="2"/>
      <c r="U10" s="2"/>
      <c r="V10" s="2"/>
    </row>
    <row r="11" spans="2:22" ht="15.75" thickTop="1" x14ac:dyDescent="0.25">
      <c r="B11" s="698" t="s">
        <v>6</v>
      </c>
      <c r="C11" s="700" t="s">
        <v>7</v>
      </c>
      <c r="D11" s="702" t="s">
        <v>8</v>
      </c>
      <c r="E11" s="702" t="s">
        <v>177</v>
      </c>
      <c r="F11" s="702" t="s">
        <v>178</v>
      </c>
      <c r="G11" s="702" t="s">
        <v>9</v>
      </c>
      <c r="H11" s="702" t="s">
        <v>10</v>
      </c>
      <c r="I11" s="312"/>
      <c r="J11" s="702" t="s">
        <v>179</v>
      </c>
      <c r="K11" s="702" t="s">
        <v>11</v>
      </c>
      <c r="L11" s="700" t="s">
        <v>12</v>
      </c>
      <c r="M11" s="704" t="s">
        <v>13</v>
      </c>
      <c r="N11" s="704" t="s">
        <v>14</v>
      </c>
      <c r="O11" s="704" t="s">
        <v>15</v>
      </c>
      <c r="P11" s="715" t="s">
        <v>16</v>
      </c>
      <c r="Q11" s="716"/>
      <c r="R11" s="716"/>
      <c r="S11" s="717"/>
      <c r="T11" s="721" t="s">
        <v>17</v>
      </c>
      <c r="U11" s="722"/>
      <c r="V11" s="708" t="s">
        <v>18</v>
      </c>
    </row>
    <row r="12" spans="2:22" x14ac:dyDescent="0.25">
      <c r="B12" s="699"/>
      <c r="C12" s="701"/>
      <c r="D12" s="703"/>
      <c r="E12" s="765"/>
      <c r="F12" s="765"/>
      <c r="G12" s="703"/>
      <c r="H12" s="703"/>
      <c r="I12" s="313"/>
      <c r="J12" s="765"/>
      <c r="K12" s="703"/>
      <c r="L12" s="701"/>
      <c r="M12" s="705"/>
      <c r="N12" s="705"/>
      <c r="O12" s="705"/>
      <c r="P12" s="718"/>
      <c r="Q12" s="719"/>
      <c r="R12" s="719"/>
      <c r="S12" s="720"/>
      <c r="T12" s="723"/>
      <c r="U12" s="724"/>
      <c r="V12" s="709"/>
    </row>
    <row r="13" spans="2:22" ht="48" x14ac:dyDescent="0.25">
      <c r="B13" s="699"/>
      <c r="C13" s="701"/>
      <c r="D13" s="703"/>
      <c r="E13" s="765"/>
      <c r="F13" s="765"/>
      <c r="G13" s="703"/>
      <c r="H13" s="703"/>
      <c r="I13" s="313" t="s">
        <v>180</v>
      </c>
      <c r="J13" s="765"/>
      <c r="K13" s="703"/>
      <c r="L13" s="701"/>
      <c r="M13" s="705"/>
      <c r="N13" s="705"/>
      <c r="O13" s="705"/>
      <c r="P13" s="738" t="s">
        <v>19</v>
      </c>
      <c r="Q13" s="738" t="s">
        <v>20</v>
      </c>
      <c r="R13" s="738" t="s">
        <v>21</v>
      </c>
      <c r="S13" s="738" t="s">
        <v>22</v>
      </c>
      <c r="T13" s="740" t="s">
        <v>23</v>
      </c>
      <c r="U13" s="740" t="s">
        <v>24</v>
      </c>
      <c r="V13" s="709"/>
    </row>
    <row r="14" spans="2:22" ht="15.75" thickBot="1" x14ac:dyDescent="0.3">
      <c r="B14" s="727"/>
      <c r="C14" s="725"/>
      <c r="D14" s="707"/>
      <c r="E14" s="766"/>
      <c r="F14" s="766"/>
      <c r="G14" s="707"/>
      <c r="H14" s="707"/>
      <c r="I14" s="314"/>
      <c r="J14" s="766"/>
      <c r="K14" s="707"/>
      <c r="L14" s="725"/>
      <c r="M14" s="696"/>
      <c r="N14" s="705"/>
      <c r="O14" s="705"/>
      <c r="P14" s="739"/>
      <c r="Q14" s="739"/>
      <c r="R14" s="739"/>
      <c r="S14" s="739"/>
      <c r="T14" s="741"/>
      <c r="U14" s="741"/>
      <c r="V14" s="709"/>
    </row>
    <row r="15" spans="2:22" ht="252" customHeight="1" x14ac:dyDescent="0.25">
      <c r="B15" s="52">
        <v>1</v>
      </c>
      <c r="C15" s="53">
        <v>21101</v>
      </c>
      <c r="D15" s="158" t="s">
        <v>246</v>
      </c>
      <c r="E15" s="318" t="s">
        <v>489</v>
      </c>
      <c r="F15" s="319" t="s">
        <v>182</v>
      </c>
      <c r="G15" s="5">
        <v>9</v>
      </c>
      <c r="H15" s="5" t="s">
        <v>181</v>
      </c>
      <c r="I15" s="5">
        <v>287</v>
      </c>
      <c r="J15" s="790" t="s">
        <v>524</v>
      </c>
      <c r="K15" s="533">
        <v>2</v>
      </c>
      <c r="L15" s="5" t="s">
        <v>36</v>
      </c>
      <c r="M15" s="159">
        <v>65.5</v>
      </c>
      <c r="N15" s="672">
        <f t="shared" ref="N15:N19" si="0">M15*K15</f>
        <v>131</v>
      </c>
      <c r="O15" s="788" t="s">
        <v>183</v>
      </c>
      <c r="P15" s="673">
        <v>0.1</v>
      </c>
      <c r="Q15" s="19">
        <v>0.4</v>
      </c>
      <c r="R15" s="19">
        <v>0.1</v>
      </c>
      <c r="S15" s="19">
        <v>0.4</v>
      </c>
      <c r="T15" s="20"/>
      <c r="U15" s="671" t="s">
        <v>514</v>
      </c>
      <c r="V15" s="780" t="s">
        <v>525</v>
      </c>
    </row>
    <row r="16" spans="2:22" x14ac:dyDescent="0.25">
      <c r="B16" s="15">
        <v>2</v>
      </c>
      <c r="C16" s="16">
        <v>21101</v>
      </c>
      <c r="D16" s="577" t="s">
        <v>247</v>
      </c>
      <c r="E16" s="318" t="s">
        <v>489</v>
      </c>
      <c r="F16" s="319" t="s">
        <v>182</v>
      </c>
      <c r="G16" s="5">
        <v>9</v>
      </c>
      <c r="H16" s="7" t="s">
        <v>181</v>
      </c>
      <c r="I16" s="5">
        <v>287</v>
      </c>
      <c r="J16" s="791"/>
      <c r="K16" s="533">
        <v>8</v>
      </c>
      <c r="L16" s="7" t="s">
        <v>36</v>
      </c>
      <c r="M16" s="17">
        <v>115</v>
      </c>
      <c r="N16" s="672">
        <f t="shared" si="0"/>
        <v>920</v>
      </c>
      <c r="O16" s="784"/>
      <c r="P16" s="673">
        <v>0.1</v>
      </c>
      <c r="Q16" s="19">
        <v>0.4</v>
      </c>
      <c r="R16" s="19">
        <v>0.1</v>
      </c>
      <c r="S16" s="19">
        <v>0.4</v>
      </c>
      <c r="T16" s="20"/>
      <c r="U16" s="671" t="s">
        <v>514</v>
      </c>
      <c r="V16" s="781"/>
    </row>
    <row r="17" spans="2:22" x14ac:dyDescent="0.25">
      <c r="B17" s="15">
        <v>3</v>
      </c>
      <c r="C17" s="16">
        <v>21101</v>
      </c>
      <c r="D17" s="130" t="s">
        <v>248</v>
      </c>
      <c r="E17" s="318" t="s">
        <v>489</v>
      </c>
      <c r="F17" s="319" t="s">
        <v>182</v>
      </c>
      <c r="G17" s="5">
        <v>9</v>
      </c>
      <c r="H17" s="7" t="s">
        <v>181</v>
      </c>
      <c r="I17" s="5">
        <v>287</v>
      </c>
      <c r="J17" s="791"/>
      <c r="K17" s="533">
        <v>8</v>
      </c>
      <c r="L17" s="7" t="s">
        <v>36</v>
      </c>
      <c r="M17" s="17">
        <v>140</v>
      </c>
      <c r="N17" s="672">
        <f t="shared" si="0"/>
        <v>1120</v>
      </c>
      <c r="O17" s="784"/>
      <c r="P17" s="673">
        <v>0.1</v>
      </c>
      <c r="Q17" s="19">
        <v>0.4</v>
      </c>
      <c r="R17" s="19">
        <v>0.1</v>
      </c>
      <c r="S17" s="19">
        <v>0.4</v>
      </c>
      <c r="T17" s="20"/>
      <c r="U17" s="671" t="s">
        <v>514</v>
      </c>
      <c r="V17" s="781"/>
    </row>
    <row r="18" spans="2:22" x14ac:dyDescent="0.25">
      <c r="B18" s="15">
        <v>4</v>
      </c>
      <c r="C18" s="16">
        <v>21101</v>
      </c>
      <c r="D18" s="130" t="s">
        <v>249</v>
      </c>
      <c r="E18" s="318" t="s">
        <v>489</v>
      </c>
      <c r="F18" s="319" t="s">
        <v>182</v>
      </c>
      <c r="G18" s="5">
        <v>9</v>
      </c>
      <c r="H18" s="7" t="s">
        <v>181</v>
      </c>
      <c r="I18" s="5">
        <v>287</v>
      </c>
      <c r="J18" s="791"/>
      <c r="K18" s="533">
        <v>22</v>
      </c>
      <c r="L18" s="7" t="s">
        <v>31</v>
      </c>
      <c r="M18" s="17">
        <v>2.2000000000000002</v>
      </c>
      <c r="N18" s="672">
        <f t="shared" si="0"/>
        <v>48.400000000000006</v>
      </c>
      <c r="O18" s="784"/>
      <c r="P18" s="673">
        <v>0.1</v>
      </c>
      <c r="Q18" s="19">
        <v>0.4</v>
      </c>
      <c r="R18" s="19">
        <v>0.1</v>
      </c>
      <c r="S18" s="19">
        <v>0.4</v>
      </c>
      <c r="T18" s="20"/>
      <c r="U18" s="671" t="s">
        <v>514</v>
      </c>
      <c r="V18" s="781"/>
    </row>
    <row r="19" spans="2:22" x14ac:dyDescent="0.25">
      <c r="B19" s="15">
        <v>5</v>
      </c>
      <c r="C19" s="16">
        <v>21101</v>
      </c>
      <c r="D19" s="130" t="s">
        <v>250</v>
      </c>
      <c r="E19" s="318" t="s">
        <v>489</v>
      </c>
      <c r="F19" s="319" t="s">
        <v>182</v>
      </c>
      <c r="G19" s="5">
        <v>9</v>
      </c>
      <c r="H19" s="7" t="s">
        <v>181</v>
      </c>
      <c r="I19" s="5">
        <v>287</v>
      </c>
      <c r="J19" s="791"/>
      <c r="K19" s="533">
        <v>8</v>
      </c>
      <c r="L19" s="7" t="s">
        <v>31</v>
      </c>
      <c r="M19" s="17">
        <v>14</v>
      </c>
      <c r="N19" s="672">
        <f t="shared" si="0"/>
        <v>112</v>
      </c>
      <c r="O19" s="784"/>
      <c r="P19" s="673">
        <v>0.1</v>
      </c>
      <c r="Q19" s="19">
        <v>0.4</v>
      </c>
      <c r="R19" s="19">
        <v>0.1</v>
      </c>
      <c r="S19" s="19">
        <v>0.4</v>
      </c>
      <c r="T19" s="20"/>
      <c r="U19" s="671" t="s">
        <v>514</v>
      </c>
      <c r="V19" s="781"/>
    </row>
    <row r="20" spans="2:22" x14ac:dyDescent="0.25">
      <c r="B20" s="15">
        <v>6</v>
      </c>
      <c r="C20" s="16">
        <v>21101</v>
      </c>
      <c r="D20" s="130" t="s">
        <v>251</v>
      </c>
      <c r="E20" s="318" t="s">
        <v>489</v>
      </c>
      <c r="F20" s="319" t="s">
        <v>182</v>
      </c>
      <c r="G20" s="5">
        <v>9</v>
      </c>
      <c r="H20" s="7" t="s">
        <v>181</v>
      </c>
      <c r="I20" s="5">
        <v>287</v>
      </c>
      <c r="J20" s="791"/>
      <c r="K20" s="533">
        <v>5</v>
      </c>
      <c r="L20" s="7" t="s">
        <v>31</v>
      </c>
      <c r="M20" s="17">
        <v>5.8</v>
      </c>
      <c r="N20" s="672">
        <f>SUM(K20*M20)</f>
        <v>29</v>
      </c>
      <c r="O20" s="784"/>
      <c r="P20" s="673">
        <v>0.1</v>
      </c>
      <c r="Q20" s="19">
        <v>0.4</v>
      </c>
      <c r="R20" s="19">
        <v>0.1</v>
      </c>
      <c r="S20" s="19">
        <v>0.4</v>
      </c>
      <c r="T20" s="20"/>
      <c r="U20" s="671" t="s">
        <v>514</v>
      </c>
      <c r="V20" s="781"/>
    </row>
    <row r="21" spans="2:22" x14ac:dyDescent="0.25">
      <c r="B21" s="15">
        <v>7</v>
      </c>
      <c r="C21" s="16">
        <v>21101</v>
      </c>
      <c r="D21" s="130" t="s">
        <v>261</v>
      </c>
      <c r="E21" s="318" t="s">
        <v>489</v>
      </c>
      <c r="F21" s="319" t="s">
        <v>182</v>
      </c>
      <c r="G21" s="5">
        <v>9</v>
      </c>
      <c r="H21" s="7" t="s">
        <v>181</v>
      </c>
      <c r="I21" s="5">
        <v>287</v>
      </c>
      <c r="J21" s="792"/>
      <c r="K21" s="533">
        <v>4</v>
      </c>
      <c r="L21" s="7" t="s">
        <v>31</v>
      </c>
      <c r="M21" s="17">
        <v>210</v>
      </c>
      <c r="N21" s="154">
        <v>839.6</v>
      </c>
      <c r="O21" s="789"/>
      <c r="P21" s="673"/>
      <c r="Q21" s="19"/>
      <c r="R21" s="19"/>
      <c r="S21" s="19"/>
      <c r="T21" s="20"/>
      <c r="U21" s="671"/>
      <c r="V21" s="782"/>
    </row>
    <row r="22" spans="2:22" x14ac:dyDescent="0.25">
      <c r="B22" s="27"/>
      <c r="C22" s="27"/>
      <c r="D22" s="28"/>
      <c r="E22" s="329"/>
      <c r="F22" s="330"/>
      <c r="G22" s="12"/>
      <c r="H22" s="12"/>
      <c r="I22" s="12"/>
      <c r="J22" s="331"/>
      <c r="K22" s="337"/>
      <c r="L22" s="12"/>
      <c r="M22" s="69"/>
      <c r="N22" s="69"/>
      <c r="O22" s="334"/>
      <c r="P22" s="32"/>
      <c r="Q22" s="32"/>
      <c r="R22" s="32"/>
      <c r="S22" s="32"/>
      <c r="T22" s="33"/>
      <c r="U22" s="34"/>
      <c r="V22" s="14"/>
    </row>
    <row r="23" spans="2:22" x14ac:dyDescent="0.25">
      <c r="B23" s="27"/>
      <c r="C23" s="27"/>
      <c r="D23" s="28"/>
      <c r="E23" s="329"/>
      <c r="F23" s="330"/>
      <c r="G23" s="12"/>
      <c r="H23" s="12"/>
      <c r="I23" s="12"/>
      <c r="J23" s="331"/>
      <c r="K23" s="337"/>
      <c r="L23" s="12"/>
      <c r="M23" s="69"/>
      <c r="N23" s="69">
        <f>SUM(N15:N22)</f>
        <v>3200</v>
      </c>
      <c r="O23" s="334"/>
      <c r="P23" s="32"/>
      <c r="Q23" s="32"/>
      <c r="R23" s="32"/>
      <c r="S23" s="32"/>
      <c r="T23" s="33"/>
      <c r="U23" s="34"/>
      <c r="V23" s="14"/>
    </row>
    <row r="24" spans="2:22" x14ac:dyDescent="0.25">
      <c r="B24" s="27"/>
      <c r="C24" s="27"/>
      <c r="D24" s="28"/>
      <c r="E24" s="329"/>
      <c r="F24" s="330"/>
      <c r="G24" s="12"/>
      <c r="H24" s="12"/>
      <c r="I24" s="12"/>
      <c r="J24" s="331"/>
      <c r="K24" s="337"/>
      <c r="L24" s="12"/>
      <c r="M24" s="69"/>
      <c r="N24" s="69"/>
      <c r="O24" s="334"/>
      <c r="P24" s="32"/>
      <c r="Q24" s="32"/>
      <c r="R24" s="32"/>
      <c r="S24" s="32"/>
      <c r="T24" s="33"/>
      <c r="U24" s="34"/>
      <c r="V24" s="14"/>
    </row>
    <row r="25" spans="2:22" x14ac:dyDescent="0.25">
      <c r="B25" s="27"/>
      <c r="C25" s="27"/>
      <c r="D25" s="28"/>
      <c r="E25" s="28"/>
      <c r="F25" s="28"/>
      <c r="G25" s="12"/>
      <c r="H25" s="12"/>
      <c r="I25" s="12"/>
      <c r="J25" s="12"/>
      <c r="K25" s="338"/>
      <c r="L25" s="12"/>
      <c r="M25" s="29"/>
      <c r="N25" s="30"/>
      <c r="O25" s="31"/>
      <c r="P25" s="32"/>
      <c r="Q25" s="32"/>
      <c r="R25" s="32"/>
      <c r="S25" s="32"/>
      <c r="T25" s="33"/>
      <c r="U25" s="34"/>
      <c r="V25" s="14"/>
    </row>
    <row r="26" spans="2:22" x14ac:dyDescent="0.25">
      <c r="B26" s="27"/>
      <c r="C26" s="27"/>
      <c r="D26" s="28"/>
      <c r="E26" s="329"/>
      <c r="F26" s="330"/>
      <c r="G26" s="12"/>
      <c r="H26" s="12"/>
      <c r="I26" s="12"/>
      <c r="J26" s="331"/>
      <c r="K26" s="337"/>
      <c r="L26" s="12"/>
      <c r="M26" s="69"/>
      <c r="N26" s="30"/>
      <c r="O26" s="367"/>
      <c r="P26" s="32"/>
      <c r="Q26" s="32"/>
      <c r="R26" s="32"/>
      <c r="S26" s="32"/>
      <c r="T26" s="33"/>
      <c r="U26" s="34"/>
      <c r="V26" s="50"/>
    </row>
    <row r="27" spans="2:22" x14ac:dyDescent="0.25">
      <c r="B27" s="27"/>
      <c r="C27" s="27"/>
      <c r="D27" s="36"/>
      <c r="E27" s="329"/>
      <c r="F27" s="330"/>
      <c r="G27" s="12"/>
      <c r="H27" s="12"/>
      <c r="I27" s="12"/>
      <c r="J27" s="331"/>
      <c r="K27" s="337"/>
      <c r="L27" s="38"/>
      <c r="M27" s="39"/>
      <c r="N27" s="30"/>
      <c r="O27" s="367"/>
      <c r="P27" s="32"/>
      <c r="Q27" s="32"/>
      <c r="R27" s="32"/>
      <c r="S27" s="32"/>
      <c r="T27" s="33"/>
      <c r="U27" s="34"/>
      <c r="V27" s="50"/>
    </row>
    <row r="28" spans="2:22" x14ac:dyDescent="0.25">
      <c r="B28" s="27"/>
      <c r="C28" s="27"/>
      <c r="D28" s="36"/>
      <c r="E28" s="329"/>
      <c r="F28" s="330"/>
      <c r="G28" s="12"/>
      <c r="H28" s="12"/>
      <c r="I28" s="12"/>
      <c r="J28" s="331"/>
      <c r="K28" s="337"/>
      <c r="L28" s="38"/>
      <c r="M28" s="39"/>
      <c r="N28" s="30"/>
      <c r="O28" s="367"/>
      <c r="P28" s="32"/>
      <c r="Q28" s="32"/>
      <c r="R28" s="32"/>
      <c r="S28" s="32"/>
      <c r="T28" s="33"/>
      <c r="U28" s="34"/>
      <c r="V28" s="50"/>
    </row>
    <row r="29" spans="2:22" x14ac:dyDescent="0.25">
      <c r="B29" s="27"/>
      <c r="C29" s="27"/>
      <c r="D29" s="33"/>
      <c r="E29" s="33"/>
      <c r="F29" s="33"/>
      <c r="G29" s="13"/>
      <c r="H29" s="13"/>
      <c r="I29" s="13"/>
      <c r="J29" s="13"/>
      <c r="K29" s="27"/>
      <c r="L29" s="12"/>
      <c r="M29" s="49"/>
      <c r="N29" s="49"/>
      <c r="O29" s="31"/>
      <c r="P29" s="32"/>
      <c r="Q29" s="32"/>
      <c r="R29" s="32"/>
      <c r="S29" s="32"/>
      <c r="T29" s="47"/>
      <c r="U29" s="34"/>
      <c r="V29" s="50"/>
    </row>
    <row r="30" spans="2:22" x14ac:dyDescent="0.25">
      <c r="B30" s="27"/>
      <c r="C30" s="37"/>
      <c r="D30" s="36"/>
      <c r="E30" s="329"/>
      <c r="F30" s="330"/>
      <c r="G30" s="12"/>
      <c r="H30" s="12"/>
      <c r="I30" s="12"/>
      <c r="J30" s="331"/>
      <c r="K30" s="340"/>
      <c r="L30" s="38"/>
      <c r="M30" s="317"/>
      <c r="N30" s="69"/>
      <c r="O30" s="334"/>
      <c r="P30" s="32"/>
      <c r="Q30" s="32"/>
      <c r="R30" s="32"/>
      <c r="S30" s="32"/>
      <c r="T30" s="47"/>
      <c r="U30" s="34"/>
      <c r="V30" s="14"/>
    </row>
    <row r="31" spans="2:22" x14ac:dyDescent="0.25">
      <c r="B31" s="27"/>
      <c r="C31" s="37"/>
      <c r="D31" s="36"/>
      <c r="E31" s="329"/>
      <c r="F31" s="330"/>
      <c r="G31" s="12"/>
      <c r="H31" s="12"/>
      <c r="I31" s="12"/>
      <c r="J31" s="331"/>
      <c r="K31" s="340"/>
      <c r="L31" s="38"/>
      <c r="M31" s="317"/>
      <c r="N31" s="69"/>
      <c r="O31" s="334"/>
      <c r="P31" s="32"/>
      <c r="Q31" s="32"/>
      <c r="R31" s="32"/>
      <c r="S31" s="32"/>
      <c r="T31" s="47"/>
      <c r="U31" s="34"/>
      <c r="V31" s="14"/>
    </row>
    <row r="32" spans="2:22" x14ac:dyDescent="0.25">
      <c r="B32" s="27"/>
      <c r="C32" s="37"/>
      <c r="D32" s="36"/>
      <c r="E32" s="329"/>
      <c r="F32" s="330"/>
      <c r="G32" s="12"/>
      <c r="H32" s="12"/>
      <c r="I32" s="12"/>
      <c r="J32" s="331"/>
      <c r="K32" s="340"/>
      <c r="L32" s="38"/>
      <c r="M32" s="317"/>
      <c r="N32" s="69"/>
      <c r="O32" s="334"/>
      <c r="P32" s="32"/>
      <c r="Q32" s="32"/>
      <c r="R32" s="32"/>
      <c r="S32" s="32"/>
      <c r="T32" s="47"/>
      <c r="U32" s="34"/>
      <c r="V32" s="14"/>
    </row>
    <row r="33" spans="2:22" x14ac:dyDescent="0.25">
      <c r="B33" s="27"/>
      <c r="C33" s="37"/>
      <c r="D33" s="36"/>
      <c r="E33" s="329"/>
      <c r="F33" s="330"/>
      <c r="G33" s="12"/>
      <c r="H33" s="12"/>
      <c r="I33" s="12"/>
      <c r="J33" s="331"/>
      <c r="K33" s="340"/>
      <c r="L33" s="38"/>
      <c r="M33" s="317"/>
      <c r="N33" s="69"/>
      <c r="O33" s="334"/>
      <c r="P33" s="32"/>
      <c r="Q33" s="32"/>
      <c r="R33" s="32"/>
      <c r="S33" s="32"/>
      <c r="T33" s="47"/>
      <c r="U33" s="34"/>
      <c r="V33" s="14"/>
    </row>
    <row r="34" spans="2:22" x14ac:dyDescent="0.25">
      <c r="B34" s="27"/>
      <c r="C34" s="37"/>
      <c r="D34" s="36"/>
      <c r="E34" s="329"/>
      <c r="F34" s="330"/>
      <c r="G34" s="12"/>
      <c r="H34" s="12"/>
      <c r="I34" s="12"/>
      <c r="J34" s="331"/>
      <c r="K34" s="340"/>
      <c r="L34" s="38"/>
      <c r="M34" s="317"/>
      <c r="N34" s="69"/>
      <c r="O34" s="334"/>
      <c r="P34" s="32"/>
      <c r="Q34" s="32"/>
      <c r="R34" s="32"/>
      <c r="S34" s="32"/>
      <c r="T34" s="47"/>
      <c r="U34" s="34"/>
      <c r="V34" s="14"/>
    </row>
    <row r="35" spans="2:22" x14ac:dyDescent="0.25">
      <c r="B35" s="27"/>
      <c r="C35" s="37"/>
      <c r="D35" s="36"/>
      <c r="E35" s="329"/>
      <c r="F35" s="330"/>
      <c r="G35" s="12"/>
      <c r="H35" s="12"/>
      <c r="I35" s="12"/>
      <c r="J35" s="331"/>
      <c r="K35" s="340"/>
      <c r="L35" s="38"/>
      <c r="M35" s="317"/>
      <c r="N35" s="69"/>
      <c r="O35" s="334"/>
      <c r="P35" s="32"/>
      <c r="Q35" s="32"/>
      <c r="R35" s="32"/>
      <c r="S35" s="32"/>
      <c r="T35" s="47"/>
      <c r="U35" s="34"/>
      <c r="V35" s="14"/>
    </row>
    <row r="36" spans="2:22" x14ac:dyDescent="0.25">
      <c r="B36" s="27"/>
      <c r="C36" s="37"/>
      <c r="D36" s="36"/>
      <c r="E36" s="329"/>
      <c r="F36" s="330"/>
      <c r="G36" s="12"/>
      <c r="H36" s="12"/>
      <c r="I36" s="12"/>
      <c r="J36" s="331"/>
      <c r="K36" s="340"/>
      <c r="L36" s="38"/>
      <c r="M36" s="317"/>
      <c r="N36" s="69"/>
      <c r="O36" s="334"/>
      <c r="P36" s="32"/>
      <c r="Q36" s="32"/>
      <c r="R36" s="32"/>
      <c r="S36" s="32"/>
      <c r="T36" s="47"/>
      <c r="U36" s="34"/>
      <c r="V36" s="14"/>
    </row>
    <row r="37" spans="2:22" x14ac:dyDescent="0.25">
      <c r="B37" s="27"/>
      <c r="C37" s="37"/>
      <c r="D37" s="36"/>
      <c r="E37" s="329"/>
      <c r="F37" s="330"/>
      <c r="G37" s="12"/>
      <c r="H37" s="12"/>
      <c r="I37" s="12"/>
      <c r="J37" s="331"/>
      <c r="K37" s="340"/>
      <c r="L37" s="38"/>
      <c r="M37" s="317"/>
      <c r="N37" s="69"/>
      <c r="O37" s="334"/>
      <c r="P37" s="32"/>
      <c r="Q37" s="32"/>
      <c r="R37" s="32"/>
      <c r="S37" s="32"/>
      <c r="T37" s="47"/>
      <c r="U37" s="34"/>
      <c r="V37" s="14"/>
    </row>
    <row r="38" spans="2:22" x14ac:dyDescent="0.25">
      <c r="B38" s="27"/>
      <c r="C38" s="37"/>
      <c r="D38" s="36"/>
      <c r="E38" s="329"/>
      <c r="F38" s="330"/>
      <c r="G38" s="12"/>
      <c r="H38" s="12"/>
      <c r="I38" s="12"/>
      <c r="J38" s="331"/>
      <c r="K38" s="340"/>
      <c r="L38" s="38"/>
      <c r="M38" s="317"/>
      <c r="N38" s="69"/>
      <c r="O38" s="334"/>
      <c r="P38" s="32"/>
      <c r="Q38" s="32"/>
      <c r="R38" s="32"/>
      <c r="S38" s="32"/>
      <c r="T38" s="47"/>
      <c r="U38" s="34"/>
      <c r="V38" s="14"/>
    </row>
    <row r="39" spans="2:22" x14ac:dyDescent="0.25">
      <c r="B39" s="27"/>
      <c r="C39" s="37"/>
      <c r="D39" s="36"/>
      <c r="E39" s="329"/>
      <c r="F39" s="330"/>
      <c r="G39" s="12"/>
      <c r="H39" s="12"/>
      <c r="I39" s="12"/>
      <c r="J39" s="331"/>
      <c r="K39" s="340"/>
      <c r="L39" s="38"/>
      <c r="M39" s="317"/>
      <c r="N39" s="69"/>
      <c r="O39" s="334"/>
      <c r="P39" s="32"/>
      <c r="Q39" s="32"/>
      <c r="R39" s="32"/>
      <c r="S39" s="32"/>
      <c r="T39" s="47"/>
      <c r="U39" s="34"/>
      <c r="V39" s="14"/>
    </row>
    <row r="40" spans="2:22" x14ac:dyDescent="0.25">
      <c r="L40" s="62"/>
    </row>
    <row r="41" spans="2:22" x14ac:dyDescent="0.25">
      <c r="B41" s="706" t="s">
        <v>0</v>
      </c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  <c r="V41" s="706"/>
    </row>
    <row r="42" spans="2:22" x14ac:dyDescent="0.25">
      <c r="B42" s="713" t="s">
        <v>1</v>
      </c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</row>
    <row r="43" spans="2:22" x14ac:dyDescent="0.25">
      <c r="B43" s="713" t="s">
        <v>2</v>
      </c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  <c r="V43" s="713"/>
    </row>
    <row r="44" spans="2:22" x14ac:dyDescent="0.25">
      <c r="B44" s="713" t="s">
        <v>3</v>
      </c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</row>
    <row r="45" spans="2:22" x14ac:dyDescent="0.25">
      <c r="B45" s="713" t="s">
        <v>494</v>
      </c>
      <c r="C45" s="713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  <c r="V45" s="713"/>
    </row>
    <row r="46" spans="2:22" x14ac:dyDescent="0.25">
      <c r="B46" s="726" t="s">
        <v>4</v>
      </c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26"/>
      <c r="R46" s="726"/>
      <c r="S46" s="726"/>
      <c r="T46" s="726"/>
      <c r="U46" s="726"/>
      <c r="V46" s="726"/>
    </row>
    <row r="47" spans="2:22" x14ac:dyDescent="0.25">
      <c r="B47" s="697" t="s">
        <v>67</v>
      </c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  <c r="V47" s="697"/>
    </row>
    <row r="48" spans="2:22" ht="15.75" thickBot="1" x14ac:dyDescent="0.3"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</row>
    <row r="49" spans="2:22" ht="15.75" thickTop="1" x14ac:dyDescent="0.25">
      <c r="B49" s="698" t="s">
        <v>6</v>
      </c>
      <c r="C49" s="700" t="s">
        <v>7</v>
      </c>
      <c r="D49" s="702" t="s">
        <v>8</v>
      </c>
      <c r="E49" s="702" t="s">
        <v>177</v>
      </c>
      <c r="F49" s="702" t="s">
        <v>178</v>
      </c>
      <c r="G49" s="702" t="s">
        <v>9</v>
      </c>
      <c r="H49" s="702" t="s">
        <v>10</v>
      </c>
      <c r="I49" s="312"/>
      <c r="J49" s="702" t="s">
        <v>179</v>
      </c>
      <c r="K49" s="702" t="s">
        <v>11</v>
      </c>
      <c r="L49" s="700" t="s">
        <v>12</v>
      </c>
      <c r="M49" s="704" t="s">
        <v>13</v>
      </c>
      <c r="N49" s="704" t="s">
        <v>14</v>
      </c>
      <c r="O49" s="704" t="s">
        <v>15</v>
      </c>
      <c r="P49" s="715" t="s">
        <v>16</v>
      </c>
      <c r="Q49" s="716"/>
      <c r="R49" s="716"/>
      <c r="S49" s="717"/>
      <c r="T49" s="721" t="s">
        <v>17</v>
      </c>
      <c r="U49" s="722"/>
      <c r="V49" s="708" t="s">
        <v>18</v>
      </c>
    </row>
    <row r="50" spans="2:22" x14ac:dyDescent="0.25">
      <c r="B50" s="699"/>
      <c r="C50" s="701"/>
      <c r="D50" s="703"/>
      <c r="E50" s="765"/>
      <c r="F50" s="765"/>
      <c r="G50" s="703"/>
      <c r="H50" s="703"/>
      <c r="I50" s="313"/>
      <c r="J50" s="765"/>
      <c r="K50" s="703"/>
      <c r="L50" s="701"/>
      <c r="M50" s="705"/>
      <c r="N50" s="705"/>
      <c r="O50" s="705"/>
      <c r="P50" s="718"/>
      <c r="Q50" s="719"/>
      <c r="R50" s="719"/>
      <c r="S50" s="720"/>
      <c r="T50" s="723"/>
      <c r="U50" s="724"/>
      <c r="V50" s="709"/>
    </row>
    <row r="51" spans="2:22" ht="48" x14ac:dyDescent="0.25">
      <c r="B51" s="699"/>
      <c r="C51" s="701"/>
      <c r="D51" s="703"/>
      <c r="E51" s="765"/>
      <c r="F51" s="765"/>
      <c r="G51" s="703"/>
      <c r="H51" s="703"/>
      <c r="I51" s="313" t="s">
        <v>180</v>
      </c>
      <c r="J51" s="765"/>
      <c r="K51" s="703"/>
      <c r="L51" s="701"/>
      <c r="M51" s="705"/>
      <c r="N51" s="705"/>
      <c r="O51" s="705"/>
      <c r="P51" s="738" t="s">
        <v>19</v>
      </c>
      <c r="Q51" s="738" t="s">
        <v>20</v>
      </c>
      <c r="R51" s="738" t="s">
        <v>21</v>
      </c>
      <c r="S51" s="738" t="s">
        <v>22</v>
      </c>
      <c r="T51" s="740" t="s">
        <v>23</v>
      </c>
      <c r="U51" s="740" t="s">
        <v>24</v>
      </c>
      <c r="V51" s="709"/>
    </row>
    <row r="52" spans="2:22" ht="15.75" thickBot="1" x14ac:dyDescent="0.3">
      <c r="B52" s="727"/>
      <c r="C52" s="725"/>
      <c r="D52" s="707"/>
      <c r="E52" s="766"/>
      <c r="F52" s="766"/>
      <c r="G52" s="707"/>
      <c r="H52" s="707"/>
      <c r="I52" s="314"/>
      <c r="J52" s="766"/>
      <c r="K52" s="707"/>
      <c r="L52" s="725"/>
      <c r="M52" s="696"/>
      <c r="N52" s="696"/>
      <c r="O52" s="696"/>
      <c r="P52" s="739"/>
      <c r="Q52" s="739"/>
      <c r="R52" s="739"/>
      <c r="S52" s="739"/>
      <c r="T52" s="741"/>
      <c r="U52" s="741"/>
      <c r="V52" s="710"/>
    </row>
    <row r="53" spans="2:22" ht="252" customHeight="1" x14ac:dyDescent="0.25">
      <c r="B53" s="15">
        <v>10</v>
      </c>
      <c r="C53" s="16">
        <v>21601</v>
      </c>
      <c r="D53" s="130" t="s">
        <v>341</v>
      </c>
      <c r="E53" s="318" t="s">
        <v>489</v>
      </c>
      <c r="F53" s="319" t="s">
        <v>182</v>
      </c>
      <c r="G53" s="5">
        <v>9</v>
      </c>
      <c r="H53" s="7" t="s">
        <v>181</v>
      </c>
      <c r="I53" s="5">
        <v>287</v>
      </c>
      <c r="J53" s="790" t="s">
        <v>524</v>
      </c>
      <c r="K53" s="16">
        <v>10</v>
      </c>
      <c r="L53" s="65" t="s">
        <v>453</v>
      </c>
      <c r="M53" s="66">
        <v>35</v>
      </c>
      <c r="N53" s="17">
        <f t="shared" ref="N53:N56" si="1">M53*K53</f>
        <v>350</v>
      </c>
      <c r="O53" s="783" t="s">
        <v>183</v>
      </c>
      <c r="P53" s="19">
        <v>0.1</v>
      </c>
      <c r="Q53" s="19">
        <v>0.4</v>
      </c>
      <c r="R53" s="19">
        <v>0.1</v>
      </c>
      <c r="S53" s="19">
        <v>0.4</v>
      </c>
      <c r="T53" s="45"/>
      <c r="U53" s="21" t="s">
        <v>514</v>
      </c>
      <c r="V53" s="773" t="s">
        <v>525</v>
      </c>
    </row>
    <row r="54" spans="2:22" x14ac:dyDescent="0.25">
      <c r="B54" s="15">
        <v>26</v>
      </c>
      <c r="C54" s="16">
        <v>21601</v>
      </c>
      <c r="D54" s="130" t="s">
        <v>356</v>
      </c>
      <c r="E54" s="318" t="s">
        <v>489</v>
      </c>
      <c r="F54" s="319" t="s">
        <v>182</v>
      </c>
      <c r="G54" s="5">
        <v>9</v>
      </c>
      <c r="H54" s="7" t="s">
        <v>181</v>
      </c>
      <c r="I54" s="5">
        <v>287</v>
      </c>
      <c r="J54" s="791"/>
      <c r="K54" s="16">
        <v>2</v>
      </c>
      <c r="L54" s="65" t="s">
        <v>36</v>
      </c>
      <c r="M54" s="66">
        <v>35</v>
      </c>
      <c r="N54" s="17">
        <f t="shared" si="1"/>
        <v>70</v>
      </c>
      <c r="O54" s="784"/>
      <c r="P54" s="19">
        <v>0.1</v>
      </c>
      <c r="Q54" s="19">
        <v>0.4</v>
      </c>
      <c r="R54" s="19">
        <v>0.1</v>
      </c>
      <c r="S54" s="19">
        <v>0.4</v>
      </c>
      <c r="T54" s="45"/>
      <c r="U54" s="21" t="s">
        <v>514</v>
      </c>
      <c r="V54" s="774"/>
    </row>
    <row r="55" spans="2:22" x14ac:dyDescent="0.25">
      <c r="B55" s="15">
        <v>33</v>
      </c>
      <c r="C55" s="16">
        <v>21601</v>
      </c>
      <c r="D55" s="130" t="s">
        <v>363</v>
      </c>
      <c r="E55" s="318" t="s">
        <v>489</v>
      </c>
      <c r="F55" s="319" t="s">
        <v>182</v>
      </c>
      <c r="G55" s="5">
        <v>9</v>
      </c>
      <c r="H55" s="7" t="s">
        <v>181</v>
      </c>
      <c r="I55" s="5">
        <v>287</v>
      </c>
      <c r="J55" s="791"/>
      <c r="K55" s="16">
        <v>1</v>
      </c>
      <c r="L55" s="65" t="s">
        <v>69</v>
      </c>
      <c r="M55" s="66">
        <v>520</v>
      </c>
      <c r="N55" s="17">
        <v>530</v>
      </c>
      <c r="O55" s="784"/>
      <c r="P55" s="19">
        <v>0.1</v>
      </c>
      <c r="Q55" s="19">
        <v>0.4</v>
      </c>
      <c r="R55" s="19">
        <v>0.1</v>
      </c>
      <c r="S55" s="19">
        <v>0.4</v>
      </c>
      <c r="T55" s="45"/>
      <c r="U55" s="21" t="s">
        <v>514</v>
      </c>
      <c r="V55" s="774"/>
    </row>
    <row r="56" spans="2:22" x14ac:dyDescent="0.25">
      <c r="B56" s="15">
        <v>36</v>
      </c>
      <c r="C56" s="16">
        <v>21601</v>
      </c>
      <c r="D56" s="130" t="s">
        <v>365</v>
      </c>
      <c r="E56" s="318" t="s">
        <v>489</v>
      </c>
      <c r="F56" s="319" t="s">
        <v>182</v>
      </c>
      <c r="G56" s="5">
        <v>9</v>
      </c>
      <c r="H56" s="346" t="s">
        <v>181</v>
      </c>
      <c r="I56" s="5">
        <v>287</v>
      </c>
      <c r="J56" s="791"/>
      <c r="K56" s="16">
        <v>2</v>
      </c>
      <c r="L56" s="65" t="s">
        <v>31</v>
      </c>
      <c r="M56" s="66">
        <v>25</v>
      </c>
      <c r="N56" s="17">
        <f t="shared" si="1"/>
        <v>50</v>
      </c>
      <c r="O56" s="784"/>
      <c r="P56" s="19">
        <v>0.1</v>
      </c>
      <c r="Q56" s="19">
        <v>0.4</v>
      </c>
      <c r="R56" s="19">
        <v>0.1</v>
      </c>
      <c r="S56" s="19">
        <v>0.4</v>
      </c>
      <c r="T56" s="45"/>
      <c r="U56" s="21" t="s">
        <v>514</v>
      </c>
      <c r="V56" s="774"/>
    </row>
    <row r="57" spans="2:22" ht="15.75" thickBot="1" x14ac:dyDescent="0.3">
      <c r="B57" s="22"/>
      <c r="C57" s="23"/>
      <c r="D57" s="148"/>
      <c r="E57" s="318"/>
      <c r="F57" s="319"/>
      <c r="G57" s="5"/>
      <c r="H57" s="174"/>
      <c r="I57" s="174"/>
      <c r="J57" s="793"/>
      <c r="K57" s="23"/>
      <c r="L57" s="194"/>
      <c r="M57" s="175"/>
      <c r="N57" s="17"/>
      <c r="O57" s="785"/>
      <c r="P57" s="25"/>
      <c r="Q57" s="25"/>
      <c r="R57" s="25"/>
      <c r="S57" s="25"/>
      <c r="T57" s="46"/>
      <c r="U57" s="26"/>
      <c r="V57" s="786"/>
    </row>
    <row r="58" spans="2:22" ht="15.75" thickTop="1" x14ac:dyDescent="0.25">
      <c r="B58" s="27"/>
      <c r="C58" s="27"/>
      <c r="D58" s="28"/>
      <c r="E58" s="28"/>
      <c r="F58" s="28"/>
      <c r="G58" s="12"/>
      <c r="H58" s="12"/>
      <c r="I58" s="12"/>
      <c r="J58" s="12"/>
      <c r="K58" s="27"/>
      <c r="L58" s="67"/>
      <c r="M58" s="68"/>
      <c r="N58" s="69"/>
      <c r="O58" s="31"/>
      <c r="P58" s="32"/>
      <c r="Q58" s="32"/>
      <c r="R58" s="32"/>
      <c r="S58" s="32"/>
      <c r="T58" s="47"/>
      <c r="U58" s="34" t="s">
        <v>99</v>
      </c>
      <c r="V58" s="14"/>
    </row>
    <row r="59" spans="2:22" x14ac:dyDescent="0.25">
      <c r="B59" s="27"/>
      <c r="C59" s="27"/>
      <c r="D59" s="28"/>
      <c r="E59" s="28"/>
      <c r="F59" s="28"/>
      <c r="G59" s="12"/>
      <c r="H59" s="12"/>
      <c r="I59" s="12"/>
      <c r="J59" s="12"/>
      <c r="K59" s="27"/>
      <c r="L59" s="67"/>
      <c r="M59" s="68"/>
      <c r="N59" s="69">
        <f>SUM(N53:N58)</f>
        <v>1000</v>
      </c>
      <c r="O59" s="31"/>
      <c r="P59" s="32"/>
      <c r="Q59" s="32"/>
      <c r="R59" s="32"/>
      <c r="S59" s="32"/>
      <c r="T59" s="47"/>
      <c r="U59" s="34"/>
      <c r="V59" s="14"/>
    </row>
    <row r="60" spans="2:22" x14ac:dyDescent="0.25">
      <c r="B60" s="27"/>
      <c r="C60" s="27"/>
      <c r="D60" s="28"/>
      <c r="E60" s="28"/>
      <c r="F60" s="28"/>
      <c r="G60" s="12"/>
      <c r="H60" s="12"/>
      <c r="I60" s="12"/>
      <c r="J60" s="12"/>
      <c r="K60" s="27"/>
      <c r="L60" s="67"/>
      <c r="M60" s="68"/>
      <c r="N60" s="69"/>
      <c r="O60" s="31"/>
      <c r="P60" s="32"/>
      <c r="Q60" s="32"/>
      <c r="R60" s="32"/>
      <c r="S60" s="32"/>
      <c r="T60" s="47"/>
      <c r="U60" s="34"/>
      <c r="V60" s="14"/>
    </row>
    <row r="61" spans="2:22" x14ac:dyDescent="0.25">
      <c r="B61" s="713" t="s">
        <v>1</v>
      </c>
      <c r="C61" s="713"/>
      <c r="D61" s="713"/>
      <c r="E61" s="713"/>
      <c r="F61" s="713"/>
      <c r="G61" s="713"/>
      <c r="H61" s="713"/>
      <c r="I61" s="713"/>
      <c r="J61" s="713"/>
      <c r="K61" s="713"/>
      <c r="L61" s="713"/>
      <c r="M61" s="713"/>
      <c r="N61" s="713"/>
      <c r="O61" s="713"/>
      <c r="P61" s="713"/>
      <c r="Q61" s="713"/>
      <c r="R61" s="713"/>
      <c r="S61" s="713"/>
      <c r="T61" s="713"/>
      <c r="U61" s="713"/>
      <c r="V61" s="713"/>
    </row>
    <row r="62" spans="2:22" x14ac:dyDescent="0.25">
      <c r="B62" s="713" t="s">
        <v>2</v>
      </c>
      <c r="C62" s="713"/>
      <c r="D62" s="713"/>
      <c r="E62" s="713"/>
      <c r="F62" s="713"/>
      <c r="G62" s="713"/>
      <c r="H62" s="713"/>
      <c r="I62" s="713"/>
      <c r="J62" s="713"/>
      <c r="K62" s="713"/>
      <c r="L62" s="713"/>
      <c r="M62" s="713"/>
      <c r="N62" s="713"/>
      <c r="O62" s="713"/>
      <c r="P62" s="713"/>
      <c r="Q62" s="713"/>
      <c r="R62" s="713"/>
      <c r="S62" s="713"/>
      <c r="T62" s="713"/>
      <c r="U62" s="713"/>
      <c r="V62" s="713"/>
    </row>
    <row r="63" spans="2:22" x14ac:dyDescent="0.25">
      <c r="B63" s="713" t="s">
        <v>3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3"/>
      <c r="P63" s="713"/>
      <c r="Q63" s="713"/>
      <c r="R63" s="713"/>
      <c r="S63" s="713"/>
      <c r="T63" s="713"/>
      <c r="U63" s="713"/>
      <c r="V63" s="713"/>
    </row>
    <row r="64" spans="2:22" x14ac:dyDescent="0.25">
      <c r="B64" s="713" t="s">
        <v>494</v>
      </c>
      <c r="C64" s="713"/>
      <c r="D64" s="713"/>
      <c r="E64" s="713"/>
      <c r="F64" s="713"/>
      <c r="G64" s="713"/>
      <c r="H64" s="713"/>
      <c r="I64" s="713"/>
      <c r="J64" s="713"/>
      <c r="K64" s="713"/>
      <c r="L64" s="713"/>
      <c r="M64" s="713"/>
      <c r="N64" s="713"/>
      <c r="O64" s="713"/>
      <c r="P64" s="713"/>
      <c r="Q64" s="713"/>
      <c r="R64" s="713"/>
      <c r="S64" s="713"/>
      <c r="T64" s="713"/>
      <c r="U64" s="713"/>
      <c r="V64" s="713"/>
    </row>
    <row r="65" spans="2:22" x14ac:dyDescent="0.25">
      <c r="B65" s="714" t="s">
        <v>4</v>
      </c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</row>
    <row r="66" spans="2:22" x14ac:dyDescent="0.25">
      <c r="B66" s="706" t="s">
        <v>76</v>
      </c>
      <c r="C66" s="706"/>
      <c r="D66" s="706"/>
      <c r="E66" s="706"/>
      <c r="F66" s="706"/>
      <c r="G66" s="706"/>
      <c r="H66" s="706"/>
      <c r="I66" s="706"/>
      <c r="J66" s="706"/>
      <c r="K66" s="706"/>
      <c r="L66" s="706"/>
      <c r="M66" s="706"/>
      <c r="N66" s="706"/>
      <c r="O66" s="706"/>
      <c r="P66" s="706"/>
      <c r="Q66" s="706"/>
      <c r="R66" s="706"/>
      <c r="S66" s="706"/>
      <c r="T66" s="706"/>
      <c r="U66" s="706"/>
      <c r="V66" s="706"/>
    </row>
    <row r="67" spans="2:22" ht="18.75" thickBot="1" x14ac:dyDescent="0.3">
      <c r="B67" s="2"/>
      <c r="C67" s="2"/>
      <c r="D67" s="3"/>
      <c r="E67" s="3"/>
      <c r="F67" s="3"/>
      <c r="G67" s="3"/>
      <c r="H67" s="3"/>
      <c r="I67" s="3"/>
      <c r="J67" s="3"/>
      <c r="K67" s="3"/>
      <c r="L67" s="4"/>
      <c r="M67" s="3"/>
      <c r="N67" s="3"/>
      <c r="O67" s="3"/>
      <c r="P67" s="3"/>
      <c r="Q67" s="3"/>
      <c r="R67" s="3"/>
      <c r="S67" s="3"/>
      <c r="T67" s="2"/>
      <c r="U67" s="2"/>
      <c r="V67" s="2"/>
    </row>
    <row r="68" spans="2:22" ht="15.75" customHeight="1" thickTop="1" x14ac:dyDescent="0.25">
      <c r="B68" s="698" t="s">
        <v>6</v>
      </c>
      <c r="C68" s="700" t="s">
        <v>7</v>
      </c>
      <c r="D68" s="702" t="s">
        <v>8</v>
      </c>
      <c r="E68" s="702" t="s">
        <v>177</v>
      </c>
      <c r="F68" s="702" t="s">
        <v>178</v>
      </c>
      <c r="G68" s="702" t="s">
        <v>9</v>
      </c>
      <c r="H68" s="702" t="s">
        <v>10</v>
      </c>
      <c r="I68" s="312"/>
      <c r="J68" s="702" t="s">
        <v>179</v>
      </c>
      <c r="K68" s="702" t="s">
        <v>11</v>
      </c>
      <c r="L68" s="700" t="s">
        <v>12</v>
      </c>
      <c r="M68" s="704" t="s">
        <v>13</v>
      </c>
      <c r="N68" s="704" t="s">
        <v>14</v>
      </c>
      <c r="O68" s="704" t="s">
        <v>15</v>
      </c>
      <c r="P68" s="715" t="s">
        <v>16</v>
      </c>
      <c r="Q68" s="716"/>
      <c r="R68" s="716"/>
      <c r="S68" s="717"/>
      <c r="T68" s="721" t="s">
        <v>17</v>
      </c>
      <c r="U68" s="722"/>
      <c r="V68" s="708" t="s">
        <v>18</v>
      </c>
    </row>
    <row r="69" spans="2:22" x14ac:dyDescent="0.25">
      <c r="B69" s="699"/>
      <c r="C69" s="701"/>
      <c r="D69" s="703"/>
      <c r="E69" s="765"/>
      <c r="F69" s="765"/>
      <c r="G69" s="703"/>
      <c r="H69" s="703"/>
      <c r="I69" s="313"/>
      <c r="J69" s="765"/>
      <c r="K69" s="703"/>
      <c r="L69" s="701"/>
      <c r="M69" s="705"/>
      <c r="N69" s="705"/>
      <c r="O69" s="705"/>
      <c r="P69" s="718"/>
      <c r="Q69" s="719"/>
      <c r="R69" s="719"/>
      <c r="S69" s="720"/>
      <c r="T69" s="723"/>
      <c r="U69" s="724"/>
      <c r="V69" s="709"/>
    </row>
    <row r="70" spans="2:22" ht="48" x14ac:dyDescent="0.25">
      <c r="B70" s="699"/>
      <c r="C70" s="701"/>
      <c r="D70" s="703"/>
      <c r="E70" s="765"/>
      <c r="F70" s="765"/>
      <c r="G70" s="703"/>
      <c r="H70" s="703"/>
      <c r="I70" s="313" t="s">
        <v>180</v>
      </c>
      <c r="J70" s="765"/>
      <c r="K70" s="703"/>
      <c r="L70" s="701"/>
      <c r="M70" s="705"/>
      <c r="N70" s="705"/>
      <c r="O70" s="705"/>
      <c r="P70" s="738" t="s">
        <v>19</v>
      </c>
      <c r="Q70" s="738" t="s">
        <v>20</v>
      </c>
      <c r="R70" s="738" t="s">
        <v>21</v>
      </c>
      <c r="S70" s="738" t="s">
        <v>22</v>
      </c>
      <c r="T70" s="740" t="s">
        <v>23</v>
      </c>
      <c r="U70" s="740" t="s">
        <v>24</v>
      </c>
      <c r="V70" s="709"/>
    </row>
    <row r="71" spans="2:22" ht="15.75" thickBot="1" x14ac:dyDescent="0.3">
      <c r="B71" s="727"/>
      <c r="C71" s="725"/>
      <c r="D71" s="707"/>
      <c r="E71" s="766"/>
      <c r="F71" s="766"/>
      <c r="G71" s="707"/>
      <c r="H71" s="707"/>
      <c r="I71" s="314"/>
      <c r="J71" s="766"/>
      <c r="K71" s="707"/>
      <c r="L71" s="725"/>
      <c r="M71" s="696"/>
      <c r="N71" s="696"/>
      <c r="O71" s="696"/>
      <c r="P71" s="739"/>
      <c r="Q71" s="739"/>
      <c r="R71" s="739"/>
      <c r="S71" s="739"/>
      <c r="T71" s="741"/>
      <c r="U71" s="741"/>
      <c r="V71" s="710"/>
    </row>
    <row r="72" spans="2:22" ht="252.75" thickBot="1" x14ac:dyDescent="0.3">
      <c r="B72" s="22">
        <v>1</v>
      </c>
      <c r="C72" s="23">
        <v>22101</v>
      </c>
      <c r="D72" s="174" t="s">
        <v>378</v>
      </c>
      <c r="E72" s="318" t="s">
        <v>489</v>
      </c>
      <c r="F72" s="319" t="s">
        <v>182</v>
      </c>
      <c r="G72" s="5">
        <v>9</v>
      </c>
      <c r="H72" s="164" t="s">
        <v>181</v>
      </c>
      <c r="I72" s="5">
        <v>287</v>
      </c>
      <c r="J72" s="320" t="s">
        <v>524</v>
      </c>
      <c r="K72" s="185">
        <f>SUM(N72/M72)</f>
        <v>55.286800276434001</v>
      </c>
      <c r="L72" s="174" t="s">
        <v>75</v>
      </c>
      <c r="M72" s="149">
        <v>115.76</v>
      </c>
      <c r="N72" s="149">
        <v>6400</v>
      </c>
      <c r="O72" s="345" t="s">
        <v>183</v>
      </c>
      <c r="P72" s="58">
        <v>0.25</v>
      </c>
      <c r="Q72" s="58">
        <v>0.25</v>
      </c>
      <c r="R72" s="58">
        <v>0.25</v>
      </c>
      <c r="S72" s="58">
        <v>0.25</v>
      </c>
      <c r="T72" s="59" t="s">
        <v>514</v>
      </c>
      <c r="U72" s="60"/>
      <c r="V72" s="287" t="s">
        <v>525</v>
      </c>
    </row>
    <row r="73" spans="2:22" ht="15.75" thickTop="1" x14ac:dyDescent="0.25">
      <c r="B73" s="76"/>
      <c r="C73" s="76"/>
      <c r="D73" s="12"/>
      <c r="E73" s="12"/>
      <c r="F73" s="12"/>
      <c r="G73" s="13"/>
      <c r="H73" s="13"/>
      <c r="I73" s="13"/>
      <c r="J73" s="13"/>
      <c r="K73" s="27"/>
      <c r="L73" s="12"/>
      <c r="M73" s="29"/>
      <c r="N73" s="82"/>
      <c r="O73" s="78"/>
      <c r="P73" s="79"/>
      <c r="Q73" s="79"/>
      <c r="R73" s="79"/>
      <c r="S73" s="79"/>
      <c r="T73" s="80"/>
      <c r="V73" s="81"/>
    </row>
    <row r="74" spans="2:22" x14ac:dyDescent="0.25">
      <c r="B74" s="76"/>
      <c r="C74" s="76"/>
      <c r="D74" s="12"/>
      <c r="E74" s="12"/>
      <c r="F74" s="12"/>
      <c r="G74" s="13"/>
      <c r="H74" s="13"/>
      <c r="I74" s="13"/>
      <c r="J74" s="13"/>
      <c r="K74" s="27"/>
      <c r="L74" s="12"/>
      <c r="M74" s="29"/>
      <c r="N74" s="82"/>
      <c r="O74" s="78"/>
      <c r="P74" s="79"/>
      <c r="Q74" s="79"/>
      <c r="R74" s="79"/>
      <c r="S74" s="79"/>
      <c r="T74" s="80"/>
      <c r="V74" s="81"/>
    </row>
    <row r="75" spans="2:22" x14ac:dyDescent="0.25">
      <c r="B75" s="76"/>
      <c r="C75" s="76"/>
      <c r="D75" s="12"/>
      <c r="E75" s="12"/>
      <c r="F75" s="12"/>
      <c r="G75" s="13"/>
      <c r="H75" s="13"/>
      <c r="I75" s="13"/>
      <c r="J75" s="13"/>
      <c r="K75" s="27"/>
      <c r="L75" s="12"/>
      <c r="M75" s="29"/>
      <c r="N75" s="82"/>
      <c r="O75" s="78"/>
      <c r="P75" s="79"/>
      <c r="Q75" s="79"/>
      <c r="R75" s="79"/>
      <c r="S75" s="79"/>
      <c r="T75" s="80"/>
      <c r="V75" s="81"/>
    </row>
    <row r="76" spans="2:22" x14ac:dyDescent="0.25">
      <c r="B76" s="76"/>
      <c r="C76" s="76"/>
      <c r="D76" s="12"/>
      <c r="E76" s="12"/>
      <c r="F76" s="12"/>
      <c r="G76" s="13"/>
      <c r="H76" s="13"/>
      <c r="I76" s="13"/>
      <c r="J76" s="13"/>
      <c r="K76" s="27"/>
      <c r="L76" s="12"/>
      <c r="M76" s="29"/>
      <c r="N76" s="82">
        <f>SUM(N72:N75)</f>
        <v>6400</v>
      </c>
      <c r="O76" s="78"/>
      <c r="P76" s="79"/>
      <c r="Q76" s="79"/>
      <c r="R76" s="79"/>
      <c r="S76" s="79"/>
      <c r="T76" s="80"/>
      <c r="V76" s="81"/>
    </row>
    <row r="77" spans="2:22" x14ac:dyDescent="0.25">
      <c r="B77" s="27"/>
      <c r="C77" s="27"/>
      <c r="D77" s="28"/>
      <c r="E77" s="28"/>
      <c r="F77" s="28"/>
      <c r="G77" s="12"/>
      <c r="H77" s="12"/>
      <c r="I77" s="12"/>
      <c r="J77" s="12"/>
      <c r="K77" s="27"/>
      <c r="L77" s="67"/>
      <c r="M77" s="68"/>
      <c r="N77" s="69"/>
      <c r="O77" s="31"/>
      <c r="P77" s="32"/>
      <c r="Q77" s="32"/>
      <c r="R77" s="32"/>
      <c r="S77" s="32"/>
      <c r="T77" s="47"/>
      <c r="U77" s="34"/>
      <c r="V77" s="14"/>
    </row>
    <row r="78" spans="2:22" x14ac:dyDescent="0.25">
      <c r="B78" s="27"/>
      <c r="C78" s="27"/>
      <c r="D78" s="28"/>
      <c r="E78" s="28"/>
      <c r="F78" s="28"/>
      <c r="G78" s="12"/>
      <c r="H78" s="12"/>
      <c r="I78" s="12"/>
      <c r="J78" s="12"/>
      <c r="K78" s="27"/>
      <c r="L78" s="67"/>
      <c r="M78" s="68"/>
      <c r="N78" s="69"/>
      <c r="O78" s="31"/>
      <c r="P78" s="32"/>
      <c r="Q78" s="32"/>
      <c r="R78" s="32"/>
      <c r="S78" s="32"/>
      <c r="T78" s="47"/>
      <c r="U78" s="34"/>
      <c r="V78" s="14"/>
    </row>
    <row r="79" spans="2:22" x14ac:dyDescent="0.25">
      <c r="B79" s="27"/>
      <c r="C79" s="27"/>
      <c r="D79" s="28"/>
      <c r="E79" s="28"/>
      <c r="F79" s="28"/>
      <c r="G79" s="12"/>
      <c r="H79" s="12"/>
      <c r="I79" s="12"/>
      <c r="J79" s="12"/>
      <c r="K79" s="27"/>
      <c r="L79" s="67"/>
      <c r="M79" s="68"/>
      <c r="N79" s="69"/>
      <c r="O79" s="31"/>
      <c r="P79" s="32"/>
      <c r="Q79" s="32"/>
      <c r="R79" s="32"/>
      <c r="S79" s="32"/>
      <c r="T79" s="47"/>
      <c r="U79" s="34"/>
      <c r="V79" s="14"/>
    </row>
    <row r="80" spans="2:22" x14ac:dyDescent="0.25">
      <c r="B80" s="27"/>
      <c r="C80" s="27"/>
      <c r="D80" s="28"/>
      <c r="E80" s="28"/>
      <c r="F80" s="28"/>
      <c r="G80" s="12"/>
      <c r="H80" s="12"/>
      <c r="I80" s="12"/>
      <c r="J80" s="12"/>
      <c r="K80" s="27"/>
      <c r="L80" s="67"/>
      <c r="M80" s="68"/>
      <c r="N80" s="69"/>
      <c r="O80" s="31"/>
      <c r="P80" s="32"/>
      <c r="Q80" s="32"/>
      <c r="R80" s="32"/>
      <c r="S80" s="32"/>
      <c r="T80" s="47"/>
      <c r="U80" s="34"/>
      <c r="V80" s="14"/>
    </row>
    <row r="81" spans="2:22" x14ac:dyDescent="0.25">
      <c r="B81" s="27"/>
      <c r="C81" s="27"/>
      <c r="D81" s="28"/>
      <c r="E81" s="28"/>
      <c r="F81" s="28"/>
      <c r="G81" s="12"/>
      <c r="H81" s="12"/>
      <c r="I81" s="12"/>
      <c r="J81" s="12"/>
      <c r="K81" s="27"/>
      <c r="L81" s="67"/>
      <c r="M81" s="68"/>
      <c r="N81" s="69"/>
      <c r="O81" s="31"/>
      <c r="P81" s="32"/>
      <c r="Q81" s="32"/>
      <c r="R81" s="32"/>
      <c r="S81" s="32"/>
      <c r="T81" s="47"/>
      <c r="U81" s="34"/>
      <c r="V81" s="14"/>
    </row>
    <row r="82" spans="2:22" x14ac:dyDescent="0.25">
      <c r="B82" s="27"/>
      <c r="C82" s="27"/>
      <c r="D82" s="28"/>
      <c r="E82" s="28"/>
      <c r="F82" s="28"/>
      <c r="G82" s="12"/>
      <c r="H82" s="12"/>
      <c r="I82" s="12"/>
      <c r="J82" s="12"/>
      <c r="K82" s="27"/>
      <c r="L82" s="67"/>
      <c r="M82" s="68"/>
      <c r="N82" s="69"/>
      <c r="O82" s="31"/>
      <c r="P82" s="32"/>
      <c r="Q82" s="32"/>
      <c r="R82" s="32"/>
      <c r="S82" s="32"/>
      <c r="T82" s="47"/>
      <c r="U82" s="34"/>
      <c r="V82" s="14"/>
    </row>
    <row r="83" spans="2:22" x14ac:dyDescent="0.25">
      <c r="B83" s="76"/>
      <c r="C83" s="76"/>
      <c r="D83" s="12"/>
      <c r="E83" s="12"/>
      <c r="F83" s="12"/>
      <c r="G83" s="13"/>
      <c r="H83" s="13"/>
      <c r="I83" s="13"/>
      <c r="J83" s="13"/>
      <c r="K83" s="27"/>
      <c r="L83" s="12"/>
      <c r="M83" s="29"/>
      <c r="N83" s="82"/>
      <c r="O83" s="78"/>
      <c r="P83" s="79"/>
      <c r="Q83" s="79"/>
      <c r="R83" s="79"/>
      <c r="S83" s="79"/>
      <c r="T83" s="80"/>
      <c r="V83" s="81"/>
    </row>
    <row r="84" spans="2:22" x14ac:dyDescent="0.25">
      <c r="B84" s="76"/>
      <c r="C84" s="76"/>
      <c r="D84" s="12"/>
      <c r="E84" s="12"/>
      <c r="F84" s="12"/>
      <c r="G84" s="13"/>
      <c r="H84" s="13"/>
      <c r="I84" s="13"/>
      <c r="J84" s="13"/>
      <c r="K84" s="27"/>
      <c r="L84" s="12"/>
      <c r="M84" s="29"/>
      <c r="N84" s="82"/>
      <c r="O84" s="78"/>
      <c r="P84" s="79"/>
      <c r="Q84" s="79"/>
      <c r="R84" s="79"/>
      <c r="S84" s="79"/>
      <c r="T84" s="80"/>
      <c r="V84" s="81"/>
    </row>
    <row r="85" spans="2:22" x14ac:dyDescent="0.25">
      <c r="B85" s="76"/>
      <c r="C85" s="76"/>
      <c r="D85" s="12"/>
      <c r="E85" s="12"/>
      <c r="F85" s="12"/>
      <c r="G85" s="13"/>
      <c r="H85" s="13"/>
      <c r="I85" s="13"/>
      <c r="J85" s="13"/>
      <c r="K85" s="27"/>
      <c r="L85" s="12"/>
      <c r="M85" s="29"/>
      <c r="N85" s="82"/>
      <c r="O85" s="78"/>
      <c r="P85" s="79"/>
      <c r="Q85" s="79"/>
      <c r="R85" s="79"/>
      <c r="S85" s="79"/>
      <c r="T85" s="80"/>
      <c r="V85" s="81"/>
    </row>
    <row r="86" spans="2:22" x14ac:dyDescent="0.25">
      <c r="B86" s="706" t="s">
        <v>0</v>
      </c>
      <c r="C86" s="706"/>
      <c r="D86" s="706"/>
      <c r="E86" s="706"/>
      <c r="F86" s="706"/>
      <c r="G86" s="706"/>
      <c r="H86" s="706"/>
      <c r="I86" s="706"/>
      <c r="J86" s="706"/>
      <c r="K86" s="706"/>
      <c r="L86" s="706"/>
      <c r="M86" s="706"/>
      <c r="N86" s="706"/>
      <c r="O86" s="706"/>
      <c r="P86" s="706"/>
      <c r="Q86" s="706"/>
      <c r="R86" s="706"/>
      <c r="S86" s="706"/>
      <c r="T86" s="706"/>
      <c r="U86" s="706"/>
      <c r="V86" s="706"/>
    </row>
    <row r="87" spans="2:22" x14ac:dyDescent="0.25">
      <c r="B87" s="713" t="s">
        <v>1</v>
      </c>
      <c r="C87" s="713"/>
      <c r="D87" s="713"/>
      <c r="E87" s="713"/>
      <c r="F87" s="713"/>
      <c r="G87" s="713"/>
      <c r="H87" s="713"/>
      <c r="I87" s="713"/>
      <c r="J87" s="713"/>
      <c r="K87" s="713"/>
      <c r="L87" s="713"/>
      <c r="M87" s="713"/>
      <c r="N87" s="713"/>
      <c r="O87" s="713"/>
      <c r="P87" s="713"/>
      <c r="Q87" s="713"/>
      <c r="R87" s="713"/>
      <c r="S87" s="713"/>
      <c r="T87" s="713"/>
      <c r="U87" s="713"/>
      <c r="V87" s="713"/>
    </row>
    <row r="88" spans="2:22" x14ac:dyDescent="0.25">
      <c r="B88" s="713" t="s">
        <v>2</v>
      </c>
      <c r="C88" s="713"/>
      <c r="D88" s="713"/>
      <c r="E88" s="713"/>
      <c r="F88" s="713"/>
      <c r="G88" s="713"/>
      <c r="H88" s="713"/>
      <c r="I88" s="713"/>
      <c r="J88" s="713"/>
      <c r="K88" s="713"/>
      <c r="L88" s="713"/>
      <c r="M88" s="713"/>
      <c r="N88" s="713"/>
      <c r="O88" s="713"/>
      <c r="P88" s="713"/>
      <c r="Q88" s="713"/>
      <c r="R88" s="713"/>
      <c r="S88" s="713"/>
      <c r="T88" s="713"/>
      <c r="U88" s="713"/>
      <c r="V88" s="713"/>
    </row>
    <row r="89" spans="2:22" x14ac:dyDescent="0.25">
      <c r="B89" s="713" t="s">
        <v>3</v>
      </c>
      <c r="C89" s="713"/>
      <c r="D89" s="713"/>
      <c r="E89" s="713"/>
      <c r="F89" s="713"/>
      <c r="G89" s="713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713"/>
      <c r="U89" s="713"/>
      <c r="V89" s="713"/>
    </row>
    <row r="90" spans="2:22" x14ac:dyDescent="0.25">
      <c r="B90" s="713" t="s">
        <v>494</v>
      </c>
      <c r="C90" s="713"/>
      <c r="D90" s="713"/>
      <c r="E90" s="713"/>
      <c r="F90" s="713"/>
      <c r="G90" s="713"/>
      <c r="H90" s="713"/>
      <c r="I90" s="713"/>
      <c r="J90" s="713"/>
      <c r="K90" s="713"/>
      <c r="L90" s="713"/>
      <c r="M90" s="713"/>
      <c r="N90" s="713"/>
      <c r="O90" s="713"/>
      <c r="P90" s="713"/>
      <c r="Q90" s="713"/>
      <c r="R90" s="713"/>
      <c r="S90" s="713"/>
      <c r="T90" s="713"/>
      <c r="U90" s="713"/>
      <c r="V90" s="713"/>
    </row>
    <row r="91" spans="2:22" x14ac:dyDescent="0.25">
      <c r="B91" s="714" t="s">
        <v>4</v>
      </c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4"/>
      <c r="N91" s="714"/>
      <c r="O91" s="714"/>
      <c r="P91" s="714"/>
      <c r="Q91" s="714"/>
      <c r="R91" s="714"/>
      <c r="S91" s="714"/>
      <c r="T91" s="714"/>
      <c r="U91" s="714"/>
      <c r="V91" s="714"/>
    </row>
    <row r="92" spans="2:22" x14ac:dyDescent="0.25">
      <c r="B92" s="706" t="s">
        <v>188</v>
      </c>
      <c r="C92" s="706"/>
      <c r="D92" s="706"/>
      <c r="E92" s="706"/>
      <c r="F92" s="706"/>
      <c r="G92" s="706"/>
      <c r="H92" s="706"/>
      <c r="I92" s="706"/>
      <c r="J92" s="706"/>
      <c r="K92" s="706"/>
      <c r="L92" s="706"/>
      <c r="M92" s="706"/>
      <c r="N92" s="706"/>
      <c r="O92" s="706"/>
      <c r="P92" s="706"/>
      <c r="Q92" s="706"/>
      <c r="R92" s="706"/>
      <c r="S92" s="706"/>
      <c r="T92" s="706"/>
      <c r="U92" s="706"/>
      <c r="V92" s="706"/>
    </row>
    <row r="93" spans="2:22" ht="18.75" thickBot="1" x14ac:dyDescent="0.3">
      <c r="B93" s="2"/>
      <c r="C93" s="2"/>
      <c r="D93" s="3"/>
      <c r="E93" s="3"/>
      <c r="F93" s="3"/>
      <c r="G93" s="3"/>
      <c r="H93" s="3"/>
      <c r="I93" s="3"/>
      <c r="J93" s="3"/>
      <c r="K93" s="3"/>
      <c r="L93" s="4"/>
      <c r="M93" s="3"/>
      <c r="N93" s="3"/>
      <c r="O93" s="3"/>
      <c r="P93" s="3"/>
      <c r="Q93" s="3"/>
      <c r="R93" s="3"/>
      <c r="S93" s="3"/>
      <c r="T93" s="2"/>
      <c r="U93" s="2"/>
      <c r="V93" s="2"/>
    </row>
    <row r="94" spans="2:22" ht="15.75" thickTop="1" x14ac:dyDescent="0.25">
      <c r="B94" s="698" t="s">
        <v>6</v>
      </c>
      <c r="C94" s="700" t="s">
        <v>7</v>
      </c>
      <c r="D94" s="702" t="s">
        <v>8</v>
      </c>
      <c r="E94" s="702" t="s">
        <v>177</v>
      </c>
      <c r="F94" s="702" t="s">
        <v>178</v>
      </c>
      <c r="G94" s="702" t="s">
        <v>9</v>
      </c>
      <c r="H94" s="702" t="s">
        <v>10</v>
      </c>
      <c r="I94" s="312"/>
      <c r="J94" s="702" t="s">
        <v>179</v>
      </c>
      <c r="K94" s="702" t="s">
        <v>11</v>
      </c>
      <c r="L94" s="700" t="s">
        <v>12</v>
      </c>
      <c r="M94" s="704" t="s">
        <v>13</v>
      </c>
      <c r="N94" s="704" t="s">
        <v>14</v>
      </c>
      <c r="O94" s="704" t="s">
        <v>15</v>
      </c>
      <c r="P94" s="715" t="s">
        <v>16</v>
      </c>
      <c r="Q94" s="716"/>
      <c r="R94" s="716"/>
      <c r="S94" s="717"/>
      <c r="T94" s="721" t="s">
        <v>17</v>
      </c>
      <c r="U94" s="722"/>
      <c r="V94" s="708" t="s">
        <v>18</v>
      </c>
    </row>
    <row r="95" spans="2:22" x14ac:dyDescent="0.25">
      <c r="B95" s="699"/>
      <c r="C95" s="701"/>
      <c r="D95" s="703"/>
      <c r="E95" s="765"/>
      <c r="F95" s="765"/>
      <c r="G95" s="703"/>
      <c r="H95" s="703"/>
      <c r="I95" s="313"/>
      <c r="J95" s="765"/>
      <c r="K95" s="703"/>
      <c r="L95" s="701"/>
      <c r="M95" s="705"/>
      <c r="N95" s="705"/>
      <c r="O95" s="705"/>
      <c r="P95" s="718"/>
      <c r="Q95" s="719"/>
      <c r="R95" s="719"/>
      <c r="S95" s="720"/>
      <c r="T95" s="723"/>
      <c r="U95" s="724"/>
      <c r="V95" s="709"/>
    </row>
    <row r="96" spans="2:22" ht="48" x14ac:dyDescent="0.25">
      <c r="B96" s="699"/>
      <c r="C96" s="701"/>
      <c r="D96" s="703"/>
      <c r="E96" s="765"/>
      <c r="F96" s="765"/>
      <c r="G96" s="703"/>
      <c r="H96" s="703"/>
      <c r="I96" s="313" t="s">
        <v>180</v>
      </c>
      <c r="J96" s="765"/>
      <c r="K96" s="703"/>
      <c r="L96" s="701"/>
      <c r="M96" s="705"/>
      <c r="N96" s="705"/>
      <c r="O96" s="705"/>
      <c r="P96" s="738" t="s">
        <v>19</v>
      </c>
      <c r="Q96" s="738" t="s">
        <v>20</v>
      </c>
      <c r="R96" s="738" t="s">
        <v>21</v>
      </c>
      <c r="S96" s="738" t="s">
        <v>22</v>
      </c>
      <c r="T96" s="740" t="s">
        <v>23</v>
      </c>
      <c r="U96" s="740" t="s">
        <v>24</v>
      </c>
      <c r="V96" s="709"/>
    </row>
    <row r="97" spans="2:22" ht="15.75" thickBot="1" x14ac:dyDescent="0.3">
      <c r="B97" s="727"/>
      <c r="C97" s="725"/>
      <c r="D97" s="707"/>
      <c r="E97" s="766"/>
      <c r="F97" s="766"/>
      <c r="G97" s="707"/>
      <c r="H97" s="707"/>
      <c r="I97" s="314"/>
      <c r="J97" s="766"/>
      <c r="K97" s="707"/>
      <c r="L97" s="725"/>
      <c r="M97" s="696"/>
      <c r="N97" s="696"/>
      <c r="O97" s="696"/>
      <c r="P97" s="739"/>
      <c r="Q97" s="739"/>
      <c r="R97" s="739"/>
      <c r="S97" s="739"/>
      <c r="T97" s="741"/>
      <c r="U97" s="741"/>
      <c r="V97" s="710"/>
    </row>
    <row r="98" spans="2:22" ht="252.75" thickBot="1" x14ac:dyDescent="0.3">
      <c r="B98" s="55">
        <v>1</v>
      </c>
      <c r="C98" s="56">
        <v>22106</v>
      </c>
      <c r="D98" s="174" t="s">
        <v>379</v>
      </c>
      <c r="E98" s="318" t="s">
        <v>489</v>
      </c>
      <c r="F98" s="319" t="s">
        <v>182</v>
      </c>
      <c r="G98" s="5">
        <v>9</v>
      </c>
      <c r="H98" s="164" t="s">
        <v>181</v>
      </c>
      <c r="I98" s="5">
        <v>287</v>
      </c>
      <c r="J98" s="320" t="s">
        <v>524</v>
      </c>
      <c r="K98" s="184">
        <f>N98/M98</f>
        <v>86</v>
      </c>
      <c r="L98" s="174" t="s">
        <v>31</v>
      </c>
      <c r="M98" s="149">
        <v>25</v>
      </c>
      <c r="N98" s="179">
        <v>2150</v>
      </c>
      <c r="O98" s="345" t="s">
        <v>183</v>
      </c>
      <c r="P98" s="58">
        <v>0.25</v>
      </c>
      <c r="Q98" s="58">
        <v>0.25</v>
      </c>
      <c r="R98" s="58">
        <v>0.25</v>
      </c>
      <c r="S98" s="58">
        <v>0.25</v>
      </c>
      <c r="T98" s="59" t="s">
        <v>514</v>
      </c>
      <c r="U98" s="60"/>
      <c r="V98" s="287" t="s">
        <v>525</v>
      </c>
    </row>
    <row r="99" spans="2:22" ht="15.75" thickTop="1" x14ac:dyDescent="0.25">
      <c r="B99" s="76"/>
      <c r="C99" s="76"/>
      <c r="D99" s="12"/>
      <c r="E99" s="12"/>
      <c r="F99" s="12"/>
      <c r="G99" s="13"/>
      <c r="H99" s="13"/>
      <c r="I99" s="13"/>
      <c r="J99" s="13"/>
      <c r="K99" s="27"/>
      <c r="L99" s="12"/>
      <c r="M99" s="29"/>
      <c r="N99" s="82"/>
      <c r="O99" s="78"/>
      <c r="P99" s="79"/>
      <c r="Q99" s="79"/>
      <c r="R99" s="79"/>
      <c r="S99" s="79"/>
      <c r="T99" s="80"/>
      <c r="V99" s="81"/>
    </row>
    <row r="100" spans="2:22" x14ac:dyDescent="0.25">
      <c r="B100" s="76"/>
      <c r="C100" s="76"/>
      <c r="D100" s="12"/>
      <c r="E100" s="12"/>
      <c r="F100" s="12"/>
      <c r="G100" s="13"/>
      <c r="H100" s="13"/>
      <c r="I100" s="13"/>
      <c r="J100" s="13"/>
      <c r="K100" s="27"/>
      <c r="L100" s="12"/>
      <c r="M100" s="29"/>
      <c r="N100" s="82"/>
      <c r="O100" s="78"/>
      <c r="P100" s="79"/>
      <c r="Q100" s="79"/>
      <c r="R100" s="79"/>
      <c r="S100" s="79"/>
      <c r="T100" s="80"/>
      <c r="V100" s="81"/>
    </row>
    <row r="101" spans="2:22" x14ac:dyDescent="0.25">
      <c r="B101" s="76"/>
      <c r="C101" s="76"/>
      <c r="D101" s="12"/>
      <c r="E101" s="12"/>
      <c r="F101" s="12"/>
      <c r="G101" s="13"/>
      <c r="H101" s="13"/>
      <c r="I101" s="13"/>
      <c r="J101" s="13"/>
      <c r="K101" s="27"/>
      <c r="L101" s="12"/>
      <c r="M101" s="29"/>
      <c r="N101" s="82"/>
      <c r="O101" s="78"/>
      <c r="P101" s="79"/>
      <c r="Q101" s="79"/>
      <c r="R101" s="79"/>
      <c r="S101" s="79"/>
      <c r="T101" s="80"/>
      <c r="V101" s="81"/>
    </row>
    <row r="102" spans="2:22" x14ac:dyDescent="0.25">
      <c r="B102" s="76"/>
      <c r="C102" s="76"/>
      <c r="D102" s="12"/>
      <c r="E102" s="12"/>
      <c r="F102" s="12"/>
      <c r="G102" s="13"/>
      <c r="H102" s="13"/>
      <c r="I102" s="13"/>
      <c r="J102" s="13"/>
      <c r="K102" s="536"/>
      <c r="L102" s="12"/>
      <c r="M102" s="29"/>
      <c r="N102" s="82">
        <f>SUM(N98:N101)</f>
        <v>2150</v>
      </c>
      <c r="O102" s="78"/>
      <c r="P102" s="79"/>
      <c r="Q102" s="79"/>
      <c r="R102" s="79"/>
      <c r="S102" s="79"/>
      <c r="T102" s="80"/>
      <c r="V102" s="81"/>
    </row>
    <row r="103" spans="2:22" x14ac:dyDescent="0.25">
      <c r="B103" s="76"/>
      <c r="C103" s="76"/>
      <c r="D103" s="12"/>
      <c r="E103" s="12"/>
      <c r="F103" s="12"/>
      <c r="G103" s="13"/>
      <c r="H103" s="13"/>
      <c r="I103" s="13"/>
      <c r="J103" s="13"/>
      <c r="K103" s="27"/>
      <c r="L103" s="12"/>
      <c r="M103" s="29"/>
      <c r="N103" s="82"/>
      <c r="O103" s="78"/>
      <c r="P103" s="79"/>
      <c r="Q103" s="79"/>
      <c r="R103" s="79"/>
      <c r="S103" s="79"/>
      <c r="T103" s="80"/>
      <c r="V103" s="81"/>
    </row>
    <row r="104" spans="2:22" x14ac:dyDescent="0.25">
      <c r="B104" s="76"/>
      <c r="C104" s="76"/>
      <c r="D104" s="12"/>
      <c r="E104" s="12"/>
      <c r="F104" s="12"/>
      <c r="G104" s="13"/>
      <c r="H104" s="13"/>
      <c r="I104" s="13"/>
      <c r="J104" s="13"/>
      <c r="K104" s="27"/>
      <c r="L104" s="12"/>
      <c r="M104" s="29"/>
      <c r="N104" s="82"/>
      <c r="O104" s="78"/>
      <c r="P104" s="79"/>
      <c r="Q104" s="79"/>
      <c r="R104" s="79"/>
      <c r="S104" s="79"/>
      <c r="T104" s="80"/>
      <c r="V104" s="81"/>
    </row>
    <row r="105" spans="2:22" x14ac:dyDescent="0.25">
      <c r="B105" s="76"/>
      <c r="C105" s="76"/>
      <c r="D105" s="12"/>
      <c r="E105" s="12"/>
      <c r="F105" s="12"/>
      <c r="G105" s="13"/>
      <c r="H105" s="13"/>
      <c r="I105" s="13"/>
      <c r="J105" s="13"/>
      <c r="K105" s="27"/>
      <c r="L105" s="12"/>
      <c r="M105" s="29"/>
      <c r="N105" s="82"/>
      <c r="O105" s="78"/>
      <c r="P105" s="79"/>
      <c r="Q105" s="79"/>
      <c r="R105" s="79"/>
      <c r="S105" s="79"/>
      <c r="T105" s="80"/>
      <c r="V105" s="81"/>
    </row>
    <row r="106" spans="2:22" x14ac:dyDescent="0.25">
      <c r="B106" s="76"/>
      <c r="C106" s="76"/>
      <c r="D106" s="12"/>
      <c r="E106" s="12"/>
      <c r="F106" s="12"/>
      <c r="G106" s="13"/>
      <c r="H106" s="13"/>
      <c r="I106" s="13"/>
      <c r="J106" s="13"/>
      <c r="K106" s="27"/>
      <c r="L106" s="12"/>
      <c r="M106" s="29"/>
      <c r="N106" s="82"/>
      <c r="O106" s="78"/>
      <c r="P106" s="79"/>
      <c r="Q106" s="79"/>
      <c r="R106" s="79"/>
      <c r="S106" s="79"/>
      <c r="T106" s="80"/>
      <c r="V106" s="81"/>
    </row>
    <row r="107" spans="2:22" x14ac:dyDescent="0.25">
      <c r="B107" s="76"/>
      <c r="C107" s="76"/>
      <c r="D107" s="12"/>
      <c r="E107" s="12"/>
      <c r="F107" s="12"/>
      <c r="G107" s="13"/>
      <c r="H107" s="13"/>
      <c r="I107" s="13"/>
      <c r="J107" s="13"/>
      <c r="K107" s="27"/>
      <c r="L107" s="12"/>
      <c r="M107" s="29"/>
      <c r="N107" s="82"/>
      <c r="O107" s="78"/>
      <c r="P107" s="79"/>
      <c r="Q107" s="79"/>
      <c r="R107" s="79"/>
      <c r="S107" s="79"/>
      <c r="T107" s="80"/>
      <c r="V107" s="81"/>
    </row>
    <row r="108" spans="2:22" x14ac:dyDescent="0.25">
      <c r="B108" s="76"/>
      <c r="C108" s="76"/>
      <c r="D108" s="12"/>
      <c r="E108" s="12"/>
      <c r="F108" s="12"/>
      <c r="G108" s="13"/>
      <c r="H108" s="13"/>
      <c r="I108" s="13"/>
      <c r="J108" s="13"/>
      <c r="K108" s="27"/>
      <c r="L108" s="12"/>
      <c r="M108" s="29"/>
      <c r="N108" s="82"/>
      <c r="O108" s="78"/>
      <c r="P108" s="79"/>
      <c r="Q108" s="79"/>
      <c r="R108" s="79"/>
      <c r="S108" s="79"/>
      <c r="T108" s="80"/>
      <c r="V108" s="81"/>
    </row>
    <row r="109" spans="2:22" x14ac:dyDescent="0.25">
      <c r="B109" s="76"/>
      <c r="C109" s="76"/>
      <c r="D109" s="12"/>
      <c r="E109" s="12"/>
      <c r="F109" s="12"/>
      <c r="G109" s="13"/>
      <c r="H109" s="13"/>
      <c r="I109" s="13"/>
      <c r="J109" s="13"/>
      <c r="K109" s="27"/>
      <c r="L109" s="12"/>
      <c r="M109" s="29"/>
      <c r="N109" s="82"/>
      <c r="O109" s="78"/>
      <c r="P109" s="79"/>
      <c r="Q109" s="79"/>
      <c r="R109" s="79"/>
      <c r="S109" s="79"/>
      <c r="T109" s="80"/>
      <c r="V109" s="81"/>
    </row>
    <row r="110" spans="2:22" x14ac:dyDescent="0.25">
      <c r="B110" s="76"/>
      <c r="C110" s="76"/>
      <c r="D110" s="12"/>
      <c r="E110" s="12"/>
      <c r="F110" s="12"/>
      <c r="G110" s="13"/>
      <c r="H110" s="13"/>
      <c r="I110" s="13"/>
      <c r="J110" s="13"/>
      <c r="K110" s="27"/>
      <c r="L110" s="12"/>
      <c r="M110" s="29"/>
      <c r="N110" s="82"/>
      <c r="O110" s="78"/>
      <c r="P110" s="79"/>
      <c r="Q110" s="79"/>
      <c r="R110" s="79"/>
      <c r="S110" s="79"/>
      <c r="T110" s="80"/>
      <c r="V110" s="81"/>
    </row>
    <row r="111" spans="2:22" x14ac:dyDescent="0.25">
      <c r="B111" s="76"/>
      <c r="C111" s="76"/>
      <c r="D111" s="12"/>
      <c r="E111" s="12"/>
      <c r="F111" s="12"/>
      <c r="G111" s="13"/>
      <c r="H111" s="13"/>
      <c r="I111" s="13"/>
      <c r="J111" s="13"/>
      <c r="K111" s="27"/>
      <c r="L111" s="12"/>
      <c r="M111" s="29"/>
      <c r="N111" s="82"/>
      <c r="O111" s="78"/>
      <c r="P111" s="79"/>
      <c r="Q111" s="79"/>
      <c r="R111" s="79"/>
      <c r="S111" s="79"/>
      <c r="T111" s="80"/>
      <c r="V111" s="81"/>
    </row>
    <row r="112" spans="2:22" x14ac:dyDescent="0.25">
      <c r="B112" s="76"/>
      <c r="C112" s="76"/>
      <c r="D112" s="12"/>
      <c r="E112" s="12"/>
      <c r="F112" s="12"/>
      <c r="G112" s="13"/>
      <c r="H112" s="13"/>
      <c r="I112" s="13"/>
      <c r="J112" s="13"/>
      <c r="K112" s="27"/>
      <c r="L112" s="12"/>
      <c r="M112" s="29"/>
      <c r="N112" s="82"/>
      <c r="O112" s="78"/>
      <c r="P112" s="79"/>
      <c r="Q112" s="79"/>
      <c r="R112" s="79"/>
      <c r="S112" s="79"/>
      <c r="T112" s="80"/>
      <c r="V112" s="81"/>
    </row>
    <row r="113" spans="2:22" x14ac:dyDescent="0.25">
      <c r="B113" s="76"/>
      <c r="C113" s="76"/>
      <c r="D113" s="12"/>
      <c r="E113" s="12"/>
      <c r="F113" s="12"/>
      <c r="G113" s="13"/>
      <c r="H113" s="13"/>
      <c r="I113" s="13"/>
      <c r="J113" s="13"/>
      <c r="K113" s="27"/>
      <c r="L113" s="12"/>
      <c r="M113" s="29"/>
      <c r="N113" s="82"/>
      <c r="O113" s="78"/>
      <c r="P113" s="79"/>
      <c r="Q113" s="79"/>
      <c r="R113" s="79"/>
      <c r="S113" s="79"/>
      <c r="T113" s="80"/>
      <c r="V113" s="81"/>
    </row>
    <row r="114" spans="2:22" x14ac:dyDescent="0.25">
      <c r="B114" s="76"/>
      <c r="C114" s="76"/>
      <c r="D114" s="12"/>
      <c r="E114" s="12"/>
      <c r="F114" s="12"/>
      <c r="G114" s="13"/>
      <c r="H114" s="13"/>
      <c r="I114" s="13"/>
      <c r="J114" s="13"/>
      <c r="K114" s="27"/>
      <c r="L114" s="12"/>
      <c r="M114" s="29"/>
      <c r="N114" s="82"/>
      <c r="O114" s="78"/>
      <c r="P114" s="79"/>
      <c r="Q114" s="79"/>
      <c r="R114" s="79"/>
      <c r="S114" s="79"/>
      <c r="T114" s="80"/>
      <c r="V114" s="81"/>
    </row>
    <row r="115" spans="2:22" x14ac:dyDescent="0.25">
      <c r="B115" s="76"/>
      <c r="C115" s="76"/>
      <c r="D115" s="12"/>
      <c r="E115" s="12"/>
      <c r="F115" s="12"/>
      <c r="G115" s="13"/>
      <c r="H115" s="13"/>
      <c r="I115" s="13"/>
      <c r="J115" s="13"/>
      <c r="K115" s="27"/>
      <c r="L115" s="12"/>
      <c r="M115" s="29"/>
      <c r="N115" s="82"/>
      <c r="O115" s="78"/>
      <c r="P115" s="79"/>
      <c r="Q115" s="79"/>
      <c r="R115" s="79"/>
      <c r="S115" s="79"/>
      <c r="T115" s="80"/>
      <c r="V115" s="81"/>
    </row>
    <row r="116" spans="2:22" x14ac:dyDescent="0.25">
      <c r="B116" s="76"/>
      <c r="C116" s="76"/>
      <c r="D116" s="12"/>
      <c r="E116" s="12"/>
      <c r="F116" s="12"/>
      <c r="G116" s="13"/>
      <c r="H116" s="13"/>
      <c r="I116" s="13"/>
      <c r="J116" s="13"/>
      <c r="K116" s="27"/>
      <c r="L116" s="12"/>
      <c r="M116" s="29"/>
      <c r="N116" s="82"/>
      <c r="O116" s="78"/>
      <c r="P116" s="79"/>
      <c r="Q116" s="79"/>
      <c r="R116" s="79"/>
      <c r="S116" s="79"/>
      <c r="T116" s="80"/>
      <c r="V116" s="81"/>
    </row>
    <row r="117" spans="2:22" x14ac:dyDescent="0.25">
      <c r="B117" s="76"/>
      <c r="C117" s="76"/>
      <c r="D117" s="12"/>
      <c r="E117" s="12"/>
      <c r="F117" s="12"/>
      <c r="G117" s="13"/>
      <c r="H117" s="13"/>
      <c r="I117" s="13"/>
      <c r="J117" s="13"/>
      <c r="K117" s="27"/>
      <c r="L117" s="12"/>
      <c r="M117" s="29"/>
      <c r="N117" s="82"/>
      <c r="O117" s="78"/>
      <c r="P117" s="79"/>
      <c r="Q117" s="79"/>
      <c r="R117" s="79"/>
      <c r="S117" s="79"/>
      <c r="T117" s="80"/>
      <c r="V117" s="81"/>
    </row>
    <row r="118" spans="2:22" x14ac:dyDescent="0.25">
      <c r="B118" s="76"/>
      <c r="C118" s="76"/>
      <c r="D118" s="12"/>
      <c r="E118" s="12"/>
      <c r="F118" s="12"/>
      <c r="G118" s="13"/>
      <c r="H118" s="13"/>
      <c r="I118" s="13"/>
      <c r="J118" s="13"/>
      <c r="K118" s="27"/>
      <c r="L118" s="12"/>
      <c r="M118" s="29"/>
      <c r="N118" s="82"/>
      <c r="O118" s="78"/>
      <c r="P118" s="79"/>
      <c r="Q118" s="79"/>
      <c r="R118" s="79"/>
      <c r="S118" s="79"/>
      <c r="T118" s="80"/>
      <c r="V118" s="81"/>
    </row>
    <row r="119" spans="2:22" x14ac:dyDescent="0.25">
      <c r="B119" s="76"/>
      <c r="C119" s="76"/>
      <c r="D119" s="12"/>
      <c r="E119" s="12"/>
      <c r="F119" s="12"/>
      <c r="G119" s="13"/>
      <c r="H119" s="13"/>
      <c r="I119" s="13"/>
      <c r="J119" s="13"/>
      <c r="K119" s="27"/>
      <c r="L119" s="12"/>
      <c r="M119" s="29"/>
      <c r="N119" s="82"/>
      <c r="O119" s="78"/>
      <c r="P119" s="79"/>
      <c r="Q119" s="79"/>
      <c r="R119" s="79"/>
      <c r="S119" s="79"/>
      <c r="T119" s="80"/>
      <c r="V119" s="81"/>
    </row>
    <row r="120" spans="2:22" x14ac:dyDescent="0.25">
      <c r="B120" s="76"/>
      <c r="C120" s="76"/>
      <c r="D120" s="12"/>
      <c r="E120" s="12"/>
      <c r="F120" s="12"/>
      <c r="G120" s="13"/>
      <c r="H120" s="13"/>
      <c r="I120" s="13"/>
      <c r="J120" s="13"/>
      <c r="K120" s="27"/>
      <c r="L120" s="12"/>
      <c r="M120" s="29"/>
      <c r="N120" s="82"/>
      <c r="O120" s="78"/>
      <c r="P120" s="79"/>
      <c r="Q120" s="79"/>
      <c r="R120" s="79"/>
      <c r="S120" s="79"/>
      <c r="T120" s="80"/>
      <c r="V120" s="81"/>
    </row>
    <row r="121" spans="2:22" x14ac:dyDescent="0.25">
      <c r="B121" s="76"/>
      <c r="C121" s="76"/>
      <c r="D121" s="12"/>
      <c r="E121" s="12"/>
      <c r="F121" s="12"/>
      <c r="G121" s="13"/>
      <c r="H121" s="13"/>
      <c r="I121" s="13"/>
      <c r="J121" s="13"/>
      <c r="K121" s="27"/>
      <c r="L121" s="12"/>
      <c r="M121" s="29"/>
      <c r="N121" s="82"/>
      <c r="O121" s="78"/>
      <c r="P121" s="79"/>
      <c r="Q121" s="79"/>
      <c r="R121" s="79"/>
      <c r="S121" s="79"/>
      <c r="T121" s="80"/>
      <c r="V121" s="81"/>
    </row>
    <row r="122" spans="2:22" x14ac:dyDescent="0.25">
      <c r="B122" s="76"/>
      <c r="C122" s="76"/>
      <c r="D122" s="12"/>
      <c r="E122" s="12"/>
      <c r="F122" s="12"/>
      <c r="G122" s="13"/>
      <c r="H122" s="13"/>
      <c r="I122" s="13"/>
      <c r="J122" s="13"/>
      <c r="K122" s="27"/>
      <c r="L122" s="12"/>
      <c r="M122" s="29"/>
      <c r="N122" s="82"/>
      <c r="O122" s="78"/>
      <c r="P122" s="79"/>
      <c r="Q122" s="79"/>
      <c r="R122" s="79"/>
      <c r="S122" s="79"/>
      <c r="T122" s="80"/>
      <c r="V122" s="81"/>
    </row>
    <row r="123" spans="2:22" x14ac:dyDescent="0.25">
      <c r="B123" s="76"/>
      <c r="C123" s="76"/>
      <c r="D123" s="12"/>
      <c r="E123" s="12"/>
      <c r="F123" s="12"/>
      <c r="G123" s="13"/>
      <c r="H123" s="13"/>
      <c r="I123" s="13"/>
      <c r="J123" s="13"/>
      <c r="K123" s="27"/>
      <c r="L123" s="12"/>
      <c r="M123" s="29"/>
      <c r="N123" s="82"/>
      <c r="O123" s="78"/>
      <c r="P123" s="79"/>
      <c r="Q123" s="79"/>
      <c r="R123" s="79"/>
      <c r="S123" s="79"/>
      <c r="T123" s="80"/>
      <c r="V123" s="81"/>
    </row>
    <row r="124" spans="2:22" x14ac:dyDescent="0.25">
      <c r="B124" s="76"/>
      <c r="C124" s="76"/>
      <c r="D124" s="12"/>
      <c r="E124" s="12"/>
      <c r="F124" s="12"/>
      <c r="G124" s="13"/>
      <c r="H124" s="13"/>
      <c r="I124" s="13"/>
      <c r="J124" s="13"/>
      <c r="K124" s="27"/>
      <c r="L124" s="12"/>
      <c r="M124" s="29"/>
      <c r="N124" s="82"/>
      <c r="O124" s="78"/>
      <c r="P124" s="79"/>
      <c r="Q124" s="79"/>
      <c r="R124" s="79"/>
      <c r="S124" s="79"/>
      <c r="T124" s="80"/>
      <c r="V124" s="81"/>
    </row>
    <row r="125" spans="2:22" x14ac:dyDescent="0.25">
      <c r="B125" s="76"/>
      <c r="C125" s="76"/>
      <c r="D125" s="12"/>
      <c r="E125" s="12"/>
      <c r="F125" s="12"/>
      <c r="G125" s="13"/>
      <c r="H125" s="13"/>
      <c r="I125" s="13"/>
      <c r="J125" s="13"/>
      <c r="K125" s="27"/>
      <c r="L125" s="12"/>
      <c r="M125" s="29"/>
      <c r="N125" s="82"/>
      <c r="O125" s="78"/>
      <c r="P125" s="79"/>
      <c r="Q125" s="79"/>
      <c r="R125" s="79"/>
      <c r="S125" s="79"/>
      <c r="T125" s="80"/>
      <c r="V125" s="81"/>
    </row>
    <row r="126" spans="2:22" x14ac:dyDescent="0.25">
      <c r="B126" s="76"/>
      <c r="C126" s="76"/>
      <c r="D126" s="12"/>
      <c r="E126" s="12"/>
      <c r="F126" s="12"/>
      <c r="G126" s="13"/>
      <c r="H126" s="13"/>
      <c r="I126" s="13"/>
      <c r="J126" s="13"/>
      <c r="K126" s="27"/>
      <c r="L126" s="12"/>
      <c r="M126" s="29"/>
      <c r="N126" s="82"/>
      <c r="O126" s="78"/>
      <c r="P126" s="79"/>
      <c r="Q126" s="79"/>
      <c r="R126" s="79"/>
      <c r="S126" s="79"/>
      <c r="T126" s="80"/>
      <c r="V126" s="81"/>
    </row>
    <row r="127" spans="2:22" x14ac:dyDescent="0.25">
      <c r="B127" s="76"/>
      <c r="C127" s="76"/>
      <c r="D127" s="12"/>
      <c r="E127" s="12"/>
      <c r="F127" s="12"/>
      <c r="G127" s="13"/>
      <c r="H127" s="13"/>
      <c r="I127" s="13"/>
      <c r="J127" s="13"/>
      <c r="K127" s="27"/>
      <c r="L127" s="12"/>
      <c r="M127" s="29"/>
      <c r="N127" s="82"/>
      <c r="O127" s="78"/>
      <c r="P127" s="79"/>
      <c r="Q127" s="79"/>
      <c r="R127" s="79"/>
      <c r="S127" s="79"/>
      <c r="T127" s="80"/>
      <c r="V127" s="81"/>
    </row>
    <row r="128" spans="2:22" x14ac:dyDescent="0.25">
      <c r="B128" s="76"/>
      <c r="C128" s="76"/>
      <c r="D128" s="12"/>
      <c r="E128" s="12"/>
      <c r="F128" s="12"/>
      <c r="G128" s="13"/>
      <c r="H128" s="13"/>
      <c r="I128" s="13"/>
      <c r="J128" s="13"/>
      <c r="K128" s="27"/>
      <c r="L128" s="12"/>
      <c r="M128" s="29"/>
      <c r="N128" s="82"/>
      <c r="O128" s="78"/>
      <c r="P128" s="79"/>
      <c r="Q128" s="79"/>
      <c r="R128" s="79"/>
      <c r="S128" s="79"/>
      <c r="T128" s="80"/>
      <c r="V128" s="81"/>
    </row>
    <row r="129" spans="2:22" x14ac:dyDescent="0.25">
      <c r="B129" s="76"/>
      <c r="C129" s="76"/>
      <c r="D129" s="12"/>
      <c r="E129" s="12"/>
      <c r="F129" s="12"/>
      <c r="G129" s="13"/>
      <c r="H129" s="13"/>
      <c r="I129" s="13"/>
      <c r="J129" s="13"/>
      <c r="K129" s="27"/>
      <c r="L129" s="12"/>
      <c r="M129" s="29"/>
      <c r="N129" s="82"/>
      <c r="O129" s="78"/>
      <c r="P129" s="79"/>
      <c r="Q129" s="79"/>
      <c r="R129" s="79"/>
      <c r="S129" s="79"/>
      <c r="T129" s="80"/>
      <c r="V129" s="81"/>
    </row>
    <row r="130" spans="2:22" x14ac:dyDescent="0.25">
      <c r="B130" s="76"/>
      <c r="C130" s="76"/>
      <c r="D130" s="12"/>
      <c r="E130" s="12"/>
      <c r="F130" s="12"/>
      <c r="G130" s="13"/>
      <c r="H130" s="13"/>
      <c r="I130" s="13"/>
      <c r="J130" s="13"/>
      <c r="K130" s="27"/>
      <c r="L130" s="12"/>
      <c r="M130" s="29"/>
      <c r="N130" s="82"/>
      <c r="O130" s="78"/>
      <c r="P130" s="79"/>
      <c r="Q130" s="79"/>
      <c r="R130" s="79"/>
      <c r="S130" s="79"/>
      <c r="T130" s="80"/>
      <c r="V130" s="81"/>
    </row>
    <row r="131" spans="2:22" x14ac:dyDescent="0.25">
      <c r="B131" s="76"/>
      <c r="C131" s="76"/>
      <c r="D131" s="12"/>
      <c r="E131" s="12"/>
      <c r="F131" s="12"/>
      <c r="G131" s="13"/>
      <c r="H131" s="13"/>
      <c r="I131" s="13"/>
      <c r="J131" s="13"/>
      <c r="K131" s="27"/>
      <c r="L131" s="12"/>
      <c r="M131" s="29"/>
      <c r="N131" s="82"/>
      <c r="O131" s="78"/>
      <c r="P131" s="79"/>
      <c r="Q131" s="79"/>
      <c r="R131" s="79"/>
      <c r="S131" s="79"/>
      <c r="T131" s="80"/>
      <c r="V131" s="81"/>
    </row>
    <row r="132" spans="2:22" x14ac:dyDescent="0.25">
      <c r="B132" s="706" t="s">
        <v>0</v>
      </c>
      <c r="C132" s="706"/>
      <c r="D132" s="706"/>
      <c r="E132" s="706"/>
      <c r="F132" s="706"/>
      <c r="G132" s="706"/>
      <c r="H132" s="706"/>
      <c r="I132" s="706"/>
      <c r="J132" s="706"/>
      <c r="K132" s="706"/>
      <c r="L132" s="706"/>
      <c r="M132" s="706"/>
      <c r="N132" s="706"/>
      <c r="O132" s="706"/>
      <c r="P132" s="706"/>
      <c r="Q132" s="706"/>
      <c r="R132" s="706"/>
      <c r="S132" s="706"/>
      <c r="T132" s="706"/>
      <c r="U132" s="706"/>
      <c r="V132" s="706"/>
    </row>
    <row r="133" spans="2:22" x14ac:dyDescent="0.25">
      <c r="B133" s="713" t="s">
        <v>1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3"/>
      <c r="P133" s="713"/>
      <c r="Q133" s="713"/>
      <c r="R133" s="713"/>
      <c r="S133" s="713"/>
      <c r="T133" s="713"/>
      <c r="U133" s="713"/>
      <c r="V133" s="713"/>
    </row>
    <row r="134" spans="2:22" x14ac:dyDescent="0.25">
      <c r="B134" s="713" t="s">
        <v>2</v>
      </c>
      <c r="C134" s="713"/>
      <c r="D134" s="713"/>
      <c r="E134" s="713"/>
      <c r="F134" s="713"/>
      <c r="G134" s="713"/>
      <c r="H134" s="713"/>
      <c r="I134" s="713"/>
      <c r="J134" s="713"/>
      <c r="K134" s="713"/>
      <c r="L134" s="713"/>
      <c r="M134" s="713"/>
      <c r="N134" s="713"/>
      <c r="O134" s="713"/>
      <c r="P134" s="713"/>
      <c r="Q134" s="713"/>
      <c r="R134" s="713"/>
      <c r="S134" s="713"/>
      <c r="T134" s="713"/>
      <c r="U134" s="713"/>
      <c r="V134" s="713"/>
    </row>
    <row r="135" spans="2:22" x14ac:dyDescent="0.25">
      <c r="B135" s="713" t="s">
        <v>3</v>
      </c>
      <c r="C135" s="713"/>
      <c r="D135" s="713"/>
      <c r="E135" s="713"/>
      <c r="F135" s="713"/>
      <c r="G135" s="713"/>
      <c r="H135" s="713"/>
      <c r="I135" s="713"/>
      <c r="J135" s="713"/>
      <c r="K135" s="713"/>
      <c r="L135" s="713"/>
      <c r="M135" s="713"/>
      <c r="N135" s="713"/>
      <c r="O135" s="713"/>
      <c r="P135" s="713"/>
      <c r="Q135" s="713"/>
      <c r="R135" s="713"/>
      <c r="S135" s="713"/>
      <c r="T135" s="713"/>
      <c r="U135" s="713"/>
      <c r="V135" s="713"/>
    </row>
    <row r="136" spans="2:22" x14ac:dyDescent="0.25">
      <c r="B136" s="713" t="s">
        <v>494</v>
      </c>
      <c r="C136" s="713"/>
      <c r="D136" s="713"/>
      <c r="E136" s="713"/>
      <c r="F136" s="713"/>
      <c r="G136" s="713"/>
      <c r="H136" s="713"/>
      <c r="I136" s="713"/>
      <c r="J136" s="713"/>
      <c r="K136" s="713"/>
      <c r="L136" s="713"/>
      <c r="M136" s="713"/>
      <c r="N136" s="713"/>
      <c r="O136" s="713"/>
      <c r="P136" s="713"/>
      <c r="Q136" s="713"/>
      <c r="R136" s="713"/>
      <c r="S136" s="713"/>
      <c r="T136" s="713"/>
      <c r="U136" s="713"/>
      <c r="V136" s="713"/>
    </row>
    <row r="137" spans="2:22" x14ac:dyDescent="0.25">
      <c r="B137" s="714" t="s">
        <v>4</v>
      </c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714"/>
    </row>
    <row r="138" spans="2:22" x14ac:dyDescent="0.25">
      <c r="B138" s="706" t="s">
        <v>80</v>
      </c>
      <c r="C138" s="706"/>
      <c r="D138" s="706"/>
      <c r="E138" s="706"/>
      <c r="F138" s="706"/>
      <c r="G138" s="706"/>
      <c r="H138" s="706"/>
      <c r="I138" s="706"/>
      <c r="J138" s="706"/>
      <c r="K138" s="706"/>
      <c r="L138" s="706"/>
      <c r="M138" s="706"/>
      <c r="N138" s="706"/>
      <c r="O138" s="706"/>
      <c r="P138" s="706"/>
      <c r="Q138" s="706"/>
      <c r="R138" s="706"/>
      <c r="S138" s="706"/>
      <c r="T138" s="706"/>
      <c r="U138" s="706"/>
      <c r="V138" s="706"/>
    </row>
    <row r="139" spans="2:22" ht="18.75" thickBot="1" x14ac:dyDescent="0.3">
      <c r="B139" s="2"/>
      <c r="C139" s="2"/>
      <c r="D139" s="3"/>
      <c r="E139" s="3"/>
      <c r="F139" s="3"/>
      <c r="G139" s="3"/>
      <c r="H139" s="3"/>
      <c r="I139" s="3"/>
      <c r="J139" s="3"/>
      <c r="K139" s="3"/>
      <c r="L139" s="4"/>
      <c r="M139" s="3"/>
      <c r="N139" s="3"/>
      <c r="O139" s="3"/>
      <c r="P139" s="3"/>
      <c r="Q139" s="3"/>
      <c r="R139" s="3"/>
      <c r="S139" s="3"/>
      <c r="T139" s="2"/>
      <c r="U139" s="2"/>
      <c r="V139" s="2"/>
    </row>
    <row r="140" spans="2:22" ht="15.75" thickTop="1" x14ac:dyDescent="0.25">
      <c r="B140" s="698" t="s">
        <v>6</v>
      </c>
      <c r="C140" s="700" t="s">
        <v>7</v>
      </c>
      <c r="D140" s="702" t="s">
        <v>8</v>
      </c>
      <c r="E140" s="702" t="s">
        <v>177</v>
      </c>
      <c r="F140" s="702" t="s">
        <v>178</v>
      </c>
      <c r="G140" s="702" t="s">
        <v>9</v>
      </c>
      <c r="H140" s="702" t="s">
        <v>10</v>
      </c>
      <c r="I140" s="312"/>
      <c r="J140" s="702" t="s">
        <v>179</v>
      </c>
      <c r="K140" s="702" t="s">
        <v>11</v>
      </c>
      <c r="L140" s="700" t="s">
        <v>12</v>
      </c>
      <c r="M140" s="704" t="s">
        <v>13</v>
      </c>
      <c r="N140" s="704" t="s">
        <v>14</v>
      </c>
      <c r="O140" s="704" t="s">
        <v>15</v>
      </c>
      <c r="P140" s="715" t="s">
        <v>16</v>
      </c>
      <c r="Q140" s="716"/>
      <c r="R140" s="716"/>
      <c r="S140" s="717"/>
      <c r="T140" s="721" t="s">
        <v>17</v>
      </c>
      <c r="U140" s="722"/>
      <c r="V140" s="708" t="s">
        <v>18</v>
      </c>
    </row>
    <row r="141" spans="2:22" x14ac:dyDescent="0.25">
      <c r="B141" s="699"/>
      <c r="C141" s="701"/>
      <c r="D141" s="703"/>
      <c r="E141" s="765"/>
      <c r="F141" s="765"/>
      <c r="G141" s="703"/>
      <c r="H141" s="703"/>
      <c r="I141" s="313"/>
      <c r="J141" s="765"/>
      <c r="K141" s="703"/>
      <c r="L141" s="701"/>
      <c r="M141" s="705"/>
      <c r="N141" s="705"/>
      <c r="O141" s="705"/>
      <c r="P141" s="718"/>
      <c r="Q141" s="719"/>
      <c r="R141" s="719"/>
      <c r="S141" s="720"/>
      <c r="T141" s="723"/>
      <c r="U141" s="724"/>
      <c r="V141" s="709"/>
    </row>
    <row r="142" spans="2:22" ht="48" x14ac:dyDescent="0.25">
      <c r="B142" s="699"/>
      <c r="C142" s="701"/>
      <c r="D142" s="703"/>
      <c r="E142" s="765"/>
      <c r="F142" s="765"/>
      <c r="G142" s="703"/>
      <c r="H142" s="703"/>
      <c r="I142" s="313" t="s">
        <v>180</v>
      </c>
      <c r="J142" s="765"/>
      <c r="K142" s="703"/>
      <c r="L142" s="701"/>
      <c r="M142" s="705"/>
      <c r="N142" s="705"/>
      <c r="O142" s="705"/>
      <c r="P142" s="738" t="s">
        <v>19</v>
      </c>
      <c r="Q142" s="738" t="s">
        <v>20</v>
      </c>
      <c r="R142" s="738" t="s">
        <v>21</v>
      </c>
      <c r="S142" s="738" t="s">
        <v>22</v>
      </c>
      <c r="T142" s="740" t="s">
        <v>23</v>
      </c>
      <c r="U142" s="740" t="s">
        <v>24</v>
      </c>
      <c r="V142" s="709"/>
    </row>
    <row r="143" spans="2:22" ht="15.75" thickBot="1" x14ac:dyDescent="0.3">
      <c r="B143" s="727"/>
      <c r="C143" s="725"/>
      <c r="D143" s="707"/>
      <c r="E143" s="766"/>
      <c r="F143" s="766"/>
      <c r="G143" s="707"/>
      <c r="H143" s="707"/>
      <c r="I143" s="314"/>
      <c r="J143" s="766"/>
      <c r="K143" s="707"/>
      <c r="L143" s="725"/>
      <c r="M143" s="696"/>
      <c r="N143" s="696"/>
      <c r="O143" s="696"/>
      <c r="P143" s="739"/>
      <c r="Q143" s="739"/>
      <c r="R143" s="739"/>
      <c r="S143" s="739"/>
      <c r="T143" s="741"/>
      <c r="U143" s="741"/>
      <c r="V143" s="710"/>
    </row>
    <row r="144" spans="2:22" ht="252.75" thickBot="1" x14ac:dyDescent="0.3">
      <c r="B144" s="55">
        <v>1</v>
      </c>
      <c r="C144" s="56">
        <v>26101</v>
      </c>
      <c r="D144" s="174" t="s">
        <v>380</v>
      </c>
      <c r="E144" s="318" t="s">
        <v>489</v>
      </c>
      <c r="F144" s="319" t="s">
        <v>182</v>
      </c>
      <c r="G144" s="5">
        <v>9</v>
      </c>
      <c r="H144" s="164" t="s">
        <v>181</v>
      </c>
      <c r="I144" s="5">
        <v>287</v>
      </c>
      <c r="J144" s="320" t="s">
        <v>524</v>
      </c>
      <c r="K144" s="584">
        <v>4091</v>
      </c>
      <c r="L144" s="174" t="s">
        <v>81</v>
      </c>
      <c r="M144" s="149">
        <v>22</v>
      </c>
      <c r="N144" s="179">
        <v>90000</v>
      </c>
      <c r="O144" s="345" t="s">
        <v>183</v>
      </c>
      <c r="P144" s="58">
        <v>0.25</v>
      </c>
      <c r="Q144" s="58">
        <v>0.25</v>
      </c>
      <c r="R144" s="58">
        <v>0.25</v>
      </c>
      <c r="S144" s="58">
        <v>0.25</v>
      </c>
      <c r="T144" s="59" t="s">
        <v>514</v>
      </c>
      <c r="U144" s="60"/>
      <c r="V144" s="287" t="s">
        <v>525</v>
      </c>
    </row>
    <row r="145" spans="11:14" ht="15.75" thickTop="1" x14ac:dyDescent="0.25">
      <c r="L145" s="62"/>
    </row>
    <row r="146" spans="11:14" x14ac:dyDescent="0.25">
      <c r="L146" s="62"/>
      <c r="N146" s="61"/>
    </row>
    <row r="147" spans="11:14" x14ac:dyDescent="0.25">
      <c r="L147" s="62"/>
      <c r="N147" s="61">
        <f>SUM(N144:N146)</f>
        <v>90000</v>
      </c>
    </row>
    <row r="148" spans="11:14" x14ac:dyDescent="0.25">
      <c r="L148" s="62"/>
    </row>
    <row r="149" spans="11:14" x14ac:dyDescent="0.25">
      <c r="L149" s="62"/>
    </row>
    <row r="150" spans="11:14" x14ac:dyDescent="0.25">
      <c r="K150" s="61"/>
      <c r="L150" s="62"/>
    </row>
    <row r="151" spans="11:14" x14ac:dyDescent="0.25">
      <c r="L151" s="62"/>
    </row>
    <row r="152" spans="11:14" x14ac:dyDescent="0.25">
      <c r="L152" s="62"/>
    </row>
    <row r="153" spans="11:14" x14ac:dyDescent="0.25">
      <c r="L153" s="62"/>
    </row>
    <row r="154" spans="11:14" x14ac:dyDescent="0.25">
      <c r="L154" s="62"/>
    </row>
    <row r="155" spans="11:14" x14ac:dyDescent="0.25">
      <c r="L155" s="62"/>
    </row>
    <row r="156" spans="11:14" x14ac:dyDescent="0.25">
      <c r="L156" s="62"/>
    </row>
    <row r="157" spans="11:14" x14ac:dyDescent="0.25">
      <c r="L157" s="62"/>
    </row>
    <row r="158" spans="11:14" x14ac:dyDescent="0.25">
      <c r="L158" s="62"/>
    </row>
    <row r="159" spans="11:14" x14ac:dyDescent="0.25">
      <c r="L159" s="62"/>
    </row>
    <row r="160" spans="11:14" x14ac:dyDescent="0.25">
      <c r="L160" s="62"/>
    </row>
    <row r="161" spans="2:22" x14ac:dyDescent="0.25">
      <c r="L161" s="62"/>
    </row>
    <row r="162" spans="2:22" x14ac:dyDescent="0.25">
      <c r="L162" s="62"/>
    </row>
    <row r="163" spans="2:22" x14ac:dyDescent="0.25">
      <c r="L163" s="62"/>
    </row>
    <row r="164" spans="2:22" x14ac:dyDescent="0.25">
      <c r="L164" s="62"/>
    </row>
    <row r="165" spans="2:22" x14ac:dyDescent="0.25">
      <c r="L165" s="62"/>
    </row>
    <row r="166" spans="2:22" x14ac:dyDescent="0.25">
      <c r="L166" s="62"/>
    </row>
    <row r="167" spans="2:22" x14ac:dyDescent="0.25">
      <c r="L167" s="62"/>
    </row>
    <row r="168" spans="2:22" x14ac:dyDescent="0.25">
      <c r="L168" s="62"/>
    </row>
    <row r="169" spans="2:22" x14ac:dyDescent="0.25">
      <c r="L169" s="62"/>
    </row>
    <row r="170" spans="2:22" x14ac:dyDescent="0.25">
      <c r="L170" s="62"/>
    </row>
    <row r="171" spans="2:22" x14ac:dyDescent="0.25">
      <c r="L171" s="62"/>
    </row>
    <row r="172" spans="2:22" x14ac:dyDescent="0.25">
      <c r="B172" s="706" t="s">
        <v>0</v>
      </c>
      <c r="C172" s="706"/>
      <c r="D172" s="706"/>
      <c r="E172" s="706"/>
      <c r="F172" s="706"/>
      <c r="G172" s="706"/>
      <c r="H172" s="706"/>
      <c r="I172" s="706"/>
      <c r="J172" s="706"/>
      <c r="K172" s="706"/>
      <c r="L172" s="706"/>
      <c r="M172" s="706"/>
      <c r="N172" s="706"/>
      <c r="O172" s="706"/>
      <c r="P172" s="706"/>
      <c r="Q172" s="706"/>
      <c r="R172" s="706"/>
      <c r="S172" s="706"/>
      <c r="T172" s="706"/>
      <c r="U172" s="706"/>
      <c r="V172" s="706"/>
    </row>
    <row r="173" spans="2:22" x14ac:dyDescent="0.25">
      <c r="B173" s="713" t="s">
        <v>1</v>
      </c>
      <c r="C173" s="713"/>
      <c r="D173" s="713"/>
      <c r="E173" s="713"/>
      <c r="F173" s="713"/>
      <c r="G173" s="713"/>
      <c r="H173" s="713"/>
      <c r="I173" s="713"/>
      <c r="J173" s="713"/>
      <c r="K173" s="713"/>
      <c r="L173" s="713"/>
      <c r="M173" s="713"/>
      <c r="N173" s="713"/>
      <c r="O173" s="713"/>
      <c r="P173" s="713"/>
      <c r="Q173" s="713"/>
      <c r="R173" s="713"/>
      <c r="S173" s="713"/>
      <c r="T173" s="713"/>
      <c r="U173" s="713"/>
      <c r="V173" s="713"/>
    </row>
    <row r="174" spans="2:22" x14ac:dyDescent="0.25">
      <c r="B174" s="713" t="s">
        <v>2</v>
      </c>
      <c r="C174" s="713"/>
      <c r="D174" s="713"/>
      <c r="E174" s="713"/>
      <c r="F174" s="713"/>
      <c r="G174" s="713"/>
      <c r="H174" s="713"/>
      <c r="I174" s="713"/>
      <c r="J174" s="713"/>
      <c r="K174" s="713"/>
      <c r="L174" s="713"/>
      <c r="M174" s="713"/>
      <c r="N174" s="713"/>
      <c r="O174" s="713"/>
      <c r="P174" s="713"/>
      <c r="Q174" s="713"/>
      <c r="R174" s="713"/>
      <c r="S174" s="713"/>
      <c r="T174" s="713"/>
      <c r="U174" s="713"/>
      <c r="V174" s="713"/>
    </row>
    <row r="175" spans="2:22" x14ac:dyDescent="0.25">
      <c r="B175" s="713" t="s">
        <v>3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3"/>
      <c r="P175" s="713"/>
      <c r="Q175" s="713"/>
      <c r="R175" s="713"/>
      <c r="S175" s="713"/>
      <c r="T175" s="713"/>
      <c r="U175" s="713"/>
      <c r="V175" s="713"/>
    </row>
    <row r="176" spans="2:22" x14ac:dyDescent="0.25">
      <c r="B176" s="713" t="s">
        <v>494</v>
      </c>
      <c r="C176" s="713"/>
      <c r="D176" s="713"/>
      <c r="E176" s="713"/>
      <c r="F176" s="713"/>
      <c r="G176" s="713"/>
      <c r="H176" s="713"/>
      <c r="I176" s="713"/>
      <c r="J176" s="713"/>
      <c r="K176" s="713"/>
      <c r="L176" s="713"/>
      <c r="M176" s="713"/>
      <c r="N176" s="713"/>
      <c r="O176" s="713"/>
      <c r="P176" s="713"/>
      <c r="Q176" s="713"/>
      <c r="R176" s="713"/>
      <c r="S176" s="713"/>
      <c r="T176" s="713"/>
      <c r="U176" s="713"/>
      <c r="V176" s="713"/>
    </row>
    <row r="177" spans="2:22" x14ac:dyDescent="0.25">
      <c r="B177" s="726" t="s">
        <v>4</v>
      </c>
      <c r="C177" s="726"/>
      <c r="D177" s="726"/>
      <c r="E177" s="726"/>
      <c r="F177" s="726"/>
      <c r="G177" s="726"/>
      <c r="H177" s="726"/>
      <c r="I177" s="726"/>
      <c r="J177" s="726"/>
      <c r="K177" s="726"/>
      <c r="L177" s="726"/>
      <c r="M177" s="726"/>
      <c r="N177" s="726"/>
      <c r="O177" s="726"/>
      <c r="P177" s="726"/>
      <c r="Q177" s="726"/>
      <c r="R177" s="726"/>
      <c r="S177" s="726"/>
      <c r="T177" s="726"/>
      <c r="U177" s="726"/>
      <c r="V177" s="726"/>
    </row>
    <row r="178" spans="2:22" x14ac:dyDescent="0.25">
      <c r="B178" s="697" t="s">
        <v>185</v>
      </c>
      <c r="C178" s="697"/>
      <c r="D178" s="697"/>
      <c r="E178" s="697"/>
      <c r="F178" s="697"/>
      <c r="G178" s="697"/>
      <c r="H178" s="697"/>
      <c r="I178" s="697"/>
      <c r="J178" s="697"/>
      <c r="K178" s="697"/>
      <c r="L178" s="697"/>
      <c r="M178" s="697"/>
      <c r="N178" s="697"/>
      <c r="O178" s="697"/>
      <c r="P178" s="697"/>
      <c r="Q178" s="697"/>
      <c r="R178" s="697"/>
      <c r="S178" s="697"/>
      <c r="T178" s="697"/>
      <c r="U178" s="697"/>
      <c r="V178" s="697"/>
    </row>
    <row r="179" spans="2:22" ht="18.75" thickBot="1" x14ac:dyDescent="0.3">
      <c r="B179" s="2"/>
      <c r="C179" s="2"/>
      <c r="D179" s="3"/>
      <c r="E179" s="3"/>
      <c r="F179" s="3"/>
      <c r="G179" s="3"/>
      <c r="H179" s="3"/>
      <c r="I179" s="3"/>
      <c r="J179" s="3"/>
      <c r="K179" s="3"/>
      <c r="L179" s="4"/>
      <c r="M179" s="3"/>
      <c r="N179" s="3"/>
      <c r="O179" s="3"/>
      <c r="P179" s="3"/>
      <c r="Q179" s="3"/>
      <c r="R179" s="3"/>
      <c r="S179" s="3"/>
      <c r="T179" s="2"/>
      <c r="U179" s="2"/>
      <c r="V179" s="2"/>
    </row>
    <row r="180" spans="2:22" ht="15.75" thickTop="1" x14ac:dyDescent="0.25">
      <c r="B180" s="698" t="s">
        <v>6</v>
      </c>
      <c r="C180" s="700" t="s">
        <v>7</v>
      </c>
      <c r="D180" s="702" t="s">
        <v>8</v>
      </c>
      <c r="E180" s="702" t="s">
        <v>177</v>
      </c>
      <c r="F180" s="702" t="s">
        <v>178</v>
      </c>
      <c r="G180" s="702" t="s">
        <v>9</v>
      </c>
      <c r="H180" s="702" t="s">
        <v>10</v>
      </c>
      <c r="I180" s="312"/>
      <c r="J180" s="702" t="s">
        <v>179</v>
      </c>
      <c r="K180" s="702" t="s">
        <v>11</v>
      </c>
      <c r="L180" s="700" t="s">
        <v>12</v>
      </c>
      <c r="M180" s="704" t="s">
        <v>13</v>
      </c>
      <c r="N180" s="704" t="s">
        <v>14</v>
      </c>
      <c r="O180" s="704" t="s">
        <v>15</v>
      </c>
      <c r="P180" s="715" t="s">
        <v>16</v>
      </c>
      <c r="Q180" s="716"/>
      <c r="R180" s="716"/>
      <c r="S180" s="717"/>
      <c r="T180" s="721" t="s">
        <v>17</v>
      </c>
      <c r="U180" s="722"/>
      <c r="V180" s="708" t="s">
        <v>18</v>
      </c>
    </row>
    <row r="181" spans="2:22" x14ac:dyDescent="0.25">
      <c r="B181" s="699"/>
      <c r="C181" s="701"/>
      <c r="D181" s="703"/>
      <c r="E181" s="765"/>
      <c r="F181" s="765"/>
      <c r="G181" s="703"/>
      <c r="H181" s="703"/>
      <c r="I181" s="313"/>
      <c r="J181" s="765"/>
      <c r="K181" s="703"/>
      <c r="L181" s="701"/>
      <c r="M181" s="705"/>
      <c r="N181" s="705"/>
      <c r="O181" s="705"/>
      <c r="P181" s="718"/>
      <c r="Q181" s="719"/>
      <c r="R181" s="719"/>
      <c r="S181" s="720"/>
      <c r="T181" s="723"/>
      <c r="U181" s="724"/>
      <c r="V181" s="709"/>
    </row>
    <row r="182" spans="2:22" ht="48" x14ac:dyDescent="0.25">
      <c r="B182" s="699"/>
      <c r="C182" s="701"/>
      <c r="D182" s="703"/>
      <c r="E182" s="765"/>
      <c r="F182" s="765"/>
      <c r="G182" s="703"/>
      <c r="H182" s="703"/>
      <c r="I182" s="313" t="s">
        <v>180</v>
      </c>
      <c r="J182" s="765"/>
      <c r="K182" s="703"/>
      <c r="L182" s="701"/>
      <c r="M182" s="705"/>
      <c r="N182" s="705"/>
      <c r="O182" s="705"/>
      <c r="P182" s="738" t="s">
        <v>19</v>
      </c>
      <c r="Q182" s="738" t="s">
        <v>20</v>
      </c>
      <c r="R182" s="738" t="s">
        <v>21</v>
      </c>
      <c r="S182" s="738" t="s">
        <v>22</v>
      </c>
      <c r="T182" s="740" t="s">
        <v>23</v>
      </c>
      <c r="U182" s="740" t="s">
        <v>24</v>
      </c>
      <c r="V182" s="709"/>
    </row>
    <row r="183" spans="2:22" ht="15.75" thickBot="1" x14ac:dyDescent="0.3">
      <c r="B183" s="727"/>
      <c r="C183" s="701"/>
      <c r="D183" s="703"/>
      <c r="E183" s="765"/>
      <c r="F183" s="765"/>
      <c r="G183" s="703"/>
      <c r="H183" s="703"/>
      <c r="I183" s="313"/>
      <c r="J183" s="765"/>
      <c r="K183" s="703"/>
      <c r="L183" s="701"/>
      <c r="M183" s="705"/>
      <c r="N183" s="705"/>
      <c r="O183" s="705"/>
      <c r="P183" s="711"/>
      <c r="Q183" s="711"/>
      <c r="R183" s="711"/>
      <c r="S183" s="711"/>
      <c r="T183" s="695"/>
      <c r="U183" s="695"/>
      <c r="V183" s="709"/>
    </row>
    <row r="184" spans="2:22" ht="252" customHeight="1" x14ac:dyDescent="0.25">
      <c r="B184" s="198">
        <v>3</v>
      </c>
      <c r="C184" s="674">
        <v>27201</v>
      </c>
      <c r="D184" s="186" t="s">
        <v>503</v>
      </c>
      <c r="E184" s="321" t="s">
        <v>489</v>
      </c>
      <c r="F184" s="322" t="s">
        <v>182</v>
      </c>
      <c r="G184" s="7">
        <v>9</v>
      </c>
      <c r="H184" s="7" t="s">
        <v>181</v>
      </c>
      <c r="I184" s="5">
        <v>287</v>
      </c>
      <c r="J184" s="791" t="s">
        <v>524</v>
      </c>
      <c r="K184" s="109">
        <v>40</v>
      </c>
      <c r="L184" s="176" t="s">
        <v>31</v>
      </c>
      <c r="M184" s="121">
        <v>80</v>
      </c>
      <c r="N184" s="125">
        <f t="shared" ref="N184:N185" si="2">M184*K184</f>
        <v>3200</v>
      </c>
      <c r="O184" s="777"/>
      <c r="P184" s="19">
        <v>0</v>
      </c>
      <c r="Q184" s="19">
        <v>0</v>
      </c>
      <c r="R184" s="19">
        <v>0</v>
      </c>
      <c r="S184" s="19">
        <v>1</v>
      </c>
      <c r="T184" s="45" t="s">
        <v>514</v>
      </c>
      <c r="U184" s="21" t="s">
        <v>99</v>
      </c>
      <c r="V184" s="780" t="s">
        <v>525</v>
      </c>
    </row>
    <row r="185" spans="2:22" x14ac:dyDescent="0.25">
      <c r="B185" s="198">
        <v>5</v>
      </c>
      <c r="C185" s="212">
        <v>27201</v>
      </c>
      <c r="D185" s="186" t="s">
        <v>383</v>
      </c>
      <c r="E185" s="318" t="s">
        <v>489</v>
      </c>
      <c r="F185" s="319" t="s">
        <v>182</v>
      </c>
      <c r="G185" s="5">
        <v>9</v>
      </c>
      <c r="H185" s="7" t="s">
        <v>181</v>
      </c>
      <c r="I185" s="5">
        <v>287</v>
      </c>
      <c r="J185" s="791"/>
      <c r="K185" s="109">
        <v>4</v>
      </c>
      <c r="L185" s="176" t="s">
        <v>31</v>
      </c>
      <c r="M185" s="121">
        <v>380</v>
      </c>
      <c r="N185" s="125">
        <f t="shared" si="2"/>
        <v>1520</v>
      </c>
      <c r="O185" s="778"/>
      <c r="P185" s="19">
        <v>0</v>
      </c>
      <c r="Q185" s="19">
        <v>0</v>
      </c>
      <c r="R185" s="19">
        <v>0</v>
      </c>
      <c r="S185" s="19">
        <v>1</v>
      </c>
      <c r="T185" s="45" t="s">
        <v>514</v>
      </c>
      <c r="U185" s="21" t="s">
        <v>99</v>
      </c>
      <c r="V185" s="781"/>
    </row>
    <row r="186" spans="2:22" x14ac:dyDescent="0.25">
      <c r="B186" s="423">
        <v>9</v>
      </c>
      <c r="C186" s="212">
        <v>27201</v>
      </c>
      <c r="D186" s="186" t="s">
        <v>505</v>
      </c>
      <c r="E186" s="318" t="s">
        <v>489</v>
      </c>
      <c r="F186" s="319" t="s">
        <v>182</v>
      </c>
      <c r="G186" s="5">
        <v>9</v>
      </c>
      <c r="H186" s="7" t="s">
        <v>181</v>
      </c>
      <c r="I186" s="5">
        <v>287</v>
      </c>
      <c r="J186" s="792"/>
      <c r="K186" s="109">
        <v>6</v>
      </c>
      <c r="L186" s="176" t="s">
        <v>39</v>
      </c>
      <c r="M186" s="121">
        <v>45</v>
      </c>
      <c r="N186" s="125">
        <v>280</v>
      </c>
      <c r="O186" s="779"/>
      <c r="P186" s="19">
        <v>0</v>
      </c>
      <c r="Q186" s="19">
        <v>0</v>
      </c>
      <c r="R186" s="19">
        <v>0</v>
      </c>
      <c r="S186" s="19">
        <v>1</v>
      </c>
      <c r="T186" s="45" t="s">
        <v>514</v>
      </c>
      <c r="U186" s="21" t="s">
        <v>99</v>
      </c>
      <c r="V186" s="782"/>
    </row>
    <row r="187" spans="2:22" x14ac:dyDescent="0.25">
      <c r="L187" s="62"/>
      <c r="N187" s="114"/>
    </row>
    <row r="188" spans="2:22" x14ac:dyDescent="0.25">
      <c r="L188" s="62"/>
    </row>
    <row r="189" spans="2:22" x14ac:dyDescent="0.25">
      <c r="L189" s="62"/>
      <c r="N189" s="61">
        <f>SUM(N184:N188)</f>
        <v>5000</v>
      </c>
    </row>
    <row r="190" spans="2:22" x14ac:dyDescent="0.25">
      <c r="L190" s="62"/>
    </row>
    <row r="191" spans="2:22" x14ac:dyDescent="0.25">
      <c r="L191" s="62"/>
    </row>
    <row r="192" spans="2:22" x14ac:dyDescent="0.25">
      <c r="L192" s="62"/>
    </row>
    <row r="193" spans="2:22" x14ac:dyDescent="0.25">
      <c r="L193" s="62"/>
    </row>
    <row r="194" spans="2:22" x14ac:dyDescent="0.25">
      <c r="L194" s="62"/>
    </row>
    <row r="195" spans="2:22" x14ac:dyDescent="0.25">
      <c r="L195" s="62"/>
    </row>
    <row r="196" spans="2:22" x14ac:dyDescent="0.25">
      <c r="L196" s="62"/>
    </row>
    <row r="197" spans="2:22" x14ac:dyDescent="0.25">
      <c r="L197" s="62"/>
    </row>
    <row r="198" spans="2:22" x14ac:dyDescent="0.25">
      <c r="L198" s="62"/>
    </row>
    <row r="199" spans="2:22" x14ac:dyDescent="0.25">
      <c r="L199" s="62"/>
    </row>
    <row r="200" spans="2:22" x14ac:dyDescent="0.25">
      <c r="L200" s="62"/>
    </row>
    <row r="201" spans="2:22" x14ac:dyDescent="0.25">
      <c r="L201" s="62"/>
    </row>
    <row r="202" spans="2:22" x14ac:dyDescent="0.25">
      <c r="L202" s="62"/>
    </row>
    <row r="203" spans="2:22" x14ac:dyDescent="0.25">
      <c r="L203" s="62"/>
    </row>
    <row r="204" spans="2:22" x14ac:dyDescent="0.25">
      <c r="L204" s="62"/>
    </row>
    <row r="205" spans="2:22" x14ac:dyDescent="0.25">
      <c r="B205" s="706" t="s">
        <v>0</v>
      </c>
      <c r="C205" s="706"/>
      <c r="D205" s="706"/>
      <c r="E205" s="706"/>
      <c r="F205" s="706"/>
      <c r="G205" s="706"/>
      <c r="H205" s="706"/>
      <c r="I205" s="706"/>
      <c r="J205" s="706"/>
      <c r="K205" s="706"/>
      <c r="L205" s="706"/>
      <c r="M205" s="706"/>
      <c r="N205" s="706"/>
      <c r="O205" s="706"/>
      <c r="P205" s="706"/>
      <c r="Q205" s="706"/>
      <c r="R205" s="706"/>
      <c r="S205" s="706"/>
      <c r="T205" s="706"/>
      <c r="U205" s="706"/>
      <c r="V205" s="706"/>
    </row>
    <row r="206" spans="2:22" x14ac:dyDescent="0.25">
      <c r="B206" s="713" t="s">
        <v>1</v>
      </c>
      <c r="C206" s="713"/>
      <c r="D206" s="713"/>
      <c r="E206" s="713"/>
      <c r="F206" s="713"/>
      <c r="G206" s="713"/>
      <c r="H206" s="713"/>
      <c r="I206" s="713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T206" s="713"/>
      <c r="U206" s="713"/>
      <c r="V206" s="713"/>
    </row>
    <row r="207" spans="2:22" x14ac:dyDescent="0.25">
      <c r="B207" s="713" t="s">
        <v>2</v>
      </c>
      <c r="C207" s="713"/>
      <c r="D207" s="713"/>
      <c r="E207" s="713"/>
      <c r="F207" s="713"/>
      <c r="G207" s="713"/>
      <c r="H207" s="713"/>
      <c r="I207" s="713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T207" s="713"/>
      <c r="U207" s="713"/>
      <c r="V207" s="713"/>
    </row>
    <row r="208" spans="2:22" x14ac:dyDescent="0.25">
      <c r="B208" s="713" t="s">
        <v>3</v>
      </c>
      <c r="C208" s="713"/>
      <c r="D208" s="713"/>
      <c r="E208" s="713"/>
      <c r="F208" s="713"/>
      <c r="G208" s="713"/>
      <c r="H208" s="713"/>
      <c r="I208" s="713"/>
      <c r="J208" s="713"/>
      <c r="K208" s="713"/>
      <c r="L208" s="713"/>
      <c r="M208" s="713"/>
      <c r="N208" s="713"/>
      <c r="O208" s="713"/>
      <c r="P208" s="713"/>
      <c r="Q208" s="713"/>
      <c r="R208" s="713"/>
      <c r="S208" s="713"/>
      <c r="T208" s="713"/>
      <c r="U208" s="713"/>
      <c r="V208" s="713"/>
    </row>
    <row r="209" spans="2:22" x14ac:dyDescent="0.25">
      <c r="B209" s="713" t="s">
        <v>494</v>
      </c>
      <c r="C209" s="713"/>
      <c r="D209" s="713"/>
      <c r="E209" s="713"/>
      <c r="F209" s="713"/>
      <c r="G209" s="713"/>
      <c r="H209" s="713"/>
      <c r="I209" s="713"/>
      <c r="J209" s="713"/>
      <c r="K209" s="713"/>
      <c r="L209" s="713"/>
      <c r="M209" s="713"/>
      <c r="N209" s="713"/>
      <c r="O209" s="713"/>
      <c r="P209" s="713"/>
      <c r="Q209" s="713"/>
      <c r="R209" s="713"/>
      <c r="S209" s="713"/>
      <c r="T209" s="713"/>
      <c r="U209" s="713"/>
      <c r="V209" s="713"/>
    </row>
    <row r="210" spans="2:22" x14ac:dyDescent="0.25">
      <c r="B210" s="714" t="s">
        <v>4</v>
      </c>
      <c r="C210" s="714"/>
      <c r="D210" s="714"/>
      <c r="E210" s="714"/>
      <c r="F210" s="714"/>
      <c r="G210" s="714"/>
      <c r="H210" s="714"/>
      <c r="I210" s="714"/>
      <c r="J210" s="714"/>
      <c r="K210" s="714"/>
      <c r="L210" s="714"/>
      <c r="M210" s="714"/>
      <c r="N210" s="714"/>
      <c r="O210" s="714"/>
      <c r="P210" s="714"/>
      <c r="Q210" s="714"/>
      <c r="R210" s="714"/>
      <c r="S210" s="714"/>
      <c r="T210" s="714"/>
      <c r="U210" s="714"/>
      <c r="V210" s="714"/>
    </row>
    <row r="211" spans="2:22" x14ac:dyDescent="0.25">
      <c r="B211" s="737" t="s">
        <v>87</v>
      </c>
      <c r="C211" s="737"/>
      <c r="D211" s="737"/>
      <c r="E211" s="737"/>
      <c r="F211" s="737"/>
      <c r="G211" s="737"/>
      <c r="H211" s="737"/>
      <c r="I211" s="737"/>
      <c r="J211" s="737"/>
      <c r="K211" s="737"/>
      <c r="L211" s="737"/>
      <c r="M211" s="737"/>
      <c r="N211" s="737"/>
      <c r="O211" s="737"/>
      <c r="P211" s="737"/>
      <c r="Q211" s="737"/>
      <c r="R211" s="737"/>
      <c r="S211" s="737"/>
      <c r="T211" s="737"/>
      <c r="U211" s="737"/>
      <c r="V211" s="737"/>
    </row>
    <row r="212" spans="2:22" ht="18.75" thickBot="1" x14ac:dyDescent="0.3">
      <c r="B212" s="2"/>
      <c r="C212" s="2"/>
      <c r="D212" s="3"/>
      <c r="E212" s="3"/>
      <c r="F212" s="3"/>
      <c r="G212" s="3"/>
      <c r="H212" s="3"/>
      <c r="I212" s="3"/>
      <c r="J212" s="3"/>
      <c r="K212" s="3"/>
      <c r="L212" s="4"/>
      <c r="M212" s="3"/>
      <c r="N212" s="3"/>
      <c r="O212" s="3"/>
      <c r="P212" s="3"/>
      <c r="Q212" s="3"/>
      <c r="R212" s="3"/>
      <c r="S212" s="3"/>
      <c r="T212" s="2"/>
      <c r="U212" s="2"/>
      <c r="V212" s="2"/>
    </row>
    <row r="213" spans="2:22" ht="15.75" thickTop="1" x14ac:dyDescent="0.25">
      <c r="B213" s="698" t="s">
        <v>6</v>
      </c>
      <c r="C213" s="700" t="s">
        <v>7</v>
      </c>
      <c r="D213" s="702" t="s">
        <v>8</v>
      </c>
      <c r="E213" s="702" t="s">
        <v>177</v>
      </c>
      <c r="F213" s="702" t="s">
        <v>178</v>
      </c>
      <c r="G213" s="702" t="s">
        <v>9</v>
      </c>
      <c r="H213" s="702" t="s">
        <v>10</v>
      </c>
      <c r="I213" s="312"/>
      <c r="J213" s="702" t="s">
        <v>179</v>
      </c>
      <c r="K213" s="702" t="s">
        <v>11</v>
      </c>
      <c r="L213" s="700" t="s">
        <v>12</v>
      </c>
      <c r="M213" s="704" t="s">
        <v>13</v>
      </c>
      <c r="N213" s="704" t="s">
        <v>14</v>
      </c>
      <c r="O213" s="704" t="s">
        <v>15</v>
      </c>
      <c r="P213" s="715" t="s">
        <v>16</v>
      </c>
      <c r="Q213" s="716"/>
      <c r="R213" s="716"/>
      <c r="S213" s="717"/>
      <c r="T213" s="721" t="s">
        <v>17</v>
      </c>
      <c r="U213" s="722"/>
      <c r="V213" s="708" t="s">
        <v>18</v>
      </c>
    </row>
    <row r="214" spans="2:22" x14ac:dyDescent="0.25">
      <c r="B214" s="699"/>
      <c r="C214" s="701"/>
      <c r="D214" s="703"/>
      <c r="E214" s="765"/>
      <c r="F214" s="765"/>
      <c r="G214" s="703"/>
      <c r="H214" s="703"/>
      <c r="I214" s="313"/>
      <c r="J214" s="765"/>
      <c r="K214" s="703"/>
      <c r="L214" s="701"/>
      <c r="M214" s="705"/>
      <c r="N214" s="705"/>
      <c r="O214" s="705"/>
      <c r="P214" s="718"/>
      <c r="Q214" s="719"/>
      <c r="R214" s="719"/>
      <c r="S214" s="720"/>
      <c r="T214" s="723"/>
      <c r="U214" s="724"/>
      <c r="V214" s="709"/>
    </row>
    <row r="215" spans="2:22" ht="48" x14ac:dyDescent="0.25">
      <c r="B215" s="699"/>
      <c r="C215" s="701"/>
      <c r="D215" s="703"/>
      <c r="E215" s="765"/>
      <c r="F215" s="765"/>
      <c r="G215" s="703"/>
      <c r="H215" s="703"/>
      <c r="I215" s="313" t="s">
        <v>180</v>
      </c>
      <c r="J215" s="765"/>
      <c r="K215" s="703"/>
      <c r="L215" s="701"/>
      <c r="M215" s="705"/>
      <c r="N215" s="705"/>
      <c r="O215" s="705"/>
      <c r="P215" s="738" t="s">
        <v>19</v>
      </c>
      <c r="Q215" s="738" t="s">
        <v>20</v>
      </c>
      <c r="R215" s="738" t="s">
        <v>21</v>
      </c>
      <c r="S215" s="738" t="s">
        <v>22</v>
      </c>
      <c r="T215" s="740" t="s">
        <v>23</v>
      </c>
      <c r="U215" s="740" t="s">
        <v>24</v>
      </c>
      <c r="V215" s="709"/>
    </row>
    <row r="216" spans="2:22" ht="15.75" thickBot="1" x14ac:dyDescent="0.3">
      <c r="B216" s="727"/>
      <c r="C216" s="725"/>
      <c r="D216" s="707"/>
      <c r="E216" s="766"/>
      <c r="F216" s="766"/>
      <c r="G216" s="707"/>
      <c r="H216" s="707"/>
      <c r="I216" s="314"/>
      <c r="J216" s="766"/>
      <c r="K216" s="707"/>
      <c r="L216" s="725"/>
      <c r="M216" s="696"/>
      <c r="N216" s="696"/>
      <c r="O216" s="696"/>
      <c r="P216" s="739"/>
      <c r="Q216" s="739"/>
      <c r="R216" s="739"/>
      <c r="S216" s="739"/>
      <c r="T216" s="741"/>
      <c r="U216" s="741"/>
      <c r="V216" s="710"/>
    </row>
    <row r="217" spans="2:22" ht="252" x14ac:dyDescent="0.25">
      <c r="B217" s="7">
        <v>1</v>
      </c>
      <c r="C217" s="7">
        <v>31301</v>
      </c>
      <c r="D217" s="7" t="s">
        <v>405</v>
      </c>
      <c r="E217" s="318" t="s">
        <v>489</v>
      </c>
      <c r="F217" s="319" t="s">
        <v>182</v>
      </c>
      <c r="G217" s="5">
        <v>9</v>
      </c>
      <c r="H217" s="166" t="s">
        <v>181</v>
      </c>
      <c r="I217" s="5">
        <v>287</v>
      </c>
      <c r="J217" s="320" t="s">
        <v>524</v>
      </c>
      <c r="K217" s="16">
        <v>12</v>
      </c>
      <c r="L217" s="7" t="s">
        <v>75</v>
      </c>
      <c r="M217" s="17">
        <f>SUM(N217/K217)</f>
        <v>208.33333333333334</v>
      </c>
      <c r="N217" s="17">
        <v>2500</v>
      </c>
      <c r="O217" s="653" t="s">
        <v>183</v>
      </c>
      <c r="P217" s="85">
        <v>0.25</v>
      </c>
      <c r="Q217" s="85">
        <v>0.25</v>
      </c>
      <c r="R217" s="85">
        <v>0.25</v>
      </c>
      <c r="S217" s="85">
        <v>0.25</v>
      </c>
      <c r="T217" s="274" t="s">
        <v>514</v>
      </c>
      <c r="U217" s="396"/>
      <c r="V217" s="651" t="s">
        <v>525</v>
      </c>
    </row>
    <row r="218" spans="2:22" x14ac:dyDescent="0.25">
      <c r="L218" s="62"/>
      <c r="N218" s="102"/>
    </row>
    <row r="219" spans="2:22" x14ac:dyDescent="0.25">
      <c r="L219" s="62"/>
      <c r="N219" s="102"/>
    </row>
    <row r="220" spans="2:22" x14ac:dyDescent="0.25">
      <c r="L220" s="62"/>
      <c r="N220" s="350"/>
    </row>
    <row r="221" spans="2:22" x14ac:dyDescent="0.25">
      <c r="L221" s="62"/>
      <c r="N221" s="350">
        <f>SUM(N217:N220)</f>
        <v>2500</v>
      </c>
    </row>
    <row r="222" spans="2:22" x14ac:dyDescent="0.25">
      <c r="L222" s="62"/>
      <c r="N222" s="350"/>
    </row>
    <row r="223" spans="2:22" x14ac:dyDescent="0.25">
      <c r="L223" s="62"/>
      <c r="N223" s="350"/>
    </row>
    <row r="224" spans="2:22" x14ac:dyDescent="0.25">
      <c r="L224" s="62"/>
      <c r="N224" s="350"/>
    </row>
    <row r="225" spans="12:14" x14ac:dyDescent="0.25">
      <c r="L225" s="62"/>
      <c r="N225" s="350"/>
    </row>
    <row r="226" spans="12:14" x14ac:dyDescent="0.25">
      <c r="L226" s="62"/>
      <c r="N226" s="350"/>
    </row>
    <row r="227" spans="12:14" x14ac:dyDescent="0.25">
      <c r="L227" s="62"/>
      <c r="N227" s="350"/>
    </row>
    <row r="228" spans="12:14" x14ac:dyDescent="0.25">
      <c r="L228" s="62"/>
      <c r="N228" s="350"/>
    </row>
    <row r="229" spans="12:14" x14ac:dyDescent="0.25">
      <c r="L229" s="62"/>
      <c r="N229" s="350"/>
    </row>
    <row r="230" spans="12:14" x14ac:dyDescent="0.25">
      <c r="L230" s="62"/>
      <c r="N230" s="350"/>
    </row>
    <row r="231" spans="12:14" x14ac:dyDescent="0.25">
      <c r="L231" s="62"/>
      <c r="N231" s="350"/>
    </row>
    <row r="232" spans="12:14" x14ac:dyDescent="0.25">
      <c r="L232" s="62"/>
      <c r="N232" s="350"/>
    </row>
    <row r="233" spans="12:14" x14ac:dyDescent="0.25">
      <c r="L233" s="62"/>
      <c r="N233" s="350"/>
    </row>
    <row r="234" spans="12:14" x14ac:dyDescent="0.25">
      <c r="L234" s="62"/>
      <c r="N234" s="350"/>
    </row>
    <row r="235" spans="12:14" x14ac:dyDescent="0.25">
      <c r="L235" s="62"/>
      <c r="N235" s="350"/>
    </row>
    <row r="236" spans="12:14" x14ac:dyDescent="0.25">
      <c r="L236" s="62"/>
      <c r="N236" s="350"/>
    </row>
    <row r="237" spans="12:14" x14ac:dyDescent="0.25">
      <c r="L237" s="62"/>
      <c r="N237" s="350"/>
    </row>
    <row r="238" spans="12:14" x14ac:dyDescent="0.25">
      <c r="L238" s="62"/>
      <c r="N238" s="349"/>
    </row>
    <row r="239" spans="12:14" x14ac:dyDescent="0.25">
      <c r="L239" s="62"/>
      <c r="N239" s="349"/>
    </row>
    <row r="240" spans="12:14" x14ac:dyDescent="0.25">
      <c r="L240" s="62"/>
      <c r="N240" s="349"/>
    </row>
    <row r="241" spans="2:22" x14ac:dyDescent="0.25">
      <c r="L241" s="62"/>
      <c r="N241" s="349"/>
    </row>
    <row r="242" spans="2:22" x14ac:dyDescent="0.25">
      <c r="L242" s="62"/>
    </row>
    <row r="243" spans="2:22" x14ac:dyDescent="0.25">
      <c r="L243" s="62"/>
    </row>
    <row r="244" spans="2:22" x14ac:dyDescent="0.25">
      <c r="B244" s="706" t="s">
        <v>0</v>
      </c>
      <c r="C244" s="706"/>
      <c r="D244" s="706"/>
      <c r="E244" s="706"/>
      <c r="F244" s="706"/>
      <c r="G244" s="706"/>
      <c r="H244" s="706"/>
      <c r="I244" s="706"/>
      <c r="J244" s="706"/>
      <c r="K244" s="706"/>
      <c r="L244" s="706"/>
      <c r="M244" s="706"/>
      <c r="N244" s="706"/>
      <c r="O244" s="706"/>
      <c r="P244" s="706"/>
      <c r="Q244" s="706"/>
      <c r="R244" s="706"/>
      <c r="S244" s="706"/>
      <c r="T244" s="706"/>
      <c r="U244" s="706"/>
      <c r="V244" s="706"/>
    </row>
    <row r="245" spans="2:22" x14ac:dyDescent="0.25">
      <c r="B245" s="713" t="s">
        <v>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713"/>
      <c r="U245" s="713"/>
      <c r="V245" s="713"/>
    </row>
    <row r="246" spans="2:22" x14ac:dyDescent="0.25">
      <c r="B246" s="713" t="s">
        <v>2</v>
      </c>
      <c r="C246" s="713"/>
      <c r="D246" s="713"/>
      <c r="E246" s="713"/>
      <c r="F246" s="713"/>
      <c r="G246" s="713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3"/>
      <c r="U246" s="713"/>
      <c r="V246" s="713"/>
    </row>
    <row r="247" spans="2:22" x14ac:dyDescent="0.25">
      <c r="B247" s="713" t="s">
        <v>3</v>
      </c>
      <c r="C247" s="713"/>
      <c r="D247" s="713"/>
      <c r="E247" s="713"/>
      <c r="F247" s="713"/>
      <c r="G247" s="713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713"/>
      <c r="U247" s="713"/>
      <c r="V247" s="713"/>
    </row>
    <row r="248" spans="2:22" x14ac:dyDescent="0.25">
      <c r="B248" s="713" t="s">
        <v>494</v>
      </c>
      <c r="C248" s="713"/>
      <c r="D248" s="713"/>
      <c r="E248" s="713"/>
      <c r="F248" s="713"/>
      <c r="G248" s="713"/>
      <c r="H248" s="713"/>
      <c r="I248" s="713"/>
      <c r="J248" s="713"/>
      <c r="K248" s="713"/>
      <c r="L248" s="713"/>
      <c r="M248" s="713"/>
      <c r="N248" s="713"/>
      <c r="O248" s="713"/>
      <c r="P248" s="713"/>
      <c r="Q248" s="713"/>
      <c r="R248" s="713"/>
      <c r="S248" s="713"/>
      <c r="T248" s="713"/>
      <c r="U248" s="713"/>
      <c r="V248" s="713"/>
    </row>
    <row r="249" spans="2:22" x14ac:dyDescent="0.25">
      <c r="B249" s="714" t="s">
        <v>4</v>
      </c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  <c r="M249" s="714"/>
      <c r="N249" s="714"/>
      <c r="O249" s="714"/>
      <c r="P249" s="714"/>
      <c r="Q249" s="714"/>
      <c r="R249" s="714"/>
      <c r="S249" s="714"/>
      <c r="T249" s="714"/>
      <c r="U249" s="714"/>
      <c r="V249" s="714"/>
    </row>
    <row r="250" spans="2:22" x14ac:dyDescent="0.25">
      <c r="B250" s="737" t="s">
        <v>88</v>
      </c>
      <c r="C250" s="737"/>
      <c r="D250" s="737"/>
      <c r="E250" s="737"/>
      <c r="F250" s="737"/>
      <c r="G250" s="737"/>
      <c r="H250" s="737"/>
      <c r="I250" s="737"/>
      <c r="J250" s="737"/>
      <c r="K250" s="737"/>
      <c r="L250" s="737"/>
      <c r="M250" s="737"/>
      <c r="N250" s="737"/>
      <c r="O250" s="737"/>
      <c r="P250" s="737"/>
      <c r="Q250" s="737"/>
      <c r="R250" s="737"/>
      <c r="S250" s="737"/>
      <c r="T250" s="737"/>
      <c r="U250" s="737"/>
      <c r="V250" s="737"/>
    </row>
    <row r="251" spans="2:22" ht="18.75" thickBot="1" x14ac:dyDescent="0.3">
      <c r="B251" s="2"/>
      <c r="C251" s="2"/>
      <c r="D251" s="3"/>
      <c r="E251" s="3"/>
      <c r="F251" s="3"/>
      <c r="G251" s="3"/>
      <c r="H251" s="3"/>
      <c r="I251" s="3"/>
      <c r="J251" s="3"/>
      <c r="K251" s="3"/>
      <c r="L251" s="4"/>
      <c r="M251" s="3"/>
      <c r="N251" s="3"/>
      <c r="O251" s="3"/>
      <c r="P251" s="3"/>
      <c r="Q251" s="3"/>
      <c r="R251" s="3"/>
      <c r="S251" s="3"/>
      <c r="T251" s="2"/>
      <c r="U251" s="2"/>
      <c r="V251" s="2"/>
    </row>
    <row r="252" spans="2:22" ht="15.75" thickTop="1" x14ac:dyDescent="0.25">
      <c r="B252" s="698" t="s">
        <v>6</v>
      </c>
      <c r="C252" s="700" t="s">
        <v>7</v>
      </c>
      <c r="D252" s="702" t="s">
        <v>8</v>
      </c>
      <c r="E252" s="702" t="s">
        <v>177</v>
      </c>
      <c r="F252" s="702" t="s">
        <v>178</v>
      </c>
      <c r="G252" s="702" t="s">
        <v>9</v>
      </c>
      <c r="H252" s="702" t="s">
        <v>10</v>
      </c>
      <c r="I252" s="312"/>
      <c r="J252" s="702" t="s">
        <v>179</v>
      </c>
      <c r="K252" s="702" t="s">
        <v>11</v>
      </c>
      <c r="L252" s="700" t="s">
        <v>12</v>
      </c>
      <c r="M252" s="704" t="s">
        <v>13</v>
      </c>
      <c r="N252" s="704" t="s">
        <v>14</v>
      </c>
      <c r="O252" s="704" t="s">
        <v>15</v>
      </c>
      <c r="P252" s="715" t="s">
        <v>16</v>
      </c>
      <c r="Q252" s="716"/>
      <c r="R252" s="716"/>
      <c r="S252" s="717"/>
      <c r="T252" s="721" t="s">
        <v>17</v>
      </c>
      <c r="U252" s="722"/>
      <c r="V252" s="708" t="s">
        <v>18</v>
      </c>
    </row>
    <row r="253" spans="2:22" x14ac:dyDescent="0.25">
      <c r="B253" s="699"/>
      <c r="C253" s="701"/>
      <c r="D253" s="703"/>
      <c r="E253" s="765"/>
      <c r="F253" s="765"/>
      <c r="G253" s="703"/>
      <c r="H253" s="703"/>
      <c r="I253" s="313"/>
      <c r="J253" s="765"/>
      <c r="K253" s="703"/>
      <c r="L253" s="701"/>
      <c r="M253" s="705"/>
      <c r="N253" s="705"/>
      <c r="O253" s="705"/>
      <c r="P253" s="718"/>
      <c r="Q253" s="719"/>
      <c r="R253" s="719"/>
      <c r="S253" s="720"/>
      <c r="T253" s="723"/>
      <c r="U253" s="724"/>
      <c r="V253" s="709"/>
    </row>
    <row r="254" spans="2:22" ht="48" x14ac:dyDescent="0.25">
      <c r="B254" s="699"/>
      <c r="C254" s="701"/>
      <c r="D254" s="703"/>
      <c r="E254" s="765"/>
      <c r="F254" s="765"/>
      <c r="G254" s="703"/>
      <c r="H254" s="703"/>
      <c r="I254" s="313" t="s">
        <v>180</v>
      </c>
      <c r="J254" s="765"/>
      <c r="K254" s="703"/>
      <c r="L254" s="701"/>
      <c r="M254" s="705"/>
      <c r="N254" s="705"/>
      <c r="O254" s="705"/>
      <c r="P254" s="738" t="s">
        <v>19</v>
      </c>
      <c r="Q254" s="738" t="s">
        <v>20</v>
      </c>
      <c r="R254" s="738" t="s">
        <v>21</v>
      </c>
      <c r="S254" s="738" t="s">
        <v>22</v>
      </c>
      <c r="T254" s="740" t="s">
        <v>23</v>
      </c>
      <c r="U254" s="740" t="s">
        <v>24</v>
      </c>
      <c r="V254" s="709"/>
    </row>
    <row r="255" spans="2:22" ht="15.75" thickBot="1" x14ac:dyDescent="0.3">
      <c r="B255" s="727"/>
      <c r="C255" s="725"/>
      <c r="D255" s="707"/>
      <c r="E255" s="766"/>
      <c r="F255" s="766"/>
      <c r="G255" s="707"/>
      <c r="H255" s="707"/>
      <c r="I255" s="314"/>
      <c r="J255" s="766"/>
      <c r="K255" s="707"/>
      <c r="L255" s="725"/>
      <c r="M255" s="696"/>
      <c r="N255" s="696"/>
      <c r="O255" s="696"/>
      <c r="P255" s="739"/>
      <c r="Q255" s="739"/>
      <c r="R255" s="739"/>
      <c r="S255" s="739"/>
      <c r="T255" s="741"/>
      <c r="U255" s="741"/>
      <c r="V255" s="710"/>
    </row>
    <row r="256" spans="2:22" ht="252" x14ac:dyDescent="0.25">
      <c r="B256" s="7">
        <v>1</v>
      </c>
      <c r="C256" s="7">
        <v>31401</v>
      </c>
      <c r="D256" s="7" t="s">
        <v>409</v>
      </c>
      <c r="E256" s="318" t="s">
        <v>489</v>
      </c>
      <c r="F256" s="319" t="s">
        <v>182</v>
      </c>
      <c r="G256" s="5">
        <v>9</v>
      </c>
      <c r="H256" s="166" t="s">
        <v>181</v>
      </c>
      <c r="I256" s="5">
        <v>287</v>
      </c>
      <c r="J256" s="320" t="s">
        <v>524</v>
      </c>
      <c r="K256" s="16">
        <v>12</v>
      </c>
      <c r="L256" s="7" t="s">
        <v>75</v>
      </c>
      <c r="M256" s="606">
        <f>SUM(N256/K256)</f>
        <v>4808.583333333333</v>
      </c>
      <c r="N256" s="606">
        <v>57703</v>
      </c>
      <c r="O256" s="395" t="s">
        <v>183</v>
      </c>
      <c r="P256" s="85">
        <v>0.25</v>
      </c>
      <c r="Q256" s="85">
        <v>0.25</v>
      </c>
      <c r="R256" s="85">
        <v>0.25</v>
      </c>
      <c r="S256" s="85">
        <v>0.25</v>
      </c>
      <c r="T256" s="274" t="s">
        <v>514</v>
      </c>
      <c r="U256" s="396"/>
      <c r="V256" s="651" t="s">
        <v>525</v>
      </c>
    </row>
    <row r="257" spans="12:14" x14ac:dyDescent="0.25">
      <c r="L257" s="62"/>
      <c r="N257" s="112"/>
    </row>
    <row r="258" spans="12:14" x14ac:dyDescent="0.25">
      <c r="L258" s="62"/>
      <c r="N258" s="112"/>
    </row>
    <row r="259" spans="12:14" x14ac:dyDescent="0.25">
      <c r="L259" s="62"/>
    </row>
    <row r="260" spans="12:14" x14ac:dyDescent="0.25">
      <c r="L260" s="62"/>
      <c r="N260" s="61">
        <f>SUM(N256:N259)</f>
        <v>57703</v>
      </c>
    </row>
    <row r="261" spans="12:14" x14ac:dyDescent="0.25">
      <c r="L261" s="62"/>
      <c r="N261" s="63"/>
    </row>
    <row r="262" spans="12:14" x14ac:dyDescent="0.25">
      <c r="L262" s="62"/>
      <c r="N262" s="63"/>
    </row>
    <row r="263" spans="12:14" x14ac:dyDescent="0.25">
      <c r="L263" s="62"/>
      <c r="N263" s="63"/>
    </row>
    <row r="264" spans="12:14" x14ac:dyDescent="0.25">
      <c r="L264" s="62"/>
      <c r="N264" s="63"/>
    </row>
    <row r="265" spans="12:14" x14ac:dyDescent="0.25">
      <c r="L265" s="62"/>
      <c r="N265" s="63"/>
    </row>
    <row r="266" spans="12:14" x14ac:dyDescent="0.25">
      <c r="L266" s="62"/>
      <c r="N266" s="63"/>
    </row>
    <row r="267" spans="12:14" x14ac:dyDescent="0.25">
      <c r="L267" s="62"/>
      <c r="N267" s="63"/>
    </row>
    <row r="268" spans="12:14" x14ac:dyDescent="0.25">
      <c r="L268" s="62"/>
      <c r="N268" s="63"/>
    </row>
    <row r="269" spans="12:14" x14ac:dyDescent="0.25">
      <c r="L269" s="62"/>
      <c r="N269" s="63"/>
    </row>
    <row r="270" spans="12:14" x14ac:dyDescent="0.25">
      <c r="L270" s="62"/>
    </row>
    <row r="271" spans="12:14" x14ac:dyDescent="0.25">
      <c r="L271" s="62"/>
    </row>
    <row r="272" spans="12:14" x14ac:dyDescent="0.25">
      <c r="L272" s="62"/>
    </row>
    <row r="273" spans="2:22" x14ac:dyDescent="0.25">
      <c r="L273" s="62"/>
    </row>
    <row r="274" spans="2:22" x14ac:dyDescent="0.25">
      <c r="L274" s="62"/>
    </row>
    <row r="275" spans="2:22" x14ac:dyDescent="0.25">
      <c r="L275" s="62"/>
    </row>
    <row r="276" spans="2:22" x14ac:dyDescent="0.25">
      <c r="L276" s="62"/>
    </row>
    <row r="277" spans="2:22" x14ac:dyDescent="0.25">
      <c r="L277" s="62"/>
    </row>
    <row r="278" spans="2:22" x14ac:dyDescent="0.25">
      <c r="L278" s="62"/>
    </row>
    <row r="279" spans="2:22" x14ac:dyDescent="0.25">
      <c r="L279" s="62"/>
    </row>
    <row r="280" spans="2:22" x14ac:dyDescent="0.25">
      <c r="L280" s="62"/>
    </row>
    <row r="281" spans="2:22" x14ac:dyDescent="0.25">
      <c r="L281" s="62"/>
    </row>
    <row r="282" spans="2:22" x14ac:dyDescent="0.25">
      <c r="L282" s="62"/>
    </row>
    <row r="283" spans="2:22" x14ac:dyDescent="0.25">
      <c r="L283" s="62"/>
    </row>
    <row r="284" spans="2:22" x14ac:dyDescent="0.25">
      <c r="B284" s="706" t="s">
        <v>0</v>
      </c>
      <c r="C284" s="706"/>
      <c r="D284" s="706"/>
      <c r="E284" s="706"/>
      <c r="F284" s="706"/>
      <c r="G284" s="706"/>
      <c r="H284" s="706"/>
      <c r="I284" s="706"/>
      <c r="J284" s="706"/>
      <c r="K284" s="706"/>
      <c r="L284" s="706"/>
      <c r="M284" s="706"/>
      <c r="N284" s="706"/>
      <c r="O284" s="706"/>
      <c r="P284" s="706"/>
      <c r="Q284" s="706"/>
      <c r="R284" s="706"/>
      <c r="S284" s="706"/>
      <c r="T284" s="706"/>
      <c r="U284" s="706"/>
      <c r="V284" s="706"/>
    </row>
    <row r="285" spans="2:22" x14ac:dyDescent="0.25">
      <c r="B285" s="713" t="s">
        <v>1</v>
      </c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  <c r="V285" s="713"/>
    </row>
    <row r="286" spans="2:22" x14ac:dyDescent="0.25">
      <c r="B286" s="713" t="s">
        <v>2</v>
      </c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  <c r="V286" s="713"/>
    </row>
    <row r="287" spans="2:22" x14ac:dyDescent="0.25">
      <c r="B287" s="713" t="s">
        <v>3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  <c r="V287" s="713"/>
    </row>
    <row r="288" spans="2:22" x14ac:dyDescent="0.25">
      <c r="B288" s="713" t="s">
        <v>494</v>
      </c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  <c r="V288" s="713"/>
    </row>
    <row r="289" spans="2:22" x14ac:dyDescent="0.25">
      <c r="B289" s="714" t="s">
        <v>4</v>
      </c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  <c r="V289" s="714"/>
    </row>
    <row r="290" spans="2:22" x14ac:dyDescent="0.25">
      <c r="B290" s="737" t="s">
        <v>89</v>
      </c>
      <c r="C290" s="737"/>
      <c r="D290" s="737"/>
      <c r="E290" s="737"/>
      <c r="F290" s="737"/>
      <c r="G290" s="737"/>
      <c r="H290" s="737"/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  <c r="V290" s="737"/>
    </row>
    <row r="291" spans="2:22" ht="18.75" thickBot="1" x14ac:dyDescent="0.3">
      <c r="B291" s="2"/>
      <c r="C291" s="2"/>
      <c r="D291" s="3"/>
      <c r="E291" s="3"/>
      <c r="F291" s="3"/>
      <c r="G291" s="3"/>
      <c r="H291" s="3"/>
      <c r="I291" s="3"/>
      <c r="J291" s="3"/>
      <c r="K291" s="3"/>
      <c r="L291" s="4"/>
      <c r="M291" s="3"/>
      <c r="N291" s="3"/>
      <c r="O291" s="3"/>
      <c r="P291" s="3"/>
      <c r="Q291" s="3"/>
      <c r="R291" s="3"/>
      <c r="S291" s="3"/>
      <c r="T291" s="2"/>
      <c r="U291" s="2"/>
      <c r="V291" s="2"/>
    </row>
    <row r="292" spans="2:22" ht="15.75" thickTop="1" x14ac:dyDescent="0.25">
      <c r="B292" s="698" t="s">
        <v>6</v>
      </c>
      <c r="C292" s="700" t="s">
        <v>7</v>
      </c>
      <c r="D292" s="702" t="s">
        <v>8</v>
      </c>
      <c r="E292" s="702" t="s">
        <v>177</v>
      </c>
      <c r="F292" s="702" t="s">
        <v>178</v>
      </c>
      <c r="G292" s="702" t="s">
        <v>9</v>
      </c>
      <c r="H292" s="702" t="s">
        <v>10</v>
      </c>
      <c r="I292" s="312"/>
      <c r="J292" s="702" t="s">
        <v>179</v>
      </c>
      <c r="K292" s="702" t="s">
        <v>11</v>
      </c>
      <c r="L292" s="700" t="s">
        <v>12</v>
      </c>
      <c r="M292" s="704" t="s">
        <v>13</v>
      </c>
      <c r="N292" s="704" t="s">
        <v>14</v>
      </c>
      <c r="O292" s="704" t="s">
        <v>15</v>
      </c>
      <c r="P292" s="715" t="s">
        <v>16</v>
      </c>
      <c r="Q292" s="716"/>
      <c r="R292" s="716"/>
      <c r="S292" s="717"/>
      <c r="T292" s="721" t="s">
        <v>17</v>
      </c>
      <c r="U292" s="722"/>
      <c r="V292" s="708" t="s">
        <v>18</v>
      </c>
    </row>
    <row r="293" spans="2:22" x14ac:dyDescent="0.25">
      <c r="B293" s="699"/>
      <c r="C293" s="701"/>
      <c r="D293" s="703"/>
      <c r="E293" s="765"/>
      <c r="F293" s="765"/>
      <c r="G293" s="703"/>
      <c r="H293" s="703"/>
      <c r="I293" s="313"/>
      <c r="J293" s="765"/>
      <c r="K293" s="703"/>
      <c r="L293" s="701"/>
      <c r="M293" s="705"/>
      <c r="N293" s="705"/>
      <c r="O293" s="705"/>
      <c r="P293" s="718"/>
      <c r="Q293" s="719"/>
      <c r="R293" s="719"/>
      <c r="S293" s="720"/>
      <c r="T293" s="723"/>
      <c r="U293" s="724"/>
      <c r="V293" s="709"/>
    </row>
    <row r="294" spans="2:22" ht="48" x14ac:dyDescent="0.25">
      <c r="B294" s="699"/>
      <c r="C294" s="701"/>
      <c r="D294" s="703"/>
      <c r="E294" s="765"/>
      <c r="F294" s="765"/>
      <c r="G294" s="703"/>
      <c r="H294" s="703"/>
      <c r="I294" s="313" t="s">
        <v>180</v>
      </c>
      <c r="J294" s="765"/>
      <c r="K294" s="703"/>
      <c r="L294" s="701"/>
      <c r="M294" s="705"/>
      <c r="N294" s="705"/>
      <c r="O294" s="705"/>
      <c r="P294" s="738" t="s">
        <v>19</v>
      </c>
      <c r="Q294" s="738" t="s">
        <v>20</v>
      </c>
      <c r="R294" s="738" t="s">
        <v>21</v>
      </c>
      <c r="S294" s="738" t="s">
        <v>22</v>
      </c>
      <c r="T294" s="740" t="s">
        <v>23</v>
      </c>
      <c r="U294" s="740" t="s">
        <v>24</v>
      </c>
      <c r="V294" s="709"/>
    </row>
    <row r="295" spans="2:22" ht="15.75" thickBot="1" x14ac:dyDescent="0.3">
      <c r="B295" s="727"/>
      <c r="C295" s="725"/>
      <c r="D295" s="707"/>
      <c r="E295" s="766"/>
      <c r="F295" s="766"/>
      <c r="G295" s="707"/>
      <c r="H295" s="707"/>
      <c r="I295" s="314"/>
      <c r="J295" s="766"/>
      <c r="K295" s="707"/>
      <c r="L295" s="725"/>
      <c r="M295" s="696"/>
      <c r="N295" s="696"/>
      <c r="O295" s="696"/>
      <c r="P295" s="739"/>
      <c r="Q295" s="739"/>
      <c r="R295" s="739"/>
      <c r="S295" s="739"/>
      <c r="T295" s="741"/>
      <c r="U295" s="741"/>
      <c r="V295" s="710"/>
    </row>
    <row r="296" spans="2:22" ht="252.75" thickBot="1" x14ac:dyDescent="0.3">
      <c r="B296" s="180">
        <v>1</v>
      </c>
      <c r="C296" s="164">
        <v>31701</v>
      </c>
      <c r="D296" s="164" t="s">
        <v>412</v>
      </c>
      <c r="E296" s="318" t="s">
        <v>489</v>
      </c>
      <c r="F296" s="319" t="s">
        <v>182</v>
      </c>
      <c r="G296" s="5">
        <v>9</v>
      </c>
      <c r="H296" s="164" t="s">
        <v>181</v>
      </c>
      <c r="I296" s="5">
        <v>287</v>
      </c>
      <c r="J296" s="320" t="s">
        <v>524</v>
      </c>
      <c r="K296" s="53">
        <v>12</v>
      </c>
      <c r="L296" s="5" t="s">
        <v>75</v>
      </c>
      <c r="M296" s="159">
        <f>SUM(N296/K296)</f>
        <v>125</v>
      </c>
      <c r="N296" s="159">
        <v>1500</v>
      </c>
      <c r="O296" s="344" t="s">
        <v>183</v>
      </c>
      <c r="P296" s="74">
        <v>0.25</v>
      </c>
      <c r="Q296" s="74">
        <v>0.25</v>
      </c>
      <c r="R296" s="74">
        <v>0.25</v>
      </c>
      <c r="S296" s="74">
        <v>0.25</v>
      </c>
      <c r="T296" s="75" t="s">
        <v>514</v>
      </c>
      <c r="U296" s="111"/>
      <c r="V296" s="287" t="s">
        <v>525</v>
      </c>
    </row>
    <row r="297" spans="2:22" ht="15.75" thickTop="1" x14ac:dyDescent="0.25">
      <c r="L297" s="62"/>
    </row>
    <row r="298" spans="2:22" x14ac:dyDescent="0.25">
      <c r="L298" s="62"/>
    </row>
    <row r="299" spans="2:22" x14ac:dyDescent="0.25">
      <c r="L299" s="62"/>
      <c r="N299" s="112">
        <f>SUM(N296:N298)</f>
        <v>1500</v>
      </c>
    </row>
    <row r="300" spans="2:22" x14ac:dyDescent="0.25">
      <c r="L300" s="62"/>
    </row>
    <row r="301" spans="2:22" x14ac:dyDescent="0.25">
      <c r="L301" s="62"/>
    </row>
    <row r="302" spans="2:22" x14ac:dyDescent="0.25">
      <c r="L302" s="62"/>
    </row>
    <row r="303" spans="2:22" x14ac:dyDescent="0.25">
      <c r="L303" s="62"/>
    </row>
    <row r="304" spans="2:22" x14ac:dyDescent="0.25">
      <c r="L304" s="62"/>
    </row>
    <row r="305" spans="2:22" x14ac:dyDescent="0.25">
      <c r="L305" s="62"/>
    </row>
    <row r="306" spans="2:22" x14ac:dyDescent="0.25">
      <c r="L306" s="62"/>
    </row>
    <row r="307" spans="2:22" x14ac:dyDescent="0.25">
      <c r="L307" s="62"/>
    </row>
    <row r="308" spans="2:22" x14ac:dyDescent="0.25">
      <c r="L308" s="62"/>
    </row>
    <row r="309" spans="2:22" x14ac:dyDescent="0.25">
      <c r="L309" s="62"/>
    </row>
    <row r="310" spans="2:22" x14ac:dyDescent="0.25">
      <c r="L310" s="62"/>
    </row>
    <row r="311" spans="2:22" x14ac:dyDescent="0.25">
      <c r="L311" s="62"/>
    </row>
    <row r="312" spans="2:22" x14ac:dyDescent="0.25">
      <c r="L312" s="62"/>
    </row>
    <row r="313" spans="2:22" x14ac:dyDescent="0.25">
      <c r="L313" s="62"/>
    </row>
    <row r="314" spans="2:22" x14ac:dyDescent="0.25">
      <c r="L314" s="62"/>
    </row>
    <row r="315" spans="2:22" x14ac:dyDescent="0.25">
      <c r="L315" s="62"/>
    </row>
    <row r="316" spans="2:22" x14ac:dyDescent="0.25">
      <c r="L316" s="62"/>
    </row>
    <row r="317" spans="2:22" x14ac:dyDescent="0.25">
      <c r="B317" s="706" t="s">
        <v>0</v>
      </c>
      <c r="C317" s="706"/>
      <c r="D317" s="706"/>
      <c r="E317" s="706"/>
      <c r="F317" s="706"/>
      <c r="G317" s="706"/>
      <c r="H317" s="706"/>
      <c r="I317" s="706"/>
      <c r="J317" s="706"/>
      <c r="K317" s="706"/>
      <c r="L317" s="706"/>
      <c r="M317" s="706"/>
      <c r="N317" s="706"/>
      <c r="O317" s="706"/>
      <c r="P317" s="706"/>
      <c r="Q317" s="706"/>
      <c r="R317" s="706"/>
      <c r="S317" s="706"/>
      <c r="T317" s="706"/>
      <c r="U317" s="706"/>
      <c r="V317" s="706"/>
    </row>
    <row r="318" spans="2:22" x14ac:dyDescent="0.25">
      <c r="B318" s="713" t="s">
        <v>1</v>
      </c>
      <c r="C318" s="713"/>
      <c r="D318" s="713"/>
      <c r="E318" s="713"/>
      <c r="F318" s="713"/>
      <c r="G318" s="713"/>
      <c r="H318" s="713"/>
      <c r="I318" s="713"/>
      <c r="J318" s="713"/>
      <c r="K318" s="713"/>
      <c r="L318" s="713"/>
      <c r="M318" s="713"/>
      <c r="N318" s="713"/>
      <c r="O318" s="713"/>
      <c r="P318" s="713"/>
      <c r="Q318" s="713"/>
      <c r="R318" s="713"/>
      <c r="S318" s="713"/>
      <c r="T318" s="713"/>
      <c r="U318" s="713"/>
      <c r="V318" s="713"/>
    </row>
    <row r="319" spans="2:22" x14ac:dyDescent="0.25">
      <c r="B319" s="713" t="s">
        <v>2</v>
      </c>
      <c r="C319" s="713"/>
      <c r="D319" s="713"/>
      <c r="E319" s="713"/>
      <c r="F319" s="713"/>
      <c r="G319" s="713"/>
      <c r="H319" s="713"/>
      <c r="I319" s="713"/>
      <c r="J319" s="713"/>
      <c r="K319" s="713"/>
      <c r="L319" s="713"/>
      <c r="M319" s="713"/>
      <c r="N319" s="713"/>
      <c r="O319" s="713"/>
      <c r="P319" s="713"/>
      <c r="Q319" s="713"/>
      <c r="R319" s="713"/>
      <c r="S319" s="713"/>
      <c r="T319" s="713"/>
      <c r="U319" s="713"/>
      <c r="V319" s="713"/>
    </row>
    <row r="320" spans="2:22" x14ac:dyDescent="0.25">
      <c r="B320" s="713" t="s">
        <v>3</v>
      </c>
      <c r="C320" s="713"/>
      <c r="D320" s="713"/>
      <c r="E320" s="713"/>
      <c r="F320" s="713"/>
      <c r="G320" s="713"/>
      <c r="H320" s="713"/>
      <c r="I320" s="713"/>
      <c r="J320" s="713"/>
      <c r="K320" s="713"/>
      <c r="L320" s="713"/>
      <c r="M320" s="713"/>
      <c r="N320" s="713"/>
      <c r="O320" s="713"/>
      <c r="P320" s="713"/>
      <c r="Q320" s="713"/>
      <c r="R320" s="713"/>
      <c r="S320" s="713"/>
      <c r="T320" s="713"/>
      <c r="U320" s="713"/>
      <c r="V320" s="713"/>
    </row>
    <row r="321" spans="2:22" x14ac:dyDescent="0.25">
      <c r="B321" s="713" t="s">
        <v>494</v>
      </c>
      <c r="C321" s="713"/>
      <c r="D321" s="713"/>
      <c r="E321" s="713"/>
      <c r="F321" s="713"/>
      <c r="G321" s="713"/>
      <c r="H321" s="713"/>
      <c r="I321" s="713"/>
      <c r="J321" s="713"/>
      <c r="K321" s="713"/>
      <c r="L321" s="713"/>
      <c r="M321" s="713"/>
      <c r="N321" s="713"/>
      <c r="O321" s="713"/>
      <c r="P321" s="713"/>
      <c r="Q321" s="713"/>
      <c r="R321" s="713"/>
      <c r="S321" s="713"/>
      <c r="T321" s="713"/>
      <c r="U321" s="713"/>
      <c r="V321" s="713"/>
    </row>
    <row r="322" spans="2:22" x14ac:dyDescent="0.25">
      <c r="B322" s="726" t="s">
        <v>4</v>
      </c>
      <c r="C322" s="726"/>
      <c r="D322" s="726"/>
      <c r="E322" s="726"/>
      <c r="F322" s="726"/>
      <c r="G322" s="726"/>
      <c r="H322" s="726"/>
      <c r="I322" s="726"/>
      <c r="J322" s="726"/>
      <c r="K322" s="726"/>
      <c r="L322" s="726"/>
      <c r="M322" s="726"/>
      <c r="N322" s="726"/>
      <c r="O322" s="726"/>
      <c r="P322" s="726"/>
      <c r="Q322" s="726"/>
      <c r="R322" s="726"/>
      <c r="S322" s="726"/>
      <c r="T322" s="726"/>
      <c r="U322" s="726"/>
      <c r="V322" s="726"/>
    </row>
    <row r="323" spans="2:22" x14ac:dyDescent="0.25">
      <c r="B323" s="697" t="s">
        <v>91</v>
      </c>
      <c r="C323" s="697"/>
      <c r="D323" s="697"/>
      <c r="E323" s="697"/>
      <c r="F323" s="697"/>
      <c r="G323" s="697"/>
      <c r="H323" s="697"/>
      <c r="I323" s="697"/>
      <c r="J323" s="697"/>
      <c r="K323" s="697"/>
      <c r="L323" s="697"/>
      <c r="M323" s="697"/>
      <c r="N323" s="697"/>
      <c r="O323" s="697"/>
      <c r="P323" s="697"/>
      <c r="Q323" s="697"/>
      <c r="R323" s="697"/>
      <c r="S323" s="697"/>
      <c r="T323" s="697"/>
      <c r="U323" s="697"/>
      <c r="V323" s="697"/>
    </row>
    <row r="324" spans="2:22" ht="18.75" thickBot="1" x14ac:dyDescent="0.3">
      <c r="B324" s="2"/>
      <c r="C324" s="2"/>
      <c r="D324" s="3"/>
      <c r="E324" s="3"/>
      <c r="F324" s="3"/>
      <c r="G324" s="3"/>
      <c r="H324" s="3"/>
      <c r="I324" s="3"/>
      <c r="J324" s="3"/>
      <c r="K324" s="3"/>
      <c r="L324" s="4"/>
      <c r="M324" s="3"/>
      <c r="N324" s="3"/>
      <c r="O324" s="3"/>
      <c r="P324" s="3"/>
      <c r="Q324" s="3"/>
      <c r="R324" s="3"/>
      <c r="S324" s="3"/>
      <c r="T324" s="2"/>
      <c r="U324" s="2"/>
      <c r="V324" s="2"/>
    </row>
    <row r="325" spans="2:22" ht="15.75" thickTop="1" x14ac:dyDescent="0.25">
      <c r="B325" s="698" t="s">
        <v>6</v>
      </c>
      <c r="C325" s="700" t="s">
        <v>7</v>
      </c>
      <c r="D325" s="702" t="s">
        <v>8</v>
      </c>
      <c r="E325" s="702" t="s">
        <v>177</v>
      </c>
      <c r="F325" s="702" t="s">
        <v>178</v>
      </c>
      <c r="G325" s="702" t="s">
        <v>9</v>
      </c>
      <c r="H325" s="702" t="s">
        <v>10</v>
      </c>
      <c r="I325" s="312"/>
      <c r="J325" s="702" t="s">
        <v>179</v>
      </c>
      <c r="K325" s="702" t="s">
        <v>11</v>
      </c>
      <c r="L325" s="700" t="s">
        <v>12</v>
      </c>
      <c r="M325" s="704" t="s">
        <v>13</v>
      </c>
      <c r="N325" s="704" t="s">
        <v>14</v>
      </c>
      <c r="O325" s="704" t="s">
        <v>15</v>
      </c>
      <c r="P325" s="715" t="s">
        <v>16</v>
      </c>
      <c r="Q325" s="716"/>
      <c r="R325" s="716"/>
      <c r="S325" s="717"/>
      <c r="T325" s="721" t="s">
        <v>17</v>
      </c>
      <c r="U325" s="722"/>
      <c r="V325" s="708" t="s">
        <v>18</v>
      </c>
    </row>
    <row r="326" spans="2:22" x14ac:dyDescent="0.25">
      <c r="B326" s="699"/>
      <c r="C326" s="701"/>
      <c r="D326" s="703"/>
      <c r="E326" s="765"/>
      <c r="F326" s="765"/>
      <c r="G326" s="703"/>
      <c r="H326" s="703"/>
      <c r="I326" s="313"/>
      <c r="J326" s="765"/>
      <c r="K326" s="703"/>
      <c r="L326" s="701"/>
      <c r="M326" s="705"/>
      <c r="N326" s="705"/>
      <c r="O326" s="705"/>
      <c r="P326" s="718"/>
      <c r="Q326" s="719"/>
      <c r="R326" s="719"/>
      <c r="S326" s="720"/>
      <c r="T326" s="723"/>
      <c r="U326" s="724"/>
      <c r="V326" s="709"/>
    </row>
    <row r="327" spans="2:22" ht="48" x14ac:dyDescent="0.25">
      <c r="B327" s="699"/>
      <c r="C327" s="701"/>
      <c r="D327" s="703"/>
      <c r="E327" s="765"/>
      <c r="F327" s="765"/>
      <c r="G327" s="703"/>
      <c r="H327" s="703"/>
      <c r="I327" s="313" t="s">
        <v>180</v>
      </c>
      <c r="J327" s="765"/>
      <c r="K327" s="703"/>
      <c r="L327" s="701"/>
      <c r="M327" s="705"/>
      <c r="N327" s="705"/>
      <c r="O327" s="705"/>
      <c r="P327" s="738" t="s">
        <v>19</v>
      </c>
      <c r="Q327" s="738" t="s">
        <v>20</v>
      </c>
      <c r="R327" s="738" t="s">
        <v>21</v>
      </c>
      <c r="S327" s="738" t="s">
        <v>22</v>
      </c>
      <c r="T327" s="740" t="s">
        <v>23</v>
      </c>
      <c r="U327" s="740" t="s">
        <v>24</v>
      </c>
      <c r="V327" s="709"/>
    </row>
    <row r="328" spans="2:22" ht="15.75" thickBot="1" x14ac:dyDescent="0.3">
      <c r="B328" s="727"/>
      <c r="C328" s="725"/>
      <c r="D328" s="707"/>
      <c r="E328" s="766"/>
      <c r="F328" s="766"/>
      <c r="G328" s="707"/>
      <c r="H328" s="707"/>
      <c r="I328" s="314"/>
      <c r="J328" s="766"/>
      <c r="K328" s="707"/>
      <c r="L328" s="725"/>
      <c r="M328" s="696"/>
      <c r="N328" s="696"/>
      <c r="O328" s="696"/>
      <c r="P328" s="739"/>
      <c r="Q328" s="739"/>
      <c r="R328" s="739"/>
      <c r="S328" s="739"/>
      <c r="T328" s="741"/>
      <c r="U328" s="741"/>
      <c r="V328" s="710"/>
    </row>
    <row r="329" spans="2:22" ht="252" x14ac:dyDescent="0.25">
      <c r="B329" s="52">
        <v>1</v>
      </c>
      <c r="C329" s="53">
        <v>32301</v>
      </c>
      <c r="D329" s="138" t="s">
        <v>415</v>
      </c>
      <c r="E329" s="318" t="s">
        <v>489</v>
      </c>
      <c r="F329" s="319" t="s">
        <v>182</v>
      </c>
      <c r="G329" s="5">
        <v>9</v>
      </c>
      <c r="H329" s="315" t="s">
        <v>181</v>
      </c>
      <c r="I329" s="5">
        <v>287</v>
      </c>
      <c r="J329" s="320" t="s">
        <v>524</v>
      </c>
      <c r="K329" s="602">
        <f>SUM(N329/M329)</f>
        <v>12500</v>
      </c>
      <c r="L329" s="5" t="s">
        <v>75</v>
      </c>
      <c r="M329" s="216">
        <v>2</v>
      </c>
      <c r="N329" s="159">
        <v>25000</v>
      </c>
      <c r="O329" s="656" t="s">
        <v>183</v>
      </c>
      <c r="P329" s="123">
        <v>0.1</v>
      </c>
      <c r="Q329" s="123">
        <v>0.4</v>
      </c>
      <c r="R329" s="123">
        <v>0.1</v>
      </c>
      <c r="S329" s="123">
        <v>0.4</v>
      </c>
      <c r="T329" s="373"/>
      <c r="U329" s="373" t="s">
        <v>514</v>
      </c>
      <c r="V329" s="655" t="s">
        <v>525</v>
      </c>
    </row>
    <row r="330" spans="2:22" x14ac:dyDescent="0.25">
      <c r="L330" s="62"/>
      <c r="N330" s="102"/>
    </row>
    <row r="331" spans="2:22" x14ac:dyDescent="0.25">
      <c r="L331" s="62"/>
      <c r="N331" s="103"/>
    </row>
    <row r="332" spans="2:22" x14ac:dyDescent="0.25">
      <c r="L332" s="62"/>
      <c r="N332" s="103"/>
    </row>
    <row r="333" spans="2:22" x14ac:dyDescent="0.25">
      <c r="L333" s="62"/>
      <c r="N333" s="108">
        <f>SUM(N329:N332)</f>
        <v>25000</v>
      </c>
    </row>
    <row r="334" spans="2:22" x14ac:dyDescent="0.25">
      <c r="L334" s="62"/>
      <c r="N334" s="103"/>
    </row>
    <row r="335" spans="2:22" x14ac:dyDescent="0.25">
      <c r="L335" s="62"/>
      <c r="N335" s="104"/>
    </row>
    <row r="336" spans="2:22" x14ac:dyDescent="0.25">
      <c r="B336" s="706" t="s">
        <v>0</v>
      </c>
      <c r="C336" s="706"/>
      <c r="D336" s="706"/>
      <c r="E336" s="706"/>
      <c r="F336" s="706"/>
      <c r="G336" s="706"/>
      <c r="H336" s="706"/>
      <c r="I336" s="706"/>
      <c r="J336" s="706"/>
      <c r="K336" s="706"/>
      <c r="L336" s="706"/>
      <c r="M336" s="706"/>
      <c r="N336" s="706"/>
      <c r="O336" s="706"/>
      <c r="P336" s="706"/>
      <c r="Q336" s="706"/>
      <c r="R336" s="706"/>
      <c r="S336" s="706"/>
      <c r="T336" s="706"/>
      <c r="U336" s="706"/>
      <c r="V336" s="706"/>
    </row>
    <row r="337" spans="2:22" x14ac:dyDescent="0.25">
      <c r="B337" s="713" t="s">
        <v>1</v>
      </c>
      <c r="C337" s="713"/>
      <c r="D337" s="713"/>
      <c r="E337" s="713"/>
      <c r="F337" s="713"/>
      <c r="G337" s="713"/>
      <c r="H337" s="713"/>
      <c r="I337" s="713"/>
      <c r="J337" s="713"/>
      <c r="K337" s="713"/>
      <c r="L337" s="713"/>
      <c r="M337" s="713"/>
      <c r="N337" s="713"/>
      <c r="O337" s="713"/>
      <c r="P337" s="713"/>
      <c r="Q337" s="713"/>
      <c r="R337" s="713"/>
      <c r="S337" s="713"/>
      <c r="T337" s="713"/>
      <c r="U337" s="713"/>
      <c r="V337" s="713"/>
    </row>
    <row r="338" spans="2:22" x14ac:dyDescent="0.25">
      <c r="B338" s="713" t="s">
        <v>2</v>
      </c>
      <c r="C338" s="713"/>
      <c r="D338" s="713"/>
      <c r="E338" s="713"/>
      <c r="F338" s="713"/>
      <c r="G338" s="713"/>
      <c r="H338" s="713"/>
      <c r="I338" s="713"/>
      <c r="J338" s="713"/>
      <c r="K338" s="713"/>
      <c r="L338" s="713"/>
      <c r="M338" s="713"/>
      <c r="N338" s="713"/>
      <c r="O338" s="713"/>
      <c r="P338" s="713"/>
      <c r="Q338" s="713"/>
      <c r="R338" s="713"/>
      <c r="S338" s="713"/>
      <c r="T338" s="713"/>
      <c r="U338" s="713"/>
      <c r="V338" s="713"/>
    </row>
    <row r="339" spans="2:22" x14ac:dyDescent="0.25">
      <c r="B339" s="713" t="s">
        <v>3</v>
      </c>
      <c r="C339" s="713"/>
      <c r="D339" s="713"/>
      <c r="E339" s="713"/>
      <c r="F339" s="713"/>
      <c r="G339" s="713"/>
      <c r="H339" s="713"/>
      <c r="I339" s="713"/>
      <c r="J339" s="713"/>
      <c r="K339" s="713"/>
      <c r="L339" s="713"/>
      <c r="M339" s="713"/>
      <c r="N339" s="713"/>
      <c r="O339" s="713"/>
      <c r="P339" s="713"/>
      <c r="Q339" s="713"/>
      <c r="R339" s="713"/>
      <c r="S339" s="713"/>
      <c r="T339" s="713"/>
      <c r="U339" s="713"/>
      <c r="V339" s="713"/>
    </row>
    <row r="340" spans="2:22" x14ac:dyDescent="0.25">
      <c r="B340" s="713" t="s">
        <v>494</v>
      </c>
      <c r="C340" s="713"/>
      <c r="D340" s="713"/>
      <c r="E340" s="713"/>
      <c r="F340" s="713"/>
      <c r="G340" s="713"/>
      <c r="H340" s="713"/>
      <c r="I340" s="713"/>
      <c r="J340" s="713"/>
      <c r="K340" s="713"/>
      <c r="L340" s="713"/>
      <c r="M340" s="713"/>
      <c r="N340" s="713"/>
      <c r="O340" s="713"/>
      <c r="P340" s="713"/>
      <c r="Q340" s="713"/>
      <c r="R340" s="713"/>
      <c r="S340" s="713"/>
      <c r="T340" s="713"/>
      <c r="U340" s="713"/>
      <c r="V340" s="713"/>
    </row>
    <row r="341" spans="2:22" x14ac:dyDescent="0.25">
      <c r="B341" s="714" t="s">
        <v>4</v>
      </c>
      <c r="C341" s="714"/>
      <c r="D341" s="714"/>
      <c r="E341" s="714"/>
      <c r="F341" s="714"/>
      <c r="G341" s="714"/>
      <c r="H341" s="714"/>
      <c r="I341" s="714"/>
      <c r="J341" s="714"/>
      <c r="K341" s="714"/>
      <c r="L341" s="714"/>
      <c r="M341" s="714"/>
      <c r="N341" s="714"/>
      <c r="O341" s="714"/>
      <c r="P341" s="714"/>
      <c r="Q341" s="714"/>
      <c r="R341" s="714"/>
      <c r="S341" s="714"/>
      <c r="T341" s="714"/>
      <c r="U341" s="714"/>
      <c r="V341" s="714"/>
    </row>
    <row r="342" spans="2:22" x14ac:dyDescent="0.25">
      <c r="B342" s="737" t="s">
        <v>92</v>
      </c>
      <c r="C342" s="737"/>
      <c r="D342" s="737"/>
      <c r="E342" s="737"/>
      <c r="F342" s="737"/>
      <c r="G342" s="737"/>
      <c r="H342" s="737"/>
      <c r="I342" s="737"/>
      <c r="J342" s="737"/>
      <c r="K342" s="737"/>
      <c r="L342" s="737"/>
      <c r="M342" s="737"/>
      <c r="N342" s="737"/>
      <c r="O342" s="737"/>
      <c r="P342" s="737"/>
      <c r="Q342" s="737"/>
      <c r="R342" s="737"/>
      <c r="S342" s="737"/>
      <c r="T342" s="737"/>
      <c r="U342" s="737"/>
      <c r="V342" s="737"/>
    </row>
    <row r="343" spans="2:22" ht="18.75" thickBot="1" x14ac:dyDescent="0.3">
      <c r="B343" s="2"/>
      <c r="C343" s="2"/>
      <c r="D343" s="3"/>
      <c r="E343" s="3"/>
      <c r="F343" s="3"/>
      <c r="G343" s="3"/>
      <c r="H343" s="3"/>
      <c r="I343" s="3"/>
      <c r="J343" s="3"/>
      <c r="K343" s="3"/>
      <c r="L343" s="4"/>
      <c r="M343" s="3"/>
      <c r="N343" s="3"/>
      <c r="O343" s="3"/>
      <c r="P343" s="3"/>
      <c r="Q343" s="3"/>
      <c r="R343" s="3"/>
      <c r="S343" s="3"/>
      <c r="T343" s="2"/>
      <c r="U343" s="2"/>
      <c r="V343" s="2"/>
    </row>
    <row r="344" spans="2:22" ht="15.75" thickTop="1" x14ac:dyDescent="0.25">
      <c r="B344" s="698" t="s">
        <v>6</v>
      </c>
      <c r="C344" s="700" t="s">
        <v>7</v>
      </c>
      <c r="D344" s="702" t="s">
        <v>8</v>
      </c>
      <c r="E344" s="702" t="s">
        <v>177</v>
      </c>
      <c r="F344" s="702" t="s">
        <v>178</v>
      </c>
      <c r="G344" s="702" t="s">
        <v>9</v>
      </c>
      <c r="H344" s="702" t="s">
        <v>10</v>
      </c>
      <c r="I344" s="312"/>
      <c r="J344" s="702" t="s">
        <v>179</v>
      </c>
      <c r="K344" s="702" t="s">
        <v>11</v>
      </c>
      <c r="L344" s="700" t="s">
        <v>12</v>
      </c>
      <c r="M344" s="704" t="s">
        <v>13</v>
      </c>
      <c r="N344" s="704" t="s">
        <v>14</v>
      </c>
      <c r="O344" s="704" t="s">
        <v>15</v>
      </c>
      <c r="P344" s="715" t="s">
        <v>16</v>
      </c>
      <c r="Q344" s="716"/>
      <c r="R344" s="716"/>
      <c r="S344" s="717"/>
      <c r="T344" s="721" t="s">
        <v>17</v>
      </c>
      <c r="U344" s="722"/>
      <c r="V344" s="708" t="s">
        <v>18</v>
      </c>
    </row>
    <row r="345" spans="2:22" x14ac:dyDescent="0.25">
      <c r="B345" s="699"/>
      <c r="C345" s="701"/>
      <c r="D345" s="703"/>
      <c r="E345" s="765"/>
      <c r="F345" s="765"/>
      <c r="G345" s="703"/>
      <c r="H345" s="703"/>
      <c r="I345" s="313"/>
      <c r="J345" s="765"/>
      <c r="K345" s="703"/>
      <c r="L345" s="701"/>
      <c r="M345" s="705"/>
      <c r="N345" s="705"/>
      <c r="O345" s="705"/>
      <c r="P345" s="718"/>
      <c r="Q345" s="719"/>
      <c r="R345" s="719"/>
      <c r="S345" s="720"/>
      <c r="T345" s="723"/>
      <c r="U345" s="724"/>
      <c r="V345" s="709"/>
    </row>
    <row r="346" spans="2:22" ht="48" x14ac:dyDescent="0.25">
      <c r="B346" s="699"/>
      <c r="C346" s="701"/>
      <c r="D346" s="703"/>
      <c r="E346" s="765"/>
      <c r="F346" s="765"/>
      <c r="G346" s="703"/>
      <c r="H346" s="703"/>
      <c r="I346" s="313" t="s">
        <v>180</v>
      </c>
      <c r="J346" s="765"/>
      <c r="K346" s="703"/>
      <c r="L346" s="701"/>
      <c r="M346" s="705"/>
      <c r="N346" s="705"/>
      <c r="O346" s="705"/>
      <c r="P346" s="738" t="s">
        <v>19</v>
      </c>
      <c r="Q346" s="738" t="s">
        <v>20</v>
      </c>
      <c r="R346" s="738" t="s">
        <v>21</v>
      </c>
      <c r="S346" s="738" t="s">
        <v>22</v>
      </c>
      <c r="T346" s="740" t="s">
        <v>23</v>
      </c>
      <c r="U346" s="740" t="s">
        <v>24</v>
      </c>
      <c r="V346" s="709"/>
    </row>
    <row r="347" spans="2:22" ht="15.75" thickBot="1" x14ac:dyDescent="0.3">
      <c r="B347" s="727"/>
      <c r="C347" s="725"/>
      <c r="D347" s="707"/>
      <c r="E347" s="766"/>
      <c r="F347" s="766"/>
      <c r="G347" s="707"/>
      <c r="H347" s="707"/>
      <c r="I347" s="314"/>
      <c r="J347" s="766"/>
      <c r="K347" s="707"/>
      <c r="L347" s="725"/>
      <c r="M347" s="696"/>
      <c r="N347" s="696"/>
      <c r="O347" s="696"/>
      <c r="P347" s="739"/>
      <c r="Q347" s="739"/>
      <c r="R347" s="739"/>
      <c r="S347" s="739"/>
      <c r="T347" s="741"/>
      <c r="U347" s="741"/>
      <c r="V347" s="710"/>
    </row>
    <row r="348" spans="2:22" ht="252.75" thickBot="1" x14ac:dyDescent="0.3">
      <c r="B348" s="285">
        <v>1</v>
      </c>
      <c r="C348" s="286">
        <v>33101</v>
      </c>
      <c r="D348" s="164" t="s">
        <v>419</v>
      </c>
      <c r="E348" s="318" t="s">
        <v>489</v>
      </c>
      <c r="F348" s="319" t="s">
        <v>182</v>
      </c>
      <c r="G348" s="5">
        <v>9</v>
      </c>
      <c r="H348" s="164" t="s">
        <v>181</v>
      </c>
      <c r="I348" s="5">
        <v>287</v>
      </c>
      <c r="J348" s="320" t="s">
        <v>524</v>
      </c>
      <c r="K348" s="23">
        <v>1</v>
      </c>
      <c r="L348" s="174" t="s">
        <v>75</v>
      </c>
      <c r="M348" s="603">
        <v>300000</v>
      </c>
      <c r="N348" s="604">
        <v>300000</v>
      </c>
      <c r="O348" s="344" t="s">
        <v>183</v>
      </c>
      <c r="P348" s="74">
        <v>0.25</v>
      </c>
      <c r="Q348" s="74">
        <v>0.25</v>
      </c>
      <c r="R348" s="74">
        <v>0.25</v>
      </c>
      <c r="S348" s="74">
        <v>0.25</v>
      </c>
      <c r="T348" s="59" t="s">
        <v>514</v>
      </c>
      <c r="U348" s="60"/>
      <c r="V348" s="287" t="s">
        <v>525</v>
      </c>
    </row>
    <row r="349" spans="2:22" ht="15.75" thickTop="1" x14ac:dyDescent="0.25">
      <c r="L349" s="62"/>
    </row>
    <row r="350" spans="2:22" x14ac:dyDescent="0.25">
      <c r="L350" s="62"/>
      <c r="N350" s="61">
        <f>SUM(N348:N349)</f>
        <v>300000</v>
      </c>
    </row>
    <row r="351" spans="2:22" x14ac:dyDescent="0.25">
      <c r="L351" s="62"/>
      <c r="N351" s="102"/>
    </row>
    <row r="352" spans="2:22" x14ac:dyDescent="0.25">
      <c r="L352" s="62"/>
      <c r="N352" s="104"/>
    </row>
    <row r="353" spans="2:22" x14ac:dyDescent="0.25">
      <c r="L353" s="62"/>
      <c r="N353" s="104"/>
    </row>
    <row r="354" spans="2:22" x14ac:dyDescent="0.25">
      <c r="L354" s="62"/>
      <c r="N354" s="104"/>
    </row>
    <row r="355" spans="2:22" x14ac:dyDescent="0.25">
      <c r="L355" s="62"/>
    </row>
    <row r="356" spans="2:22" x14ac:dyDescent="0.25">
      <c r="L356" s="62"/>
    </row>
    <row r="357" spans="2:22" x14ac:dyDescent="0.25">
      <c r="B357" s="706" t="s">
        <v>0</v>
      </c>
      <c r="C357" s="706"/>
      <c r="D357" s="706"/>
      <c r="E357" s="706"/>
      <c r="F357" s="706"/>
      <c r="G357" s="706"/>
      <c r="H357" s="706"/>
      <c r="I357" s="706"/>
      <c r="J357" s="706"/>
      <c r="K357" s="706"/>
      <c r="L357" s="706"/>
      <c r="M357" s="706"/>
      <c r="N357" s="706"/>
      <c r="O357" s="706"/>
      <c r="P357" s="706"/>
      <c r="Q357" s="706"/>
      <c r="R357" s="706"/>
      <c r="S357" s="706"/>
      <c r="T357" s="706"/>
      <c r="U357" s="706"/>
      <c r="V357" s="706"/>
    </row>
    <row r="358" spans="2:22" x14ac:dyDescent="0.25">
      <c r="B358" s="713" t="s">
        <v>1</v>
      </c>
      <c r="C358" s="713"/>
      <c r="D358" s="713"/>
      <c r="E358" s="713"/>
      <c r="F358" s="713"/>
      <c r="G358" s="713"/>
      <c r="H358" s="713"/>
      <c r="I358" s="713"/>
      <c r="J358" s="713"/>
      <c r="K358" s="713"/>
      <c r="L358" s="713"/>
      <c r="M358" s="713"/>
      <c r="N358" s="713"/>
      <c r="O358" s="713"/>
      <c r="P358" s="713"/>
      <c r="Q358" s="713"/>
      <c r="R358" s="713"/>
      <c r="S358" s="713"/>
      <c r="T358" s="713"/>
      <c r="U358" s="713"/>
      <c r="V358" s="713"/>
    </row>
    <row r="359" spans="2:22" x14ac:dyDescent="0.25">
      <c r="B359" s="713" t="s">
        <v>2</v>
      </c>
      <c r="C359" s="713"/>
      <c r="D359" s="713"/>
      <c r="E359" s="713"/>
      <c r="F359" s="713"/>
      <c r="G359" s="713"/>
      <c r="H359" s="713"/>
      <c r="I359" s="713"/>
      <c r="J359" s="713"/>
      <c r="K359" s="713"/>
      <c r="L359" s="713"/>
      <c r="M359" s="713"/>
      <c r="N359" s="713"/>
      <c r="O359" s="713"/>
      <c r="P359" s="713"/>
      <c r="Q359" s="713"/>
      <c r="R359" s="713"/>
      <c r="S359" s="713"/>
      <c r="T359" s="713"/>
      <c r="U359" s="713"/>
      <c r="V359" s="713"/>
    </row>
    <row r="360" spans="2:22" x14ac:dyDescent="0.25">
      <c r="B360" s="713" t="s">
        <v>3</v>
      </c>
      <c r="C360" s="713"/>
      <c r="D360" s="713"/>
      <c r="E360" s="713"/>
      <c r="F360" s="713"/>
      <c r="G360" s="713"/>
      <c r="H360" s="713"/>
      <c r="I360" s="713"/>
      <c r="J360" s="713"/>
      <c r="K360" s="713"/>
      <c r="L360" s="713"/>
      <c r="M360" s="713"/>
      <c r="N360" s="713"/>
      <c r="O360" s="713"/>
      <c r="P360" s="713"/>
      <c r="Q360" s="713"/>
      <c r="R360" s="713"/>
      <c r="S360" s="713"/>
      <c r="T360" s="713"/>
      <c r="U360" s="713"/>
      <c r="V360" s="713"/>
    </row>
    <row r="361" spans="2:22" x14ac:dyDescent="0.25">
      <c r="B361" s="713" t="s">
        <v>494</v>
      </c>
      <c r="C361" s="713"/>
      <c r="D361" s="713"/>
      <c r="E361" s="713"/>
      <c r="F361" s="713"/>
      <c r="G361" s="713"/>
      <c r="H361" s="713"/>
      <c r="I361" s="713"/>
      <c r="J361" s="713"/>
      <c r="K361" s="713"/>
      <c r="L361" s="713"/>
      <c r="M361" s="713"/>
      <c r="N361" s="713"/>
      <c r="O361" s="713"/>
      <c r="P361" s="713"/>
      <c r="Q361" s="713"/>
      <c r="R361" s="713"/>
      <c r="S361" s="713"/>
      <c r="T361" s="713"/>
      <c r="U361" s="713"/>
      <c r="V361" s="713"/>
    </row>
    <row r="362" spans="2:22" x14ac:dyDescent="0.25">
      <c r="B362" s="714" t="s">
        <v>4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  <c r="N362" s="714"/>
      <c r="O362" s="714"/>
      <c r="P362" s="714"/>
      <c r="Q362" s="714"/>
      <c r="R362" s="714"/>
      <c r="S362" s="714"/>
      <c r="T362" s="714"/>
      <c r="U362" s="714"/>
      <c r="V362" s="714"/>
    </row>
    <row r="363" spans="2:22" x14ac:dyDescent="0.25">
      <c r="B363" s="737" t="s">
        <v>94</v>
      </c>
      <c r="C363" s="737"/>
      <c r="D363" s="737"/>
      <c r="E363" s="737"/>
      <c r="F363" s="737"/>
      <c r="G363" s="737"/>
      <c r="H363" s="737"/>
      <c r="I363" s="737"/>
      <c r="J363" s="737"/>
      <c r="K363" s="737"/>
      <c r="L363" s="737"/>
      <c r="M363" s="737"/>
      <c r="N363" s="737"/>
      <c r="O363" s="737"/>
      <c r="P363" s="737"/>
      <c r="Q363" s="737"/>
      <c r="R363" s="737"/>
      <c r="S363" s="737"/>
      <c r="T363" s="737"/>
      <c r="U363" s="737"/>
      <c r="V363" s="737"/>
    </row>
    <row r="364" spans="2:22" ht="18.75" thickBot="1" x14ac:dyDescent="0.3">
      <c r="B364" s="2"/>
      <c r="C364" s="2"/>
      <c r="D364" s="3"/>
      <c r="E364" s="3"/>
      <c r="F364" s="3"/>
      <c r="G364" s="3"/>
      <c r="H364" s="3"/>
      <c r="I364" s="3"/>
      <c r="J364" s="3"/>
      <c r="K364" s="3"/>
      <c r="L364" s="4"/>
      <c r="M364" s="3"/>
      <c r="N364" s="3"/>
      <c r="O364" s="3"/>
      <c r="P364" s="3"/>
      <c r="Q364" s="3"/>
      <c r="R364" s="3"/>
      <c r="S364" s="3"/>
      <c r="T364" s="2"/>
      <c r="U364" s="2"/>
      <c r="V364" s="2"/>
    </row>
    <row r="365" spans="2:22" ht="15.75" thickTop="1" x14ac:dyDescent="0.25">
      <c r="B365" s="698" t="s">
        <v>6</v>
      </c>
      <c r="C365" s="700" t="s">
        <v>7</v>
      </c>
      <c r="D365" s="702" t="s">
        <v>8</v>
      </c>
      <c r="E365" s="702" t="s">
        <v>177</v>
      </c>
      <c r="F365" s="702" t="s">
        <v>178</v>
      </c>
      <c r="G365" s="702" t="s">
        <v>9</v>
      </c>
      <c r="H365" s="702" t="s">
        <v>10</v>
      </c>
      <c r="I365" s="312"/>
      <c r="J365" s="702" t="s">
        <v>179</v>
      </c>
      <c r="K365" s="702" t="s">
        <v>11</v>
      </c>
      <c r="L365" s="700" t="s">
        <v>12</v>
      </c>
      <c r="M365" s="704" t="s">
        <v>13</v>
      </c>
      <c r="N365" s="704" t="s">
        <v>14</v>
      </c>
      <c r="O365" s="704" t="s">
        <v>15</v>
      </c>
      <c r="P365" s="715" t="s">
        <v>16</v>
      </c>
      <c r="Q365" s="716"/>
      <c r="R365" s="716"/>
      <c r="S365" s="717"/>
      <c r="T365" s="721" t="s">
        <v>17</v>
      </c>
      <c r="U365" s="722"/>
      <c r="V365" s="708" t="s">
        <v>18</v>
      </c>
    </row>
    <row r="366" spans="2:22" x14ac:dyDescent="0.25">
      <c r="B366" s="699"/>
      <c r="C366" s="701"/>
      <c r="D366" s="703"/>
      <c r="E366" s="765"/>
      <c r="F366" s="765"/>
      <c r="G366" s="703"/>
      <c r="H366" s="703"/>
      <c r="I366" s="313"/>
      <c r="J366" s="765"/>
      <c r="K366" s="703"/>
      <c r="L366" s="701"/>
      <c r="M366" s="705"/>
      <c r="N366" s="705"/>
      <c r="O366" s="705"/>
      <c r="P366" s="718"/>
      <c r="Q366" s="719"/>
      <c r="R366" s="719"/>
      <c r="S366" s="720"/>
      <c r="T366" s="723"/>
      <c r="U366" s="724"/>
      <c r="V366" s="709"/>
    </row>
    <row r="367" spans="2:22" ht="48" x14ac:dyDescent="0.25">
      <c r="B367" s="699"/>
      <c r="C367" s="701"/>
      <c r="D367" s="703"/>
      <c r="E367" s="765"/>
      <c r="F367" s="765"/>
      <c r="G367" s="703"/>
      <c r="H367" s="703"/>
      <c r="I367" s="313" t="s">
        <v>180</v>
      </c>
      <c r="J367" s="765"/>
      <c r="K367" s="703"/>
      <c r="L367" s="701"/>
      <c r="M367" s="705"/>
      <c r="N367" s="705"/>
      <c r="O367" s="705"/>
      <c r="P367" s="738" t="s">
        <v>19</v>
      </c>
      <c r="Q367" s="738" t="s">
        <v>20</v>
      </c>
      <c r="R367" s="738" t="s">
        <v>21</v>
      </c>
      <c r="S367" s="738" t="s">
        <v>22</v>
      </c>
      <c r="T367" s="740" t="s">
        <v>23</v>
      </c>
      <c r="U367" s="740" t="s">
        <v>24</v>
      </c>
      <c r="V367" s="709"/>
    </row>
    <row r="368" spans="2:22" ht="15.75" thickBot="1" x14ac:dyDescent="0.3">
      <c r="B368" s="727"/>
      <c r="C368" s="725"/>
      <c r="D368" s="707"/>
      <c r="E368" s="766"/>
      <c r="F368" s="766"/>
      <c r="G368" s="707"/>
      <c r="H368" s="707"/>
      <c r="I368" s="314"/>
      <c r="J368" s="766"/>
      <c r="K368" s="707"/>
      <c r="L368" s="725"/>
      <c r="M368" s="705"/>
      <c r="N368" s="696"/>
      <c r="O368" s="696"/>
      <c r="P368" s="739"/>
      <c r="Q368" s="739"/>
      <c r="R368" s="739"/>
      <c r="S368" s="739"/>
      <c r="T368" s="741"/>
      <c r="U368" s="741"/>
      <c r="V368" s="710"/>
    </row>
    <row r="369" spans="2:22" ht="252" customHeight="1" x14ac:dyDescent="0.25">
      <c r="B369" s="52">
        <v>1</v>
      </c>
      <c r="C369" s="16">
        <v>33801</v>
      </c>
      <c r="D369" s="7" t="s">
        <v>421</v>
      </c>
      <c r="E369" s="318" t="s">
        <v>489</v>
      </c>
      <c r="F369" s="319" t="s">
        <v>182</v>
      </c>
      <c r="G369" s="5">
        <v>9</v>
      </c>
      <c r="H369" s="5" t="s">
        <v>181</v>
      </c>
      <c r="I369" s="5">
        <v>287</v>
      </c>
      <c r="J369" s="790" t="s">
        <v>524</v>
      </c>
      <c r="K369" s="16">
        <v>12</v>
      </c>
      <c r="L369" s="7" t="s">
        <v>75</v>
      </c>
      <c r="M369" s="607">
        <v>5000</v>
      </c>
      <c r="N369" s="606">
        <v>5000</v>
      </c>
      <c r="O369" s="775" t="s">
        <v>183</v>
      </c>
      <c r="P369" s="86">
        <v>0.25</v>
      </c>
      <c r="Q369" s="86">
        <v>0.25</v>
      </c>
      <c r="R369" s="86">
        <v>0.25</v>
      </c>
      <c r="S369" s="86">
        <v>0.25</v>
      </c>
      <c r="T369" s="351" t="s">
        <v>514</v>
      </c>
      <c r="U369" s="351"/>
      <c r="V369" s="773" t="s">
        <v>525</v>
      </c>
    </row>
    <row r="370" spans="2:22" ht="48.75" thickBot="1" x14ac:dyDescent="0.3">
      <c r="B370" s="244">
        <v>2</v>
      </c>
      <c r="C370" s="230">
        <v>33801</v>
      </c>
      <c r="D370" s="176" t="s">
        <v>422</v>
      </c>
      <c r="E370" s="318" t="s">
        <v>489</v>
      </c>
      <c r="F370" s="319" t="s">
        <v>182</v>
      </c>
      <c r="G370" s="5">
        <v>9</v>
      </c>
      <c r="H370" s="7" t="s">
        <v>181</v>
      </c>
      <c r="I370" s="5">
        <v>287</v>
      </c>
      <c r="J370" s="792"/>
      <c r="K370" s="16">
        <v>12</v>
      </c>
      <c r="L370" s="7" t="s">
        <v>75</v>
      </c>
      <c r="M370" s="606">
        <v>5000</v>
      </c>
      <c r="N370" s="606">
        <v>5000</v>
      </c>
      <c r="O370" s="776"/>
      <c r="P370" s="100">
        <v>0.25</v>
      </c>
      <c r="Q370" s="100">
        <v>0.25</v>
      </c>
      <c r="R370" s="100">
        <v>0.25</v>
      </c>
      <c r="S370" s="100">
        <v>0.25</v>
      </c>
      <c r="T370" s="376" t="s">
        <v>514</v>
      </c>
      <c r="U370" s="376"/>
      <c r="V370" s="774"/>
    </row>
    <row r="371" spans="2:22" ht="15.75" thickTop="1" x14ac:dyDescent="0.25">
      <c r="L371" s="62"/>
      <c r="N371" s="61"/>
      <c r="V371" s="372"/>
    </row>
    <row r="372" spans="2:22" x14ac:dyDescent="0.25">
      <c r="L372" s="62"/>
      <c r="N372" s="102"/>
    </row>
    <row r="373" spans="2:22" x14ac:dyDescent="0.25">
      <c r="L373" s="62"/>
    </row>
    <row r="374" spans="2:22" x14ac:dyDescent="0.25">
      <c r="L374" s="62"/>
      <c r="N374" s="61">
        <f>SUM(N369:N373)</f>
        <v>10000</v>
      </c>
    </row>
    <row r="375" spans="2:22" x14ac:dyDescent="0.25">
      <c r="L375" s="62"/>
    </row>
    <row r="376" spans="2:22" x14ac:dyDescent="0.25">
      <c r="L376" s="62"/>
    </row>
    <row r="377" spans="2:22" x14ac:dyDescent="0.25">
      <c r="L377" s="62"/>
    </row>
    <row r="378" spans="2:22" x14ac:dyDescent="0.25">
      <c r="L378" s="62"/>
    </row>
    <row r="379" spans="2:22" x14ac:dyDescent="0.25">
      <c r="L379" s="62"/>
    </row>
    <row r="380" spans="2:22" x14ac:dyDescent="0.25">
      <c r="L380" s="62"/>
    </row>
    <row r="381" spans="2:22" x14ac:dyDescent="0.25">
      <c r="L381" s="62"/>
    </row>
    <row r="382" spans="2:22" x14ac:dyDescent="0.25">
      <c r="B382" s="706" t="s">
        <v>0</v>
      </c>
      <c r="C382" s="706"/>
      <c r="D382" s="706"/>
      <c r="E382" s="706"/>
      <c r="F382" s="706"/>
      <c r="G382" s="706"/>
      <c r="H382" s="706"/>
      <c r="I382" s="706"/>
      <c r="J382" s="706"/>
      <c r="K382" s="706"/>
      <c r="L382" s="706"/>
      <c r="M382" s="706"/>
      <c r="N382" s="706"/>
      <c r="O382" s="706"/>
      <c r="P382" s="706"/>
      <c r="Q382" s="706"/>
      <c r="R382" s="706"/>
      <c r="S382" s="706"/>
      <c r="T382" s="706"/>
      <c r="U382" s="706"/>
      <c r="V382" s="706"/>
    </row>
    <row r="383" spans="2:22" x14ac:dyDescent="0.25">
      <c r="B383" s="713" t="s">
        <v>1</v>
      </c>
      <c r="C383" s="713"/>
      <c r="D383" s="713"/>
      <c r="E383" s="713"/>
      <c r="F383" s="713"/>
      <c r="G383" s="713"/>
      <c r="H383" s="713"/>
      <c r="I383" s="713"/>
      <c r="J383" s="713"/>
      <c r="K383" s="713"/>
      <c r="L383" s="713"/>
      <c r="M383" s="713"/>
      <c r="N383" s="713"/>
      <c r="O383" s="713"/>
      <c r="P383" s="713"/>
      <c r="Q383" s="713"/>
      <c r="R383" s="713"/>
      <c r="S383" s="713"/>
      <c r="T383" s="713"/>
      <c r="U383" s="713"/>
      <c r="V383" s="713"/>
    </row>
    <row r="384" spans="2:22" x14ac:dyDescent="0.25">
      <c r="B384" s="713" t="s">
        <v>2</v>
      </c>
      <c r="C384" s="713"/>
      <c r="D384" s="713"/>
      <c r="E384" s="713"/>
      <c r="F384" s="713"/>
      <c r="G384" s="713"/>
      <c r="H384" s="713"/>
      <c r="I384" s="713"/>
      <c r="J384" s="713"/>
      <c r="K384" s="713"/>
      <c r="L384" s="713"/>
      <c r="M384" s="713"/>
      <c r="N384" s="713"/>
      <c r="O384" s="713"/>
      <c r="P384" s="713"/>
      <c r="Q384" s="713"/>
      <c r="R384" s="713"/>
      <c r="S384" s="713"/>
      <c r="T384" s="713"/>
      <c r="U384" s="713"/>
      <c r="V384" s="713"/>
    </row>
    <row r="385" spans="2:22" x14ac:dyDescent="0.25">
      <c r="B385" s="713" t="s">
        <v>3</v>
      </c>
      <c r="C385" s="713"/>
      <c r="D385" s="713"/>
      <c r="E385" s="713"/>
      <c r="F385" s="713"/>
      <c r="G385" s="713"/>
      <c r="H385" s="713"/>
      <c r="I385" s="713"/>
      <c r="J385" s="713"/>
      <c r="K385" s="713"/>
      <c r="L385" s="713"/>
      <c r="M385" s="713"/>
      <c r="N385" s="713"/>
      <c r="O385" s="713"/>
      <c r="P385" s="713"/>
      <c r="Q385" s="713"/>
      <c r="R385" s="713"/>
      <c r="S385" s="713"/>
      <c r="T385" s="713"/>
      <c r="U385" s="713"/>
      <c r="V385" s="713"/>
    </row>
    <row r="386" spans="2:22" x14ac:dyDescent="0.25">
      <c r="B386" s="713" t="s">
        <v>494</v>
      </c>
      <c r="C386" s="713"/>
      <c r="D386" s="713"/>
      <c r="E386" s="713"/>
      <c r="F386" s="713"/>
      <c r="G386" s="713"/>
      <c r="H386" s="713"/>
      <c r="I386" s="713"/>
      <c r="J386" s="713"/>
      <c r="K386" s="713"/>
      <c r="L386" s="713"/>
      <c r="M386" s="713"/>
      <c r="N386" s="713"/>
      <c r="O386" s="713"/>
      <c r="P386" s="713"/>
      <c r="Q386" s="713"/>
      <c r="R386" s="713"/>
      <c r="S386" s="713"/>
      <c r="T386" s="713"/>
      <c r="U386" s="713"/>
      <c r="V386" s="713"/>
    </row>
    <row r="387" spans="2:22" x14ac:dyDescent="0.25">
      <c r="B387" s="726" t="s">
        <v>4</v>
      </c>
      <c r="C387" s="726"/>
      <c r="D387" s="726"/>
      <c r="E387" s="726"/>
      <c r="F387" s="726"/>
      <c r="G387" s="726"/>
      <c r="H387" s="726"/>
      <c r="I387" s="726"/>
      <c r="J387" s="726"/>
      <c r="K387" s="726"/>
      <c r="L387" s="726"/>
      <c r="M387" s="726"/>
      <c r="N387" s="726"/>
      <c r="O387" s="726"/>
      <c r="P387" s="726"/>
      <c r="Q387" s="726"/>
      <c r="R387" s="726"/>
      <c r="S387" s="726"/>
      <c r="T387" s="726"/>
      <c r="U387" s="726"/>
      <c r="V387" s="726"/>
    </row>
    <row r="388" spans="2:22" x14ac:dyDescent="0.25">
      <c r="B388" s="697" t="s">
        <v>101</v>
      </c>
      <c r="C388" s="697"/>
      <c r="D388" s="697"/>
      <c r="E388" s="697"/>
      <c r="F388" s="697"/>
      <c r="G388" s="697"/>
      <c r="H388" s="697"/>
      <c r="I388" s="697"/>
      <c r="J388" s="697"/>
      <c r="K388" s="697"/>
      <c r="L388" s="697"/>
      <c r="M388" s="697"/>
      <c r="N388" s="697"/>
      <c r="O388" s="697"/>
      <c r="P388" s="697"/>
      <c r="Q388" s="697"/>
      <c r="R388" s="697"/>
      <c r="S388" s="697"/>
      <c r="T388" s="697"/>
      <c r="U388" s="697"/>
      <c r="V388" s="697"/>
    </row>
    <row r="389" spans="2:22" ht="18.75" thickBot="1" x14ac:dyDescent="0.3">
      <c r="B389" s="2"/>
      <c r="C389" s="2"/>
      <c r="D389" s="3"/>
      <c r="E389" s="3"/>
      <c r="F389" s="3"/>
      <c r="G389" s="3"/>
      <c r="H389" s="3"/>
      <c r="I389" s="3"/>
      <c r="J389" s="3"/>
      <c r="K389" s="3"/>
      <c r="L389" s="4"/>
      <c r="M389" s="3"/>
      <c r="N389" s="3"/>
      <c r="O389" s="3"/>
      <c r="P389" s="3"/>
      <c r="Q389" s="3"/>
      <c r="R389" s="3"/>
      <c r="S389" s="3"/>
      <c r="T389" s="2"/>
      <c r="U389" s="2"/>
      <c r="V389" s="2"/>
    </row>
    <row r="390" spans="2:22" ht="15.75" thickTop="1" x14ac:dyDescent="0.25">
      <c r="B390" s="698" t="s">
        <v>6</v>
      </c>
      <c r="C390" s="700" t="s">
        <v>7</v>
      </c>
      <c r="D390" s="702" t="s">
        <v>8</v>
      </c>
      <c r="E390" s="702" t="s">
        <v>177</v>
      </c>
      <c r="F390" s="702" t="s">
        <v>178</v>
      </c>
      <c r="G390" s="702" t="s">
        <v>9</v>
      </c>
      <c r="H390" s="702" t="s">
        <v>10</v>
      </c>
      <c r="I390" s="312"/>
      <c r="J390" s="702" t="s">
        <v>179</v>
      </c>
      <c r="K390" s="702" t="s">
        <v>11</v>
      </c>
      <c r="L390" s="700" t="s">
        <v>12</v>
      </c>
      <c r="M390" s="704" t="s">
        <v>13</v>
      </c>
      <c r="N390" s="704" t="s">
        <v>14</v>
      </c>
      <c r="O390" s="704" t="s">
        <v>15</v>
      </c>
      <c r="P390" s="715" t="s">
        <v>16</v>
      </c>
      <c r="Q390" s="716"/>
      <c r="R390" s="716"/>
      <c r="S390" s="717"/>
      <c r="T390" s="721" t="s">
        <v>17</v>
      </c>
      <c r="U390" s="722"/>
      <c r="V390" s="708" t="s">
        <v>18</v>
      </c>
    </row>
    <row r="391" spans="2:22" x14ac:dyDescent="0.25">
      <c r="B391" s="699"/>
      <c r="C391" s="701"/>
      <c r="D391" s="703"/>
      <c r="E391" s="765"/>
      <c r="F391" s="765"/>
      <c r="G391" s="703"/>
      <c r="H391" s="703"/>
      <c r="I391" s="313"/>
      <c r="J391" s="765"/>
      <c r="K391" s="703"/>
      <c r="L391" s="701"/>
      <c r="M391" s="705"/>
      <c r="N391" s="705"/>
      <c r="O391" s="705"/>
      <c r="P391" s="718"/>
      <c r="Q391" s="719"/>
      <c r="R391" s="719"/>
      <c r="S391" s="720"/>
      <c r="T391" s="723"/>
      <c r="U391" s="724"/>
      <c r="V391" s="709"/>
    </row>
    <row r="392" spans="2:22" ht="48" x14ac:dyDescent="0.25">
      <c r="B392" s="699"/>
      <c r="C392" s="701"/>
      <c r="D392" s="703"/>
      <c r="E392" s="765"/>
      <c r="F392" s="765"/>
      <c r="G392" s="703"/>
      <c r="H392" s="703"/>
      <c r="I392" s="313" t="s">
        <v>180</v>
      </c>
      <c r="J392" s="765"/>
      <c r="K392" s="703"/>
      <c r="L392" s="701"/>
      <c r="M392" s="705"/>
      <c r="N392" s="705"/>
      <c r="O392" s="705"/>
      <c r="P392" s="711" t="s">
        <v>19</v>
      </c>
      <c r="Q392" s="711" t="s">
        <v>20</v>
      </c>
      <c r="R392" s="711" t="s">
        <v>21</v>
      </c>
      <c r="S392" s="711" t="s">
        <v>22</v>
      </c>
      <c r="T392" s="695" t="s">
        <v>23</v>
      </c>
      <c r="U392" s="695" t="s">
        <v>24</v>
      </c>
      <c r="V392" s="709"/>
    </row>
    <row r="393" spans="2:22" ht="15.75" thickBot="1" x14ac:dyDescent="0.3">
      <c r="B393" s="727"/>
      <c r="C393" s="725"/>
      <c r="D393" s="707"/>
      <c r="E393" s="766"/>
      <c r="F393" s="766"/>
      <c r="G393" s="707"/>
      <c r="H393" s="707"/>
      <c r="I393" s="314"/>
      <c r="J393" s="766"/>
      <c r="K393" s="707"/>
      <c r="L393" s="725"/>
      <c r="M393" s="696"/>
      <c r="N393" s="696"/>
      <c r="O393" s="696"/>
      <c r="P393" s="712"/>
      <c r="Q393" s="712"/>
      <c r="R393" s="712"/>
      <c r="S393" s="712"/>
      <c r="T393" s="696"/>
      <c r="U393" s="696"/>
      <c r="V393" s="710"/>
    </row>
    <row r="394" spans="2:22" ht="252.75" thickBot="1" x14ac:dyDescent="0.3">
      <c r="B394" s="378">
        <v>1</v>
      </c>
      <c r="C394" s="342">
        <v>35101</v>
      </c>
      <c r="D394" s="379" t="s">
        <v>433</v>
      </c>
      <c r="E394" s="318" t="s">
        <v>489</v>
      </c>
      <c r="F394" s="319" t="s">
        <v>182</v>
      </c>
      <c r="G394" s="5">
        <v>9</v>
      </c>
      <c r="H394" s="164" t="s">
        <v>181</v>
      </c>
      <c r="I394" s="5">
        <v>287</v>
      </c>
      <c r="J394" s="320" t="s">
        <v>524</v>
      </c>
      <c r="K394" s="71">
        <v>12</v>
      </c>
      <c r="L394" s="170" t="s">
        <v>75</v>
      </c>
      <c r="M394" s="612">
        <f>N394/K394</f>
        <v>208.33333333333334</v>
      </c>
      <c r="N394" s="613">
        <v>2500</v>
      </c>
      <c r="O394" s="380" t="s">
        <v>183</v>
      </c>
      <c r="P394" s="74">
        <v>0.25</v>
      </c>
      <c r="Q394" s="74">
        <v>0.25</v>
      </c>
      <c r="R394" s="74">
        <v>0.25</v>
      </c>
      <c r="S394" s="74">
        <v>0.25</v>
      </c>
      <c r="T394" s="381" t="s">
        <v>514</v>
      </c>
      <c r="U394" s="382"/>
      <c r="V394" s="287" t="s">
        <v>525</v>
      </c>
    </row>
    <row r="395" spans="2:22" ht="15.75" thickTop="1" x14ac:dyDescent="0.25">
      <c r="B395" s="27"/>
      <c r="C395" s="27"/>
      <c r="D395" s="77"/>
      <c r="E395" s="329"/>
      <c r="F395" s="330"/>
      <c r="G395" s="12"/>
      <c r="H395" s="12"/>
      <c r="I395" s="12"/>
      <c r="J395" s="383"/>
      <c r="K395" s="27"/>
      <c r="L395" s="12"/>
      <c r="M395" s="69"/>
      <c r="N395" s="377"/>
      <c r="O395" s="369"/>
      <c r="P395" s="79"/>
      <c r="Q395" s="79"/>
      <c r="R395" s="79"/>
      <c r="S395" s="79"/>
      <c r="T395" s="34"/>
      <c r="U395" s="27"/>
      <c r="V395" s="50"/>
    </row>
    <row r="396" spans="2:22" x14ac:dyDescent="0.25">
      <c r="L396" s="62"/>
      <c r="N396" s="61"/>
    </row>
    <row r="397" spans="2:22" x14ac:dyDescent="0.25">
      <c r="L397" s="62"/>
      <c r="N397" s="103"/>
    </row>
    <row r="398" spans="2:22" x14ac:dyDescent="0.25">
      <c r="L398" s="62"/>
      <c r="N398" s="102">
        <f>SUM(N394:N397)</f>
        <v>2500</v>
      </c>
    </row>
    <row r="399" spans="2:22" x14ac:dyDescent="0.25">
      <c r="L399" s="62"/>
      <c r="N399" s="102"/>
    </row>
    <row r="400" spans="2:22" x14ac:dyDescent="0.25">
      <c r="L400" s="62"/>
    </row>
    <row r="401" spans="2:22" x14ac:dyDescent="0.25">
      <c r="L401" s="62"/>
    </row>
    <row r="402" spans="2:22" x14ac:dyDescent="0.25">
      <c r="L402" s="62"/>
    </row>
    <row r="403" spans="2:22" x14ac:dyDescent="0.25">
      <c r="L403" s="62"/>
    </row>
    <row r="404" spans="2:22" x14ac:dyDescent="0.25">
      <c r="L404" s="62"/>
    </row>
    <row r="405" spans="2:22" x14ac:dyDescent="0.25">
      <c r="L405" s="62"/>
    </row>
    <row r="406" spans="2:22" x14ac:dyDescent="0.25">
      <c r="L406" s="62"/>
    </row>
    <row r="407" spans="2:22" x14ac:dyDescent="0.25">
      <c r="L407" s="62"/>
    </row>
    <row r="408" spans="2:22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5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2:22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5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2:22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5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2:22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5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2:22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5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2:22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5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2:22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5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2:22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5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2:22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5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2:22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5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2:22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5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2:22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5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2:22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5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2:22" x14ac:dyDescent="0.25">
      <c r="B421" s="706" t="s">
        <v>0</v>
      </c>
      <c r="C421" s="706"/>
      <c r="D421" s="706"/>
      <c r="E421" s="706"/>
      <c r="F421" s="706"/>
      <c r="G421" s="706"/>
      <c r="H421" s="706"/>
      <c r="I421" s="706"/>
      <c r="J421" s="706"/>
      <c r="K421" s="706"/>
      <c r="L421" s="706"/>
      <c r="M421" s="706"/>
      <c r="N421" s="706"/>
      <c r="O421" s="706"/>
      <c r="P421" s="706"/>
      <c r="Q421" s="706"/>
      <c r="R421" s="706"/>
      <c r="S421" s="706"/>
      <c r="T421" s="706"/>
      <c r="U421" s="706"/>
      <c r="V421" s="706"/>
    </row>
    <row r="422" spans="2:22" x14ac:dyDescent="0.25">
      <c r="B422" s="713" t="s">
        <v>1</v>
      </c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  <c r="V422" s="713"/>
    </row>
    <row r="423" spans="2:22" x14ac:dyDescent="0.25">
      <c r="B423" s="713" t="s">
        <v>2</v>
      </c>
      <c r="C423" s="713"/>
      <c r="D423" s="713"/>
      <c r="E423" s="713"/>
      <c r="F423" s="713"/>
      <c r="G423" s="713"/>
      <c r="H423" s="713"/>
      <c r="I423" s="713"/>
      <c r="J423" s="713"/>
      <c r="K423" s="713"/>
      <c r="L423" s="713"/>
      <c r="M423" s="713"/>
      <c r="N423" s="713"/>
      <c r="O423" s="713"/>
      <c r="P423" s="713"/>
      <c r="Q423" s="713"/>
      <c r="R423" s="713"/>
      <c r="S423" s="713"/>
      <c r="T423" s="713"/>
      <c r="U423" s="713"/>
      <c r="V423" s="713"/>
    </row>
    <row r="424" spans="2:22" x14ac:dyDescent="0.25">
      <c r="B424" s="713" t="s">
        <v>3</v>
      </c>
      <c r="C424" s="713"/>
      <c r="D424" s="713"/>
      <c r="E424" s="713"/>
      <c r="F424" s="713"/>
      <c r="G424" s="713"/>
      <c r="H424" s="713"/>
      <c r="I424" s="713"/>
      <c r="J424" s="713"/>
      <c r="K424" s="713"/>
      <c r="L424" s="713"/>
      <c r="M424" s="713"/>
      <c r="N424" s="713"/>
      <c r="O424" s="713"/>
      <c r="P424" s="713"/>
      <c r="Q424" s="713"/>
      <c r="R424" s="713"/>
      <c r="S424" s="713"/>
      <c r="T424" s="713"/>
      <c r="U424" s="713"/>
      <c r="V424" s="713"/>
    </row>
    <row r="425" spans="2:22" x14ac:dyDescent="0.25">
      <c r="B425" s="713" t="s">
        <v>494</v>
      </c>
      <c r="C425" s="713"/>
      <c r="D425" s="713"/>
      <c r="E425" s="713"/>
      <c r="F425" s="713"/>
      <c r="G425" s="713"/>
      <c r="H425" s="713"/>
      <c r="I425" s="713"/>
      <c r="J425" s="713"/>
      <c r="K425" s="713"/>
      <c r="L425" s="713"/>
      <c r="M425" s="713"/>
      <c r="N425" s="713"/>
      <c r="O425" s="713"/>
      <c r="P425" s="713"/>
      <c r="Q425" s="713"/>
      <c r="R425" s="713"/>
      <c r="S425" s="713"/>
      <c r="T425" s="713"/>
      <c r="U425" s="713"/>
      <c r="V425" s="713"/>
    </row>
    <row r="426" spans="2:22" x14ac:dyDescent="0.25">
      <c r="B426" s="726" t="s">
        <v>4</v>
      </c>
      <c r="C426" s="726"/>
      <c r="D426" s="726"/>
      <c r="E426" s="726"/>
      <c r="F426" s="726"/>
      <c r="G426" s="726"/>
      <c r="H426" s="726"/>
      <c r="I426" s="726"/>
      <c r="J426" s="726"/>
      <c r="K426" s="72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6"/>
    </row>
    <row r="427" spans="2:22" x14ac:dyDescent="0.25">
      <c r="B427" s="697" t="s">
        <v>104</v>
      </c>
      <c r="C427" s="697"/>
      <c r="D427" s="697"/>
      <c r="E427" s="697"/>
      <c r="F427" s="697"/>
      <c r="G427" s="697"/>
      <c r="H427" s="697"/>
      <c r="I427" s="697"/>
      <c r="J427" s="697"/>
      <c r="K427" s="697"/>
      <c r="L427" s="697"/>
      <c r="M427" s="697"/>
      <c r="N427" s="697"/>
      <c r="O427" s="697"/>
      <c r="P427" s="697"/>
      <c r="Q427" s="697"/>
      <c r="R427" s="697"/>
      <c r="S427" s="697"/>
      <c r="T427" s="697"/>
      <c r="U427" s="697"/>
      <c r="V427" s="697"/>
    </row>
    <row r="428" spans="2:22" ht="18.75" thickBot="1" x14ac:dyDescent="0.3">
      <c r="B428" s="2"/>
      <c r="C428" s="2"/>
      <c r="D428" s="3"/>
      <c r="E428" s="3"/>
      <c r="F428" s="3"/>
      <c r="G428" s="3"/>
      <c r="H428" s="3"/>
      <c r="I428" s="3"/>
      <c r="J428" s="3"/>
      <c r="K428" s="3"/>
      <c r="L428" s="4"/>
      <c r="M428" s="3"/>
      <c r="N428" s="3"/>
      <c r="O428" s="3"/>
      <c r="P428" s="3"/>
      <c r="Q428" s="3"/>
      <c r="R428" s="3"/>
      <c r="S428" s="3"/>
      <c r="T428" s="2"/>
      <c r="U428" s="2"/>
      <c r="V428" s="2"/>
    </row>
    <row r="429" spans="2:22" ht="15.75" thickTop="1" x14ac:dyDescent="0.25">
      <c r="B429" s="698" t="s">
        <v>6</v>
      </c>
      <c r="C429" s="700" t="s">
        <v>7</v>
      </c>
      <c r="D429" s="702" t="s">
        <v>8</v>
      </c>
      <c r="E429" s="702" t="s">
        <v>177</v>
      </c>
      <c r="F429" s="702" t="s">
        <v>178</v>
      </c>
      <c r="G429" s="702" t="s">
        <v>9</v>
      </c>
      <c r="H429" s="702" t="s">
        <v>10</v>
      </c>
      <c r="I429" s="312"/>
      <c r="J429" s="702" t="s">
        <v>179</v>
      </c>
      <c r="K429" s="702" t="s">
        <v>11</v>
      </c>
      <c r="L429" s="700" t="s">
        <v>12</v>
      </c>
      <c r="M429" s="704" t="s">
        <v>13</v>
      </c>
      <c r="N429" s="704" t="s">
        <v>14</v>
      </c>
      <c r="O429" s="704" t="s">
        <v>15</v>
      </c>
      <c r="P429" s="715" t="s">
        <v>16</v>
      </c>
      <c r="Q429" s="716"/>
      <c r="R429" s="716"/>
      <c r="S429" s="717"/>
      <c r="T429" s="721" t="s">
        <v>17</v>
      </c>
      <c r="U429" s="722"/>
      <c r="V429" s="708" t="s">
        <v>18</v>
      </c>
    </row>
    <row r="430" spans="2:22" x14ac:dyDescent="0.25">
      <c r="B430" s="699"/>
      <c r="C430" s="701"/>
      <c r="D430" s="703"/>
      <c r="E430" s="765"/>
      <c r="F430" s="765"/>
      <c r="G430" s="703"/>
      <c r="H430" s="703"/>
      <c r="I430" s="313"/>
      <c r="J430" s="765"/>
      <c r="K430" s="703"/>
      <c r="L430" s="701"/>
      <c r="M430" s="705"/>
      <c r="N430" s="705"/>
      <c r="O430" s="705"/>
      <c r="P430" s="718"/>
      <c r="Q430" s="719"/>
      <c r="R430" s="719"/>
      <c r="S430" s="720"/>
      <c r="T430" s="723"/>
      <c r="U430" s="724"/>
      <c r="V430" s="709"/>
    </row>
    <row r="431" spans="2:22" ht="48" x14ac:dyDescent="0.25">
      <c r="B431" s="699"/>
      <c r="C431" s="701"/>
      <c r="D431" s="703"/>
      <c r="E431" s="765"/>
      <c r="F431" s="765"/>
      <c r="G431" s="703"/>
      <c r="H431" s="703"/>
      <c r="I431" s="313" t="s">
        <v>180</v>
      </c>
      <c r="J431" s="765"/>
      <c r="K431" s="703"/>
      <c r="L431" s="701"/>
      <c r="M431" s="705"/>
      <c r="N431" s="705"/>
      <c r="O431" s="705"/>
      <c r="P431" s="738" t="s">
        <v>19</v>
      </c>
      <c r="Q431" s="738" t="s">
        <v>20</v>
      </c>
      <c r="R431" s="738" t="s">
        <v>21</v>
      </c>
      <c r="S431" s="738" t="s">
        <v>22</v>
      </c>
      <c r="T431" s="740" t="s">
        <v>23</v>
      </c>
      <c r="U431" s="740" t="s">
        <v>24</v>
      </c>
      <c r="V431" s="709"/>
    </row>
    <row r="432" spans="2:22" ht="15.75" thickBot="1" x14ac:dyDescent="0.3">
      <c r="B432" s="727"/>
      <c r="C432" s="725"/>
      <c r="D432" s="707"/>
      <c r="E432" s="766"/>
      <c r="F432" s="766"/>
      <c r="G432" s="707"/>
      <c r="H432" s="707"/>
      <c r="I432" s="314"/>
      <c r="J432" s="766"/>
      <c r="K432" s="707"/>
      <c r="L432" s="725"/>
      <c r="M432" s="696"/>
      <c r="N432" s="696"/>
      <c r="O432" s="696"/>
      <c r="P432" s="739"/>
      <c r="Q432" s="739"/>
      <c r="R432" s="739"/>
      <c r="S432" s="739"/>
      <c r="T432" s="741"/>
      <c r="U432" s="741"/>
      <c r="V432" s="710"/>
    </row>
    <row r="433" spans="2:22" ht="252.75" thickBot="1" x14ac:dyDescent="0.3">
      <c r="B433" s="91">
        <v>1</v>
      </c>
      <c r="C433" s="92">
        <v>35501</v>
      </c>
      <c r="D433" s="169" t="s">
        <v>436</v>
      </c>
      <c r="E433" s="318" t="s">
        <v>489</v>
      </c>
      <c r="F433" s="319" t="s">
        <v>182</v>
      </c>
      <c r="G433" s="5">
        <v>9</v>
      </c>
      <c r="H433" s="164" t="s">
        <v>181</v>
      </c>
      <c r="I433" s="5">
        <v>287</v>
      </c>
      <c r="J433" s="320" t="s">
        <v>524</v>
      </c>
      <c r="K433" s="278">
        <v>63</v>
      </c>
      <c r="L433" s="166" t="s">
        <v>75</v>
      </c>
      <c r="M433" s="296">
        <v>60000</v>
      </c>
      <c r="N433" s="279">
        <v>60000</v>
      </c>
      <c r="O433" s="164" t="s">
        <v>183</v>
      </c>
      <c r="P433" s="89">
        <v>0.25</v>
      </c>
      <c r="Q433" s="89">
        <v>0.25</v>
      </c>
      <c r="R433" s="89">
        <v>0.25</v>
      </c>
      <c r="S433" s="89">
        <v>0.25</v>
      </c>
      <c r="T433" s="83" t="s">
        <v>514</v>
      </c>
      <c r="U433" s="93"/>
      <c r="V433" s="287" t="s">
        <v>525</v>
      </c>
    </row>
    <row r="434" spans="2:22" ht="15.75" thickTop="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5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2:22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51"/>
      <c r="M435" s="1"/>
      <c r="N435" s="6"/>
      <c r="O435" s="1"/>
      <c r="P435" s="1"/>
      <c r="Q435" s="1"/>
      <c r="R435" s="1"/>
      <c r="S435" s="1"/>
      <c r="T435" s="1"/>
      <c r="U435" s="1"/>
      <c r="V435" s="1"/>
    </row>
    <row r="436" spans="2:22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51"/>
      <c r="M436" s="357"/>
      <c r="N436" s="6"/>
      <c r="O436" s="1"/>
      <c r="P436" s="1"/>
      <c r="Q436" s="1"/>
      <c r="R436" s="1"/>
      <c r="S436" s="1"/>
      <c r="T436" s="1"/>
      <c r="U436" s="1"/>
      <c r="V436" s="1"/>
    </row>
    <row r="437" spans="2:22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51"/>
      <c r="M437" s="1"/>
      <c r="N437" s="102">
        <f>SUM(N433:N436)</f>
        <v>60000</v>
      </c>
      <c r="O437" s="1"/>
      <c r="P437" s="1"/>
      <c r="Q437" s="1"/>
      <c r="R437" s="1"/>
      <c r="S437" s="1"/>
      <c r="T437" s="1"/>
      <c r="U437" s="1"/>
      <c r="V437" s="1"/>
    </row>
    <row r="438" spans="2:22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51"/>
      <c r="M438" s="1"/>
      <c r="N438" s="102"/>
      <c r="O438" s="1"/>
      <c r="P438" s="1"/>
      <c r="Q438" s="1"/>
      <c r="R438" s="1"/>
      <c r="S438" s="1"/>
      <c r="T438" s="1"/>
      <c r="U438" s="1"/>
      <c r="V438" s="1"/>
    </row>
    <row r="439" spans="2:22" x14ac:dyDescent="0.25">
      <c r="L439" s="62"/>
    </row>
    <row r="440" spans="2:22" x14ac:dyDescent="0.25">
      <c r="B440" s="706" t="s">
        <v>0</v>
      </c>
      <c r="C440" s="706"/>
      <c r="D440" s="706"/>
      <c r="E440" s="706"/>
      <c r="F440" s="706"/>
      <c r="G440" s="706"/>
      <c r="H440" s="706"/>
      <c r="I440" s="706"/>
      <c r="J440" s="706"/>
      <c r="K440" s="706"/>
      <c r="L440" s="706"/>
      <c r="M440" s="706"/>
      <c r="N440" s="706"/>
      <c r="O440" s="706"/>
      <c r="P440" s="706"/>
      <c r="Q440" s="706"/>
      <c r="R440" s="706"/>
      <c r="S440" s="706"/>
      <c r="T440" s="706"/>
      <c r="U440" s="706"/>
      <c r="V440" s="706"/>
    </row>
    <row r="441" spans="2:22" x14ac:dyDescent="0.25">
      <c r="B441" s="713" t="s">
        <v>1</v>
      </c>
      <c r="C441" s="713"/>
      <c r="D441" s="713"/>
      <c r="E441" s="713"/>
      <c r="F441" s="713"/>
      <c r="G441" s="713"/>
      <c r="H441" s="713"/>
      <c r="I441" s="713"/>
      <c r="J441" s="713"/>
      <c r="K441" s="713"/>
      <c r="L441" s="713"/>
      <c r="M441" s="713"/>
      <c r="N441" s="713"/>
      <c r="O441" s="713"/>
      <c r="P441" s="713"/>
      <c r="Q441" s="713"/>
      <c r="R441" s="713"/>
      <c r="S441" s="713"/>
      <c r="T441" s="713"/>
      <c r="U441" s="713"/>
      <c r="V441" s="713"/>
    </row>
    <row r="442" spans="2:22" x14ac:dyDescent="0.25">
      <c r="B442" s="713" t="s">
        <v>2</v>
      </c>
      <c r="C442" s="713"/>
      <c r="D442" s="713"/>
      <c r="E442" s="713"/>
      <c r="F442" s="713"/>
      <c r="G442" s="713"/>
      <c r="H442" s="713"/>
      <c r="I442" s="713"/>
      <c r="J442" s="713"/>
      <c r="K442" s="713"/>
      <c r="L442" s="713"/>
      <c r="M442" s="713"/>
      <c r="N442" s="713"/>
      <c r="O442" s="713"/>
      <c r="P442" s="713"/>
      <c r="Q442" s="713"/>
      <c r="R442" s="713"/>
      <c r="S442" s="713"/>
      <c r="T442" s="713"/>
      <c r="U442" s="713"/>
      <c r="V442" s="713"/>
    </row>
    <row r="443" spans="2:22" x14ac:dyDescent="0.25">
      <c r="B443" s="713" t="s">
        <v>3</v>
      </c>
      <c r="C443" s="713"/>
      <c r="D443" s="713"/>
      <c r="E443" s="713"/>
      <c r="F443" s="713"/>
      <c r="G443" s="713"/>
      <c r="H443" s="713"/>
      <c r="I443" s="713"/>
      <c r="J443" s="713"/>
      <c r="K443" s="713"/>
      <c r="L443" s="713"/>
      <c r="M443" s="713"/>
      <c r="N443" s="713"/>
      <c r="O443" s="713"/>
      <c r="P443" s="713"/>
      <c r="Q443" s="713"/>
      <c r="R443" s="713"/>
      <c r="S443" s="713"/>
      <c r="T443" s="713"/>
      <c r="U443" s="713"/>
      <c r="V443" s="713"/>
    </row>
    <row r="444" spans="2:22" x14ac:dyDescent="0.25">
      <c r="B444" s="713" t="s">
        <v>494</v>
      </c>
      <c r="C444" s="713"/>
      <c r="D444" s="713"/>
      <c r="E444" s="713"/>
      <c r="F444" s="713"/>
      <c r="G444" s="713"/>
      <c r="H444" s="713"/>
      <c r="I444" s="713"/>
      <c r="J444" s="713"/>
      <c r="K444" s="713"/>
      <c r="L444" s="713"/>
      <c r="M444" s="713"/>
      <c r="N444" s="713"/>
      <c r="O444" s="713"/>
      <c r="P444" s="713"/>
      <c r="Q444" s="713"/>
      <c r="R444" s="713"/>
      <c r="S444" s="713"/>
      <c r="T444" s="713"/>
      <c r="U444" s="713"/>
      <c r="V444" s="713"/>
    </row>
    <row r="445" spans="2:22" x14ac:dyDescent="0.25">
      <c r="B445" s="714" t="s">
        <v>4</v>
      </c>
      <c r="C445" s="714"/>
      <c r="D445" s="714"/>
      <c r="E445" s="714"/>
      <c r="F445" s="714"/>
      <c r="G445" s="714"/>
      <c r="H445" s="714"/>
      <c r="I445" s="714"/>
      <c r="J445" s="714"/>
      <c r="K445" s="714"/>
      <c r="L445" s="714"/>
      <c r="M445" s="714"/>
      <c r="N445" s="714"/>
      <c r="O445" s="714"/>
      <c r="P445" s="714"/>
      <c r="Q445" s="714"/>
      <c r="R445" s="714"/>
      <c r="S445" s="714"/>
      <c r="T445" s="714"/>
      <c r="U445" s="714"/>
      <c r="V445" s="714"/>
    </row>
    <row r="446" spans="2:22" x14ac:dyDescent="0.25">
      <c r="B446" s="737" t="s">
        <v>110</v>
      </c>
      <c r="C446" s="737"/>
      <c r="D446" s="737"/>
      <c r="E446" s="737"/>
      <c r="F446" s="737"/>
      <c r="G446" s="737"/>
      <c r="H446" s="737"/>
      <c r="I446" s="737"/>
      <c r="J446" s="737"/>
      <c r="K446" s="737"/>
      <c r="L446" s="737"/>
      <c r="M446" s="737"/>
      <c r="N446" s="737"/>
      <c r="O446" s="737"/>
      <c r="P446" s="737"/>
      <c r="Q446" s="737"/>
      <c r="R446" s="737"/>
      <c r="S446" s="737"/>
      <c r="T446" s="737"/>
      <c r="U446" s="737"/>
      <c r="V446" s="737"/>
    </row>
    <row r="447" spans="2:22" ht="18.75" thickBot="1" x14ac:dyDescent="0.3">
      <c r="B447" s="2"/>
      <c r="C447" s="2"/>
      <c r="D447" s="3"/>
      <c r="E447" s="3"/>
      <c r="F447" s="3"/>
      <c r="G447" s="3"/>
      <c r="H447" s="3"/>
      <c r="I447" s="3"/>
      <c r="J447" s="3"/>
      <c r="K447" s="3"/>
      <c r="L447" s="4"/>
      <c r="M447" s="3"/>
      <c r="N447" s="3"/>
      <c r="O447" s="3"/>
      <c r="P447" s="3"/>
      <c r="Q447" s="3"/>
      <c r="R447" s="3"/>
      <c r="S447" s="3"/>
      <c r="T447" s="2"/>
      <c r="U447" s="2"/>
      <c r="V447" s="2"/>
    </row>
    <row r="448" spans="2:22" ht="15.75" thickTop="1" x14ac:dyDescent="0.25">
      <c r="B448" s="698" t="s">
        <v>6</v>
      </c>
      <c r="C448" s="700" t="s">
        <v>7</v>
      </c>
      <c r="D448" s="702" t="s">
        <v>8</v>
      </c>
      <c r="E448" s="702" t="s">
        <v>177</v>
      </c>
      <c r="F448" s="702" t="s">
        <v>178</v>
      </c>
      <c r="G448" s="702" t="s">
        <v>9</v>
      </c>
      <c r="H448" s="702" t="s">
        <v>10</v>
      </c>
      <c r="I448" s="312"/>
      <c r="J448" s="702" t="s">
        <v>179</v>
      </c>
      <c r="K448" s="702" t="s">
        <v>11</v>
      </c>
      <c r="L448" s="700" t="s">
        <v>12</v>
      </c>
      <c r="M448" s="704" t="s">
        <v>13</v>
      </c>
      <c r="N448" s="704" t="s">
        <v>14</v>
      </c>
      <c r="O448" s="704" t="s">
        <v>15</v>
      </c>
      <c r="P448" s="715" t="s">
        <v>16</v>
      </c>
      <c r="Q448" s="716"/>
      <c r="R448" s="716"/>
      <c r="S448" s="717"/>
      <c r="T448" s="721" t="s">
        <v>17</v>
      </c>
      <c r="U448" s="722"/>
      <c r="V448" s="708" t="s">
        <v>18</v>
      </c>
    </row>
    <row r="449" spans="2:22" ht="15" customHeight="1" x14ac:dyDescent="0.25">
      <c r="B449" s="699"/>
      <c r="C449" s="701"/>
      <c r="D449" s="703"/>
      <c r="E449" s="765"/>
      <c r="F449" s="765"/>
      <c r="G449" s="703"/>
      <c r="H449" s="703"/>
      <c r="I449" s="313"/>
      <c r="J449" s="765"/>
      <c r="K449" s="703"/>
      <c r="L449" s="701"/>
      <c r="M449" s="705"/>
      <c r="N449" s="705"/>
      <c r="O449" s="705"/>
      <c r="P449" s="718"/>
      <c r="Q449" s="719"/>
      <c r="R449" s="719"/>
      <c r="S449" s="720"/>
      <c r="T449" s="723"/>
      <c r="U449" s="724"/>
      <c r="V449" s="709"/>
    </row>
    <row r="450" spans="2:22" ht="48" x14ac:dyDescent="0.25">
      <c r="B450" s="699"/>
      <c r="C450" s="701"/>
      <c r="D450" s="703"/>
      <c r="E450" s="765"/>
      <c r="F450" s="765"/>
      <c r="G450" s="703"/>
      <c r="H450" s="703"/>
      <c r="I450" s="313" t="s">
        <v>180</v>
      </c>
      <c r="J450" s="765"/>
      <c r="K450" s="703"/>
      <c r="L450" s="701"/>
      <c r="M450" s="705"/>
      <c r="N450" s="705"/>
      <c r="O450" s="705"/>
      <c r="P450" s="738" t="s">
        <v>19</v>
      </c>
      <c r="Q450" s="738" t="s">
        <v>20</v>
      </c>
      <c r="R450" s="738" t="s">
        <v>21</v>
      </c>
      <c r="S450" s="738" t="s">
        <v>22</v>
      </c>
      <c r="T450" s="740" t="s">
        <v>23</v>
      </c>
      <c r="U450" s="740" t="s">
        <v>24</v>
      </c>
      <c r="V450" s="709"/>
    </row>
    <row r="451" spans="2:22" ht="15.75" customHeight="1" thickBot="1" x14ac:dyDescent="0.3">
      <c r="B451" s="727"/>
      <c r="C451" s="725"/>
      <c r="D451" s="707"/>
      <c r="E451" s="766"/>
      <c r="F451" s="766"/>
      <c r="G451" s="707"/>
      <c r="H451" s="707"/>
      <c r="I451" s="314"/>
      <c r="J451" s="766"/>
      <c r="K451" s="707"/>
      <c r="L451" s="725"/>
      <c r="M451" s="696"/>
      <c r="N451" s="696"/>
      <c r="O451" s="696"/>
      <c r="P451" s="739"/>
      <c r="Q451" s="739"/>
      <c r="R451" s="739"/>
      <c r="S451" s="739"/>
      <c r="T451" s="741"/>
      <c r="U451" s="741"/>
      <c r="V451" s="710"/>
    </row>
    <row r="452" spans="2:22" ht="252.75" thickBot="1" x14ac:dyDescent="0.3">
      <c r="B452" s="285">
        <v>1</v>
      </c>
      <c r="C452" s="71">
        <v>37101</v>
      </c>
      <c r="D452" s="164" t="s">
        <v>166</v>
      </c>
      <c r="E452" s="318" t="s">
        <v>489</v>
      </c>
      <c r="F452" s="319" t="s">
        <v>182</v>
      </c>
      <c r="G452" s="5">
        <v>9</v>
      </c>
      <c r="H452" s="164" t="s">
        <v>181</v>
      </c>
      <c r="I452" s="5">
        <v>287</v>
      </c>
      <c r="J452" s="320" t="s">
        <v>524</v>
      </c>
      <c r="K452" s="71">
        <v>33</v>
      </c>
      <c r="L452" s="164" t="s">
        <v>75</v>
      </c>
      <c r="M452" s="72">
        <v>6033.79</v>
      </c>
      <c r="N452" s="72">
        <v>200000</v>
      </c>
      <c r="O452" s="344" t="s">
        <v>183</v>
      </c>
      <c r="P452" s="74">
        <v>0.25</v>
      </c>
      <c r="Q452" s="74">
        <v>0.25</v>
      </c>
      <c r="R452" s="74">
        <v>0.25</v>
      </c>
      <c r="S452" s="74">
        <v>0.25</v>
      </c>
      <c r="T452" s="75" t="s">
        <v>514</v>
      </c>
      <c r="U452" s="75"/>
      <c r="V452" s="287" t="s">
        <v>525</v>
      </c>
    </row>
    <row r="453" spans="2:22" ht="15.75" thickTop="1" x14ac:dyDescent="0.25">
      <c r="L453" s="62"/>
    </row>
    <row r="454" spans="2:22" x14ac:dyDescent="0.25">
      <c r="L454" s="62"/>
      <c r="N454" s="61"/>
    </row>
    <row r="455" spans="2:22" x14ac:dyDescent="0.25">
      <c r="L455" s="62"/>
      <c r="N455" s="102"/>
    </row>
    <row r="456" spans="2:22" x14ac:dyDescent="0.25">
      <c r="L456" s="62"/>
      <c r="N456" s="102">
        <f>SUM(N452:N455)</f>
        <v>200000</v>
      </c>
    </row>
    <row r="457" spans="2:22" x14ac:dyDescent="0.25">
      <c r="L457" s="62"/>
      <c r="N457" s="103"/>
    </row>
    <row r="458" spans="2:22" x14ac:dyDescent="0.25">
      <c r="L458" s="62"/>
      <c r="N458" s="104"/>
    </row>
    <row r="459" spans="2:22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51"/>
      <c r="M459" s="1"/>
      <c r="N459" s="105"/>
      <c r="O459" s="1"/>
      <c r="P459" s="1"/>
      <c r="Q459" s="1"/>
      <c r="R459" s="1"/>
      <c r="S459" s="1"/>
      <c r="T459" s="1"/>
      <c r="U459" s="1"/>
      <c r="V459" s="1"/>
    </row>
    <row r="460" spans="2:22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51"/>
      <c r="M460" s="1"/>
      <c r="N460" s="105"/>
      <c r="O460" s="1"/>
      <c r="P460" s="1"/>
      <c r="Q460" s="1"/>
      <c r="R460" s="1"/>
      <c r="S460" s="1"/>
      <c r="T460" s="1"/>
      <c r="U460" s="1"/>
      <c r="V460" s="1"/>
    </row>
    <row r="461" spans="2:22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51"/>
      <c r="M461" s="1"/>
      <c r="N461" s="106"/>
      <c r="O461" s="1"/>
      <c r="P461" s="1"/>
      <c r="Q461" s="1"/>
      <c r="R461" s="1"/>
      <c r="S461" s="1"/>
      <c r="T461" s="1"/>
      <c r="U461" s="1"/>
      <c r="V461" s="1"/>
    </row>
    <row r="462" spans="2:22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5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2:22" x14ac:dyDescent="0.25">
      <c r="L463" s="62"/>
    </row>
    <row r="464" spans="2:22" x14ac:dyDescent="0.25">
      <c r="B464" s="706" t="s">
        <v>0</v>
      </c>
      <c r="C464" s="706"/>
      <c r="D464" s="706"/>
      <c r="E464" s="706"/>
      <c r="F464" s="706"/>
      <c r="G464" s="706"/>
      <c r="H464" s="706"/>
      <c r="I464" s="706"/>
      <c r="J464" s="706"/>
      <c r="K464" s="706"/>
      <c r="L464" s="706"/>
      <c r="M464" s="706"/>
      <c r="N464" s="706"/>
      <c r="O464" s="706"/>
      <c r="P464" s="706"/>
      <c r="Q464" s="706"/>
      <c r="R464" s="706"/>
      <c r="S464" s="706"/>
      <c r="T464" s="706"/>
      <c r="U464" s="706"/>
      <c r="V464" s="706"/>
    </row>
    <row r="465" spans="2:22" x14ac:dyDescent="0.25">
      <c r="B465" s="713" t="s">
        <v>1</v>
      </c>
      <c r="C465" s="713"/>
      <c r="D465" s="713"/>
      <c r="E465" s="713"/>
      <c r="F465" s="713"/>
      <c r="G465" s="713"/>
      <c r="H465" s="713"/>
      <c r="I465" s="713"/>
      <c r="J465" s="713"/>
      <c r="K465" s="713"/>
      <c r="L465" s="713"/>
      <c r="M465" s="713"/>
      <c r="N465" s="713"/>
      <c r="O465" s="713"/>
      <c r="P465" s="713"/>
      <c r="Q465" s="713"/>
      <c r="R465" s="713"/>
      <c r="S465" s="713"/>
      <c r="T465" s="713"/>
      <c r="U465" s="713"/>
      <c r="V465" s="713"/>
    </row>
    <row r="466" spans="2:22" x14ac:dyDescent="0.25">
      <c r="B466" s="713" t="s">
        <v>2</v>
      </c>
      <c r="C466" s="713"/>
      <c r="D466" s="713"/>
      <c r="E466" s="713"/>
      <c r="F466" s="713"/>
      <c r="G466" s="713"/>
      <c r="H466" s="713"/>
      <c r="I466" s="713"/>
      <c r="J466" s="713"/>
      <c r="K466" s="713"/>
      <c r="L466" s="713"/>
      <c r="M466" s="713"/>
      <c r="N466" s="713"/>
      <c r="O466" s="713"/>
      <c r="P466" s="713"/>
      <c r="Q466" s="713"/>
      <c r="R466" s="713"/>
      <c r="S466" s="713"/>
      <c r="T466" s="713"/>
      <c r="U466" s="713"/>
      <c r="V466" s="713"/>
    </row>
    <row r="467" spans="2:22" x14ac:dyDescent="0.25">
      <c r="B467" s="713" t="s">
        <v>3</v>
      </c>
      <c r="C467" s="713"/>
      <c r="D467" s="713"/>
      <c r="E467" s="713"/>
      <c r="F467" s="713"/>
      <c r="G467" s="713"/>
      <c r="H467" s="713"/>
      <c r="I467" s="713"/>
      <c r="J467" s="713"/>
      <c r="K467" s="713"/>
      <c r="L467" s="713"/>
      <c r="M467" s="713"/>
      <c r="N467" s="713"/>
      <c r="O467" s="713"/>
      <c r="P467" s="713"/>
      <c r="Q467" s="713"/>
      <c r="R467" s="713"/>
      <c r="S467" s="713"/>
      <c r="T467" s="713"/>
      <c r="U467" s="713"/>
      <c r="V467" s="713"/>
    </row>
    <row r="468" spans="2:22" x14ac:dyDescent="0.25">
      <c r="B468" s="713" t="s">
        <v>494</v>
      </c>
      <c r="C468" s="713"/>
      <c r="D468" s="713"/>
      <c r="E468" s="713"/>
      <c r="F468" s="713"/>
      <c r="G468" s="713"/>
      <c r="H468" s="713"/>
      <c r="I468" s="713"/>
      <c r="J468" s="713"/>
      <c r="K468" s="713"/>
      <c r="L468" s="713"/>
      <c r="M468" s="713"/>
      <c r="N468" s="713"/>
      <c r="O468" s="713"/>
      <c r="P468" s="713"/>
      <c r="Q468" s="713"/>
      <c r="R468" s="713"/>
      <c r="S468" s="713"/>
      <c r="T468" s="713"/>
      <c r="U468" s="713"/>
      <c r="V468" s="713"/>
    </row>
    <row r="469" spans="2:22" x14ac:dyDescent="0.25">
      <c r="B469" s="714" t="s">
        <v>4</v>
      </c>
      <c r="C469" s="714"/>
      <c r="D469" s="714"/>
      <c r="E469" s="714"/>
      <c r="F469" s="714"/>
      <c r="G469" s="714"/>
      <c r="H469" s="714"/>
      <c r="I469" s="714"/>
      <c r="J469" s="714"/>
      <c r="K469" s="714"/>
      <c r="L469" s="714"/>
      <c r="M469" s="714"/>
      <c r="N469" s="714"/>
      <c r="O469" s="714"/>
      <c r="P469" s="714"/>
      <c r="Q469" s="714"/>
      <c r="R469" s="714"/>
      <c r="S469" s="714"/>
      <c r="T469" s="714"/>
      <c r="U469" s="714"/>
      <c r="V469" s="714"/>
    </row>
    <row r="470" spans="2:22" x14ac:dyDescent="0.25">
      <c r="B470" s="737" t="s">
        <v>112</v>
      </c>
      <c r="C470" s="737"/>
      <c r="D470" s="737"/>
      <c r="E470" s="737"/>
      <c r="F470" s="737"/>
      <c r="G470" s="737"/>
      <c r="H470" s="737"/>
      <c r="I470" s="737"/>
      <c r="J470" s="737"/>
      <c r="K470" s="737"/>
      <c r="L470" s="737"/>
      <c r="M470" s="737"/>
      <c r="N470" s="737"/>
      <c r="O470" s="737"/>
      <c r="P470" s="737"/>
      <c r="Q470" s="737"/>
      <c r="R470" s="737"/>
      <c r="S470" s="737"/>
      <c r="T470" s="737"/>
      <c r="U470" s="737"/>
      <c r="V470" s="737"/>
    </row>
    <row r="471" spans="2:22" ht="18.75" thickBot="1" x14ac:dyDescent="0.3">
      <c r="B471" s="2"/>
      <c r="C471" s="2"/>
      <c r="D471" s="3"/>
      <c r="E471" s="3"/>
      <c r="F471" s="3"/>
      <c r="G471" s="3"/>
      <c r="H471" s="3"/>
      <c r="I471" s="3"/>
      <c r="J471" s="3"/>
      <c r="K471" s="3"/>
      <c r="L471" s="4"/>
      <c r="M471" s="3"/>
      <c r="N471" s="3"/>
      <c r="O471" s="3"/>
      <c r="P471" s="3"/>
      <c r="Q471" s="3"/>
      <c r="R471" s="3"/>
      <c r="S471" s="3"/>
      <c r="T471" s="2"/>
      <c r="U471" s="2"/>
      <c r="V471" s="2"/>
    </row>
    <row r="472" spans="2:22" ht="15.75" thickTop="1" x14ac:dyDescent="0.25">
      <c r="B472" s="698" t="s">
        <v>6</v>
      </c>
      <c r="C472" s="700" t="s">
        <v>7</v>
      </c>
      <c r="D472" s="702" t="s">
        <v>8</v>
      </c>
      <c r="E472" s="702" t="s">
        <v>177</v>
      </c>
      <c r="F472" s="702" t="s">
        <v>178</v>
      </c>
      <c r="G472" s="702" t="s">
        <v>9</v>
      </c>
      <c r="H472" s="702" t="s">
        <v>10</v>
      </c>
      <c r="I472" s="312"/>
      <c r="J472" s="702" t="s">
        <v>179</v>
      </c>
      <c r="K472" s="702" t="s">
        <v>11</v>
      </c>
      <c r="L472" s="700" t="s">
        <v>12</v>
      </c>
      <c r="M472" s="704" t="s">
        <v>13</v>
      </c>
      <c r="N472" s="704" t="s">
        <v>14</v>
      </c>
      <c r="O472" s="704" t="s">
        <v>15</v>
      </c>
      <c r="P472" s="715" t="s">
        <v>16</v>
      </c>
      <c r="Q472" s="716"/>
      <c r="R472" s="716"/>
      <c r="S472" s="717"/>
      <c r="T472" s="721" t="s">
        <v>17</v>
      </c>
      <c r="U472" s="722"/>
      <c r="V472" s="708" t="s">
        <v>18</v>
      </c>
    </row>
    <row r="473" spans="2:22" x14ac:dyDescent="0.25">
      <c r="B473" s="699"/>
      <c r="C473" s="701"/>
      <c r="D473" s="703"/>
      <c r="E473" s="765"/>
      <c r="F473" s="765"/>
      <c r="G473" s="703"/>
      <c r="H473" s="703"/>
      <c r="I473" s="313"/>
      <c r="J473" s="765"/>
      <c r="K473" s="703"/>
      <c r="L473" s="701"/>
      <c r="M473" s="705"/>
      <c r="N473" s="705"/>
      <c r="O473" s="705"/>
      <c r="P473" s="718"/>
      <c r="Q473" s="719"/>
      <c r="R473" s="719"/>
      <c r="S473" s="720"/>
      <c r="T473" s="723"/>
      <c r="U473" s="724"/>
      <c r="V473" s="709"/>
    </row>
    <row r="474" spans="2:22" ht="48" x14ac:dyDescent="0.25">
      <c r="B474" s="699"/>
      <c r="C474" s="701"/>
      <c r="D474" s="703"/>
      <c r="E474" s="765"/>
      <c r="F474" s="765"/>
      <c r="G474" s="703"/>
      <c r="H474" s="703"/>
      <c r="I474" s="313" t="s">
        <v>180</v>
      </c>
      <c r="J474" s="765"/>
      <c r="K474" s="703"/>
      <c r="L474" s="701"/>
      <c r="M474" s="705"/>
      <c r="N474" s="705"/>
      <c r="O474" s="705"/>
      <c r="P474" s="738" t="s">
        <v>19</v>
      </c>
      <c r="Q474" s="738" t="s">
        <v>20</v>
      </c>
      <c r="R474" s="738" t="s">
        <v>21</v>
      </c>
      <c r="S474" s="738" t="s">
        <v>22</v>
      </c>
      <c r="T474" s="740" t="s">
        <v>23</v>
      </c>
      <c r="U474" s="740" t="s">
        <v>24</v>
      </c>
      <c r="V474" s="709"/>
    </row>
    <row r="475" spans="2:22" ht="15.75" thickBot="1" x14ac:dyDescent="0.3">
      <c r="B475" s="727"/>
      <c r="C475" s="725"/>
      <c r="D475" s="707"/>
      <c r="E475" s="766"/>
      <c r="F475" s="766"/>
      <c r="G475" s="707"/>
      <c r="H475" s="707"/>
      <c r="I475" s="314"/>
      <c r="J475" s="766"/>
      <c r="K475" s="707"/>
      <c r="L475" s="725"/>
      <c r="M475" s="696"/>
      <c r="N475" s="696"/>
      <c r="O475" s="696"/>
      <c r="P475" s="739"/>
      <c r="Q475" s="739"/>
      <c r="R475" s="739"/>
      <c r="S475" s="739"/>
      <c r="T475" s="741"/>
      <c r="U475" s="741"/>
      <c r="V475" s="710"/>
    </row>
    <row r="476" spans="2:22" ht="252.75" thickBot="1" x14ac:dyDescent="0.3">
      <c r="B476" s="129">
        <v>1</v>
      </c>
      <c r="C476" s="71">
        <v>37501</v>
      </c>
      <c r="D476" s="164" t="s">
        <v>449</v>
      </c>
      <c r="E476" s="318" t="s">
        <v>489</v>
      </c>
      <c r="F476" s="319" t="s">
        <v>182</v>
      </c>
      <c r="G476" s="5">
        <v>9</v>
      </c>
      <c r="H476" s="164" t="s">
        <v>181</v>
      </c>
      <c r="I476" s="5">
        <v>287</v>
      </c>
      <c r="J476" s="320" t="s">
        <v>524</v>
      </c>
      <c r="K476" s="71">
        <v>14.5</v>
      </c>
      <c r="L476" s="164" t="s">
        <v>75</v>
      </c>
      <c r="M476" s="72">
        <v>1000</v>
      </c>
      <c r="N476" s="72">
        <v>80000</v>
      </c>
      <c r="O476" s="344" t="s">
        <v>183</v>
      </c>
      <c r="P476" s="74">
        <v>0.25</v>
      </c>
      <c r="Q476" s="74">
        <v>0.25</v>
      </c>
      <c r="R476" s="74">
        <v>0.25</v>
      </c>
      <c r="S476" s="74">
        <v>0.25</v>
      </c>
      <c r="T476" s="75" t="s">
        <v>514</v>
      </c>
      <c r="U476" s="75"/>
      <c r="V476" s="287" t="s">
        <v>525</v>
      </c>
    </row>
    <row r="477" spans="2:22" ht="15.75" thickTop="1" x14ac:dyDescent="0.25">
      <c r="L477" s="62"/>
    </row>
    <row r="478" spans="2:22" x14ac:dyDescent="0.25">
      <c r="L478" s="62"/>
      <c r="N478" s="61"/>
    </row>
    <row r="479" spans="2:22" x14ac:dyDescent="0.25">
      <c r="L479" s="62"/>
      <c r="N479" s="102"/>
    </row>
    <row r="480" spans="2:22" x14ac:dyDescent="0.25">
      <c r="L480" s="62"/>
      <c r="N480" s="102"/>
    </row>
    <row r="481" spans="12:14" x14ac:dyDescent="0.25">
      <c r="L481" s="62"/>
      <c r="N481" s="108">
        <f>SUM(N476:N480)</f>
        <v>80000</v>
      </c>
    </row>
    <row r="482" spans="12:14" x14ac:dyDescent="0.25">
      <c r="L482" s="62"/>
    </row>
    <row r="483" spans="12:14" x14ac:dyDescent="0.25">
      <c r="L483" s="62"/>
      <c r="N483" s="63"/>
    </row>
    <row r="484" spans="12:14" x14ac:dyDescent="0.25">
      <c r="L484" s="62"/>
    </row>
    <row r="485" spans="12:14" x14ac:dyDescent="0.25">
      <c r="L485" s="62"/>
    </row>
    <row r="486" spans="12:14" x14ac:dyDescent="0.25">
      <c r="L486" s="62"/>
    </row>
    <row r="487" spans="12:14" x14ac:dyDescent="0.25">
      <c r="L487" s="62"/>
    </row>
    <row r="488" spans="12:14" x14ac:dyDescent="0.25">
      <c r="L488" s="62"/>
      <c r="N488" s="61"/>
    </row>
    <row r="489" spans="12:14" x14ac:dyDescent="0.25">
      <c r="L489" s="62"/>
    </row>
    <row r="490" spans="12:14" x14ac:dyDescent="0.25">
      <c r="L490" s="62"/>
    </row>
    <row r="491" spans="12:14" x14ac:dyDescent="0.25">
      <c r="L491" s="62"/>
    </row>
    <row r="492" spans="12:14" x14ac:dyDescent="0.25">
      <c r="L492" s="62"/>
    </row>
    <row r="493" spans="12:14" x14ac:dyDescent="0.25">
      <c r="L493" s="62"/>
    </row>
    <row r="494" spans="12:14" x14ac:dyDescent="0.25">
      <c r="L494" s="62"/>
    </row>
    <row r="495" spans="12:14" x14ac:dyDescent="0.25">
      <c r="L495" s="62"/>
    </row>
    <row r="496" spans="12:14" x14ac:dyDescent="0.25">
      <c r="L496" s="62"/>
    </row>
    <row r="497" spans="2:22" x14ac:dyDescent="0.25">
      <c r="L497" s="62"/>
    </row>
    <row r="498" spans="2:22" x14ac:dyDescent="0.25">
      <c r="L498" s="62"/>
    </row>
    <row r="499" spans="2:22" x14ac:dyDescent="0.25">
      <c r="L499" s="62"/>
    </row>
    <row r="500" spans="2:22" x14ac:dyDescent="0.25">
      <c r="L500" s="62"/>
    </row>
    <row r="501" spans="2:22" x14ac:dyDescent="0.25">
      <c r="L501" s="62"/>
    </row>
    <row r="502" spans="2:22" x14ac:dyDescent="0.25">
      <c r="L502" s="62"/>
    </row>
    <row r="503" spans="2:22" x14ac:dyDescent="0.25">
      <c r="L503" s="62"/>
    </row>
    <row r="504" spans="2:22" x14ac:dyDescent="0.25">
      <c r="L504" s="62"/>
    </row>
    <row r="505" spans="2:22" x14ac:dyDescent="0.25">
      <c r="B505" s="706" t="s">
        <v>0</v>
      </c>
      <c r="C505" s="706"/>
      <c r="D505" s="706"/>
      <c r="E505" s="706"/>
      <c r="F505" s="706"/>
      <c r="G505" s="706"/>
      <c r="H505" s="706"/>
      <c r="I505" s="706"/>
      <c r="J505" s="706"/>
      <c r="K505" s="706"/>
      <c r="L505" s="706"/>
      <c r="M505" s="706"/>
      <c r="N505" s="706"/>
      <c r="O505" s="706"/>
      <c r="P505" s="706"/>
      <c r="Q505" s="706"/>
      <c r="R505" s="706"/>
      <c r="S505" s="706"/>
      <c r="T505" s="706"/>
      <c r="U505" s="706"/>
      <c r="V505" s="706"/>
    </row>
    <row r="506" spans="2:22" x14ac:dyDescent="0.25">
      <c r="B506" s="713" t="s">
        <v>1</v>
      </c>
      <c r="C506" s="713"/>
      <c r="D506" s="713"/>
      <c r="E506" s="713"/>
      <c r="F506" s="713"/>
      <c r="G506" s="713"/>
      <c r="H506" s="713"/>
      <c r="I506" s="713"/>
      <c r="J506" s="713"/>
      <c r="K506" s="713"/>
      <c r="L506" s="713"/>
      <c r="M506" s="713"/>
      <c r="N506" s="713"/>
      <c r="O506" s="713"/>
      <c r="P506" s="713"/>
      <c r="Q506" s="713"/>
      <c r="R506" s="713"/>
      <c r="S506" s="713"/>
      <c r="T506" s="713"/>
      <c r="U506" s="713"/>
      <c r="V506" s="713"/>
    </row>
    <row r="507" spans="2:22" x14ac:dyDescent="0.25">
      <c r="B507" s="713" t="s">
        <v>2</v>
      </c>
      <c r="C507" s="713"/>
      <c r="D507" s="713"/>
      <c r="E507" s="713"/>
      <c r="F507" s="713"/>
      <c r="G507" s="713"/>
      <c r="H507" s="713"/>
      <c r="I507" s="713"/>
      <c r="J507" s="713"/>
      <c r="K507" s="713"/>
      <c r="L507" s="713"/>
      <c r="M507" s="713"/>
      <c r="N507" s="713"/>
      <c r="O507" s="713"/>
      <c r="P507" s="713"/>
      <c r="Q507" s="713"/>
      <c r="R507" s="713"/>
      <c r="S507" s="713"/>
      <c r="T507" s="713"/>
      <c r="U507" s="713"/>
      <c r="V507" s="713"/>
    </row>
    <row r="508" spans="2:22" x14ac:dyDescent="0.25">
      <c r="B508" s="713" t="s">
        <v>3</v>
      </c>
      <c r="C508" s="713"/>
      <c r="D508" s="713"/>
      <c r="E508" s="713"/>
      <c r="F508" s="713"/>
      <c r="G508" s="713"/>
      <c r="H508" s="713"/>
      <c r="I508" s="713"/>
      <c r="J508" s="713"/>
      <c r="K508" s="713"/>
      <c r="L508" s="713"/>
      <c r="M508" s="713"/>
      <c r="N508" s="713"/>
      <c r="O508" s="713"/>
      <c r="P508" s="713"/>
      <c r="Q508" s="713"/>
      <c r="R508" s="713"/>
      <c r="S508" s="713"/>
      <c r="T508" s="713"/>
      <c r="U508" s="713"/>
      <c r="V508" s="713"/>
    </row>
    <row r="509" spans="2:22" x14ac:dyDescent="0.25">
      <c r="B509" s="713" t="s">
        <v>494</v>
      </c>
      <c r="C509" s="713"/>
      <c r="D509" s="713"/>
      <c r="E509" s="713"/>
      <c r="F509" s="713"/>
      <c r="G509" s="713"/>
      <c r="H509" s="713"/>
      <c r="I509" s="713"/>
      <c r="J509" s="713"/>
      <c r="K509" s="713"/>
      <c r="L509" s="713"/>
      <c r="M509" s="713"/>
      <c r="N509" s="713"/>
      <c r="O509" s="713"/>
      <c r="P509" s="713"/>
      <c r="Q509" s="713"/>
      <c r="R509" s="713"/>
      <c r="S509" s="713"/>
      <c r="T509" s="713"/>
      <c r="U509" s="713"/>
      <c r="V509" s="713"/>
    </row>
    <row r="510" spans="2:22" x14ac:dyDescent="0.25">
      <c r="B510" s="714" t="s">
        <v>4</v>
      </c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  <c r="M510" s="714"/>
      <c r="N510" s="714"/>
      <c r="O510" s="714"/>
      <c r="P510" s="714"/>
      <c r="Q510" s="714"/>
      <c r="R510" s="714"/>
      <c r="S510" s="714"/>
      <c r="T510" s="714"/>
      <c r="U510" s="714"/>
      <c r="V510" s="714"/>
    </row>
    <row r="511" spans="2:22" x14ac:dyDescent="0.25">
      <c r="B511" s="737" t="s">
        <v>113</v>
      </c>
      <c r="C511" s="737"/>
      <c r="D511" s="737"/>
      <c r="E511" s="737"/>
      <c r="F511" s="737"/>
      <c r="G511" s="737"/>
      <c r="H511" s="737"/>
      <c r="I511" s="737"/>
      <c r="J511" s="737"/>
      <c r="K511" s="737"/>
      <c r="L511" s="737"/>
      <c r="M511" s="737"/>
      <c r="N511" s="737"/>
      <c r="O511" s="737"/>
      <c r="P511" s="737"/>
      <c r="Q511" s="737"/>
      <c r="R511" s="737"/>
      <c r="S511" s="737"/>
      <c r="T511" s="737"/>
      <c r="U511" s="737"/>
      <c r="V511" s="737"/>
    </row>
    <row r="512" spans="2:22" ht="18.75" thickBot="1" x14ac:dyDescent="0.3">
      <c r="B512" s="2"/>
      <c r="C512" s="2"/>
      <c r="D512" s="3"/>
      <c r="E512" s="3"/>
      <c r="F512" s="3"/>
      <c r="G512" s="3"/>
      <c r="H512" s="3"/>
      <c r="I512" s="3"/>
      <c r="J512" s="3"/>
      <c r="K512" s="3"/>
      <c r="L512" s="4"/>
      <c r="M512" s="3"/>
      <c r="N512" s="3"/>
      <c r="O512" s="3"/>
      <c r="P512" s="3"/>
      <c r="Q512" s="3"/>
      <c r="R512" s="3"/>
      <c r="S512" s="3"/>
      <c r="T512" s="2"/>
      <c r="U512" s="2"/>
      <c r="V512" s="2"/>
    </row>
    <row r="513" spans="2:22" ht="15.75" thickTop="1" x14ac:dyDescent="0.25">
      <c r="B513" s="698" t="s">
        <v>6</v>
      </c>
      <c r="C513" s="700" t="s">
        <v>7</v>
      </c>
      <c r="D513" s="702" t="s">
        <v>8</v>
      </c>
      <c r="E513" s="702" t="s">
        <v>177</v>
      </c>
      <c r="F513" s="702" t="s">
        <v>178</v>
      </c>
      <c r="G513" s="702" t="s">
        <v>9</v>
      </c>
      <c r="H513" s="702" t="s">
        <v>10</v>
      </c>
      <c r="I513" s="312"/>
      <c r="J513" s="702" t="s">
        <v>179</v>
      </c>
      <c r="K513" s="702" t="s">
        <v>11</v>
      </c>
      <c r="L513" s="700" t="s">
        <v>12</v>
      </c>
      <c r="M513" s="704" t="s">
        <v>13</v>
      </c>
      <c r="N513" s="704" t="s">
        <v>14</v>
      </c>
      <c r="O513" s="704" t="s">
        <v>15</v>
      </c>
      <c r="P513" s="715" t="s">
        <v>16</v>
      </c>
      <c r="Q513" s="716"/>
      <c r="R513" s="716"/>
      <c r="S513" s="717"/>
      <c r="T513" s="721" t="s">
        <v>17</v>
      </c>
      <c r="U513" s="722"/>
      <c r="V513" s="708" t="s">
        <v>18</v>
      </c>
    </row>
    <row r="514" spans="2:22" x14ac:dyDescent="0.25">
      <c r="B514" s="699"/>
      <c r="C514" s="701"/>
      <c r="D514" s="703"/>
      <c r="E514" s="765"/>
      <c r="F514" s="765"/>
      <c r="G514" s="703"/>
      <c r="H514" s="703"/>
      <c r="I514" s="313"/>
      <c r="J514" s="765"/>
      <c r="K514" s="703"/>
      <c r="L514" s="701"/>
      <c r="M514" s="705"/>
      <c r="N514" s="705"/>
      <c r="O514" s="705"/>
      <c r="P514" s="718"/>
      <c r="Q514" s="719"/>
      <c r="R514" s="719"/>
      <c r="S514" s="720"/>
      <c r="T514" s="723"/>
      <c r="U514" s="724"/>
      <c r="V514" s="709"/>
    </row>
    <row r="515" spans="2:22" ht="48" x14ac:dyDescent="0.25">
      <c r="B515" s="699"/>
      <c r="C515" s="701"/>
      <c r="D515" s="703"/>
      <c r="E515" s="765"/>
      <c r="F515" s="765"/>
      <c r="G515" s="703"/>
      <c r="H515" s="703"/>
      <c r="I515" s="313" t="s">
        <v>180</v>
      </c>
      <c r="J515" s="765"/>
      <c r="K515" s="703"/>
      <c r="L515" s="701"/>
      <c r="M515" s="705"/>
      <c r="N515" s="705"/>
      <c r="O515" s="705"/>
      <c r="P515" s="738" t="s">
        <v>19</v>
      </c>
      <c r="Q515" s="738" t="s">
        <v>20</v>
      </c>
      <c r="R515" s="738" t="s">
        <v>21</v>
      </c>
      <c r="S515" s="738" t="s">
        <v>22</v>
      </c>
      <c r="T515" s="740" t="s">
        <v>23</v>
      </c>
      <c r="U515" s="740" t="s">
        <v>24</v>
      </c>
      <c r="V515" s="709"/>
    </row>
    <row r="516" spans="2:22" ht="15.75" thickBot="1" x14ac:dyDescent="0.3">
      <c r="B516" s="727"/>
      <c r="C516" s="725"/>
      <c r="D516" s="707"/>
      <c r="E516" s="766"/>
      <c r="F516" s="766"/>
      <c r="G516" s="707"/>
      <c r="H516" s="707"/>
      <c r="I516" s="314"/>
      <c r="J516" s="766"/>
      <c r="K516" s="707"/>
      <c r="L516" s="725"/>
      <c r="M516" s="696"/>
      <c r="N516" s="696"/>
      <c r="O516" s="696"/>
      <c r="P516" s="739"/>
      <c r="Q516" s="739"/>
      <c r="R516" s="739"/>
      <c r="S516" s="739"/>
      <c r="T516" s="741"/>
      <c r="U516" s="741"/>
      <c r="V516" s="710"/>
    </row>
    <row r="517" spans="2:22" ht="252.75" thickBot="1" x14ac:dyDescent="0.3">
      <c r="B517" s="285">
        <v>1</v>
      </c>
      <c r="C517" s="286">
        <v>37502</v>
      </c>
      <c r="D517" s="164" t="s">
        <v>450</v>
      </c>
      <c r="E517" s="318" t="s">
        <v>489</v>
      </c>
      <c r="F517" s="319" t="s">
        <v>182</v>
      </c>
      <c r="G517" s="5">
        <v>9</v>
      </c>
      <c r="H517" s="164" t="s">
        <v>181</v>
      </c>
      <c r="I517" s="5">
        <v>287</v>
      </c>
      <c r="J517" s="320" t="s">
        <v>524</v>
      </c>
      <c r="K517" s="71">
        <v>13</v>
      </c>
      <c r="L517" s="164" t="s">
        <v>75</v>
      </c>
      <c r="M517" s="72">
        <v>450</v>
      </c>
      <c r="N517" s="72">
        <v>6000</v>
      </c>
      <c r="O517" s="344" t="s">
        <v>183</v>
      </c>
      <c r="P517" s="74">
        <v>0.25</v>
      </c>
      <c r="Q517" s="74">
        <v>0.25</v>
      </c>
      <c r="R517" s="74">
        <v>0.25</v>
      </c>
      <c r="S517" s="74">
        <v>0.25</v>
      </c>
      <c r="T517" s="75" t="s">
        <v>514</v>
      </c>
      <c r="U517" s="75"/>
      <c r="V517" s="287" t="s">
        <v>525</v>
      </c>
    </row>
    <row r="518" spans="2:22" ht="15.75" thickTop="1" x14ac:dyDescent="0.25">
      <c r="L518" s="62"/>
    </row>
    <row r="519" spans="2:22" x14ac:dyDescent="0.25">
      <c r="L519" s="62"/>
      <c r="N519" s="61"/>
    </row>
    <row r="520" spans="2:22" x14ac:dyDescent="0.25">
      <c r="L520" s="62"/>
      <c r="N520" s="102"/>
    </row>
    <row r="521" spans="2:22" x14ac:dyDescent="0.25">
      <c r="L521" s="62"/>
      <c r="N521" s="102"/>
    </row>
    <row r="522" spans="2:22" x14ac:dyDescent="0.25">
      <c r="L522" s="62"/>
      <c r="N522" s="108">
        <f>SUM(N517:N521)</f>
        <v>6000</v>
      </c>
    </row>
    <row r="523" spans="2:22" x14ac:dyDescent="0.25">
      <c r="L523" s="62"/>
      <c r="N523" s="103"/>
    </row>
    <row r="524" spans="2:22" x14ac:dyDescent="0.25">
      <c r="L524" s="62"/>
      <c r="N524" s="104"/>
    </row>
    <row r="525" spans="2:22" x14ac:dyDescent="0.25">
      <c r="L525" s="62"/>
      <c r="N525" s="103"/>
    </row>
    <row r="526" spans="2:22" x14ac:dyDescent="0.25">
      <c r="L526" s="62"/>
    </row>
    <row r="527" spans="2:22" x14ac:dyDescent="0.25">
      <c r="L527" s="62"/>
    </row>
    <row r="528" spans="2:22" x14ac:dyDescent="0.25">
      <c r="B528" s="706" t="s">
        <v>0</v>
      </c>
      <c r="C528" s="706"/>
      <c r="D528" s="706"/>
      <c r="E528" s="706"/>
      <c r="F528" s="706"/>
      <c r="G528" s="706"/>
      <c r="H528" s="706"/>
      <c r="I528" s="706"/>
      <c r="J528" s="706"/>
      <c r="K528" s="706"/>
      <c r="L528" s="706"/>
      <c r="M528" s="706"/>
      <c r="N528" s="706"/>
      <c r="O528" s="706"/>
      <c r="P528" s="706"/>
      <c r="Q528" s="706"/>
      <c r="R528" s="706"/>
      <c r="S528" s="706"/>
      <c r="T528" s="706"/>
      <c r="U528" s="706"/>
      <c r="V528" s="706"/>
    </row>
    <row r="529" spans="2:22" x14ac:dyDescent="0.25">
      <c r="B529" s="713" t="s">
        <v>1</v>
      </c>
      <c r="C529" s="713"/>
      <c r="D529" s="713"/>
      <c r="E529" s="713"/>
      <c r="F529" s="713"/>
      <c r="G529" s="713"/>
      <c r="H529" s="713"/>
      <c r="I529" s="713"/>
      <c r="J529" s="713"/>
      <c r="K529" s="713"/>
      <c r="L529" s="713"/>
      <c r="M529" s="713"/>
      <c r="N529" s="713"/>
      <c r="O529" s="713"/>
      <c r="P529" s="713"/>
      <c r="Q529" s="713"/>
      <c r="R529" s="713"/>
      <c r="S529" s="713"/>
      <c r="T529" s="713"/>
      <c r="U529" s="713"/>
      <c r="V529" s="713"/>
    </row>
    <row r="530" spans="2:22" x14ac:dyDescent="0.25">
      <c r="B530" s="713" t="s">
        <v>2</v>
      </c>
      <c r="C530" s="713"/>
      <c r="D530" s="713"/>
      <c r="E530" s="713"/>
      <c r="F530" s="713"/>
      <c r="G530" s="713"/>
      <c r="H530" s="713"/>
      <c r="I530" s="713"/>
      <c r="J530" s="713"/>
      <c r="K530" s="713"/>
      <c r="L530" s="713"/>
      <c r="M530" s="713"/>
      <c r="N530" s="713"/>
      <c r="O530" s="713"/>
      <c r="P530" s="713"/>
      <c r="Q530" s="713"/>
      <c r="R530" s="713"/>
      <c r="S530" s="713"/>
      <c r="T530" s="713"/>
      <c r="U530" s="713"/>
      <c r="V530" s="713"/>
    </row>
    <row r="531" spans="2:22" x14ac:dyDescent="0.25">
      <c r="B531" s="713" t="s">
        <v>3</v>
      </c>
      <c r="C531" s="713"/>
      <c r="D531" s="713"/>
      <c r="E531" s="713"/>
      <c r="F531" s="713"/>
      <c r="G531" s="713"/>
      <c r="H531" s="713"/>
      <c r="I531" s="713"/>
      <c r="J531" s="713"/>
      <c r="K531" s="713"/>
      <c r="L531" s="713"/>
      <c r="M531" s="713"/>
      <c r="N531" s="713"/>
      <c r="O531" s="713"/>
      <c r="P531" s="713"/>
      <c r="Q531" s="713"/>
      <c r="R531" s="713"/>
      <c r="S531" s="713"/>
      <c r="T531" s="713"/>
      <c r="U531" s="713"/>
      <c r="V531" s="713"/>
    </row>
    <row r="532" spans="2:22" x14ac:dyDescent="0.25">
      <c r="B532" s="713" t="s">
        <v>494</v>
      </c>
      <c r="C532" s="713"/>
      <c r="D532" s="713"/>
      <c r="E532" s="713"/>
      <c r="F532" s="713"/>
      <c r="G532" s="713"/>
      <c r="H532" s="713"/>
      <c r="I532" s="713"/>
      <c r="J532" s="713"/>
      <c r="K532" s="713"/>
      <c r="L532" s="713"/>
      <c r="M532" s="713"/>
      <c r="N532" s="713"/>
      <c r="O532" s="713"/>
      <c r="P532" s="713"/>
      <c r="Q532" s="713"/>
      <c r="R532" s="713"/>
      <c r="S532" s="713"/>
      <c r="T532" s="713"/>
      <c r="U532" s="713"/>
      <c r="V532" s="713"/>
    </row>
    <row r="533" spans="2:22" x14ac:dyDescent="0.25">
      <c r="B533" s="714" t="s">
        <v>4</v>
      </c>
      <c r="C533" s="714"/>
      <c r="D533" s="714"/>
      <c r="E533" s="714"/>
      <c r="F533" s="714"/>
      <c r="G533" s="714"/>
      <c r="H533" s="714"/>
      <c r="I533" s="714"/>
      <c r="J533" s="714"/>
      <c r="K533" s="714"/>
      <c r="L533" s="714"/>
      <c r="M533" s="714"/>
      <c r="N533" s="714"/>
      <c r="O533" s="714"/>
      <c r="P533" s="714"/>
      <c r="Q533" s="714"/>
      <c r="R533" s="714"/>
      <c r="S533" s="714"/>
      <c r="T533" s="714"/>
      <c r="U533" s="714"/>
      <c r="V533" s="714"/>
    </row>
    <row r="534" spans="2:22" x14ac:dyDescent="0.25">
      <c r="B534" s="737" t="s">
        <v>114</v>
      </c>
      <c r="C534" s="737"/>
      <c r="D534" s="737"/>
      <c r="E534" s="737"/>
      <c r="F534" s="737"/>
      <c r="G534" s="737"/>
      <c r="H534" s="737"/>
      <c r="I534" s="737"/>
      <c r="J534" s="737"/>
      <c r="K534" s="737"/>
      <c r="L534" s="737"/>
      <c r="M534" s="737"/>
      <c r="N534" s="737"/>
      <c r="O534" s="737"/>
      <c r="P534" s="737"/>
      <c r="Q534" s="737"/>
      <c r="R534" s="737"/>
      <c r="S534" s="737"/>
      <c r="T534" s="737"/>
      <c r="U534" s="737"/>
      <c r="V534" s="737"/>
    </row>
    <row r="535" spans="2:22" ht="18.75" thickBot="1" x14ac:dyDescent="0.3">
      <c r="B535" s="2"/>
      <c r="C535" s="2"/>
      <c r="D535" s="3"/>
      <c r="E535" s="3"/>
      <c r="F535" s="3"/>
      <c r="G535" s="3"/>
      <c r="H535" s="3"/>
      <c r="I535" s="3"/>
      <c r="J535" s="3"/>
      <c r="K535" s="3"/>
      <c r="L535" s="4"/>
      <c r="M535" s="3"/>
      <c r="N535" s="3"/>
      <c r="O535" s="3"/>
      <c r="P535" s="3"/>
      <c r="Q535" s="3"/>
      <c r="R535" s="3"/>
      <c r="S535" s="3"/>
      <c r="T535" s="2"/>
      <c r="U535" s="2"/>
      <c r="V535" s="2"/>
    </row>
    <row r="536" spans="2:22" ht="15.75" thickTop="1" x14ac:dyDescent="0.25">
      <c r="B536" s="698" t="s">
        <v>6</v>
      </c>
      <c r="C536" s="700" t="s">
        <v>7</v>
      </c>
      <c r="D536" s="702" t="s">
        <v>8</v>
      </c>
      <c r="E536" s="702" t="s">
        <v>177</v>
      </c>
      <c r="F536" s="702" t="s">
        <v>178</v>
      </c>
      <c r="G536" s="702" t="s">
        <v>9</v>
      </c>
      <c r="H536" s="702" t="s">
        <v>10</v>
      </c>
      <c r="I536" s="312"/>
      <c r="J536" s="702" t="s">
        <v>179</v>
      </c>
      <c r="K536" s="702" t="s">
        <v>11</v>
      </c>
      <c r="L536" s="700" t="s">
        <v>12</v>
      </c>
      <c r="M536" s="704" t="s">
        <v>13</v>
      </c>
      <c r="N536" s="704" t="s">
        <v>14</v>
      </c>
      <c r="O536" s="704" t="s">
        <v>15</v>
      </c>
      <c r="P536" s="715" t="s">
        <v>16</v>
      </c>
      <c r="Q536" s="716"/>
      <c r="R536" s="716"/>
      <c r="S536" s="717"/>
      <c r="T536" s="721" t="s">
        <v>17</v>
      </c>
      <c r="U536" s="722"/>
      <c r="V536" s="708" t="s">
        <v>18</v>
      </c>
    </row>
    <row r="537" spans="2:22" x14ac:dyDescent="0.25">
      <c r="B537" s="699"/>
      <c r="C537" s="701"/>
      <c r="D537" s="703"/>
      <c r="E537" s="765"/>
      <c r="F537" s="765"/>
      <c r="G537" s="703"/>
      <c r="H537" s="703"/>
      <c r="I537" s="313"/>
      <c r="J537" s="765"/>
      <c r="K537" s="703"/>
      <c r="L537" s="701"/>
      <c r="M537" s="705"/>
      <c r="N537" s="705"/>
      <c r="O537" s="705"/>
      <c r="P537" s="718"/>
      <c r="Q537" s="719"/>
      <c r="R537" s="719"/>
      <c r="S537" s="720"/>
      <c r="T537" s="723"/>
      <c r="U537" s="724"/>
      <c r="V537" s="709"/>
    </row>
    <row r="538" spans="2:22" ht="48" x14ac:dyDescent="0.25">
      <c r="B538" s="699"/>
      <c r="C538" s="701"/>
      <c r="D538" s="703"/>
      <c r="E538" s="765"/>
      <c r="F538" s="765"/>
      <c r="G538" s="703"/>
      <c r="H538" s="703"/>
      <c r="I538" s="313" t="s">
        <v>180</v>
      </c>
      <c r="J538" s="765"/>
      <c r="K538" s="703"/>
      <c r="L538" s="701"/>
      <c r="M538" s="705"/>
      <c r="N538" s="705"/>
      <c r="O538" s="705"/>
      <c r="P538" s="738" t="s">
        <v>19</v>
      </c>
      <c r="Q538" s="738" t="s">
        <v>20</v>
      </c>
      <c r="R538" s="738" t="s">
        <v>21</v>
      </c>
      <c r="S538" s="738" t="s">
        <v>22</v>
      </c>
      <c r="T538" s="740" t="s">
        <v>23</v>
      </c>
      <c r="U538" s="740" t="s">
        <v>24</v>
      </c>
      <c r="V538" s="709"/>
    </row>
    <row r="539" spans="2:22" ht="15.75" thickBot="1" x14ac:dyDescent="0.3">
      <c r="B539" s="727"/>
      <c r="C539" s="725"/>
      <c r="D539" s="707"/>
      <c r="E539" s="766"/>
      <c r="F539" s="766"/>
      <c r="G539" s="707"/>
      <c r="H539" s="707"/>
      <c r="I539" s="314"/>
      <c r="J539" s="766"/>
      <c r="K539" s="707"/>
      <c r="L539" s="725"/>
      <c r="M539" s="696"/>
      <c r="N539" s="696"/>
      <c r="O539" s="696"/>
      <c r="P539" s="739"/>
      <c r="Q539" s="739"/>
      <c r="R539" s="739"/>
      <c r="S539" s="739"/>
      <c r="T539" s="741"/>
      <c r="U539" s="741"/>
      <c r="V539" s="710"/>
    </row>
    <row r="540" spans="2:22" ht="252.75" thickBot="1" x14ac:dyDescent="0.3">
      <c r="B540" s="285">
        <v>1</v>
      </c>
      <c r="C540" s="286">
        <v>37901</v>
      </c>
      <c r="D540" s="164" t="s">
        <v>147</v>
      </c>
      <c r="E540" s="318" t="s">
        <v>489</v>
      </c>
      <c r="F540" s="319" t="s">
        <v>182</v>
      </c>
      <c r="G540" s="5">
        <v>9</v>
      </c>
      <c r="H540" s="164" t="s">
        <v>181</v>
      </c>
      <c r="I540" s="5">
        <v>287</v>
      </c>
      <c r="J540" s="320" t="s">
        <v>524</v>
      </c>
      <c r="K540" s="71">
        <v>16</v>
      </c>
      <c r="L540" s="164" t="s">
        <v>75</v>
      </c>
      <c r="M540" s="72">
        <v>67.08</v>
      </c>
      <c r="N540" s="72">
        <v>1100</v>
      </c>
      <c r="O540" s="344" t="s">
        <v>183</v>
      </c>
      <c r="P540" s="74">
        <v>0.25</v>
      </c>
      <c r="Q540" s="74">
        <v>0.25</v>
      </c>
      <c r="R540" s="74">
        <v>0.25</v>
      </c>
      <c r="S540" s="74">
        <v>0.25</v>
      </c>
      <c r="T540" s="75" t="s">
        <v>514</v>
      </c>
      <c r="U540" s="75"/>
      <c r="V540" s="287" t="s">
        <v>525</v>
      </c>
    </row>
    <row r="541" spans="2:22" ht="15.75" thickTop="1" x14ac:dyDescent="0.25">
      <c r="L541" s="62"/>
    </row>
    <row r="542" spans="2:22" x14ac:dyDescent="0.25">
      <c r="L542" s="62"/>
      <c r="N542" s="61"/>
    </row>
    <row r="543" spans="2:22" x14ac:dyDescent="0.25">
      <c r="L543" s="62"/>
      <c r="N543" s="61">
        <f>SUM(N540:N542)</f>
        <v>1100</v>
      </c>
    </row>
    <row r="544" spans="2:22" x14ac:dyDescent="0.25">
      <c r="L544" s="62"/>
      <c r="N544" s="102"/>
    </row>
    <row r="545" spans="12:22" x14ac:dyDescent="0.25">
      <c r="L545" s="62"/>
      <c r="N545" s="102"/>
    </row>
    <row r="546" spans="12:22" x14ac:dyDescent="0.25">
      <c r="L546" s="62"/>
      <c r="N546" s="103"/>
      <c r="V546" s="61"/>
    </row>
    <row r="547" spans="12:22" x14ac:dyDescent="0.25">
      <c r="L547" s="62"/>
      <c r="N547" s="104"/>
    </row>
    <row r="548" spans="12:22" x14ac:dyDescent="0.25">
      <c r="L548" s="62"/>
      <c r="N548" s="103"/>
    </row>
    <row r="549" spans="12:22" x14ac:dyDescent="0.25">
      <c r="L549" s="62"/>
    </row>
    <row r="550" spans="12:22" x14ac:dyDescent="0.25">
      <c r="L550" s="62"/>
    </row>
    <row r="551" spans="12:22" x14ac:dyDescent="0.25">
      <c r="L551" s="62"/>
    </row>
    <row r="552" spans="12:22" x14ac:dyDescent="0.25">
      <c r="L552" s="62"/>
    </row>
    <row r="553" spans="12:22" x14ac:dyDescent="0.25">
      <c r="L553" s="62"/>
    </row>
    <row r="554" spans="12:22" x14ac:dyDescent="0.25">
      <c r="L554" s="62"/>
    </row>
    <row r="555" spans="12:22" x14ac:dyDescent="0.25">
      <c r="L555" s="62"/>
    </row>
    <row r="556" spans="12:22" x14ac:dyDescent="0.25">
      <c r="L556" s="62"/>
    </row>
    <row r="557" spans="12:22" x14ac:dyDescent="0.25">
      <c r="L557" s="62"/>
    </row>
    <row r="558" spans="12:22" x14ac:dyDescent="0.25">
      <c r="L558" s="62"/>
    </row>
    <row r="559" spans="12:22" x14ac:dyDescent="0.25">
      <c r="L559" s="62"/>
    </row>
    <row r="560" spans="12:22" x14ac:dyDescent="0.25">
      <c r="L560" s="62"/>
    </row>
    <row r="561" spans="2:22" x14ac:dyDescent="0.25">
      <c r="L561" s="62"/>
    </row>
    <row r="562" spans="2:22" x14ac:dyDescent="0.25">
      <c r="L562" s="62"/>
    </row>
    <row r="563" spans="2:22" x14ac:dyDescent="0.25">
      <c r="L563" s="62"/>
    </row>
    <row r="564" spans="2:22" x14ac:dyDescent="0.25">
      <c r="L564" s="62"/>
    </row>
    <row r="565" spans="2:22" x14ac:dyDescent="0.25">
      <c r="L565" s="62"/>
    </row>
    <row r="566" spans="2:22" x14ac:dyDescent="0.25">
      <c r="L566" s="62"/>
    </row>
    <row r="567" spans="2:22" x14ac:dyDescent="0.25">
      <c r="L567" s="62"/>
    </row>
    <row r="568" spans="2:22" x14ac:dyDescent="0.25">
      <c r="L568" s="62"/>
    </row>
    <row r="569" spans="2:22" x14ac:dyDescent="0.25">
      <c r="B569" s="706" t="s">
        <v>0</v>
      </c>
      <c r="C569" s="706"/>
      <c r="D569" s="706"/>
      <c r="E569" s="706"/>
      <c r="F569" s="706"/>
      <c r="G569" s="706"/>
      <c r="H569" s="706"/>
      <c r="I569" s="706"/>
      <c r="J569" s="706"/>
      <c r="K569" s="706"/>
      <c r="L569" s="706"/>
      <c r="M569" s="706"/>
      <c r="N569" s="706"/>
      <c r="O569" s="706"/>
      <c r="P569" s="706"/>
      <c r="Q569" s="706"/>
      <c r="R569" s="706"/>
      <c r="S569" s="706"/>
      <c r="T569" s="706"/>
      <c r="U569" s="706"/>
      <c r="V569" s="706"/>
    </row>
    <row r="570" spans="2:22" x14ac:dyDescent="0.25">
      <c r="B570" s="713" t="s">
        <v>1</v>
      </c>
      <c r="C570" s="713"/>
      <c r="D570" s="713"/>
      <c r="E570" s="713"/>
      <c r="F570" s="713"/>
      <c r="G570" s="713"/>
      <c r="H570" s="713"/>
      <c r="I570" s="713"/>
      <c r="J570" s="713"/>
      <c r="K570" s="713"/>
      <c r="L570" s="713"/>
      <c r="M570" s="713"/>
      <c r="N570" s="713"/>
      <c r="O570" s="713"/>
      <c r="P570" s="713"/>
      <c r="Q570" s="713"/>
      <c r="R570" s="713"/>
      <c r="S570" s="713"/>
      <c r="T570" s="713"/>
      <c r="U570" s="713"/>
      <c r="V570" s="713"/>
    </row>
    <row r="571" spans="2:22" x14ac:dyDescent="0.25">
      <c r="B571" s="713" t="s">
        <v>2</v>
      </c>
      <c r="C571" s="713"/>
      <c r="D571" s="713"/>
      <c r="E571" s="713"/>
      <c r="F571" s="713"/>
      <c r="G571" s="713"/>
      <c r="H571" s="713"/>
      <c r="I571" s="713"/>
      <c r="J571" s="713"/>
      <c r="K571" s="713"/>
      <c r="L571" s="713"/>
      <c r="M571" s="713"/>
      <c r="N571" s="713"/>
      <c r="O571" s="713"/>
      <c r="P571" s="713"/>
      <c r="Q571" s="713"/>
      <c r="R571" s="713"/>
      <c r="S571" s="713"/>
      <c r="T571" s="713"/>
      <c r="U571" s="713"/>
      <c r="V571" s="713"/>
    </row>
    <row r="572" spans="2:22" x14ac:dyDescent="0.25">
      <c r="B572" s="713" t="s">
        <v>3</v>
      </c>
      <c r="C572" s="713"/>
      <c r="D572" s="713"/>
      <c r="E572" s="713"/>
      <c r="F572" s="713"/>
      <c r="G572" s="713"/>
      <c r="H572" s="713"/>
      <c r="I572" s="713"/>
      <c r="J572" s="713"/>
      <c r="K572" s="713"/>
      <c r="L572" s="713"/>
      <c r="M572" s="713"/>
      <c r="N572" s="713"/>
      <c r="O572" s="713"/>
      <c r="P572" s="713"/>
      <c r="Q572" s="713"/>
      <c r="R572" s="713"/>
      <c r="S572" s="713"/>
      <c r="T572" s="713"/>
      <c r="U572" s="713"/>
      <c r="V572" s="713"/>
    </row>
    <row r="573" spans="2:22" x14ac:dyDescent="0.25">
      <c r="B573" s="713" t="s">
        <v>494</v>
      </c>
      <c r="C573" s="713"/>
      <c r="D573" s="713"/>
      <c r="E573" s="713"/>
      <c r="F573" s="713"/>
      <c r="G573" s="713"/>
      <c r="H573" s="713"/>
      <c r="I573" s="713"/>
      <c r="J573" s="713"/>
      <c r="K573" s="713"/>
      <c r="L573" s="713"/>
      <c r="M573" s="713"/>
      <c r="N573" s="713"/>
      <c r="O573" s="713"/>
      <c r="P573" s="713"/>
      <c r="Q573" s="713"/>
      <c r="R573" s="713"/>
      <c r="S573" s="713"/>
      <c r="T573" s="713"/>
      <c r="U573" s="713"/>
      <c r="V573" s="713"/>
    </row>
    <row r="574" spans="2:22" x14ac:dyDescent="0.25">
      <c r="B574" s="714" t="s">
        <v>4</v>
      </c>
      <c r="C574" s="714"/>
      <c r="D574" s="714"/>
      <c r="E574" s="714"/>
      <c r="F574" s="714"/>
      <c r="G574" s="714"/>
      <c r="H574" s="714"/>
      <c r="I574" s="714"/>
      <c r="J574" s="714"/>
      <c r="K574" s="714"/>
      <c r="L574" s="714"/>
      <c r="M574" s="714"/>
      <c r="N574" s="714"/>
      <c r="O574" s="714"/>
      <c r="P574" s="714"/>
      <c r="Q574" s="714"/>
      <c r="R574" s="714"/>
      <c r="S574" s="714"/>
      <c r="T574" s="714"/>
      <c r="U574" s="714"/>
      <c r="V574" s="714"/>
    </row>
    <row r="575" spans="2:22" x14ac:dyDescent="0.25">
      <c r="B575" s="737" t="s">
        <v>115</v>
      </c>
      <c r="C575" s="737"/>
      <c r="D575" s="737"/>
      <c r="E575" s="737"/>
      <c r="F575" s="737"/>
      <c r="G575" s="737"/>
      <c r="H575" s="737"/>
      <c r="I575" s="737"/>
      <c r="J575" s="737"/>
      <c r="K575" s="737"/>
      <c r="L575" s="737"/>
      <c r="M575" s="737"/>
      <c r="N575" s="737"/>
      <c r="O575" s="737"/>
      <c r="P575" s="737"/>
      <c r="Q575" s="737"/>
      <c r="R575" s="737"/>
      <c r="S575" s="737"/>
      <c r="T575" s="737"/>
      <c r="U575" s="737"/>
      <c r="V575" s="737"/>
    </row>
    <row r="576" spans="2:22" ht="18.75" thickBot="1" x14ac:dyDescent="0.3">
      <c r="B576" s="2"/>
      <c r="C576" s="2"/>
      <c r="D576" s="3"/>
      <c r="E576" s="3"/>
      <c r="F576" s="3"/>
      <c r="G576" s="3"/>
      <c r="H576" s="3"/>
      <c r="I576" s="3"/>
      <c r="J576" s="3"/>
      <c r="K576" s="3"/>
      <c r="L576" s="4"/>
      <c r="M576" s="3"/>
      <c r="N576" s="3"/>
      <c r="O576" s="3"/>
      <c r="P576" s="3"/>
      <c r="Q576" s="3"/>
      <c r="R576" s="3"/>
      <c r="S576" s="3"/>
      <c r="T576" s="2"/>
      <c r="U576" s="2"/>
      <c r="V576" s="2"/>
    </row>
    <row r="577" spans="2:22" ht="15.75" thickTop="1" x14ac:dyDescent="0.25">
      <c r="B577" s="698" t="s">
        <v>6</v>
      </c>
      <c r="C577" s="700" t="s">
        <v>7</v>
      </c>
      <c r="D577" s="702" t="s">
        <v>8</v>
      </c>
      <c r="E577" s="702" t="s">
        <v>177</v>
      </c>
      <c r="F577" s="702" t="s">
        <v>178</v>
      </c>
      <c r="G577" s="702" t="s">
        <v>9</v>
      </c>
      <c r="H577" s="702" t="s">
        <v>10</v>
      </c>
      <c r="I577" s="312"/>
      <c r="J577" s="702" t="s">
        <v>179</v>
      </c>
      <c r="K577" s="702" t="s">
        <v>11</v>
      </c>
      <c r="L577" s="700" t="s">
        <v>12</v>
      </c>
      <c r="M577" s="704" t="s">
        <v>13</v>
      </c>
      <c r="N577" s="704" t="s">
        <v>14</v>
      </c>
      <c r="O577" s="704" t="s">
        <v>15</v>
      </c>
      <c r="P577" s="715" t="s">
        <v>16</v>
      </c>
      <c r="Q577" s="716"/>
      <c r="R577" s="716"/>
      <c r="S577" s="717"/>
      <c r="T577" s="721" t="s">
        <v>17</v>
      </c>
      <c r="U577" s="722"/>
      <c r="V577" s="708" t="s">
        <v>18</v>
      </c>
    </row>
    <row r="578" spans="2:22" x14ac:dyDescent="0.25">
      <c r="B578" s="699"/>
      <c r="C578" s="701"/>
      <c r="D578" s="703"/>
      <c r="E578" s="765"/>
      <c r="F578" s="765"/>
      <c r="G578" s="703"/>
      <c r="H578" s="703"/>
      <c r="I578" s="313"/>
      <c r="J578" s="765"/>
      <c r="K578" s="703"/>
      <c r="L578" s="701"/>
      <c r="M578" s="705"/>
      <c r="N578" s="705"/>
      <c r="O578" s="705"/>
      <c r="P578" s="718"/>
      <c r="Q578" s="719"/>
      <c r="R578" s="719"/>
      <c r="S578" s="720"/>
      <c r="T578" s="723"/>
      <c r="U578" s="724"/>
      <c r="V578" s="709"/>
    </row>
    <row r="579" spans="2:22" ht="48" x14ac:dyDescent="0.25">
      <c r="B579" s="699"/>
      <c r="C579" s="701"/>
      <c r="D579" s="703"/>
      <c r="E579" s="765"/>
      <c r="F579" s="765"/>
      <c r="G579" s="703"/>
      <c r="H579" s="703"/>
      <c r="I579" s="313" t="s">
        <v>180</v>
      </c>
      <c r="J579" s="765"/>
      <c r="K579" s="703"/>
      <c r="L579" s="701"/>
      <c r="M579" s="705"/>
      <c r="N579" s="705"/>
      <c r="O579" s="705"/>
      <c r="P579" s="738" t="s">
        <v>19</v>
      </c>
      <c r="Q579" s="738" t="s">
        <v>20</v>
      </c>
      <c r="R579" s="738" t="s">
        <v>21</v>
      </c>
      <c r="S579" s="738" t="s">
        <v>22</v>
      </c>
      <c r="T579" s="740" t="s">
        <v>23</v>
      </c>
      <c r="U579" s="740" t="s">
        <v>24</v>
      </c>
      <c r="V579" s="709"/>
    </row>
    <row r="580" spans="2:22" ht="15.75" thickBot="1" x14ac:dyDescent="0.3">
      <c r="B580" s="727"/>
      <c r="C580" s="725"/>
      <c r="D580" s="707"/>
      <c r="E580" s="766"/>
      <c r="F580" s="766"/>
      <c r="G580" s="707"/>
      <c r="H580" s="707"/>
      <c r="I580" s="314"/>
      <c r="J580" s="766"/>
      <c r="K580" s="707"/>
      <c r="L580" s="725"/>
      <c r="M580" s="696"/>
      <c r="N580" s="696"/>
      <c r="O580" s="696"/>
      <c r="P580" s="739"/>
      <c r="Q580" s="739"/>
      <c r="R580" s="739"/>
      <c r="S580" s="739"/>
      <c r="T580" s="741"/>
      <c r="U580" s="741"/>
      <c r="V580" s="710"/>
    </row>
    <row r="581" spans="2:22" ht="252.75" thickBot="1" x14ac:dyDescent="0.3">
      <c r="B581" s="285">
        <v>1</v>
      </c>
      <c r="C581" s="286">
        <v>38301</v>
      </c>
      <c r="D581" s="164" t="s">
        <v>148</v>
      </c>
      <c r="E581" s="318" t="s">
        <v>489</v>
      </c>
      <c r="F581" s="319" t="s">
        <v>182</v>
      </c>
      <c r="G581" s="5">
        <v>9</v>
      </c>
      <c r="H581" s="164" t="s">
        <v>181</v>
      </c>
      <c r="I581" s="5">
        <v>287</v>
      </c>
      <c r="J581" s="320" t="s">
        <v>524</v>
      </c>
      <c r="K581" s="71">
        <v>2</v>
      </c>
      <c r="L581" s="164" t="s">
        <v>75</v>
      </c>
      <c r="M581" s="72">
        <v>2500</v>
      </c>
      <c r="N581" s="72">
        <v>5000</v>
      </c>
      <c r="O581" s="344" t="s">
        <v>183</v>
      </c>
      <c r="P581" s="74">
        <v>0</v>
      </c>
      <c r="Q581" s="74">
        <v>0.5</v>
      </c>
      <c r="R581" s="74">
        <v>0.5</v>
      </c>
      <c r="S581" s="74">
        <v>0</v>
      </c>
      <c r="T581" s="75" t="s">
        <v>514</v>
      </c>
      <c r="U581" s="75"/>
      <c r="V581" s="287" t="s">
        <v>525</v>
      </c>
    </row>
    <row r="582" spans="2:22" ht="15.75" thickTop="1" x14ac:dyDescent="0.25">
      <c r="L582" s="62"/>
    </row>
    <row r="583" spans="2:22" x14ac:dyDescent="0.25">
      <c r="L583" s="62"/>
      <c r="N583" s="61"/>
    </row>
    <row r="584" spans="2:22" x14ac:dyDescent="0.25">
      <c r="L584" s="62"/>
      <c r="N584" s="102"/>
    </row>
    <row r="585" spans="2:22" x14ac:dyDescent="0.25">
      <c r="L585" s="62"/>
      <c r="N585" s="102">
        <f>SUM(N581:N584)</f>
        <v>5000</v>
      </c>
    </row>
    <row r="586" spans="2:22" x14ac:dyDescent="0.25">
      <c r="L586" s="62"/>
      <c r="N586" s="103"/>
    </row>
    <row r="598" spans="14:14" x14ac:dyDescent="0.25">
      <c r="N598" s="61">
        <f>SUM(N23+N59+N76+N102+N147+N189+N221+N260+N299+N333+N350+N374+N398+N437+N456+N481+N522+N543+N585)</f>
        <v>859053</v>
      </c>
    </row>
  </sheetData>
  <mergeCells count="562">
    <mergeCell ref="J369:J370"/>
    <mergeCell ref="J184:J186"/>
    <mergeCell ref="J53:J57"/>
    <mergeCell ref="J15:J21"/>
    <mergeCell ref="B575:V575"/>
    <mergeCell ref="B577:B580"/>
    <mergeCell ref="C577:C580"/>
    <mergeCell ref="D577:D580"/>
    <mergeCell ref="E577:E580"/>
    <mergeCell ref="F577:F580"/>
    <mergeCell ref="G577:G580"/>
    <mergeCell ref="H577:H580"/>
    <mergeCell ref="J577:J580"/>
    <mergeCell ref="K577:K580"/>
    <mergeCell ref="V577:V580"/>
    <mergeCell ref="P579:P580"/>
    <mergeCell ref="Q579:Q580"/>
    <mergeCell ref="R579:R580"/>
    <mergeCell ref="S579:S580"/>
    <mergeCell ref="T579:T580"/>
    <mergeCell ref="U579:U580"/>
    <mergeCell ref="L577:L580"/>
    <mergeCell ref="M577:M580"/>
    <mergeCell ref="N577:N580"/>
    <mergeCell ref="O577:O580"/>
    <mergeCell ref="P577:S578"/>
    <mergeCell ref="T577:U578"/>
    <mergeCell ref="B569:V569"/>
    <mergeCell ref="B570:V570"/>
    <mergeCell ref="B571:V571"/>
    <mergeCell ref="B572:V572"/>
    <mergeCell ref="B573:V573"/>
    <mergeCell ref="B574:V574"/>
    <mergeCell ref="B534:V534"/>
    <mergeCell ref="B536:B539"/>
    <mergeCell ref="C536:C539"/>
    <mergeCell ref="D536:D539"/>
    <mergeCell ref="E536:E539"/>
    <mergeCell ref="F536:F539"/>
    <mergeCell ref="G536:G539"/>
    <mergeCell ref="H536:H539"/>
    <mergeCell ref="J536:J539"/>
    <mergeCell ref="K536:K539"/>
    <mergeCell ref="V536:V539"/>
    <mergeCell ref="P538:P539"/>
    <mergeCell ref="Q538:Q539"/>
    <mergeCell ref="R538:R539"/>
    <mergeCell ref="S538:S539"/>
    <mergeCell ref="T538:T539"/>
    <mergeCell ref="U538:U539"/>
    <mergeCell ref="L536:L539"/>
    <mergeCell ref="M536:M539"/>
    <mergeCell ref="N536:N539"/>
    <mergeCell ref="O536:O539"/>
    <mergeCell ref="P536:S537"/>
    <mergeCell ref="T536:U537"/>
    <mergeCell ref="B528:V528"/>
    <mergeCell ref="B529:V529"/>
    <mergeCell ref="B530:V530"/>
    <mergeCell ref="B531:V531"/>
    <mergeCell ref="B532:V532"/>
    <mergeCell ref="B533:V533"/>
    <mergeCell ref="N448:N451"/>
    <mergeCell ref="O448:O451"/>
    <mergeCell ref="P448:S449"/>
    <mergeCell ref="T448:U449"/>
    <mergeCell ref="V448:V451"/>
    <mergeCell ref="P450:P451"/>
    <mergeCell ref="Q450:Q451"/>
    <mergeCell ref="R450:R451"/>
    <mergeCell ref="S450:S451"/>
    <mergeCell ref="T450:T451"/>
    <mergeCell ref="V513:V516"/>
    <mergeCell ref="P515:P516"/>
    <mergeCell ref="Q515:Q516"/>
    <mergeCell ref="R515:R516"/>
    <mergeCell ref="S515:S516"/>
    <mergeCell ref="T515:T516"/>
    <mergeCell ref="U515:U516"/>
    <mergeCell ref="L513:L516"/>
    <mergeCell ref="D448:D451"/>
    <mergeCell ref="E448:E451"/>
    <mergeCell ref="F448:F451"/>
    <mergeCell ref="G448:G451"/>
    <mergeCell ref="H448:H451"/>
    <mergeCell ref="U450:U451"/>
    <mergeCell ref="B443:V443"/>
    <mergeCell ref="B444:V444"/>
    <mergeCell ref="B445:V445"/>
    <mergeCell ref="B446:V446"/>
    <mergeCell ref="J448:J451"/>
    <mergeCell ref="K448:K451"/>
    <mergeCell ref="L448:L451"/>
    <mergeCell ref="M448:M451"/>
    <mergeCell ref="B388:V388"/>
    <mergeCell ref="B390:B393"/>
    <mergeCell ref="C390:C393"/>
    <mergeCell ref="D390:D393"/>
    <mergeCell ref="E390:E393"/>
    <mergeCell ref="F390:F393"/>
    <mergeCell ref="G390:G393"/>
    <mergeCell ref="H390:H393"/>
    <mergeCell ref="J390:J393"/>
    <mergeCell ref="K390:K393"/>
    <mergeCell ref="V390:V393"/>
    <mergeCell ref="P392:P393"/>
    <mergeCell ref="Q392:Q393"/>
    <mergeCell ref="R392:R393"/>
    <mergeCell ref="S392:S393"/>
    <mergeCell ref="T392:T393"/>
    <mergeCell ref="U392:U393"/>
    <mergeCell ref="L390:L393"/>
    <mergeCell ref="M390:M393"/>
    <mergeCell ref="N390:N393"/>
    <mergeCell ref="O390:O393"/>
    <mergeCell ref="P390:S391"/>
    <mergeCell ref="T390:U391"/>
    <mergeCell ref="B382:V382"/>
    <mergeCell ref="B383:V383"/>
    <mergeCell ref="B384:V384"/>
    <mergeCell ref="B385:V385"/>
    <mergeCell ref="B386:V386"/>
    <mergeCell ref="B387:V387"/>
    <mergeCell ref="V344:V347"/>
    <mergeCell ref="P346:P347"/>
    <mergeCell ref="Q346:Q347"/>
    <mergeCell ref="R346:R347"/>
    <mergeCell ref="S346:S347"/>
    <mergeCell ref="T346:T347"/>
    <mergeCell ref="U346:U347"/>
    <mergeCell ref="L344:L347"/>
    <mergeCell ref="M344:M347"/>
    <mergeCell ref="N344:N347"/>
    <mergeCell ref="O344:O347"/>
    <mergeCell ref="P344:S345"/>
    <mergeCell ref="T344:U345"/>
    <mergeCell ref="B363:V363"/>
    <mergeCell ref="E365:E368"/>
    <mergeCell ref="F365:F368"/>
    <mergeCell ref="G365:G368"/>
    <mergeCell ref="H365:H368"/>
    <mergeCell ref="B342:V342"/>
    <mergeCell ref="B344:B347"/>
    <mergeCell ref="C344:C347"/>
    <mergeCell ref="D344:D347"/>
    <mergeCell ref="E344:E347"/>
    <mergeCell ref="F344:F347"/>
    <mergeCell ref="G344:G347"/>
    <mergeCell ref="H344:H347"/>
    <mergeCell ref="J344:J347"/>
    <mergeCell ref="K344:K347"/>
    <mergeCell ref="B336:V336"/>
    <mergeCell ref="B337:V337"/>
    <mergeCell ref="B338:V338"/>
    <mergeCell ref="B339:V339"/>
    <mergeCell ref="B340:V340"/>
    <mergeCell ref="B341:V341"/>
    <mergeCell ref="B68:B71"/>
    <mergeCell ref="J68:J71"/>
    <mergeCell ref="P68:S69"/>
    <mergeCell ref="T68:U69"/>
    <mergeCell ref="V68:V71"/>
    <mergeCell ref="P70:P71"/>
    <mergeCell ref="B323:V323"/>
    <mergeCell ref="E325:E328"/>
    <mergeCell ref="F325:F328"/>
    <mergeCell ref="G325:G328"/>
    <mergeCell ref="H325:H328"/>
    <mergeCell ref="J325:J328"/>
    <mergeCell ref="K325:K328"/>
    <mergeCell ref="B317:V317"/>
    <mergeCell ref="B318:V318"/>
    <mergeCell ref="B319:V319"/>
    <mergeCell ref="B320:V320"/>
    <mergeCell ref="B321:V321"/>
    <mergeCell ref="R70:R71"/>
    <mergeCell ref="S70:S71"/>
    <mergeCell ref="T70:T71"/>
    <mergeCell ref="U70:U71"/>
    <mergeCell ref="K68:K71"/>
    <mergeCell ref="L68:L71"/>
    <mergeCell ref="M68:M71"/>
    <mergeCell ref="N68:N71"/>
    <mergeCell ref="O68:O71"/>
    <mergeCell ref="M513:M516"/>
    <mergeCell ref="N513:N516"/>
    <mergeCell ref="O513:O516"/>
    <mergeCell ref="P513:S514"/>
    <mergeCell ref="T513:U514"/>
    <mergeCell ref="B511:V511"/>
    <mergeCell ref="B513:B516"/>
    <mergeCell ref="C513:C516"/>
    <mergeCell ref="D513:D516"/>
    <mergeCell ref="E513:E516"/>
    <mergeCell ref="F513:F516"/>
    <mergeCell ref="G513:G516"/>
    <mergeCell ref="H513:H516"/>
    <mergeCell ref="J513:J516"/>
    <mergeCell ref="K513:K516"/>
    <mergeCell ref="B505:V505"/>
    <mergeCell ref="B506:V506"/>
    <mergeCell ref="B507:V507"/>
    <mergeCell ref="B508:V508"/>
    <mergeCell ref="B509:V509"/>
    <mergeCell ref="B510:V510"/>
    <mergeCell ref="V472:V475"/>
    <mergeCell ref="P474:P475"/>
    <mergeCell ref="Q474:Q475"/>
    <mergeCell ref="R474:R475"/>
    <mergeCell ref="S474:S475"/>
    <mergeCell ref="T474:T475"/>
    <mergeCell ref="U474:U475"/>
    <mergeCell ref="L472:L475"/>
    <mergeCell ref="M472:M475"/>
    <mergeCell ref="N472:N475"/>
    <mergeCell ref="O472:O475"/>
    <mergeCell ref="P472:S473"/>
    <mergeCell ref="T472:U473"/>
    <mergeCell ref="B470:V470"/>
    <mergeCell ref="B472:B475"/>
    <mergeCell ref="C472:C475"/>
    <mergeCell ref="D472:D475"/>
    <mergeCell ref="E472:E475"/>
    <mergeCell ref="F472:F475"/>
    <mergeCell ref="G472:G475"/>
    <mergeCell ref="H472:H475"/>
    <mergeCell ref="J472:J475"/>
    <mergeCell ref="K472:K475"/>
    <mergeCell ref="B464:V464"/>
    <mergeCell ref="B465:V465"/>
    <mergeCell ref="B466:V466"/>
    <mergeCell ref="B467:V467"/>
    <mergeCell ref="B468:V468"/>
    <mergeCell ref="B469:V469"/>
    <mergeCell ref="V429:V432"/>
    <mergeCell ref="P431:P432"/>
    <mergeCell ref="Q431:Q432"/>
    <mergeCell ref="R431:R432"/>
    <mergeCell ref="S431:S432"/>
    <mergeCell ref="T431:T432"/>
    <mergeCell ref="U431:U432"/>
    <mergeCell ref="L429:L432"/>
    <mergeCell ref="M429:M432"/>
    <mergeCell ref="N429:N432"/>
    <mergeCell ref="O429:O432"/>
    <mergeCell ref="P429:S430"/>
    <mergeCell ref="T429:U430"/>
    <mergeCell ref="B440:V440"/>
    <mergeCell ref="B441:V441"/>
    <mergeCell ref="B442:V442"/>
    <mergeCell ref="B448:B451"/>
    <mergeCell ref="C448:C451"/>
    <mergeCell ref="B427:V427"/>
    <mergeCell ref="B429:B432"/>
    <mergeCell ref="C429:C432"/>
    <mergeCell ref="D429:D432"/>
    <mergeCell ref="E429:E432"/>
    <mergeCell ref="F429:F432"/>
    <mergeCell ref="G429:G432"/>
    <mergeCell ref="H429:H432"/>
    <mergeCell ref="J429:J432"/>
    <mergeCell ref="K429:K432"/>
    <mergeCell ref="B421:V421"/>
    <mergeCell ref="B422:V422"/>
    <mergeCell ref="B423:V423"/>
    <mergeCell ref="B424:V424"/>
    <mergeCell ref="B425:V425"/>
    <mergeCell ref="B426:V426"/>
    <mergeCell ref="O369:O370"/>
    <mergeCell ref="V369:V370"/>
    <mergeCell ref="V365:V368"/>
    <mergeCell ref="P367:P368"/>
    <mergeCell ref="Q367:Q368"/>
    <mergeCell ref="R367:R368"/>
    <mergeCell ref="S367:S368"/>
    <mergeCell ref="T367:T368"/>
    <mergeCell ref="U367:U368"/>
    <mergeCell ref="L365:L368"/>
    <mergeCell ref="M365:M368"/>
    <mergeCell ref="N365:N368"/>
    <mergeCell ref="O365:O368"/>
    <mergeCell ref="P365:S366"/>
    <mergeCell ref="T365:U366"/>
    <mergeCell ref="B365:B368"/>
    <mergeCell ref="C365:C368"/>
    <mergeCell ref="D365:D368"/>
    <mergeCell ref="J365:J368"/>
    <mergeCell ref="K365:K368"/>
    <mergeCell ref="B357:V357"/>
    <mergeCell ref="B358:V358"/>
    <mergeCell ref="B359:V359"/>
    <mergeCell ref="B360:V360"/>
    <mergeCell ref="B361:V361"/>
    <mergeCell ref="B362:V362"/>
    <mergeCell ref="V325:V328"/>
    <mergeCell ref="P327:P328"/>
    <mergeCell ref="Q327:Q328"/>
    <mergeCell ref="R327:R328"/>
    <mergeCell ref="S327:S328"/>
    <mergeCell ref="T327:T328"/>
    <mergeCell ref="U327:U328"/>
    <mergeCell ref="L325:L328"/>
    <mergeCell ref="M325:M328"/>
    <mergeCell ref="N325:N328"/>
    <mergeCell ref="O325:O328"/>
    <mergeCell ref="P325:S326"/>
    <mergeCell ref="T325:U326"/>
    <mergeCell ref="B325:B328"/>
    <mergeCell ref="C325:C328"/>
    <mergeCell ref="D325:D328"/>
    <mergeCell ref="B322:V322"/>
    <mergeCell ref="V292:V295"/>
    <mergeCell ref="P294:P295"/>
    <mergeCell ref="Q294:Q295"/>
    <mergeCell ref="R294:R295"/>
    <mergeCell ref="S294:S295"/>
    <mergeCell ref="T294:T295"/>
    <mergeCell ref="U294:U295"/>
    <mergeCell ref="L292:L295"/>
    <mergeCell ref="M292:M295"/>
    <mergeCell ref="N292:N295"/>
    <mergeCell ref="O292:O295"/>
    <mergeCell ref="P292:S293"/>
    <mergeCell ref="T292:U293"/>
    <mergeCell ref="B290:V290"/>
    <mergeCell ref="B292:B295"/>
    <mergeCell ref="C292:C295"/>
    <mergeCell ref="D292:D295"/>
    <mergeCell ref="E292:E295"/>
    <mergeCell ref="F292:F295"/>
    <mergeCell ref="G292:G295"/>
    <mergeCell ref="H292:H295"/>
    <mergeCell ref="J292:J295"/>
    <mergeCell ref="K292:K295"/>
    <mergeCell ref="B284:V284"/>
    <mergeCell ref="B285:V285"/>
    <mergeCell ref="B286:V286"/>
    <mergeCell ref="B287:V287"/>
    <mergeCell ref="B288:V288"/>
    <mergeCell ref="B289:V289"/>
    <mergeCell ref="V252:V255"/>
    <mergeCell ref="P254:P255"/>
    <mergeCell ref="Q254:Q255"/>
    <mergeCell ref="R254:R255"/>
    <mergeCell ref="S254:S255"/>
    <mergeCell ref="T254:T255"/>
    <mergeCell ref="U254:U255"/>
    <mergeCell ref="L252:L255"/>
    <mergeCell ref="M252:M255"/>
    <mergeCell ref="N252:N255"/>
    <mergeCell ref="O252:O255"/>
    <mergeCell ref="P252:S253"/>
    <mergeCell ref="T252:U253"/>
    <mergeCell ref="B250:V250"/>
    <mergeCell ref="B252:B255"/>
    <mergeCell ref="C252:C255"/>
    <mergeCell ref="D252:D255"/>
    <mergeCell ref="E252:E255"/>
    <mergeCell ref="F252:F255"/>
    <mergeCell ref="G252:G255"/>
    <mergeCell ref="H252:H255"/>
    <mergeCell ref="J252:J255"/>
    <mergeCell ref="K252:K255"/>
    <mergeCell ref="B244:V244"/>
    <mergeCell ref="B245:V245"/>
    <mergeCell ref="B246:V246"/>
    <mergeCell ref="B247:V247"/>
    <mergeCell ref="B248:V248"/>
    <mergeCell ref="B249:V249"/>
    <mergeCell ref="P213:S214"/>
    <mergeCell ref="T213:U214"/>
    <mergeCell ref="V213:V216"/>
    <mergeCell ref="P215:P216"/>
    <mergeCell ref="Q215:Q216"/>
    <mergeCell ref="R215:R216"/>
    <mergeCell ref="S215:S216"/>
    <mergeCell ref="T215:T216"/>
    <mergeCell ref="U215:U216"/>
    <mergeCell ref="J213:J216"/>
    <mergeCell ref="K213:K216"/>
    <mergeCell ref="L213:L216"/>
    <mergeCell ref="M213:M216"/>
    <mergeCell ref="N213:N216"/>
    <mergeCell ref="O213:O216"/>
    <mergeCell ref="B209:V209"/>
    <mergeCell ref="B210:V210"/>
    <mergeCell ref="B211:V211"/>
    <mergeCell ref="B213:B216"/>
    <mergeCell ref="C213:C216"/>
    <mergeCell ref="D213:D216"/>
    <mergeCell ref="E213:E216"/>
    <mergeCell ref="F213:F216"/>
    <mergeCell ref="G213:G216"/>
    <mergeCell ref="H213:H216"/>
    <mergeCell ref="B205:V205"/>
    <mergeCell ref="B206:V206"/>
    <mergeCell ref="B207:V207"/>
    <mergeCell ref="B208:V208"/>
    <mergeCell ref="O184:O186"/>
    <mergeCell ref="V184:V186"/>
    <mergeCell ref="V180:V183"/>
    <mergeCell ref="P182:P183"/>
    <mergeCell ref="Q182:Q183"/>
    <mergeCell ref="R182:R183"/>
    <mergeCell ref="S182:S183"/>
    <mergeCell ref="T182:T183"/>
    <mergeCell ref="U182:U183"/>
    <mergeCell ref="L180:L183"/>
    <mergeCell ref="M180:M183"/>
    <mergeCell ref="N180:N183"/>
    <mergeCell ref="O180:O183"/>
    <mergeCell ref="P180:S181"/>
    <mergeCell ref="T180:U181"/>
    <mergeCell ref="B178:V178"/>
    <mergeCell ref="B180:B183"/>
    <mergeCell ref="C180:C183"/>
    <mergeCell ref="D180:D183"/>
    <mergeCell ref="E180:E183"/>
    <mergeCell ref="F180:F183"/>
    <mergeCell ref="G180:G183"/>
    <mergeCell ref="H180:H183"/>
    <mergeCell ref="J180:J183"/>
    <mergeCell ref="K180:K183"/>
    <mergeCell ref="B172:V172"/>
    <mergeCell ref="B173:V173"/>
    <mergeCell ref="B174:V174"/>
    <mergeCell ref="B175:V175"/>
    <mergeCell ref="B176:V176"/>
    <mergeCell ref="B177:V177"/>
    <mergeCell ref="V140:V143"/>
    <mergeCell ref="P142:P143"/>
    <mergeCell ref="Q142:Q143"/>
    <mergeCell ref="R142:R143"/>
    <mergeCell ref="S142:S143"/>
    <mergeCell ref="T142:T143"/>
    <mergeCell ref="U142:U143"/>
    <mergeCell ref="L140:L143"/>
    <mergeCell ref="M140:M143"/>
    <mergeCell ref="N140:N143"/>
    <mergeCell ref="O140:O143"/>
    <mergeCell ref="P140:S141"/>
    <mergeCell ref="T140:U141"/>
    <mergeCell ref="B138:V138"/>
    <mergeCell ref="B140:B143"/>
    <mergeCell ref="C140:C143"/>
    <mergeCell ref="D140:D143"/>
    <mergeCell ref="E140:E143"/>
    <mergeCell ref="F140:F143"/>
    <mergeCell ref="G140:G143"/>
    <mergeCell ref="H140:H143"/>
    <mergeCell ref="J140:J143"/>
    <mergeCell ref="K140:K143"/>
    <mergeCell ref="B132:V132"/>
    <mergeCell ref="B133:V133"/>
    <mergeCell ref="B134:V134"/>
    <mergeCell ref="B135:V135"/>
    <mergeCell ref="B136:V136"/>
    <mergeCell ref="B137:V137"/>
    <mergeCell ref="P94:S95"/>
    <mergeCell ref="T94:U95"/>
    <mergeCell ref="V94:V97"/>
    <mergeCell ref="P96:P97"/>
    <mergeCell ref="Q96:Q97"/>
    <mergeCell ref="R96:R97"/>
    <mergeCell ref="S96:S97"/>
    <mergeCell ref="T96:T97"/>
    <mergeCell ref="U96:U97"/>
    <mergeCell ref="J94:J97"/>
    <mergeCell ref="K94:K97"/>
    <mergeCell ref="L94:L97"/>
    <mergeCell ref="M94:M97"/>
    <mergeCell ref="N94:N97"/>
    <mergeCell ref="O94:O97"/>
    <mergeCell ref="B90:V90"/>
    <mergeCell ref="B91:V91"/>
    <mergeCell ref="B92:V92"/>
    <mergeCell ref="B94:B97"/>
    <mergeCell ref="C94:C97"/>
    <mergeCell ref="D94:D97"/>
    <mergeCell ref="E94:E97"/>
    <mergeCell ref="F94:F97"/>
    <mergeCell ref="G94:G97"/>
    <mergeCell ref="H94:H97"/>
    <mergeCell ref="B86:V86"/>
    <mergeCell ref="B87:V87"/>
    <mergeCell ref="B88:V88"/>
    <mergeCell ref="B89:V89"/>
    <mergeCell ref="P49:S50"/>
    <mergeCell ref="T49:U50"/>
    <mergeCell ref="V49:V52"/>
    <mergeCell ref="P51:P52"/>
    <mergeCell ref="Q51:Q52"/>
    <mergeCell ref="R51:R52"/>
    <mergeCell ref="S51:S52"/>
    <mergeCell ref="T51:T52"/>
    <mergeCell ref="U51:U52"/>
    <mergeCell ref="J49:J52"/>
    <mergeCell ref="K49:K52"/>
    <mergeCell ref="L49:L52"/>
    <mergeCell ref="M49:M52"/>
    <mergeCell ref="N49:N52"/>
    <mergeCell ref="O49:O52"/>
    <mergeCell ref="B61:V61"/>
    <mergeCell ref="B62:V62"/>
    <mergeCell ref="B63:V63"/>
    <mergeCell ref="B64:V64"/>
    <mergeCell ref="B65:V65"/>
    <mergeCell ref="B41:V41"/>
    <mergeCell ref="B42:V42"/>
    <mergeCell ref="B43:V43"/>
    <mergeCell ref="B44:V44"/>
    <mergeCell ref="C68:C71"/>
    <mergeCell ref="D68:D71"/>
    <mergeCell ref="E68:E71"/>
    <mergeCell ref="F68:F71"/>
    <mergeCell ref="G68:G71"/>
    <mergeCell ref="H68:H71"/>
    <mergeCell ref="B45:V45"/>
    <mergeCell ref="B46:V46"/>
    <mergeCell ref="B47:V47"/>
    <mergeCell ref="B49:B52"/>
    <mergeCell ref="C49:C52"/>
    <mergeCell ref="D49:D52"/>
    <mergeCell ref="E49:E52"/>
    <mergeCell ref="F49:F52"/>
    <mergeCell ref="G49:G52"/>
    <mergeCell ref="H49:H52"/>
    <mergeCell ref="O53:O57"/>
    <mergeCell ref="V53:V57"/>
    <mergeCell ref="B66:V66"/>
    <mergeCell ref="Q70:Q71"/>
    <mergeCell ref="O15:O21"/>
    <mergeCell ref="V15:V21"/>
    <mergeCell ref="V11:V14"/>
    <mergeCell ref="P13:P14"/>
    <mergeCell ref="Q13:Q14"/>
    <mergeCell ref="R13:R14"/>
    <mergeCell ref="S13:S14"/>
    <mergeCell ref="T13:T14"/>
    <mergeCell ref="U13:U14"/>
    <mergeCell ref="B3:V3"/>
    <mergeCell ref="B4:V4"/>
    <mergeCell ref="B5:V5"/>
    <mergeCell ref="B6:V6"/>
    <mergeCell ref="B7:V7"/>
    <mergeCell ref="B8:V8"/>
    <mergeCell ref="L11:L14"/>
    <mergeCell ref="M11:M14"/>
    <mergeCell ref="N11:N14"/>
    <mergeCell ref="O11:O14"/>
    <mergeCell ref="P11:S12"/>
    <mergeCell ref="T11:U12"/>
    <mergeCell ref="B9:V9"/>
    <mergeCell ref="B11:B14"/>
    <mergeCell ref="C11:C14"/>
    <mergeCell ref="D11:D14"/>
    <mergeCell ref="E11:E14"/>
    <mergeCell ref="F11:F14"/>
    <mergeCell ref="G11:G14"/>
    <mergeCell ref="H11:H14"/>
    <mergeCell ref="J11:J14"/>
    <mergeCell ref="K11:K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A505-0DF1-4D77-BDE9-19F2EA1D7EB5}">
  <dimension ref="B3:V422"/>
  <sheetViews>
    <sheetView topLeftCell="A379" workbookViewId="0">
      <selection activeCell="W1" sqref="W1:AB1048576"/>
    </sheetView>
  </sheetViews>
  <sheetFormatPr baseColWidth="10" defaultRowHeight="15" x14ac:dyDescent="0.25"/>
  <cols>
    <col min="2" max="2" width="3.42578125" customWidth="1"/>
    <col min="3" max="3" width="6.7109375" customWidth="1"/>
    <col min="4" max="4" width="33.140625" customWidth="1"/>
    <col min="5" max="5" width="6.5703125" customWidth="1"/>
    <col min="6" max="7" width="7.28515625" customWidth="1"/>
    <col min="8" max="8" width="5.28515625" customWidth="1"/>
    <col min="9" max="9" width="7.140625" customWidth="1"/>
    <col min="10" max="10" width="6.7109375" customWidth="1"/>
    <col min="12" max="12" width="8.140625" customWidth="1"/>
    <col min="13" max="13" width="13.7109375" customWidth="1"/>
    <col min="14" max="14" width="16.28515625" customWidth="1"/>
    <col min="15" max="15" width="6" customWidth="1"/>
    <col min="16" max="16" width="6.28515625" bestFit="1" customWidth="1"/>
    <col min="17" max="17" width="5.5703125" customWidth="1"/>
    <col min="18" max="18" width="4.85546875" customWidth="1"/>
    <col min="19" max="19" width="6.28515625" customWidth="1"/>
    <col min="20" max="20" width="4.85546875" customWidth="1"/>
    <col min="21" max="21" width="5.7109375" customWidth="1"/>
    <col min="22" max="22" width="12.7109375" customWidth="1"/>
  </cols>
  <sheetData>
    <row r="3" spans="2:22" x14ac:dyDescent="0.25">
      <c r="B3" s="12"/>
      <c r="C3" s="12"/>
      <c r="D3" s="328"/>
      <c r="E3" s="328"/>
      <c r="F3" s="328"/>
      <c r="G3" s="12"/>
      <c r="H3" s="12"/>
      <c r="I3" s="12"/>
      <c r="J3" s="12"/>
      <c r="K3" s="335"/>
      <c r="L3" s="12"/>
      <c r="M3" s="333"/>
      <c r="N3" s="139"/>
      <c r="O3" s="289"/>
      <c r="P3" s="290"/>
      <c r="Q3" s="290"/>
      <c r="R3" s="290"/>
      <c r="S3" s="290"/>
      <c r="T3" s="13"/>
      <c r="U3" s="163"/>
      <c r="V3" s="14"/>
    </row>
    <row r="4" spans="2:22" x14ac:dyDescent="0.25">
      <c r="B4" s="706" t="s">
        <v>0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</row>
    <row r="5" spans="2:22" x14ac:dyDescent="0.25">
      <c r="B5" s="713" t="s">
        <v>1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13" t="s">
        <v>2</v>
      </c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</row>
    <row r="7" spans="2:22" x14ac:dyDescent="0.25">
      <c r="B7" s="713" t="s">
        <v>3</v>
      </c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</row>
    <row r="8" spans="2:22" x14ac:dyDescent="0.25">
      <c r="B8" s="713" t="s">
        <v>494</v>
      </c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  <c r="V8" s="713"/>
    </row>
    <row r="9" spans="2:22" x14ac:dyDescent="0.25">
      <c r="B9" s="726" t="s">
        <v>4</v>
      </c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26"/>
      <c r="R9" s="726"/>
      <c r="S9" s="726"/>
      <c r="T9" s="726"/>
      <c r="U9" s="726"/>
      <c r="V9" s="726"/>
    </row>
    <row r="10" spans="2:22" x14ac:dyDescent="0.25">
      <c r="B10" s="697" t="s">
        <v>5</v>
      </c>
      <c r="C10" s="697"/>
      <c r="D10" s="697"/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</row>
    <row r="11" spans="2:22" ht="18.75" thickBot="1" x14ac:dyDescent="0.3">
      <c r="B11" s="2"/>
      <c r="C11" s="2"/>
      <c r="D11" s="3"/>
      <c r="E11" s="3"/>
      <c r="F11" s="3"/>
      <c r="G11" s="3"/>
      <c r="H11" s="3"/>
      <c r="I11" s="3"/>
      <c r="J11" s="3"/>
      <c r="K11" s="3"/>
      <c r="L11" s="4"/>
      <c r="M11" s="3"/>
      <c r="N11" s="3"/>
      <c r="O11" s="3"/>
      <c r="P11" s="3"/>
      <c r="Q11" s="3"/>
      <c r="R11" s="3"/>
      <c r="S11" s="3"/>
      <c r="T11" s="2"/>
      <c r="U11" s="2"/>
      <c r="V11" s="2"/>
    </row>
    <row r="12" spans="2:22" ht="15.75" thickTop="1" x14ac:dyDescent="0.25">
      <c r="B12" s="698" t="s">
        <v>6</v>
      </c>
      <c r="C12" s="700" t="s">
        <v>7</v>
      </c>
      <c r="D12" s="702" t="s">
        <v>8</v>
      </c>
      <c r="E12" s="702" t="s">
        <v>177</v>
      </c>
      <c r="F12" s="702" t="s">
        <v>178</v>
      </c>
      <c r="G12" s="702" t="s">
        <v>9</v>
      </c>
      <c r="H12" s="702" t="s">
        <v>10</v>
      </c>
      <c r="I12" s="312"/>
      <c r="J12" s="702" t="s">
        <v>179</v>
      </c>
      <c r="K12" s="702" t="s">
        <v>11</v>
      </c>
      <c r="L12" s="700" t="s">
        <v>12</v>
      </c>
      <c r="M12" s="704" t="s">
        <v>13</v>
      </c>
      <c r="N12" s="704" t="s">
        <v>14</v>
      </c>
      <c r="O12" s="704" t="s">
        <v>15</v>
      </c>
      <c r="P12" s="715" t="s">
        <v>16</v>
      </c>
      <c r="Q12" s="716"/>
      <c r="R12" s="716"/>
      <c r="S12" s="717"/>
      <c r="T12" s="721" t="s">
        <v>17</v>
      </c>
      <c r="U12" s="722"/>
      <c r="V12" s="708" t="s">
        <v>18</v>
      </c>
    </row>
    <row r="13" spans="2:22" x14ac:dyDescent="0.25">
      <c r="B13" s="699"/>
      <c r="C13" s="701"/>
      <c r="D13" s="703"/>
      <c r="E13" s="765"/>
      <c r="F13" s="765"/>
      <c r="G13" s="703"/>
      <c r="H13" s="703"/>
      <c r="I13" s="313"/>
      <c r="J13" s="765"/>
      <c r="K13" s="703"/>
      <c r="L13" s="701"/>
      <c r="M13" s="705"/>
      <c r="N13" s="705"/>
      <c r="O13" s="705"/>
      <c r="P13" s="718"/>
      <c r="Q13" s="719"/>
      <c r="R13" s="719"/>
      <c r="S13" s="720"/>
      <c r="T13" s="723"/>
      <c r="U13" s="724"/>
      <c r="V13" s="709"/>
    </row>
    <row r="14" spans="2:22" ht="48" x14ac:dyDescent="0.25">
      <c r="B14" s="699"/>
      <c r="C14" s="701"/>
      <c r="D14" s="703"/>
      <c r="E14" s="765"/>
      <c r="F14" s="765"/>
      <c r="G14" s="703"/>
      <c r="H14" s="703"/>
      <c r="I14" s="313" t="s">
        <v>180</v>
      </c>
      <c r="J14" s="765"/>
      <c r="K14" s="703"/>
      <c r="L14" s="701"/>
      <c r="M14" s="705"/>
      <c r="N14" s="705"/>
      <c r="O14" s="705"/>
      <c r="P14" s="738" t="s">
        <v>19</v>
      </c>
      <c r="Q14" s="738" t="s">
        <v>20</v>
      </c>
      <c r="R14" s="738" t="s">
        <v>21</v>
      </c>
      <c r="S14" s="738" t="s">
        <v>22</v>
      </c>
      <c r="T14" s="740" t="s">
        <v>23</v>
      </c>
      <c r="U14" s="740" t="s">
        <v>24</v>
      </c>
      <c r="V14" s="709"/>
    </row>
    <row r="15" spans="2:22" ht="15.75" thickBot="1" x14ac:dyDescent="0.3">
      <c r="B15" s="727"/>
      <c r="C15" s="725"/>
      <c r="D15" s="707"/>
      <c r="E15" s="766"/>
      <c r="F15" s="766"/>
      <c r="G15" s="707"/>
      <c r="H15" s="707"/>
      <c r="I15" s="314"/>
      <c r="J15" s="766"/>
      <c r="K15" s="707"/>
      <c r="L15" s="725"/>
      <c r="M15" s="696"/>
      <c r="N15" s="705"/>
      <c r="O15" s="705"/>
      <c r="P15" s="739"/>
      <c r="Q15" s="739"/>
      <c r="R15" s="739"/>
      <c r="S15" s="739"/>
      <c r="T15" s="741"/>
      <c r="U15" s="741"/>
      <c r="V15" s="709"/>
    </row>
    <row r="16" spans="2:22" ht="156" x14ac:dyDescent="0.25">
      <c r="B16" s="15">
        <v>6</v>
      </c>
      <c r="C16" s="16">
        <v>21101</v>
      </c>
      <c r="D16" s="130" t="s">
        <v>251</v>
      </c>
      <c r="E16" s="318" t="s">
        <v>489</v>
      </c>
      <c r="F16" s="319" t="s">
        <v>182</v>
      </c>
      <c r="G16" s="5">
        <v>9</v>
      </c>
      <c r="H16" s="7" t="s">
        <v>181</v>
      </c>
      <c r="I16" s="5">
        <v>287</v>
      </c>
      <c r="J16" s="323" t="s">
        <v>526</v>
      </c>
      <c r="K16" s="675">
        <v>1</v>
      </c>
      <c r="L16" s="7" t="s">
        <v>31</v>
      </c>
      <c r="M16" s="17">
        <v>5.8</v>
      </c>
      <c r="N16" s="8">
        <v>5</v>
      </c>
      <c r="O16" s="669" t="s">
        <v>183</v>
      </c>
      <c r="P16" s="673">
        <v>0.1</v>
      </c>
      <c r="Q16" s="19">
        <v>0.4</v>
      </c>
      <c r="R16" s="19">
        <v>0.1</v>
      </c>
      <c r="S16" s="19">
        <v>0.4</v>
      </c>
      <c r="T16" s="20"/>
      <c r="U16" s="671" t="s">
        <v>514</v>
      </c>
      <c r="V16" s="670" t="s">
        <v>527</v>
      </c>
    </row>
    <row r="17" spans="2:22" x14ac:dyDescent="0.25">
      <c r="B17" s="27"/>
      <c r="C17" s="27"/>
      <c r="D17" s="28"/>
      <c r="E17" s="329"/>
      <c r="F17" s="330"/>
      <c r="G17" s="12"/>
      <c r="H17" s="12"/>
      <c r="I17" s="12"/>
      <c r="J17" s="331"/>
      <c r="K17" s="337"/>
      <c r="L17" s="12"/>
      <c r="M17" s="69"/>
      <c r="N17" s="69"/>
      <c r="O17" s="334"/>
      <c r="P17" s="32"/>
      <c r="Q17" s="32"/>
      <c r="R17" s="32"/>
      <c r="S17" s="32"/>
      <c r="T17" s="33"/>
      <c r="U17" s="34"/>
      <c r="V17" s="14"/>
    </row>
    <row r="18" spans="2:22" x14ac:dyDescent="0.25">
      <c r="B18" s="27"/>
      <c r="C18" s="27"/>
      <c r="D18" s="28"/>
      <c r="E18" s="329"/>
      <c r="F18" s="330"/>
      <c r="G18" s="12"/>
      <c r="H18" s="12"/>
      <c r="I18" s="12"/>
      <c r="J18" s="331"/>
      <c r="K18" s="337"/>
      <c r="L18" s="12"/>
      <c r="M18" s="69"/>
      <c r="N18" s="69">
        <f>SUM(N16:N17)</f>
        <v>5</v>
      </c>
      <c r="O18" s="334"/>
      <c r="P18" s="32"/>
      <c r="Q18" s="32"/>
      <c r="R18" s="32"/>
      <c r="S18" s="32"/>
      <c r="T18" s="33"/>
      <c r="U18" s="34"/>
      <c r="V18" s="14"/>
    </row>
    <row r="19" spans="2:22" x14ac:dyDescent="0.25">
      <c r="B19" s="27"/>
      <c r="C19" s="27"/>
      <c r="D19" s="28"/>
      <c r="E19" s="329"/>
      <c r="F19" s="330"/>
      <c r="G19" s="12"/>
      <c r="H19" s="12"/>
      <c r="I19" s="12"/>
      <c r="J19" s="331"/>
      <c r="K19" s="337"/>
      <c r="L19" s="12"/>
      <c r="M19" s="69"/>
      <c r="N19" s="69"/>
      <c r="O19" s="334"/>
      <c r="P19" s="32"/>
      <c r="Q19" s="32"/>
      <c r="R19" s="32"/>
      <c r="S19" s="32"/>
      <c r="T19" s="33"/>
      <c r="U19" s="34"/>
      <c r="V19" s="14"/>
    </row>
    <row r="20" spans="2:22" x14ac:dyDescent="0.25">
      <c r="B20" s="27"/>
      <c r="C20" s="27"/>
      <c r="D20" s="28"/>
      <c r="E20" s="28"/>
      <c r="F20" s="28"/>
      <c r="G20" s="12"/>
      <c r="H20" s="12"/>
      <c r="I20" s="12"/>
      <c r="J20" s="12"/>
      <c r="K20" s="338"/>
      <c r="L20" s="12"/>
      <c r="M20" s="29"/>
      <c r="N20" s="30"/>
      <c r="O20" s="31"/>
      <c r="P20" s="32"/>
      <c r="Q20" s="32"/>
      <c r="R20" s="32"/>
      <c r="S20" s="32"/>
      <c r="T20" s="33"/>
      <c r="U20" s="34"/>
      <c r="V20" s="14"/>
    </row>
    <row r="21" spans="2:22" x14ac:dyDescent="0.25">
      <c r="B21" s="27"/>
      <c r="C21" s="27"/>
      <c r="D21" s="28"/>
      <c r="E21" s="329"/>
      <c r="F21" s="330"/>
      <c r="G21" s="12"/>
      <c r="H21" s="12"/>
      <c r="I21" s="12"/>
      <c r="J21" s="331"/>
      <c r="K21" s="337"/>
      <c r="L21" s="12"/>
      <c r="M21" s="69"/>
      <c r="N21" s="30"/>
      <c r="O21" s="367"/>
      <c r="P21" s="32"/>
      <c r="Q21" s="32"/>
      <c r="R21" s="32"/>
      <c r="S21" s="32"/>
      <c r="T21" s="33"/>
      <c r="U21" s="34"/>
      <c r="V21" s="50"/>
    </row>
    <row r="22" spans="2:22" x14ac:dyDescent="0.25">
      <c r="B22" s="27"/>
      <c r="C22" s="27"/>
      <c r="D22" s="36"/>
      <c r="E22" s="329"/>
      <c r="F22" s="330"/>
      <c r="G22" s="12"/>
      <c r="H22" s="12"/>
      <c r="I22" s="12"/>
      <c r="J22" s="331"/>
      <c r="K22" s="337"/>
      <c r="L22" s="38"/>
      <c r="M22" s="39"/>
      <c r="N22" s="30"/>
      <c r="O22" s="367"/>
      <c r="P22" s="32"/>
      <c r="Q22" s="32"/>
      <c r="R22" s="32"/>
      <c r="S22" s="32"/>
      <c r="T22" s="33"/>
      <c r="U22" s="34"/>
      <c r="V22" s="50"/>
    </row>
    <row r="23" spans="2:22" x14ac:dyDescent="0.25">
      <c r="B23" s="27"/>
      <c r="C23" s="27"/>
      <c r="D23" s="36"/>
      <c r="E23" s="329"/>
      <c r="F23" s="330"/>
      <c r="G23" s="12"/>
      <c r="H23" s="12"/>
      <c r="I23" s="12"/>
      <c r="J23" s="331"/>
      <c r="K23" s="337"/>
      <c r="L23" s="38"/>
      <c r="M23" s="39"/>
      <c r="N23" s="30"/>
      <c r="O23" s="367"/>
      <c r="P23" s="32"/>
      <c r="Q23" s="32"/>
      <c r="R23" s="32"/>
      <c r="S23" s="32"/>
      <c r="T23" s="33"/>
      <c r="U23" s="34"/>
      <c r="V23" s="50"/>
    </row>
    <row r="24" spans="2:22" x14ac:dyDescent="0.25">
      <c r="B24" s="27"/>
      <c r="C24" s="27"/>
      <c r="D24" s="33"/>
      <c r="E24" s="33"/>
      <c r="F24" s="33"/>
      <c r="G24" s="13"/>
      <c r="H24" s="13"/>
      <c r="I24" s="13"/>
      <c r="J24" s="13"/>
      <c r="K24" s="27"/>
      <c r="L24" s="12"/>
      <c r="M24" s="49"/>
      <c r="N24" s="49"/>
      <c r="O24" s="31"/>
      <c r="P24" s="32"/>
      <c r="Q24" s="32"/>
      <c r="R24" s="32"/>
      <c r="S24" s="32"/>
      <c r="T24" s="47"/>
      <c r="U24" s="34"/>
      <c r="V24" s="50"/>
    </row>
    <row r="25" spans="2:22" x14ac:dyDescent="0.25">
      <c r="B25" s="27"/>
      <c r="C25" s="37"/>
      <c r="D25" s="36"/>
      <c r="E25" s="329"/>
      <c r="F25" s="330"/>
      <c r="G25" s="12"/>
      <c r="H25" s="12"/>
      <c r="I25" s="12"/>
      <c r="J25" s="331"/>
      <c r="K25" s="340"/>
      <c r="L25" s="38"/>
      <c r="M25" s="317"/>
      <c r="N25" s="69"/>
      <c r="O25" s="334"/>
      <c r="P25" s="32"/>
      <c r="Q25" s="32"/>
      <c r="R25" s="32"/>
      <c r="S25" s="32"/>
      <c r="T25" s="47"/>
      <c r="U25" s="34"/>
      <c r="V25" s="14"/>
    </row>
    <row r="26" spans="2:22" x14ac:dyDescent="0.25">
      <c r="B26" s="27"/>
      <c r="C26" s="37"/>
      <c r="D26" s="36"/>
      <c r="E26" s="329"/>
      <c r="F26" s="330"/>
      <c r="G26" s="12"/>
      <c r="H26" s="12"/>
      <c r="I26" s="12"/>
      <c r="J26" s="331"/>
      <c r="K26" s="340"/>
      <c r="L26" s="38"/>
      <c r="M26" s="317"/>
      <c r="N26" s="69"/>
      <c r="O26" s="334"/>
      <c r="P26" s="32"/>
      <c r="Q26" s="32"/>
      <c r="R26" s="32"/>
      <c r="S26" s="32"/>
      <c r="T26" s="47"/>
      <c r="U26" s="34"/>
      <c r="V26" s="14"/>
    </row>
    <row r="27" spans="2:22" x14ac:dyDescent="0.25">
      <c r="B27" s="27"/>
      <c r="C27" s="37"/>
      <c r="D27" s="36"/>
      <c r="E27" s="329"/>
      <c r="F27" s="330"/>
      <c r="G27" s="12"/>
      <c r="H27" s="12"/>
      <c r="I27" s="12"/>
      <c r="J27" s="331"/>
      <c r="K27" s="340"/>
      <c r="L27" s="38"/>
      <c r="M27" s="317"/>
      <c r="N27" s="69"/>
      <c r="O27" s="334"/>
      <c r="P27" s="32"/>
      <c r="Q27" s="32"/>
      <c r="R27" s="32"/>
      <c r="S27" s="32"/>
      <c r="T27" s="47"/>
      <c r="U27" s="34"/>
      <c r="V27" s="14"/>
    </row>
    <row r="28" spans="2:22" x14ac:dyDescent="0.25">
      <c r="B28" s="27"/>
      <c r="C28" s="37"/>
      <c r="D28" s="36"/>
      <c r="E28" s="329"/>
      <c r="F28" s="330"/>
      <c r="G28" s="12"/>
      <c r="H28" s="12"/>
      <c r="I28" s="12"/>
      <c r="J28" s="331"/>
      <c r="K28" s="340"/>
      <c r="L28" s="38"/>
      <c r="M28" s="317"/>
      <c r="N28" s="69"/>
      <c r="O28" s="334"/>
      <c r="P28" s="32"/>
      <c r="Q28" s="32"/>
      <c r="R28" s="32"/>
      <c r="S28" s="32"/>
      <c r="T28" s="47"/>
      <c r="U28" s="34"/>
      <c r="V28" s="14"/>
    </row>
    <row r="29" spans="2:22" x14ac:dyDescent="0.25">
      <c r="B29" s="27"/>
      <c r="C29" s="37"/>
      <c r="D29" s="36"/>
      <c r="E29" s="329"/>
      <c r="F29" s="330"/>
      <c r="G29" s="12"/>
      <c r="H29" s="12"/>
      <c r="I29" s="12"/>
      <c r="J29" s="331"/>
      <c r="K29" s="340"/>
      <c r="L29" s="38"/>
      <c r="M29" s="317"/>
      <c r="N29" s="69"/>
      <c r="O29" s="334"/>
      <c r="P29" s="32"/>
      <c r="Q29" s="32"/>
      <c r="R29" s="32"/>
      <c r="S29" s="32"/>
      <c r="T29" s="47"/>
      <c r="U29" s="34"/>
      <c r="V29" s="14"/>
    </row>
    <row r="30" spans="2:22" x14ac:dyDescent="0.25">
      <c r="B30" s="27"/>
      <c r="C30" s="37"/>
      <c r="D30" s="36"/>
      <c r="E30" s="329"/>
      <c r="F30" s="330"/>
      <c r="G30" s="12"/>
      <c r="H30" s="12"/>
      <c r="I30" s="12"/>
      <c r="J30" s="331"/>
      <c r="K30" s="340"/>
      <c r="L30" s="38"/>
      <c r="M30" s="317"/>
      <c r="N30" s="69"/>
      <c r="O30" s="334"/>
      <c r="P30" s="32"/>
      <c r="Q30" s="32"/>
      <c r="R30" s="32"/>
      <c r="S30" s="32"/>
      <c r="T30" s="47"/>
      <c r="U30" s="34"/>
      <c r="V30" s="14"/>
    </row>
    <row r="31" spans="2:22" x14ac:dyDescent="0.25">
      <c r="B31" s="27"/>
      <c r="C31" s="37"/>
      <c r="D31" s="36"/>
      <c r="E31" s="329"/>
      <c r="F31" s="330"/>
      <c r="G31" s="12"/>
      <c r="H31" s="12"/>
      <c r="I31" s="12"/>
      <c r="J31" s="331"/>
      <c r="K31" s="340"/>
      <c r="L31" s="38"/>
      <c r="M31" s="317"/>
      <c r="N31" s="69"/>
      <c r="O31" s="334"/>
      <c r="P31" s="32"/>
      <c r="Q31" s="32"/>
      <c r="R31" s="32"/>
      <c r="S31" s="32"/>
      <c r="T31" s="47"/>
      <c r="U31" s="34"/>
      <c r="V31" s="14"/>
    </row>
    <row r="32" spans="2:22" x14ac:dyDescent="0.25">
      <c r="B32" s="27"/>
      <c r="C32" s="37"/>
      <c r="D32" s="36"/>
      <c r="E32" s="329"/>
      <c r="F32" s="330"/>
      <c r="G32" s="12"/>
      <c r="H32" s="12"/>
      <c r="I32" s="12"/>
      <c r="J32" s="331"/>
      <c r="K32" s="340"/>
      <c r="L32" s="38"/>
      <c r="M32" s="317"/>
      <c r="N32" s="69"/>
      <c r="O32" s="334"/>
      <c r="P32" s="32"/>
      <c r="Q32" s="32"/>
      <c r="R32" s="32"/>
      <c r="S32" s="32"/>
      <c r="T32" s="47"/>
      <c r="U32" s="34"/>
      <c r="V32" s="14"/>
    </row>
    <row r="33" spans="2:22" x14ac:dyDescent="0.25">
      <c r="B33" s="27"/>
      <c r="C33" s="37"/>
      <c r="D33" s="36"/>
      <c r="E33" s="329"/>
      <c r="F33" s="330"/>
      <c r="G33" s="12"/>
      <c r="H33" s="12"/>
      <c r="I33" s="12"/>
      <c r="J33" s="331"/>
      <c r="K33" s="340"/>
      <c r="L33" s="38"/>
      <c r="M33" s="317"/>
      <c r="N33" s="69"/>
      <c r="O33" s="334"/>
      <c r="P33" s="32"/>
      <c r="Q33" s="32"/>
      <c r="R33" s="32"/>
      <c r="S33" s="32"/>
      <c r="T33" s="47"/>
      <c r="U33" s="34"/>
      <c r="V33" s="14"/>
    </row>
    <row r="34" spans="2:22" x14ac:dyDescent="0.25">
      <c r="B34" s="27"/>
      <c r="C34" s="37"/>
      <c r="D34" s="36"/>
      <c r="E34" s="329"/>
      <c r="F34" s="330"/>
      <c r="G34" s="12"/>
      <c r="H34" s="12"/>
      <c r="I34" s="12"/>
      <c r="J34" s="331"/>
      <c r="K34" s="340"/>
      <c r="L34" s="38"/>
      <c r="M34" s="317"/>
      <c r="N34" s="69"/>
      <c r="O34" s="334"/>
      <c r="P34" s="32"/>
      <c r="Q34" s="32"/>
      <c r="R34" s="32"/>
      <c r="S34" s="32"/>
      <c r="T34" s="47"/>
      <c r="U34" s="34"/>
      <c r="V34" s="14"/>
    </row>
    <row r="35" spans="2:22" x14ac:dyDescent="0.25">
      <c r="L35" s="62"/>
    </row>
    <row r="36" spans="2:22" x14ac:dyDescent="0.25">
      <c r="B36" s="706" t="s">
        <v>0</v>
      </c>
      <c r="C36" s="706"/>
      <c r="D36" s="706"/>
      <c r="E36" s="706"/>
      <c r="F36" s="706"/>
      <c r="G36" s="706"/>
      <c r="H36" s="706"/>
      <c r="I36" s="706"/>
      <c r="J36" s="706"/>
      <c r="K36" s="706"/>
      <c r="L36" s="706"/>
      <c r="M36" s="706"/>
      <c r="N36" s="706"/>
      <c r="O36" s="706"/>
      <c r="P36" s="706"/>
      <c r="Q36" s="706"/>
      <c r="R36" s="706"/>
      <c r="S36" s="706"/>
      <c r="T36" s="706"/>
      <c r="U36" s="706"/>
      <c r="V36" s="706"/>
    </row>
    <row r="37" spans="2:22" x14ac:dyDescent="0.25">
      <c r="B37" s="713" t="s">
        <v>1</v>
      </c>
      <c r="C37" s="713"/>
      <c r="D37" s="713"/>
      <c r="E37" s="713"/>
      <c r="F37" s="713"/>
      <c r="G37" s="713"/>
      <c r="H37" s="713"/>
      <c r="I37" s="713"/>
      <c r="J37" s="713"/>
      <c r="K37" s="713"/>
      <c r="L37" s="713"/>
      <c r="M37" s="713"/>
      <c r="N37" s="713"/>
      <c r="O37" s="713"/>
      <c r="P37" s="713"/>
      <c r="Q37" s="713"/>
      <c r="R37" s="713"/>
      <c r="S37" s="713"/>
      <c r="T37" s="713"/>
      <c r="U37" s="713"/>
      <c r="V37" s="713"/>
    </row>
    <row r="38" spans="2:22" x14ac:dyDescent="0.25">
      <c r="B38" s="713" t="s">
        <v>2</v>
      </c>
      <c r="C38" s="713"/>
      <c r="D38" s="713"/>
      <c r="E38" s="713"/>
      <c r="F38" s="713"/>
      <c r="G38" s="713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</row>
    <row r="39" spans="2:22" x14ac:dyDescent="0.25">
      <c r="B39" s="713" t="s">
        <v>3</v>
      </c>
      <c r="C39" s="713"/>
      <c r="D39" s="713"/>
      <c r="E39" s="713"/>
      <c r="F39" s="713"/>
      <c r="G39" s="713"/>
      <c r="H39" s="713"/>
      <c r="I39" s="713"/>
      <c r="J39" s="713"/>
      <c r="K39" s="713"/>
      <c r="L39" s="713"/>
      <c r="M39" s="713"/>
      <c r="N39" s="713"/>
      <c r="O39" s="713"/>
      <c r="P39" s="713"/>
      <c r="Q39" s="713"/>
      <c r="R39" s="713"/>
      <c r="S39" s="713"/>
      <c r="T39" s="713"/>
      <c r="U39" s="713"/>
      <c r="V39" s="713"/>
    </row>
    <row r="40" spans="2:22" x14ac:dyDescent="0.25">
      <c r="B40" s="713" t="s">
        <v>494</v>
      </c>
      <c r="C40" s="713"/>
      <c r="D40" s="713"/>
      <c r="E40" s="713"/>
      <c r="F40" s="713"/>
      <c r="G40" s="713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</row>
    <row r="41" spans="2:22" x14ac:dyDescent="0.25">
      <c r="B41" s="726" t="s">
        <v>4</v>
      </c>
      <c r="C41" s="726"/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6"/>
    </row>
    <row r="42" spans="2:22" x14ac:dyDescent="0.25">
      <c r="B42" s="697" t="s">
        <v>67</v>
      </c>
      <c r="C42" s="697"/>
      <c r="D42" s="697"/>
      <c r="E42" s="697"/>
      <c r="F42" s="697"/>
      <c r="G42" s="697"/>
      <c r="H42" s="697"/>
      <c r="I42" s="697"/>
      <c r="J42" s="697"/>
      <c r="K42" s="697"/>
      <c r="L42" s="697"/>
      <c r="M42" s="697"/>
      <c r="N42" s="697"/>
      <c r="O42" s="697"/>
      <c r="P42" s="697"/>
      <c r="Q42" s="697"/>
      <c r="R42" s="697"/>
      <c r="S42" s="697"/>
      <c r="T42" s="697"/>
      <c r="U42" s="697"/>
      <c r="V42" s="697"/>
    </row>
    <row r="43" spans="2:22" ht="15.75" thickBot="1" x14ac:dyDescent="0.3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</row>
    <row r="44" spans="2:22" ht="15.75" thickTop="1" x14ac:dyDescent="0.25">
      <c r="B44" s="698" t="s">
        <v>6</v>
      </c>
      <c r="C44" s="700" t="s">
        <v>7</v>
      </c>
      <c r="D44" s="702" t="s">
        <v>8</v>
      </c>
      <c r="E44" s="702" t="s">
        <v>177</v>
      </c>
      <c r="F44" s="702" t="s">
        <v>178</v>
      </c>
      <c r="G44" s="702" t="s">
        <v>9</v>
      </c>
      <c r="H44" s="702" t="s">
        <v>10</v>
      </c>
      <c r="I44" s="312"/>
      <c r="J44" s="702" t="s">
        <v>179</v>
      </c>
      <c r="K44" s="702" t="s">
        <v>11</v>
      </c>
      <c r="L44" s="700" t="s">
        <v>12</v>
      </c>
      <c r="M44" s="704" t="s">
        <v>13</v>
      </c>
      <c r="N44" s="704" t="s">
        <v>14</v>
      </c>
      <c r="O44" s="704" t="s">
        <v>15</v>
      </c>
      <c r="P44" s="715" t="s">
        <v>16</v>
      </c>
      <c r="Q44" s="716"/>
      <c r="R44" s="716"/>
      <c r="S44" s="717"/>
      <c r="T44" s="721" t="s">
        <v>17</v>
      </c>
      <c r="U44" s="722"/>
      <c r="V44" s="708" t="s">
        <v>18</v>
      </c>
    </row>
    <row r="45" spans="2:22" x14ac:dyDescent="0.25">
      <c r="B45" s="699"/>
      <c r="C45" s="701"/>
      <c r="D45" s="703"/>
      <c r="E45" s="765"/>
      <c r="F45" s="765"/>
      <c r="G45" s="703"/>
      <c r="H45" s="703"/>
      <c r="I45" s="313"/>
      <c r="J45" s="765"/>
      <c r="K45" s="703"/>
      <c r="L45" s="701"/>
      <c r="M45" s="705"/>
      <c r="N45" s="705"/>
      <c r="O45" s="705"/>
      <c r="P45" s="718"/>
      <c r="Q45" s="719"/>
      <c r="R45" s="719"/>
      <c r="S45" s="720"/>
      <c r="T45" s="723"/>
      <c r="U45" s="724"/>
      <c r="V45" s="709"/>
    </row>
    <row r="46" spans="2:22" ht="48" x14ac:dyDescent="0.25">
      <c r="B46" s="699"/>
      <c r="C46" s="701"/>
      <c r="D46" s="703"/>
      <c r="E46" s="765"/>
      <c r="F46" s="765"/>
      <c r="G46" s="703"/>
      <c r="H46" s="703"/>
      <c r="I46" s="313" t="s">
        <v>180</v>
      </c>
      <c r="J46" s="765"/>
      <c r="K46" s="703"/>
      <c r="L46" s="701"/>
      <c r="M46" s="705"/>
      <c r="N46" s="705"/>
      <c r="O46" s="705"/>
      <c r="P46" s="738" t="s">
        <v>19</v>
      </c>
      <c r="Q46" s="738" t="s">
        <v>20</v>
      </c>
      <c r="R46" s="738" t="s">
        <v>21</v>
      </c>
      <c r="S46" s="738" t="s">
        <v>22</v>
      </c>
      <c r="T46" s="740" t="s">
        <v>23</v>
      </c>
      <c r="U46" s="740" t="s">
        <v>24</v>
      </c>
      <c r="V46" s="709"/>
    </row>
    <row r="47" spans="2:22" ht="15.75" thickBot="1" x14ac:dyDescent="0.3">
      <c r="B47" s="727"/>
      <c r="C47" s="725"/>
      <c r="D47" s="707"/>
      <c r="E47" s="766"/>
      <c r="F47" s="766"/>
      <c r="G47" s="707"/>
      <c r="H47" s="707"/>
      <c r="I47" s="314"/>
      <c r="J47" s="766"/>
      <c r="K47" s="707"/>
      <c r="L47" s="725"/>
      <c r="M47" s="696"/>
      <c r="N47" s="696"/>
      <c r="O47" s="696"/>
      <c r="P47" s="739"/>
      <c r="Q47" s="739"/>
      <c r="R47" s="739"/>
      <c r="S47" s="739"/>
      <c r="T47" s="741"/>
      <c r="U47" s="741"/>
      <c r="V47" s="710"/>
    </row>
    <row r="48" spans="2:22" ht="156" x14ac:dyDescent="0.25">
      <c r="B48" s="15">
        <v>17</v>
      </c>
      <c r="C48" s="16">
        <v>21601</v>
      </c>
      <c r="D48" s="130" t="s">
        <v>348</v>
      </c>
      <c r="E48" s="318" t="s">
        <v>489</v>
      </c>
      <c r="F48" s="319" t="s">
        <v>182</v>
      </c>
      <c r="G48" s="5">
        <v>9</v>
      </c>
      <c r="H48" s="7" t="s">
        <v>181</v>
      </c>
      <c r="I48" s="5">
        <v>287</v>
      </c>
      <c r="J48" s="323" t="s">
        <v>526</v>
      </c>
      <c r="K48" s="16">
        <v>1</v>
      </c>
      <c r="L48" s="65" t="s">
        <v>39</v>
      </c>
      <c r="M48" s="66">
        <v>7.5</v>
      </c>
      <c r="N48" s="17">
        <v>5</v>
      </c>
      <c r="O48" s="783" t="s">
        <v>183</v>
      </c>
      <c r="P48" s="19">
        <v>0.1</v>
      </c>
      <c r="Q48" s="19">
        <v>0.4</v>
      </c>
      <c r="R48" s="19">
        <v>0.1</v>
      </c>
      <c r="S48" s="19">
        <v>0.4</v>
      </c>
      <c r="T48" s="45"/>
      <c r="U48" s="21" t="s">
        <v>514</v>
      </c>
      <c r="V48" s="773" t="s">
        <v>527</v>
      </c>
    </row>
    <row r="49" spans="2:22" x14ac:dyDescent="0.25">
      <c r="B49" s="15"/>
      <c r="C49" s="16"/>
      <c r="D49" s="130"/>
      <c r="E49" s="318"/>
      <c r="F49" s="319"/>
      <c r="G49" s="5"/>
      <c r="H49" s="7"/>
      <c r="I49" s="5"/>
      <c r="J49" s="323"/>
      <c r="K49" s="16"/>
      <c r="L49" s="65"/>
      <c r="M49" s="66"/>
      <c r="N49" s="17"/>
      <c r="O49" s="784"/>
      <c r="P49" s="19"/>
      <c r="Q49" s="19"/>
      <c r="R49" s="19"/>
      <c r="S49" s="19"/>
      <c r="T49" s="45"/>
      <c r="U49" s="21"/>
      <c r="V49" s="774"/>
    </row>
    <row r="50" spans="2:22" x14ac:dyDescent="0.25">
      <c r="B50" s="15"/>
      <c r="C50" s="16"/>
      <c r="D50" s="130"/>
      <c r="E50" s="318"/>
      <c r="F50" s="319"/>
      <c r="G50" s="5"/>
      <c r="H50" s="7"/>
      <c r="I50" s="5"/>
      <c r="J50" s="323"/>
      <c r="K50" s="16"/>
      <c r="L50" s="65"/>
      <c r="M50" s="66"/>
      <c r="N50" s="17"/>
      <c r="O50" s="784"/>
      <c r="P50" s="19"/>
      <c r="Q50" s="19"/>
      <c r="R50" s="19"/>
      <c r="S50" s="19"/>
      <c r="T50" s="45"/>
      <c r="U50" s="21"/>
      <c r="V50" s="774"/>
    </row>
    <row r="51" spans="2:22" x14ac:dyDescent="0.25">
      <c r="B51" s="15"/>
      <c r="C51" s="16"/>
      <c r="D51" s="130"/>
      <c r="E51" s="318"/>
      <c r="F51" s="319"/>
      <c r="G51" s="5"/>
      <c r="H51" s="346"/>
      <c r="I51" s="5"/>
      <c r="J51" s="346"/>
      <c r="K51" s="16"/>
      <c r="L51" s="65"/>
      <c r="M51" s="66"/>
      <c r="N51" s="17"/>
      <c r="O51" s="784"/>
      <c r="P51" s="19"/>
      <c r="Q51" s="19"/>
      <c r="R51" s="19"/>
      <c r="S51" s="19"/>
      <c r="T51" s="45"/>
      <c r="U51" s="21"/>
      <c r="V51" s="774"/>
    </row>
    <row r="52" spans="2:22" ht="15.75" thickBot="1" x14ac:dyDescent="0.3">
      <c r="B52" s="22"/>
      <c r="C52" s="23"/>
      <c r="D52" s="148"/>
      <c r="E52" s="318"/>
      <c r="F52" s="319"/>
      <c r="G52" s="5"/>
      <c r="H52" s="174"/>
      <c r="I52" s="174"/>
      <c r="J52" s="174"/>
      <c r="K52" s="23"/>
      <c r="L52" s="194"/>
      <c r="M52" s="175"/>
      <c r="N52" s="17"/>
      <c r="O52" s="785"/>
      <c r="P52" s="25"/>
      <c r="Q52" s="25"/>
      <c r="R52" s="25"/>
      <c r="S52" s="25"/>
      <c r="T52" s="46"/>
      <c r="U52" s="26"/>
      <c r="V52" s="786"/>
    </row>
    <row r="53" spans="2:22" ht="15.75" thickTop="1" x14ac:dyDescent="0.25">
      <c r="B53" s="27"/>
      <c r="C53" s="27"/>
      <c r="D53" s="28"/>
      <c r="E53" s="28"/>
      <c r="F53" s="28"/>
      <c r="G53" s="12"/>
      <c r="H53" s="12"/>
      <c r="I53" s="12"/>
      <c r="J53" s="12"/>
      <c r="K53" s="27"/>
      <c r="L53" s="67"/>
      <c r="M53" s="68"/>
      <c r="N53" s="69"/>
      <c r="O53" s="31"/>
      <c r="P53" s="32"/>
      <c r="Q53" s="32"/>
      <c r="R53" s="32"/>
      <c r="S53" s="32"/>
      <c r="T53" s="47"/>
      <c r="U53" s="34" t="s">
        <v>99</v>
      </c>
      <c r="V53" s="14"/>
    </row>
    <row r="54" spans="2:22" x14ac:dyDescent="0.25">
      <c r="B54" s="27"/>
      <c r="C54" s="27"/>
      <c r="D54" s="28"/>
      <c r="E54" s="28"/>
      <c r="F54" s="28"/>
      <c r="G54" s="12"/>
      <c r="H54" s="12"/>
      <c r="I54" s="12"/>
      <c r="J54" s="12"/>
      <c r="K54" s="27"/>
      <c r="L54" s="67"/>
      <c r="M54" s="68"/>
      <c r="N54" s="69">
        <f>SUM(N48:N53)</f>
        <v>5</v>
      </c>
      <c r="O54" s="31"/>
      <c r="P54" s="32"/>
      <c r="Q54" s="32"/>
      <c r="R54" s="32"/>
      <c r="S54" s="32"/>
      <c r="T54" s="47"/>
      <c r="U54" s="34"/>
      <c r="V54" s="14"/>
    </row>
    <row r="55" spans="2:22" x14ac:dyDescent="0.25">
      <c r="B55" s="27"/>
      <c r="C55" s="27"/>
      <c r="D55" s="28"/>
      <c r="E55" s="28"/>
      <c r="F55" s="28"/>
      <c r="G55" s="12"/>
      <c r="H55" s="12"/>
      <c r="I55" s="12"/>
      <c r="J55" s="12"/>
      <c r="K55" s="27"/>
      <c r="L55" s="67"/>
      <c r="M55" s="68"/>
      <c r="N55" s="69"/>
      <c r="O55" s="31"/>
      <c r="P55" s="32"/>
      <c r="Q55" s="32"/>
      <c r="R55" s="32"/>
      <c r="S55" s="32"/>
      <c r="T55" s="47"/>
      <c r="U55" s="34"/>
      <c r="V55" s="14"/>
    </row>
    <row r="56" spans="2:22" x14ac:dyDescent="0.25">
      <c r="B56" s="27"/>
      <c r="C56" s="27"/>
      <c r="D56" s="28"/>
      <c r="E56" s="28"/>
      <c r="F56" s="28"/>
      <c r="G56" s="12"/>
      <c r="H56" s="12"/>
      <c r="I56" s="12"/>
      <c r="J56" s="12"/>
      <c r="K56" s="27"/>
      <c r="L56" s="67"/>
      <c r="M56" s="68"/>
      <c r="N56" s="69"/>
      <c r="O56" s="31"/>
      <c r="P56" s="32"/>
      <c r="Q56" s="32"/>
      <c r="R56" s="32"/>
      <c r="S56" s="32"/>
      <c r="T56" s="47"/>
      <c r="U56" s="34"/>
      <c r="V56" s="14"/>
    </row>
    <row r="57" spans="2:22" x14ac:dyDescent="0.25">
      <c r="B57" s="27"/>
      <c r="C57" s="27"/>
      <c r="D57" s="28"/>
      <c r="E57" s="28"/>
      <c r="F57" s="28"/>
      <c r="G57" s="12"/>
      <c r="H57" s="12"/>
      <c r="I57" s="12"/>
      <c r="J57" s="12"/>
      <c r="K57" s="27"/>
      <c r="L57" s="67"/>
      <c r="M57" s="68"/>
      <c r="N57" s="69"/>
      <c r="O57" s="31"/>
      <c r="P57" s="32"/>
      <c r="Q57" s="32"/>
      <c r="R57" s="32"/>
      <c r="S57" s="32"/>
      <c r="T57" s="47"/>
      <c r="U57" s="34"/>
      <c r="V57" s="14"/>
    </row>
    <row r="58" spans="2:22" x14ac:dyDescent="0.25">
      <c r="B58" s="27"/>
      <c r="C58" s="27"/>
      <c r="D58" s="28"/>
      <c r="E58" s="28"/>
      <c r="F58" s="28"/>
      <c r="G58" s="12"/>
      <c r="H58" s="12"/>
      <c r="I58" s="12"/>
      <c r="J58" s="12"/>
      <c r="K58" s="27"/>
      <c r="L58" s="67"/>
      <c r="M58" s="68"/>
      <c r="N58" s="69"/>
      <c r="O58" s="31"/>
      <c r="P58" s="32"/>
      <c r="Q58" s="32"/>
      <c r="R58" s="32"/>
      <c r="S58" s="32"/>
      <c r="T58" s="47"/>
      <c r="U58" s="34"/>
      <c r="V58" s="14"/>
    </row>
    <row r="59" spans="2:22" x14ac:dyDescent="0.25">
      <c r="B59" s="27"/>
      <c r="C59" s="27"/>
      <c r="D59" s="28"/>
      <c r="E59" s="28"/>
      <c r="F59" s="28"/>
      <c r="G59" s="12"/>
      <c r="H59" s="12"/>
      <c r="I59" s="12"/>
      <c r="J59" s="12"/>
      <c r="K59" s="27"/>
      <c r="L59" s="67"/>
      <c r="M59" s="68"/>
      <c r="N59" s="69"/>
      <c r="O59" s="31"/>
      <c r="P59" s="32"/>
      <c r="Q59" s="32"/>
      <c r="R59" s="32"/>
      <c r="S59" s="32"/>
      <c r="T59" s="47"/>
      <c r="U59" s="34"/>
      <c r="V59" s="14"/>
    </row>
    <row r="60" spans="2:22" x14ac:dyDescent="0.25">
      <c r="B60" s="27"/>
      <c r="C60" s="27"/>
      <c r="D60" s="28"/>
      <c r="E60" s="28"/>
      <c r="F60" s="28"/>
      <c r="G60" s="12"/>
      <c r="H60" s="12"/>
      <c r="I60" s="12"/>
      <c r="J60" s="12"/>
      <c r="K60" s="27"/>
      <c r="L60" s="67"/>
      <c r="M60" s="68"/>
      <c r="N60" s="69"/>
      <c r="O60" s="31"/>
      <c r="P60" s="32"/>
      <c r="Q60" s="32"/>
      <c r="R60" s="32"/>
      <c r="S60" s="32"/>
      <c r="T60" s="47"/>
      <c r="U60" s="34"/>
      <c r="V60" s="14"/>
    </row>
    <row r="61" spans="2:22" x14ac:dyDescent="0.25">
      <c r="B61" s="27"/>
      <c r="C61" s="27"/>
      <c r="D61" s="28"/>
      <c r="E61" s="28"/>
      <c r="F61" s="28"/>
      <c r="G61" s="12"/>
      <c r="H61" s="12"/>
      <c r="I61" s="12"/>
      <c r="J61" s="12"/>
      <c r="K61" s="27"/>
      <c r="L61" s="67"/>
      <c r="M61" s="68"/>
      <c r="N61" s="69"/>
      <c r="O61" s="31"/>
      <c r="P61" s="32"/>
      <c r="Q61" s="32"/>
      <c r="R61" s="32"/>
      <c r="S61" s="32"/>
      <c r="T61" s="47"/>
      <c r="U61" s="34"/>
      <c r="V61" s="14"/>
    </row>
    <row r="62" spans="2:22" x14ac:dyDescent="0.25">
      <c r="B62" s="27"/>
      <c r="C62" s="27"/>
      <c r="D62" s="28"/>
      <c r="E62" s="28"/>
      <c r="F62" s="28"/>
      <c r="G62" s="12"/>
      <c r="H62" s="12"/>
      <c r="I62" s="12"/>
      <c r="J62" s="12"/>
      <c r="K62" s="27"/>
      <c r="L62" s="67"/>
      <c r="M62" s="68"/>
      <c r="N62" s="69"/>
      <c r="O62" s="31"/>
      <c r="P62" s="32"/>
      <c r="Q62" s="32"/>
      <c r="R62" s="32"/>
      <c r="S62" s="32"/>
      <c r="T62" s="47"/>
      <c r="U62" s="34"/>
      <c r="V62" s="14"/>
    </row>
    <row r="63" spans="2:22" x14ac:dyDescent="0.25">
      <c r="B63" s="27"/>
      <c r="C63" s="27"/>
      <c r="D63" s="28"/>
      <c r="E63" s="28"/>
      <c r="F63" s="28"/>
      <c r="G63" s="12"/>
      <c r="H63" s="12"/>
      <c r="I63" s="12"/>
      <c r="J63" s="12"/>
      <c r="K63" s="27"/>
      <c r="L63" s="67"/>
      <c r="M63" s="68"/>
      <c r="N63" s="69"/>
      <c r="O63" s="31"/>
      <c r="P63" s="32"/>
      <c r="Q63" s="32"/>
      <c r="R63" s="32"/>
      <c r="S63" s="32"/>
      <c r="T63" s="47"/>
      <c r="U63" s="34"/>
      <c r="V63" s="14"/>
    </row>
    <row r="64" spans="2:22" x14ac:dyDescent="0.25">
      <c r="B64" s="27"/>
      <c r="C64" s="27"/>
      <c r="D64" s="28"/>
      <c r="E64" s="28"/>
      <c r="F64" s="28"/>
      <c r="G64" s="12"/>
      <c r="H64" s="12"/>
      <c r="I64" s="12"/>
      <c r="J64" s="12"/>
      <c r="K64" s="27"/>
      <c r="L64" s="67"/>
      <c r="M64" s="68"/>
      <c r="N64" s="69"/>
      <c r="O64" s="31"/>
      <c r="P64" s="32"/>
      <c r="Q64" s="32"/>
      <c r="R64" s="32"/>
      <c r="S64" s="32"/>
      <c r="T64" s="47"/>
      <c r="U64" s="34"/>
      <c r="V64" s="14"/>
    </row>
    <row r="65" spans="2:22" x14ac:dyDescent="0.25">
      <c r="B65" s="27"/>
      <c r="C65" s="27"/>
      <c r="D65" s="28"/>
      <c r="E65" s="28"/>
      <c r="F65" s="28"/>
      <c r="G65" s="12"/>
      <c r="H65" s="12"/>
      <c r="I65" s="12"/>
      <c r="J65" s="12"/>
      <c r="K65" s="27"/>
      <c r="L65" s="67"/>
      <c r="M65" s="68"/>
      <c r="N65" s="69"/>
      <c r="O65" s="31"/>
      <c r="P65" s="32"/>
      <c r="Q65" s="32"/>
      <c r="R65" s="32"/>
      <c r="S65" s="32"/>
      <c r="T65" s="47"/>
      <c r="U65" s="34"/>
      <c r="V65" s="14"/>
    </row>
    <row r="66" spans="2:22" x14ac:dyDescent="0.25">
      <c r="B66" s="27"/>
      <c r="C66" s="27"/>
      <c r="D66" s="28"/>
      <c r="E66" s="28"/>
      <c r="F66" s="28"/>
      <c r="G66" s="12"/>
      <c r="H66" s="12"/>
      <c r="I66" s="12"/>
      <c r="J66" s="12"/>
      <c r="K66" s="27"/>
      <c r="L66" s="67"/>
      <c r="M66" s="68"/>
      <c r="N66" s="69"/>
      <c r="O66" s="31"/>
      <c r="P66" s="32"/>
      <c r="Q66" s="32"/>
      <c r="R66" s="32"/>
      <c r="S66" s="32"/>
      <c r="T66" s="47"/>
      <c r="U66" s="34"/>
      <c r="V66" s="14"/>
    </row>
    <row r="67" spans="2:22" x14ac:dyDescent="0.25">
      <c r="B67" s="706" t="s">
        <v>0</v>
      </c>
      <c r="C67" s="706"/>
      <c r="D67" s="706"/>
      <c r="E67" s="706"/>
      <c r="F67" s="706"/>
      <c r="G67" s="706"/>
      <c r="H67" s="706"/>
      <c r="I67" s="706"/>
      <c r="J67" s="706"/>
      <c r="K67" s="706"/>
      <c r="L67" s="706"/>
      <c r="M67" s="706"/>
      <c r="N67" s="706"/>
      <c r="O67" s="706"/>
      <c r="P67" s="706"/>
      <c r="Q67" s="706"/>
      <c r="R67" s="706"/>
      <c r="S67" s="706"/>
      <c r="T67" s="706"/>
      <c r="U67" s="706"/>
      <c r="V67" s="706"/>
    </row>
    <row r="68" spans="2:22" x14ac:dyDescent="0.25">
      <c r="B68" s="713" t="s">
        <v>1</v>
      </c>
      <c r="C68" s="713"/>
      <c r="D68" s="713"/>
      <c r="E68" s="713"/>
      <c r="F68" s="713"/>
      <c r="G68" s="713"/>
      <c r="H68" s="713"/>
      <c r="I68" s="713"/>
      <c r="J68" s="713"/>
      <c r="K68" s="713"/>
      <c r="L68" s="713"/>
      <c r="M68" s="713"/>
      <c r="N68" s="713"/>
      <c r="O68" s="713"/>
      <c r="P68" s="713"/>
      <c r="Q68" s="713"/>
      <c r="R68" s="713"/>
      <c r="S68" s="713"/>
      <c r="T68" s="713"/>
      <c r="U68" s="713"/>
      <c r="V68" s="713"/>
    </row>
    <row r="69" spans="2:22" x14ac:dyDescent="0.25">
      <c r="B69" s="713" t="s">
        <v>2</v>
      </c>
      <c r="C69" s="713"/>
      <c r="D69" s="713"/>
      <c r="E69" s="713"/>
      <c r="F69" s="713"/>
      <c r="G69" s="713"/>
      <c r="H69" s="713"/>
      <c r="I69" s="713"/>
      <c r="J69" s="713"/>
      <c r="K69" s="713"/>
      <c r="L69" s="713"/>
      <c r="M69" s="713"/>
      <c r="N69" s="713"/>
      <c r="O69" s="713"/>
      <c r="P69" s="713"/>
      <c r="Q69" s="713"/>
      <c r="R69" s="713"/>
      <c r="S69" s="713"/>
      <c r="T69" s="713"/>
      <c r="U69" s="713"/>
      <c r="V69" s="713"/>
    </row>
    <row r="70" spans="2:22" x14ac:dyDescent="0.25">
      <c r="B70" s="713" t="s">
        <v>3</v>
      </c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  <c r="V70" s="713"/>
    </row>
    <row r="71" spans="2:22" x14ac:dyDescent="0.25">
      <c r="B71" s="713" t="s">
        <v>494</v>
      </c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O71" s="713"/>
      <c r="P71" s="713"/>
      <c r="Q71" s="713"/>
      <c r="R71" s="713"/>
      <c r="S71" s="713"/>
      <c r="T71" s="713"/>
      <c r="U71" s="713"/>
      <c r="V71" s="713"/>
    </row>
    <row r="72" spans="2:22" x14ac:dyDescent="0.25">
      <c r="B72" s="726" t="s">
        <v>4</v>
      </c>
      <c r="C72" s="726"/>
      <c r="D72" s="726"/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6"/>
      <c r="P72" s="726"/>
      <c r="Q72" s="726"/>
      <c r="R72" s="726"/>
      <c r="S72" s="726"/>
      <c r="T72" s="726"/>
      <c r="U72" s="726"/>
      <c r="V72" s="726"/>
    </row>
    <row r="73" spans="2:22" x14ac:dyDescent="0.25">
      <c r="B73" s="697" t="s">
        <v>70</v>
      </c>
      <c r="C73" s="697"/>
      <c r="D73" s="697"/>
      <c r="E73" s="697"/>
      <c r="F73" s="697"/>
      <c r="G73" s="697"/>
      <c r="H73" s="697"/>
      <c r="I73" s="697"/>
      <c r="J73" s="697"/>
      <c r="K73" s="697"/>
      <c r="L73" s="697"/>
      <c r="M73" s="697"/>
      <c r="N73" s="697"/>
      <c r="O73" s="697"/>
      <c r="P73" s="697"/>
      <c r="Q73" s="697"/>
      <c r="R73" s="697"/>
      <c r="S73" s="697"/>
      <c r="T73" s="697"/>
      <c r="U73" s="697"/>
      <c r="V73" s="697"/>
    </row>
    <row r="74" spans="2:22" ht="18.75" thickBot="1" x14ac:dyDescent="0.3">
      <c r="B74" s="2"/>
      <c r="C74" s="2"/>
      <c r="D74" s="3"/>
      <c r="E74" s="3"/>
      <c r="F74" s="3"/>
      <c r="G74" s="3"/>
      <c r="H74" s="3"/>
      <c r="I74" s="3"/>
      <c r="J74" s="3"/>
      <c r="K74" s="3"/>
      <c r="L74" s="4"/>
      <c r="M74" s="3"/>
      <c r="N74" s="3"/>
      <c r="O74" s="3"/>
      <c r="P74" s="3"/>
      <c r="Q74" s="3"/>
      <c r="R74" s="3"/>
      <c r="S74" s="3"/>
      <c r="T74" s="2"/>
      <c r="U74" s="2"/>
      <c r="V74" s="2"/>
    </row>
    <row r="75" spans="2:22" ht="15.75" customHeight="1" thickTop="1" x14ac:dyDescent="0.25">
      <c r="B75" s="698" t="s">
        <v>6</v>
      </c>
      <c r="C75" s="700" t="s">
        <v>7</v>
      </c>
      <c r="D75" s="702" t="s">
        <v>8</v>
      </c>
      <c r="E75" s="702" t="s">
        <v>177</v>
      </c>
      <c r="F75" s="702" t="s">
        <v>178</v>
      </c>
      <c r="G75" s="702" t="s">
        <v>9</v>
      </c>
      <c r="H75" s="702" t="s">
        <v>10</v>
      </c>
      <c r="I75" s="312"/>
      <c r="J75" s="702" t="s">
        <v>179</v>
      </c>
      <c r="K75" s="702" t="s">
        <v>11</v>
      </c>
      <c r="L75" s="700" t="s">
        <v>12</v>
      </c>
      <c r="M75" s="704" t="s">
        <v>13</v>
      </c>
      <c r="N75" s="704" t="s">
        <v>14</v>
      </c>
      <c r="O75" s="704" t="s">
        <v>15</v>
      </c>
      <c r="P75" s="715" t="s">
        <v>16</v>
      </c>
      <c r="Q75" s="716"/>
      <c r="R75" s="716"/>
      <c r="S75" s="717"/>
      <c r="T75" s="721" t="s">
        <v>17</v>
      </c>
      <c r="U75" s="722"/>
      <c r="V75" s="708" t="s">
        <v>18</v>
      </c>
    </row>
    <row r="76" spans="2:22" x14ac:dyDescent="0.25">
      <c r="B76" s="699"/>
      <c r="C76" s="701"/>
      <c r="D76" s="703"/>
      <c r="E76" s="765"/>
      <c r="F76" s="765"/>
      <c r="G76" s="703"/>
      <c r="H76" s="703"/>
      <c r="I76" s="313"/>
      <c r="J76" s="765"/>
      <c r="K76" s="703"/>
      <c r="L76" s="701"/>
      <c r="M76" s="705"/>
      <c r="N76" s="705"/>
      <c r="O76" s="705"/>
      <c r="P76" s="718"/>
      <c r="Q76" s="719"/>
      <c r="R76" s="719"/>
      <c r="S76" s="720"/>
      <c r="T76" s="723"/>
      <c r="U76" s="724"/>
      <c r="V76" s="709"/>
    </row>
    <row r="77" spans="2:22" ht="48" x14ac:dyDescent="0.25">
      <c r="B77" s="699"/>
      <c r="C77" s="701"/>
      <c r="D77" s="703"/>
      <c r="E77" s="765"/>
      <c r="F77" s="765"/>
      <c r="G77" s="703"/>
      <c r="H77" s="703"/>
      <c r="I77" s="313" t="s">
        <v>180</v>
      </c>
      <c r="J77" s="765"/>
      <c r="K77" s="703"/>
      <c r="L77" s="701"/>
      <c r="M77" s="705"/>
      <c r="N77" s="705"/>
      <c r="O77" s="705"/>
      <c r="P77" s="738" t="s">
        <v>19</v>
      </c>
      <c r="Q77" s="738" t="s">
        <v>20</v>
      </c>
      <c r="R77" s="738" t="s">
        <v>21</v>
      </c>
      <c r="S77" s="738" t="s">
        <v>22</v>
      </c>
      <c r="T77" s="740" t="s">
        <v>23</v>
      </c>
      <c r="U77" s="740" t="s">
        <v>24</v>
      </c>
      <c r="V77" s="709"/>
    </row>
    <row r="78" spans="2:22" ht="15.75" thickBot="1" x14ac:dyDescent="0.3">
      <c r="B78" s="727"/>
      <c r="C78" s="725"/>
      <c r="D78" s="707"/>
      <c r="E78" s="766"/>
      <c r="F78" s="766"/>
      <c r="G78" s="707"/>
      <c r="H78" s="707"/>
      <c r="I78" s="314"/>
      <c r="J78" s="765"/>
      <c r="K78" s="703"/>
      <c r="L78" s="701"/>
      <c r="M78" s="705"/>
      <c r="N78" s="705"/>
      <c r="O78" s="705"/>
      <c r="P78" s="711"/>
      <c r="Q78" s="711"/>
      <c r="R78" s="711"/>
      <c r="S78" s="711"/>
      <c r="T78" s="695"/>
      <c r="U78" s="695"/>
      <c r="V78" s="709"/>
    </row>
    <row r="79" spans="2:22" ht="140.25" customHeight="1" x14ac:dyDescent="0.25">
      <c r="B79" s="15">
        <v>1</v>
      </c>
      <c r="C79" s="16">
        <v>21701</v>
      </c>
      <c r="D79" s="494" t="s">
        <v>370</v>
      </c>
      <c r="E79" s="318" t="s">
        <v>489</v>
      </c>
      <c r="F79" s="319" t="s">
        <v>182</v>
      </c>
      <c r="G79" s="5">
        <v>9</v>
      </c>
      <c r="H79" s="166" t="s">
        <v>181</v>
      </c>
      <c r="I79" s="5">
        <v>287</v>
      </c>
      <c r="J79" s="323" t="s">
        <v>526</v>
      </c>
      <c r="K79" s="109">
        <v>909</v>
      </c>
      <c r="L79" s="122" t="s">
        <v>31</v>
      </c>
      <c r="M79" s="476">
        <v>5.5</v>
      </c>
      <c r="N79" s="182">
        <v>5000</v>
      </c>
      <c r="O79" s="669" t="s">
        <v>183</v>
      </c>
      <c r="P79" s="502">
        <v>0.1</v>
      </c>
      <c r="Q79" s="502">
        <v>0.4</v>
      </c>
      <c r="R79" s="502">
        <v>0.1</v>
      </c>
      <c r="S79" s="502">
        <v>0.4</v>
      </c>
      <c r="T79" s="502" t="s">
        <v>514</v>
      </c>
      <c r="U79" s="16"/>
      <c r="V79" s="670" t="s">
        <v>527</v>
      </c>
    </row>
    <row r="80" spans="2:22" x14ac:dyDescent="0.25">
      <c r="L80" s="62"/>
      <c r="U80" t="s">
        <v>99</v>
      </c>
    </row>
    <row r="81" spans="2:22" x14ac:dyDescent="0.25">
      <c r="L81" s="62"/>
    </row>
    <row r="82" spans="2:22" x14ac:dyDescent="0.25">
      <c r="L82" s="62"/>
      <c r="N82" s="70">
        <f>SUM(N79:N81)</f>
        <v>5000</v>
      </c>
    </row>
    <row r="83" spans="2:22" x14ac:dyDescent="0.25">
      <c r="L83" s="62"/>
    </row>
    <row r="84" spans="2:22" x14ac:dyDescent="0.25">
      <c r="L84" s="62"/>
    </row>
    <row r="85" spans="2:22" x14ac:dyDescent="0.25">
      <c r="L85" s="62"/>
    </row>
    <row r="86" spans="2:22" x14ac:dyDescent="0.25">
      <c r="B86" s="27"/>
      <c r="C86" s="27"/>
      <c r="D86" s="28"/>
      <c r="E86" s="28"/>
      <c r="F86" s="28"/>
      <c r="G86" s="12"/>
      <c r="H86" s="12"/>
      <c r="I86" s="12"/>
      <c r="J86" s="12"/>
      <c r="K86" s="27"/>
      <c r="L86" s="67"/>
      <c r="M86" s="68"/>
      <c r="N86" s="69"/>
      <c r="O86" s="31"/>
      <c r="P86" s="32"/>
      <c r="Q86" s="32"/>
      <c r="R86" s="32"/>
      <c r="S86" s="32"/>
      <c r="T86" s="47"/>
      <c r="U86" s="34"/>
      <c r="V86" s="14"/>
    </row>
    <row r="87" spans="2:22" x14ac:dyDescent="0.25">
      <c r="B87" s="27"/>
      <c r="C87" s="27"/>
      <c r="D87" s="28"/>
      <c r="E87" s="28"/>
      <c r="F87" s="28"/>
      <c r="G87" s="12"/>
      <c r="H87" s="12"/>
      <c r="I87" s="12"/>
      <c r="J87" s="12"/>
      <c r="K87" s="27"/>
      <c r="L87" s="67"/>
      <c r="M87" s="68"/>
      <c r="N87" s="69"/>
      <c r="O87" s="31"/>
      <c r="P87" s="32"/>
      <c r="Q87" s="32"/>
      <c r="R87" s="32"/>
      <c r="S87" s="32"/>
      <c r="T87" s="47"/>
      <c r="U87" s="34"/>
      <c r="V87" s="14"/>
    </row>
    <row r="88" spans="2:22" x14ac:dyDescent="0.25">
      <c r="B88" s="27"/>
      <c r="C88" s="27"/>
      <c r="D88" s="28"/>
      <c r="E88" s="28"/>
      <c r="F88" s="28"/>
      <c r="G88" s="12"/>
      <c r="H88" s="12"/>
      <c r="I88" s="12"/>
      <c r="J88" s="12"/>
      <c r="K88" s="27"/>
      <c r="L88" s="67"/>
      <c r="M88" s="68"/>
      <c r="N88" s="69"/>
      <c r="O88" s="31"/>
      <c r="P88" s="32"/>
      <c r="Q88" s="32"/>
      <c r="R88" s="32"/>
      <c r="S88" s="32"/>
      <c r="T88" s="47"/>
      <c r="U88" s="34"/>
      <c r="V88" s="14"/>
    </row>
    <row r="89" spans="2:22" x14ac:dyDescent="0.25">
      <c r="B89" s="27"/>
      <c r="C89" s="27"/>
      <c r="D89" s="28"/>
      <c r="E89" s="28"/>
      <c r="F89" s="28"/>
      <c r="G89" s="12"/>
      <c r="H89" s="12"/>
      <c r="I89" s="12"/>
      <c r="J89" s="12"/>
      <c r="K89" s="27"/>
      <c r="L89" s="67"/>
      <c r="M89" s="68"/>
      <c r="N89" s="69"/>
      <c r="O89" s="31"/>
      <c r="P89" s="32"/>
      <c r="Q89" s="32"/>
      <c r="R89" s="32"/>
      <c r="S89" s="32"/>
      <c r="T89" s="47"/>
      <c r="U89" s="34"/>
      <c r="V89" s="14"/>
    </row>
    <row r="90" spans="2:22" x14ac:dyDescent="0.25">
      <c r="B90" s="27"/>
      <c r="C90" s="27"/>
      <c r="D90" s="28"/>
      <c r="E90" s="28"/>
      <c r="F90" s="28"/>
      <c r="G90" s="12"/>
      <c r="H90" s="12"/>
      <c r="I90" s="12"/>
      <c r="J90" s="12"/>
      <c r="K90" s="27"/>
      <c r="L90" s="67"/>
      <c r="M90" s="68"/>
      <c r="N90" s="69"/>
      <c r="O90" s="31"/>
      <c r="P90" s="32"/>
      <c r="Q90" s="32"/>
      <c r="R90" s="32"/>
      <c r="S90" s="32"/>
      <c r="T90" s="47"/>
      <c r="U90" s="34"/>
      <c r="V90" s="14"/>
    </row>
    <row r="91" spans="2:22" x14ac:dyDescent="0.25">
      <c r="B91" s="27"/>
      <c r="C91" s="27"/>
      <c r="D91" s="28"/>
      <c r="E91" s="28"/>
      <c r="F91" s="28"/>
      <c r="G91" s="12"/>
      <c r="H91" s="12"/>
      <c r="I91" s="12"/>
      <c r="J91" s="12"/>
      <c r="K91" s="27"/>
      <c r="L91" s="67"/>
      <c r="M91" s="68"/>
      <c r="N91" s="69"/>
      <c r="O91" s="31"/>
      <c r="P91" s="32"/>
      <c r="Q91" s="32"/>
      <c r="R91" s="32"/>
      <c r="S91" s="32"/>
      <c r="T91" s="47"/>
      <c r="U91" s="34"/>
      <c r="V91" s="14"/>
    </row>
    <row r="92" spans="2:22" x14ac:dyDescent="0.25">
      <c r="B92" s="27"/>
      <c r="C92" s="27"/>
      <c r="D92" s="28"/>
      <c r="E92" s="28"/>
      <c r="F92" s="28"/>
      <c r="G92" s="12"/>
      <c r="H92" s="12"/>
      <c r="I92" s="12"/>
      <c r="J92" s="12"/>
      <c r="K92" s="27"/>
      <c r="L92" s="67"/>
      <c r="M92" s="68"/>
      <c r="N92" s="69"/>
      <c r="O92" s="31"/>
      <c r="P92" s="32"/>
      <c r="Q92" s="32"/>
      <c r="R92" s="32"/>
      <c r="S92" s="32"/>
      <c r="T92" s="47"/>
      <c r="U92" s="34"/>
      <c r="V92" s="14"/>
    </row>
    <row r="93" spans="2:22" x14ac:dyDescent="0.25">
      <c r="B93" s="27"/>
      <c r="C93" s="27"/>
      <c r="D93" s="28"/>
      <c r="E93" s="28"/>
      <c r="F93" s="28"/>
      <c r="G93" s="12"/>
      <c r="H93" s="12"/>
      <c r="I93" s="12"/>
      <c r="J93" s="12"/>
      <c r="K93" s="27"/>
      <c r="L93" s="67"/>
      <c r="M93" s="68"/>
      <c r="N93" s="69"/>
      <c r="O93" s="31"/>
      <c r="P93" s="32"/>
      <c r="Q93" s="32"/>
      <c r="R93" s="32"/>
      <c r="S93" s="32"/>
      <c r="T93" s="47"/>
      <c r="U93" s="34"/>
      <c r="V93" s="14"/>
    </row>
    <row r="94" spans="2:22" x14ac:dyDescent="0.25">
      <c r="B94" s="76"/>
      <c r="C94" s="76"/>
      <c r="D94" s="12"/>
      <c r="E94" s="12"/>
      <c r="F94" s="12"/>
      <c r="G94" s="13"/>
      <c r="H94" s="13"/>
      <c r="I94" s="13"/>
      <c r="J94" s="13"/>
      <c r="K94" s="27"/>
      <c r="L94" s="12"/>
      <c r="M94" s="29"/>
      <c r="N94" s="82"/>
      <c r="O94" s="78"/>
      <c r="P94" s="79"/>
      <c r="Q94" s="79"/>
      <c r="R94" s="79"/>
      <c r="S94" s="79"/>
      <c r="T94" s="80"/>
      <c r="V94" s="81"/>
    </row>
    <row r="95" spans="2:22" x14ac:dyDescent="0.25">
      <c r="B95" s="76"/>
      <c r="C95" s="76"/>
      <c r="D95" s="12"/>
      <c r="E95" s="12"/>
      <c r="F95" s="12"/>
      <c r="G95" s="13"/>
      <c r="H95" s="13"/>
      <c r="I95" s="13"/>
      <c r="J95" s="13"/>
      <c r="K95" s="27"/>
      <c r="L95" s="12"/>
      <c r="M95" s="29"/>
      <c r="N95" s="82"/>
      <c r="O95" s="78"/>
      <c r="P95" s="79"/>
      <c r="Q95" s="79"/>
      <c r="R95" s="79"/>
      <c r="S95" s="79"/>
      <c r="T95" s="80"/>
      <c r="V95" s="81"/>
    </row>
    <row r="96" spans="2:22" x14ac:dyDescent="0.25">
      <c r="B96" s="76"/>
      <c r="C96" s="76"/>
      <c r="D96" s="12"/>
      <c r="E96" s="12"/>
      <c r="F96" s="12"/>
      <c r="G96" s="13"/>
      <c r="H96" s="13"/>
      <c r="I96" s="13"/>
      <c r="J96" s="13"/>
      <c r="K96" s="27"/>
      <c r="L96" s="12"/>
      <c r="M96" s="29"/>
      <c r="N96" s="82"/>
      <c r="O96" s="78"/>
      <c r="P96" s="79"/>
      <c r="Q96" s="79"/>
      <c r="R96" s="79"/>
      <c r="S96" s="79"/>
      <c r="T96" s="80"/>
      <c r="V96" s="81"/>
    </row>
    <row r="97" spans="2:22" x14ac:dyDescent="0.25">
      <c r="B97" s="706" t="s">
        <v>0</v>
      </c>
      <c r="C97" s="706"/>
      <c r="D97" s="706"/>
      <c r="E97" s="706"/>
      <c r="F97" s="706"/>
      <c r="G97" s="706"/>
      <c r="H97" s="706"/>
      <c r="I97" s="706"/>
      <c r="J97" s="706"/>
      <c r="K97" s="706"/>
      <c r="L97" s="706"/>
      <c r="M97" s="706"/>
      <c r="N97" s="706"/>
      <c r="O97" s="706"/>
      <c r="P97" s="706"/>
      <c r="Q97" s="706"/>
      <c r="R97" s="706"/>
      <c r="S97" s="706"/>
      <c r="T97" s="706"/>
      <c r="U97" s="706"/>
      <c r="V97" s="706"/>
    </row>
    <row r="98" spans="2:22" x14ac:dyDescent="0.25">
      <c r="B98" s="713" t="s">
        <v>1</v>
      </c>
      <c r="C98" s="713"/>
      <c r="D98" s="713"/>
      <c r="E98" s="713"/>
      <c r="F98" s="713"/>
      <c r="G98" s="713"/>
      <c r="H98" s="713"/>
      <c r="I98" s="713"/>
      <c r="J98" s="713"/>
      <c r="K98" s="713"/>
      <c r="L98" s="713"/>
      <c r="M98" s="713"/>
      <c r="N98" s="713"/>
      <c r="O98" s="713"/>
      <c r="P98" s="713"/>
      <c r="Q98" s="713"/>
      <c r="R98" s="713"/>
      <c r="S98" s="713"/>
      <c r="T98" s="713"/>
      <c r="U98" s="713"/>
      <c r="V98" s="713"/>
    </row>
    <row r="99" spans="2:22" x14ac:dyDescent="0.25">
      <c r="B99" s="713" t="s">
        <v>2</v>
      </c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  <c r="R99" s="713"/>
      <c r="S99" s="713"/>
      <c r="T99" s="713"/>
      <c r="U99" s="713"/>
      <c r="V99" s="713"/>
    </row>
    <row r="100" spans="2:22" x14ac:dyDescent="0.25">
      <c r="B100" s="713" t="s">
        <v>3</v>
      </c>
      <c r="C100" s="713"/>
      <c r="D100" s="713"/>
      <c r="E100" s="713"/>
      <c r="F100" s="713"/>
      <c r="G100" s="713"/>
      <c r="H100" s="713"/>
      <c r="I100" s="713"/>
      <c r="J100" s="713"/>
      <c r="K100" s="713"/>
      <c r="L100" s="713"/>
      <c r="M100" s="713"/>
      <c r="N100" s="713"/>
      <c r="O100" s="713"/>
      <c r="P100" s="713"/>
      <c r="Q100" s="713"/>
      <c r="R100" s="713"/>
      <c r="S100" s="713"/>
      <c r="T100" s="713"/>
      <c r="U100" s="713"/>
      <c r="V100" s="713"/>
    </row>
    <row r="101" spans="2:22" x14ac:dyDescent="0.25">
      <c r="B101" s="713" t="s">
        <v>494</v>
      </c>
      <c r="C101" s="713"/>
      <c r="D101" s="713"/>
      <c r="E101" s="713"/>
      <c r="F101" s="713"/>
      <c r="G101" s="713"/>
      <c r="H101" s="713"/>
      <c r="I101" s="713"/>
      <c r="J101" s="713"/>
      <c r="K101" s="713"/>
      <c r="L101" s="713"/>
      <c r="M101" s="713"/>
      <c r="N101" s="713"/>
      <c r="O101" s="713"/>
      <c r="P101" s="713"/>
      <c r="Q101" s="713"/>
      <c r="R101" s="713"/>
      <c r="S101" s="713"/>
      <c r="T101" s="713"/>
      <c r="U101" s="713"/>
      <c r="V101" s="713"/>
    </row>
    <row r="102" spans="2:22" x14ac:dyDescent="0.25">
      <c r="B102" s="714" t="s">
        <v>4</v>
      </c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4"/>
      <c r="N102" s="714"/>
      <c r="O102" s="714"/>
      <c r="P102" s="714"/>
      <c r="Q102" s="714"/>
      <c r="R102" s="714"/>
      <c r="S102" s="714"/>
      <c r="T102" s="714"/>
      <c r="U102" s="714"/>
      <c r="V102" s="714"/>
    </row>
    <row r="103" spans="2:22" x14ac:dyDescent="0.25">
      <c r="B103" s="706" t="s">
        <v>188</v>
      </c>
      <c r="C103" s="706"/>
      <c r="D103" s="706"/>
      <c r="E103" s="706"/>
      <c r="F103" s="706"/>
      <c r="G103" s="706"/>
      <c r="H103" s="706"/>
      <c r="I103" s="706"/>
      <c r="J103" s="706"/>
      <c r="K103" s="706"/>
      <c r="L103" s="706"/>
      <c r="M103" s="706"/>
      <c r="N103" s="706"/>
      <c r="O103" s="706"/>
      <c r="P103" s="706"/>
      <c r="Q103" s="706"/>
      <c r="R103" s="706"/>
      <c r="S103" s="706"/>
      <c r="T103" s="706"/>
      <c r="U103" s="706"/>
      <c r="V103" s="706"/>
    </row>
    <row r="104" spans="2:22" ht="18.75" thickBot="1" x14ac:dyDescent="0.3">
      <c r="B104" s="2"/>
      <c r="C104" s="2"/>
      <c r="D104" s="3"/>
      <c r="E104" s="3"/>
      <c r="F104" s="3"/>
      <c r="G104" s="3"/>
      <c r="H104" s="3"/>
      <c r="I104" s="3"/>
      <c r="J104" s="3"/>
      <c r="K104" s="3"/>
      <c r="L104" s="4"/>
      <c r="M104" s="3"/>
      <c r="N104" s="3"/>
      <c r="O104" s="3"/>
      <c r="P104" s="3"/>
      <c r="Q104" s="3"/>
      <c r="R104" s="3"/>
      <c r="S104" s="3"/>
      <c r="T104" s="2"/>
      <c r="U104" s="2"/>
      <c r="V104" s="2"/>
    </row>
    <row r="105" spans="2:22" ht="15.75" thickTop="1" x14ac:dyDescent="0.25">
      <c r="B105" s="698" t="s">
        <v>6</v>
      </c>
      <c r="C105" s="700" t="s">
        <v>7</v>
      </c>
      <c r="D105" s="702" t="s">
        <v>8</v>
      </c>
      <c r="E105" s="702" t="s">
        <v>177</v>
      </c>
      <c r="F105" s="702" t="s">
        <v>178</v>
      </c>
      <c r="G105" s="702" t="s">
        <v>9</v>
      </c>
      <c r="H105" s="702" t="s">
        <v>10</v>
      </c>
      <c r="I105" s="312"/>
      <c r="J105" s="702" t="s">
        <v>179</v>
      </c>
      <c r="K105" s="702" t="s">
        <v>11</v>
      </c>
      <c r="L105" s="700" t="s">
        <v>12</v>
      </c>
      <c r="M105" s="704" t="s">
        <v>13</v>
      </c>
      <c r="N105" s="704" t="s">
        <v>14</v>
      </c>
      <c r="O105" s="704" t="s">
        <v>15</v>
      </c>
      <c r="P105" s="715" t="s">
        <v>16</v>
      </c>
      <c r="Q105" s="716"/>
      <c r="R105" s="716"/>
      <c r="S105" s="717"/>
      <c r="T105" s="721" t="s">
        <v>17</v>
      </c>
      <c r="U105" s="722"/>
      <c r="V105" s="708" t="s">
        <v>18</v>
      </c>
    </row>
    <row r="106" spans="2:22" x14ac:dyDescent="0.25">
      <c r="B106" s="699"/>
      <c r="C106" s="701"/>
      <c r="D106" s="703"/>
      <c r="E106" s="765"/>
      <c r="F106" s="765"/>
      <c r="G106" s="703"/>
      <c r="H106" s="703"/>
      <c r="I106" s="313"/>
      <c r="J106" s="765"/>
      <c r="K106" s="703"/>
      <c r="L106" s="701"/>
      <c r="M106" s="705"/>
      <c r="N106" s="705"/>
      <c r="O106" s="705"/>
      <c r="P106" s="718"/>
      <c r="Q106" s="719"/>
      <c r="R106" s="719"/>
      <c r="S106" s="720"/>
      <c r="T106" s="723"/>
      <c r="U106" s="724"/>
      <c r="V106" s="709"/>
    </row>
    <row r="107" spans="2:22" ht="48" x14ac:dyDescent="0.25">
      <c r="B107" s="699"/>
      <c r="C107" s="701"/>
      <c r="D107" s="703"/>
      <c r="E107" s="765"/>
      <c r="F107" s="765"/>
      <c r="G107" s="703"/>
      <c r="H107" s="703"/>
      <c r="I107" s="313" t="s">
        <v>180</v>
      </c>
      <c r="J107" s="765"/>
      <c r="K107" s="703"/>
      <c r="L107" s="701"/>
      <c r="M107" s="705"/>
      <c r="N107" s="705"/>
      <c r="O107" s="705"/>
      <c r="P107" s="738" t="s">
        <v>19</v>
      </c>
      <c r="Q107" s="738" t="s">
        <v>20</v>
      </c>
      <c r="R107" s="738" t="s">
        <v>21</v>
      </c>
      <c r="S107" s="738" t="s">
        <v>22</v>
      </c>
      <c r="T107" s="740" t="s">
        <v>23</v>
      </c>
      <c r="U107" s="740" t="s">
        <v>24</v>
      </c>
      <c r="V107" s="709"/>
    </row>
    <row r="108" spans="2:22" ht="15.75" thickBot="1" x14ac:dyDescent="0.3">
      <c r="B108" s="727"/>
      <c r="C108" s="725"/>
      <c r="D108" s="707"/>
      <c r="E108" s="766"/>
      <c r="F108" s="766"/>
      <c r="G108" s="707"/>
      <c r="H108" s="707"/>
      <c r="I108" s="314"/>
      <c r="J108" s="766"/>
      <c r="K108" s="707"/>
      <c r="L108" s="725"/>
      <c r="M108" s="696"/>
      <c r="N108" s="696"/>
      <c r="O108" s="696"/>
      <c r="P108" s="739"/>
      <c r="Q108" s="739"/>
      <c r="R108" s="739"/>
      <c r="S108" s="739"/>
      <c r="T108" s="741"/>
      <c r="U108" s="741"/>
      <c r="V108" s="710"/>
    </row>
    <row r="109" spans="2:22" ht="156.75" thickBot="1" x14ac:dyDescent="0.3">
      <c r="B109" s="55">
        <v>1</v>
      </c>
      <c r="C109" s="56">
        <v>22106</v>
      </c>
      <c r="D109" s="174" t="s">
        <v>379</v>
      </c>
      <c r="E109" s="318" t="s">
        <v>489</v>
      </c>
      <c r="F109" s="319" t="s">
        <v>182</v>
      </c>
      <c r="G109" s="5">
        <v>9</v>
      </c>
      <c r="H109" s="164" t="s">
        <v>181</v>
      </c>
      <c r="I109" s="5">
        <v>287</v>
      </c>
      <c r="J109" s="438" t="s">
        <v>526</v>
      </c>
      <c r="K109" s="184">
        <v>1</v>
      </c>
      <c r="L109" s="174" t="s">
        <v>31</v>
      </c>
      <c r="M109" s="149">
        <v>25</v>
      </c>
      <c r="N109" s="179">
        <v>2.75</v>
      </c>
      <c r="O109" s="345" t="s">
        <v>183</v>
      </c>
      <c r="P109" s="58">
        <v>0.25</v>
      </c>
      <c r="Q109" s="58">
        <v>0.25</v>
      </c>
      <c r="R109" s="58">
        <v>0.25</v>
      </c>
      <c r="S109" s="58">
        <v>0.25</v>
      </c>
      <c r="T109" s="59" t="s">
        <v>514</v>
      </c>
      <c r="U109" s="60"/>
      <c r="V109" s="287" t="s">
        <v>527</v>
      </c>
    </row>
    <row r="110" spans="2:22" ht="15.75" thickTop="1" x14ac:dyDescent="0.25">
      <c r="B110" s="76"/>
      <c r="C110" s="76"/>
      <c r="D110" s="12"/>
      <c r="E110" s="12"/>
      <c r="F110" s="12"/>
      <c r="G110" s="13"/>
      <c r="H110" s="13"/>
      <c r="I110" s="13"/>
      <c r="J110" s="13"/>
      <c r="K110" s="27"/>
      <c r="L110" s="12"/>
      <c r="M110" s="29"/>
      <c r="N110" s="82"/>
      <c r="O110" s="78"/>
      <c r="P110" s="79"/>
      <c r="Q110" s="79"/>
      <c r="R110" s="79"/>
      <c r="S110" s="79"/>
      <c r="T110" s="80"/>
      <c r="V110" s="81"/>
    </row>
    <row r="111" spans="2:22" x14ac:dyDescent="0.25">
      <c r="B111" s="76"/>
      <c r="C111" s="76"/>
      <c r="D111" s="12"/>
      <c r="E111" s="12"/>
      <c r="F111" s="12"/>
      <c r="G111" s="13"/>
      <c r="H111" s="13"/>
      <c r="I111" s="13"/>
      <c r="J111" s="13"/>
      <c r="K111" s="27"/>
      <c r="L111" s="12"/>
      <c r="M111" s="29"/>
      <c r="N111" s="82"/>
      <c r="O111" s="78"/>
      <c r="P111" s="79"/>
      <c r="Q111" s="79"/>
      <c r="R111" s="79"/>
      <c r="S111" s="79"/>
      <c r="T111" s="80"/>
      <c r="V111" s="81"/>
    </row>
    <row r="112" spans="2:22" x14ac:dyDescent="0.25">
      <c r="B112" s="76"/>
      <c r="C112" s="76"/>
      <c r="D112" s="12"/>
      <c r="E112" s="12"/>
      <c r="F112" s="12"/>
      <c r="G112" s="13"/>
      <c r="H112" s="13"/>
      <c r="I112" s="13"/>
      <c r="J112" s="13"/>
      <c r="K112" s="27"/>
      <c r="L112" s="12"/>
      <c r="M112" s="29"/>
      <c r="N112" s="82"/>
      <c r="O112" s="78"/>
      <c r="P112" s="79"/>
      <c r="Q112" s="79"/>
      <c r="R112" s="79"/>
      <c r="S112" s="79"/>
      <c r="T112" s="80"/>
      <c r="V112" s="81"/>
    </row>
    <row r="113" spans="2:22" x14ac:dyDescent="0.25">
      <c r="B113" s="76"/>
      <c r="C113" s="76"/>
      <c r="D113" s="12"/>
      <c r="E113" s="12"/>
      <c r="F113" s="12"/>
      <c r="G113" s="13"/>
      <c r="H113" s="13"/>
      <c r="I113" s="13"/>
      <c r="J113" s="13"/>
      <c r="K113" s="536"/>
      <c r="L113" s="12"/>
      <c r="M113" s="29"/>
      <c r="N113" s="82">
        <f>SUM(N109:N112)</f>
        <v>2.75</v>
      </c>
      <c r="O113" s="78"/>
      <c r="P113" s="79"/>
      <c r="Q113" s="79"/>
      <c r="R113" s="79"/>
      <c r="S113" s="79"/>
      <c r="T113" s="80"/>
      <c r="V113" s="81"/>
    </row>
    <row r="114" spans="2:22" x14ac:dyDescent="0.25">
      <c r="B114" s="76"/>
      <c r="C114" s="76"/>
      <c r="D114" s="12"/>
      <c r="E114" s="12"/>
      <c r="F114" s="12"/>
      <c r="G114" s="13"/>
      <c r="H114" s="13"/>
      <c r="I114" s="13"/>
      <c r="J114" s="13"/>
      <c r="K114" s="27"/>
      <c r="L114" s="12"/>
      <c r="M114" s="29"/>
      <c r="N114" s="82"/>
      <c r="O114" s="78"/>
      <c r="P114" s="79"/>
      <c r="Q114" s="79"/>
      <c r="R114" s="79"/>
      <c r="S114" s="79"/>
      <c r="T114" s="80"/>
      <c r="V114" s="81"/>
    </row>
    <row r="115" spans="2:22" x14ac:dyDescent="0.25">
      <c r="B115" s="76"/>
      <c r="C115" s="76"/>
      <c r="D115" s="12"/>
      <c r="E115" s="12"/>
      <c r="F115" s="12"/>
      <c r="G115" s="13"/>
      <c r="H115" s="13"/>
      <c r="I115" s="13"/>
      <c r="J115" s="13"/>
      <c r="K115" s="27"/>
      <c r="L115" s="12"/>
      <c r="M115" s="29"/>
      <c r="N115" s="82"/>
      <c r="O115" s="78"/>
      <c r="P115" s="79"/>
      <c r="Q115" s="79"/>
      <c r="R115" s="79"/>
      <c r="S115" s="79"/>
      <c r="T115" s="80"/>
      <c r="V115" s="81"/>
    </row>
    <row r="116" spans="2:22" x14ac:dyDescent="0.25">
      <c r="B116" s="76"/>
      <c r="C116" s="76"/>
      <c r="D116" s="12"/>
      <c r="E116" s="12"/>
      <c r="F116" s="12"/>
      <c r="G116" s="13"/>
      <c r="H116" s="13"/>
      <c r="I116" s="13"/>
      <c r="J116" s="13"/>
      <c r="K116" s="27"/>
      <c r="L116" s="12"/>
      <c r="M116" s="29"/>
      <c r="N116" s="82"/>
      <c r="O116" s="78"/>
      <c r="P116" s="79"/>
      <c r="Q116" s="79"/>
      <c r="R116" s="79"/>
      <c r="S116" s="79"/>
      <c r="T116" s="80"/>
      <c r="V116" s="81"/>
    </row>
    <row r="117" spans="2:22" x14ac:dyDescent="0.25">
      <c r="B117" s="76"/>
      <c r="C117" s="76"/>
      <c r="D117" s="12"/>
      <c r="E117" s="12"/>
      <c r="F117" s="12"/>
      <c r="G117" s="13"/>
      <c r="H117" s="13"/>
      <c r="I117" s="13"/>
      <c r="J117" s="13"/>
      <c r="K117" s="27"/>
      <c r="L117" s="12"/>
      <c r="M117" s="29"/>
      <c r="N117" s="82"/>
      <c r="O117" s="78"/>
      <c r="P117" s="79"/>
      <c r="Q117" s="79"/>
      <c r="R117" s="79"/>
      <c r="S117" s="79"/>
      <c r="T117" s="80"/>
      <c r="V117" s="81"/>
    </row>
    <row r="118" spans="2:22" x14ac:dyDescent="0.25">
      <c r="B118" s="76"/>
      <c r="C118" s="76"/>
      <c r="D118" s="12"/>
      <c r="E118" s="12"/>
      <c r="F118" s="12"/>
      <c r="G118" s="13"/>
      <c r="H118" s="13"/>
      <c r="I118" s="13"/>
      <c r="J118" s="13"/>
      <c r="K118" s="27"/>
      <c r="L118" s="12"/>
      <c r="M118" s="29"/>
      <c r="N118" s="82"/>
      <c r="O118" s="78"/>
      <c r="P118" s="79"/>
      <c r="Q118" s="79"/>
      <c r="R118" s="79"/>
      <c r="S118" s="79"/>
      <c r="T118" s="80"/>
      <c r="V118" s="81"/>
    </row>
    <row r="119" spans="2:22" x14ac:dyDescent="0.25">
      <c r="B119" s="76"/>
      <c r="C119" s="76"/>
      <c r="D119" s="12"/>
      <c r="E119" s="12"/>
      <c r="F119" s="12"/>
      <c r="G119" s="13"/>
      <c r="H119" s="13"/>
      <c r="I119" s="13"/>
      <c r="J119" s="13"/>
      <c r="K119" s="27"/>
      <c r="L119" s="12"/>
      <c r="M119" s="29"/>
      <c r="N119" s="82"/>
      <c r="O119" s="78"/>
      <c r="P119" s="79"/>
      <c r="Q119" s="79"/>
      <c r="R119" s="79"/>
      <c r="S119" s="79"/>
      <c r="T119" s="80"/>
      <c r="V119" s="81"/>
    </row>
    <row r="120" spans="2:22" x14ac:dyDescent="0.25">
      <c r="B120" s="76"/>
      <c r="C120" s="76"/>
      <c r="D120" s="12"/>
      <c r="E120" s="12"/>
      <c r="F120" s="12"/>
      <c r="G120" s="13"/>
      <c r="H120" s="13"/>
      <c r="I120" s="13"/>
      <c r="J120" s="13"/>
      <c r="K120" s="27"/>
      <c r="L120" s="12"/>
      <c r="M120" s="29"/>
      <c r="N120" s="82"/>
      <c r="O120" s="78"/>
      <c r="P120" s="79"/>
      <c r="Q120" s="79"/>
      <c r="R120" s="79"/>
      <c r="S120" s="79"/>
      <c r="T120" s="80"/>
      <c r="V120" s="81"/>
    </row>
    <row r="121" spans="2:22" x14ac:dyDescent="0.25">
      <c r="B121" s="76"/>
      <c r="C121" s="76"/>
      <c r="D121" s="12"/>
      <c r="E121" s="12"/>
      <c r="F121" s="12"/>
      <c r="G121" s="13"/>
      <c r="H121" s="13"/>
      <c r="I121" s="13"/>
      <c r="J121" s="13"/>
      <c r="K121" s="27"/>
      <c r="L121" s="12"/>
      <c r="M121" s="29"/>
      <c r="N121" s="82"/>
      <c r="O121" s="78"/>
      <c r="P121" s="79"/>
      <c r="Q121" s="79"/>
      <c r="R121" s="79"/>
      <c r="S121" s="79"/>
      <c r="T121" s="80"/>
      <c r="V121" s="81"/>
    </row>
    <row r="122" spans="2:22" x14ac:dyDescent="0.25">
      <c r="B122" s="76"/>
      <c r="C122" s="76"/>
      <c r="D122" s="12"/>
      <c r="E122" s="12"/>
      <c r="F122" s="12"/>
      <c r="G122" s="13"/>
      <c r="H122" s="13"/>
      <c r="I122" s="13"/>
      <c r="J122" s="13"/>
      <c r="K122" s="27"/>
      <c r="L122" s="12"/>
      <c r="M122" s="29"/>
      <c r="N122" s="82"/>
      <c r="O122" s="78"/>
      <c r="P122" s="79"/>
      <c r="Q122" s="79"/>
      <c r="R122" s="79"/>
      <c r="S122" s="79"/>
      <c r="T122" s="80"/>
      <c r="V122" s="81"/>
    </row>
    <row r="123" spans="2:22" x14ac:dyDescent="0.25">
      <c r="B123" s="76"/>
      <c r="C123" s="76"/>
      <c r="D123" s="12"/>
      <c r="E123" s="12"/>
      <c r="F123" s="12"/>
      <c r="G123" s="13"/>
      <c r="H123" s="13"/>
      <c r="I123" s="13"/>
      <c r="J123" s="13"/>
      <c r="K123" s="27"/>
      <c r="L123" s="12"/>
      <c r="M123" s="29"/>
      <c r="N123" s="82"/>
      <c r="O123" s="78"/>
      <c r="P123" s="79"/>
      <c r="Q123" s="79"/>
      <c r="R123" s="79"/>
      <c r="S123" s="79"/>
      <c r="T123" s="80"/>
      <c r="V123" s="81"/>
    </row>
    <row r="124" spans="2:22" x14ac:dyDescent="0.25">
      <c r="B124" s="76"/>
      <c r="C124" s="76"/>
      <c r="D124" s="12"/>
      <c r="E124" s="12"/>
      <c r="F124" s="12"/>
      <c r="G124" s="13"/>
      <c r="H124" s="13"/>
      <c r="I124" s="13"/>
      <c r="J124" s="13"/>
      <c r="K124" s="27"/>
      <c r="L124" s="12"/>
      <c r="M124" s="29"/>
      <c r="N124" s="82"/>
      <c r="O124" s="78"/>
      <c r="P124" s="79"/>
      <c r="Q124" s="79"/>
      <c r="R124" s="79"/>
      <c r="S124" s="79"/>
      <c r="T124" s="80"/>
      <c r="V124" s="81"/>
    </row>
    <row r="125" spans="2:22" x14ac:dyDescent="0.25">
      <c r="B125" s="76"/>
      <c r="C125" s="76"/>
      <c r="D125" s="12"/>
      <c r="E125" s="12"/>
      <c r="F125" s="12"/>
      <c r="G125" s="13"/>
      <c r="H125" s="13"/>
      <c r="I125" s="13"/>
      <c r="J125" s="13"/>
      <c r="K125" s="27"/>
      <c r="L125" s="12"/>
      <c r="M125" s="29"/>
      <c r="N125" s="82"/>
      <c r="O125" s="78"/>
      <c r="P125" s="79"/>
      <c r="Q125" s="79"/>
      <c r="R125" s="79"/>
      <c r="S125" s="79"/>
      <c r="T125" s="80"/>
      <c r="V125" s="81"/>
    </row>
    <row r="126" spans="2:22" x14ac:dyDescent="0.25">
      <c r="B126" s="76"/>
      <c r="C126" s="76"/>
      <c r="D126" s="12"/>
      <c r="E126" s="12"/>
      <c r="F126" s="12"/>
      <c r="G126" s="13"/>
      <c r="H126" s="13"/>
      <c r="I126" s="13"/>
      <c r="J126" s="13"/>
      <c r="K126" s="27"/>
      <c r="L126" s="12"/>
      <c r="M126" s="29"/>
      <c r="N126" s="82"/>
      <c r="O126" s="78"/>
      <c r="P126" s="79"/>
      <c r="Q126" s="79"/>
      <c r="R126" s="79"/>
      <c r="S126" s="79"/>
      <c r="T126" s="80"/>
      <c r="V126" s="81"/>
    </row>
    <row r="127" spans="2:22" x14ac:dyDescent="0.25">
      <c r="B127" s="76"/>
      <c r="C127" s="76"/>
      <c r="D127" s="12"/>
      <c r="E127" s="12"/>
      <c r="F127" s="12"/>
      <c r="G127" s="13"/>
      <c r="H127" s="13"/>
      <c r="I127" s="13"/>
      <c r="J127" s="13"/>
      <c r="K127" s="27"/>
      <c r="L127" s="12"/>
      <c r="M127" s="29"/>
      <c r="N127" s="82"/>
      <c r="O127" s="78"/>
      <c r="P127" s="79"/>
      <c r="Q127" s="79"/>
      <c r="R127" s="79"/>
      <c r="S127" s="79"/>
      <c r="T127" s="80"/>
      <c r="V127" s="81"/>
    </row>
    <row r="128" spans="2:22" x14ac:dyDescent="0.25">
      <c r="B128" s="76"/>
      <c r="C128" s="76"/>
      <c r="D128" s="12"/>
      <c r="E128" s="12"/>
      <c r="F128" s="12"/>
      <c r="G128" s="13"/>
      <c r="H128" s="13"/>
      <c r="I128" s="13"/>
      <c r="J128" s="13"/>
      <c r="K128" s="27"/>
      <c r="L128" s="12"/>
      <c r="M128" s="29"/>
      <c r="N128" s="82"/>
      <c r="O128" s="78"/>
      <c r="P128" s="79"/>
      <c r="Q128" s="79"/>
      <c r="R128" s="79"/>
      <c r="S128" s="79"/>
      <c r="T128" s="80"/>
      <c r="V128" s="81"/>
    </row>
    <row r="129" spans="2:22" x14ac:dyDescent="0.25">
      <c r="B129" s="76"/>
      <c r="C129" s="76"/>
      <c r="D129" s="12"/>
      <c r="E129" s="12"/>
      <c r="F129" s="12"/>
      <c r="G129" s="13"/>
      <c r="H129" s="13"/>
      <c r="I129" s="13"/>
      <c r="J129" s="13"/>
      <c r="K129" s="27"/>
      <c r="L129" s="12"/>
      <c r="M129" s="29"/>
      <c r="N129" s="82"/>
      <c r="O129" s="78"/>
      <c r="P129" s="79"/>
      <c r="Q129" s="79"/>
      <c r="R129" s="79"/>
      <c r="S129" s="79"/>
      <c r="T129" s="80"/>
      <c r="V129" s="81"/>
    </row>
    <row r="130" spans="2:22" x14ac:dyDescent="0.25">
      <c r="B130" s="76"/>
      <c r="C130" s="76"/>
      <c r="D130" s="12"/>
      <c r="E130" s="12"/>
      <c r="F130" s="12"/>
      <c r="G130" s="13"/>
      <c r="H130" s="13"/>
      <c r="I130" s="13"/>
      <c r="J130" s="13"/>
      <c r="K130" s="27"/>
      <c r="L130" s="12"/>
      <c r="M130" s="29"/>
      <c r="N130" s="82"/>
      <c r="O130" s="78"/>
      <c r="P130" s="79"/>
      <c r="Q130" s="79"/>
      <c r="R130" s="79"/>
      <c r="S130" s="79"/>
      <c r="T130" s="80"/>
      <c r="V130" s="81"/>
    </row>
    <row r="131" spans="2:22" x14ac:dyDescent="0.25">
      <c r="B131" s="76"/>
      <c r="C131" s="76"/>
      <c r="D131" s="12"/>
      <c r="E131" s="12"/>
      <c r="F131" s="12"/>
      <c r="G131" s="13"/>
      <c r="H131" s="13"/>
      <c r="I131" s="13"/>
      <c r="J131" s="13"/>
      <c r="K131" s="27"/>
      <c r="L131" s="12"/>
      <c r="M131" s="29"/>
      <c r="N131" s="82"/>
      <c r="O131" s="78"/>
      <c r="P131" s="79"/>
      <c r="Q131" s="79"/>
      <c r="R131" s="79"/>
      <c r="S131" s="79"/>
      <c r="T131" s="80"/>
      <c r="V131" s="81"/>
    </row>
    <row r="132" spans="2:22" x14ac:dyDescent="0.25">
      <c r="B132" s="76"/>
      <c r="C132" s="76"/>
      <c r="D132" s="12"/>
      <c r="E132" s="12"/>
      <c r="F132" s="12"/>
      <c r="G132" s="13"/>
      <c r="H132" s="13"/>
      <c r="I132" s="13"/>
      <c r="J132" s="13"/>
      <c r="K132" s="27"/>
      <c r="L132" s="12"/>
      <c r="M132" s="29"/>
      <c r="N132" s="82"/>
      <c r="O132" s="78"/>
      <c r="P132" s="79"/>
      <c r="Q132" s="79"/>
      <c r="R132" s="79"/>
      <c r="S132" s="79"/>
      <c r="T132" s="80"/>
      <c r="V132" s="81"/>
    </row>
    <row r="133" spans="2:22" x14ac:dyDescent="0.25">
      <c r="B133" s="76"/>
      <c r="C133" s="76"/>
      <c r="D133" s="12"/>
      <c r="E133" s="12"/>
      <c r="F133" s="12"/>
      <c r="G133" s="13"/>
      <c r="H133" s="13"/>
      <c r="I133" s="13"/>
      <c r="J133" s="13"/>
      <c r="K133" s="27"/>
      <c r="L133" s="12"/>
      <c r="M133" s="29"/>
      <c r="N133" s="82"/>
      <c r="O133" s="78"/>
      <c r="P133" s="79"/>
      <c r="Q133" s="79"/>
      <c r="R133" s="79"/>
      <c r="S133" s="79"/>
      <c r="T133" s="80"/>
      <c r="V133" s="81"/>
    </row>
    <row r="134" spans="2:22" x14ac:dyDescent="0.25">
      <c r="B134" s="76"/>
      <c r="C134" s="76"/>
      <c r="D134" s="12"/>
      <c r="E134" s="12"/>
      <c r="F134" s="12"/>
      <c r="G134" s="13"/>
      <c r="H134" s="13"/>
      <c r="I134" s="13"/>
      <c r="J134" s="13"/>
      <c r="K134" s="27"/>
      <c r="L134" s="12"/>
      <c r="M134" s="29"/>
      <c r="N134" s="82"/>
      <c r="O134" s="78"/>
      <c r="P134" s="79"/>
      <c r="Q134" s="79"/>
      <c r="R134" s="79"/>
      <c r="S134" s="79"/>
      <c r="T134" s="80"/>
      <c r="V134" s="81"/>
    </row>
    <row r="135" spans="2:22" x14ac:dyDescent="0.25">
      <c r="B135" s="76"/>
      <c r="C135" s="76"/>
      <c r="D135" s="12"/>
      <c r="E135" s="12"/>
      <c r="F135" s="12"/>
      <c r="G135" s="13"/>
      <c r="H135" s="13"/>
      <c r="I135" s="13"/>
      <c r="J135" s="13"/>
      <c r="K135" s="27"/>
      <c r="L135" s="12"/>
      <c r="M135" s="29"/>
      <c r="N135" s="82"/>
      <c r="O135" s="78"/>
      <c r="P135" s="79"/>
      <c r="Q135" s="79"/>
      <c r="R135" s="79"/>
      <c r="S135" s="79"/>
      <c r="T135" s="80"/>
      <c r="V135" s="81"/>
    </row>
    <row r="136" spans="2:22" x14ac:dyDescent="0.25">
      <c r="B136" s="76"/>
      <c r="C136" s="76"/>
      <c r="D136" s="12"/>
      <c r="E136" s="12"/>
      <c r="F136" s="12"/>
      <c r="G136" s="13"/>
      <c r="H136" s="13"/>
      <c r="I136" s="13"/>
      <c r="J136" s="13"/>
      <c r="K136" s="27"/>
      <c r="L136" s="12"/>
      <c r="M136" s="29"/>
      <c r="N136" s="82"/>
      <c r="O136" s="78"/>
      <c r="P136" s="79"/>
      <c r="Q136" s="79"/>
      <c r="R136" s="79"/>
      <c r="S136" s="79"/>
      <c r="T136" s="80"/>
      <c r="V136" s="81"/>
    </row>
    <row r="137" spans="2:22" x14ac:dyDescent="0.25">
      <c r="B137" s="76"/>
      <c r="C137" s="76"/>
      <c r="D137" s="12"/>
      <c r="E137" s="12"/>
      <c r="F137" s="12"/>
      <c r="G137" s="13"/>
      <c r="H137" s="13"/>
      <c r="I137" s="13"/>
      <c r="J137" s="13"/>
      <c r="K137" s="27"/>
      <c r="L137" s="12"/>
      <c r="M137" s="29"/>
      <c r="N137" s="82"/>
      <c r="O137" s="78"/>
      <c r="P137" s="79"/>
      <c r="Q137" s="79"/>
      <c r="R137" s="79"/>
      <c r="S137" s="79"/>
      <c r="T137" s="80"/>
      <c r="V137" s="81"/>
    </row>
    <row r="138" spans="2:22" x14ac:dyDescent="0.25">
      <c r="B138" s="76"/>
      <c r="C138" s="76"/>
      <c r="D138" s="12"/>
      <c r="E138" s="12"/>
      <c r="F138" s="12"/>
      <c r="G138" s="13"/>
      <c r="H138" s="13"/>
      <c r="I138" s="13"/>
      <c r="J138" s="13"/>
      <c r="K138" s="27"/>
      <c r="L138" s="12"/>
      <c r="M138" s="29"/>
      <c r="N138" s="82"/>
      <c r="O138" s="78"/>
      <c r="P138" s="79"/>
      <c r="Q138" s="79"/>
      <c r="R138" s="79"/>
      <c r="S138" s="79"/>
      <c r="T138" s="80"/>
      <c r="V138" s="81"/>
    </row>
    <row r="139" spans="2:22" x14ac:dyDescent="0.25">
      <c r="B139" s="76"/>
      <c r="C139" s="76"/>
      <c r="D139" s="12"/>
      <c r="E139" s="12"/>
      <c r="F139" s="12"/>
      <c r="G139" s="13"/>
      <c r="H139" s="13"/>
      <c r="I139" s="13"/>
      <c r="J139" s="13"/>
      <c r="K139" s="27"/>
      <c r="L139" s="12"/>
      <c r="M139" s="29"/>
      <c r="N139" s="82"/>
      <c r="O139" s="78"/>
      <c r="P139" s="79"/>
      <c r="Q139" s="79"/>
      <c r="R139" s="79"/>
      <c r="S139" s="79"/>
      <c r="T139" s="80"/>
      <c r="V139" s="81"/>
    </row>
    <row r="140" spans="2:22" x14ac:dyDescent="0.25">
      <c r="B140" s="76"/>
      <c r="C140" s="76"/>
      <c r="D140" s="12"/>
      <c r="E140" s="12"/>
      <c r="F140" s="12"/>
      <c r="G140" s="13"/>
      <c r="H140" s="13"/>
      <c r="I140" s="13"/>
      <c r="J140" s="13"/>
      <c r="K140" s="27"/>
      <c r="L140" s="12"/>
      <c r="M140" s="29"/>
      <c r="N140" s="82"/>
      <c r="O140" s="78"/>
      <c r="P140" s="79"/>
      <c r="Q140" s="79"/>
      <c r="R140" s="79"/>
      <c r="S140" s="79"/>
      <c r="T140" s="80"/>
      <c r="V140" s="81"/>
    </row>
    <row r="141" spans="2:22" x14ac:dyDescent="0.25">
      <c r="B141" s="76"/>
      <c r="C141" s="76"/>
      <c r="D141" s="12"/>
      <c r="E141" s="12"/>
      <c r="F141" s="12"/>
      <c r="G141" s="13"/>
      <c r="H141" s="13"/>
      <c r="I141" s="13"/>
      <c r="J141" s="13"/>
      <c r="K141" s="27"/>
      <c r="L141" s="12"/>
      <c r="M141" s="29"/>
      <c r="N141" s="82"/>
      <c r="O141" s="78"/>
      <c r="P141" s="79"/>
      <c r="Q141" s="79"/>
      <c r="R141" s="79"/>
      <c r="S141" s="79"/>
      <c r="T141" s="80"/>
      <c r="V141" s="81"/>
    </row>
    <row r="142" spans="2:22" x14ac:dyDescent="0.25">
      <c r="B142" s="76"/>
      <c r="C142" s="76"/>
      <c r="D142" s="12"/>
      <c r="E142" s="12"/>
      <c r="F142" s="12"/>
      <c r="G142" s="13"/>
      <c r="H142" s="13"/>
      <c r="I142" s="13"/>
      <c r="J142" s="13"/>
      <c r="K142" s="27"/>
      <c r="L142" s="12"/>
      <c r="M142" s="29"/>
      <c r="N142" s="82"/>
      <c r="O142" s="78"/>
      <c r="P142" s="79"/>
      <c r="Q142" s="79"/>
      <c r="R142" s="79"/>
      <c r="S142" s="79"/>
      <c r="T142" s="80"/>
      <c r="V142" s="81"/>
    </row>
    <row r="143" spans="2:22" x14ac:dyDescent="0.25">
      <c r="B143" s="706" t="s">
        <v>0</v>
      </c>
      <c r="C143" s="706"/>
      <c r="D143" s="706"/>
      <c r="E143" s="706"/>
      <c r="F143" s="706"/>
      <c r="G143" s="706"/>
      <c r="H143" s="706"/>
      <c r="I143" s="706"/>
      <c r="J143" s="706"/>
      <c r="K143" s="706"/>
      <c r="L143" s="706"/>
      <c r="M143" s="706"/>
      <c r="N143" s="706"/>
      <c r="O143" s="706"/>
      <c r="P143" s="706"/>
      <c r="Q143" s="706"/>
      <c r="R143" s="706"/>
      <c r="S143" s="706"/>
      <c r="T143" s="706"/>
      <c r="U143" s="706"/>
      <c r="V143" s="706"/>
    </row>
    <row r="144" spans="2:22" x14ac:dyDescent="0.25">
      <c r="B144" s="713" t="s">
        <v>1</v>
      </c>
      <c r="C144" s="713"/>
      <c r="D144" s="713"/>
      <c r="E144" s="713"/>
      <c r="F144" s="713"/>
      <c r="G144" s="713"/>
      <c r="H144" s="713"/>
      <c r="I144" s="713"/>
      <c r="J144" s="713"/>
      <c r="K144" s="713"/>
      <c r="L144" s="713"/>
      <c r="M144" s="713"/>
      <c r="N144" s="713"/>
      <c r="O144" s="713"/>
      <c r="P144" s="713"/>
      <c r="Q144" s="713"/>
      <c r="R144" s="713"/>
      <c r="S144" s="713"/>
      <c r="T144" s="713"/>
      <c r="U144" s="713"/>
      <c r="V144" s="713"/>
    </row>
    <row r="145" spans="2:22" x14ac:dyDescent="0.25">
      <c r="B145" s="713" t="s">
        <v>2</v>
      </c>
      <c r="C145" s="713"/>
      <c r="D145" s="713"/>
      <c r="E145" s="713"/>
      <c r="F145" s="713"/>
      <c r="G145" s="713"/>
      <c r="H145" s="713"/>
      <c r="I145" s="713"/>
      <c r="J145" s="713"/>
      <c r="K145" s="713"/>
      <c r="L145" s="713"/>
      <c r="M145" s="713"/>
      <c r="N145" s="713"/>
      <c r="O145" s="713"/>
      <c r="P145" s="713"/>
      <c r="Q145" s="713"/>
      <c r="R145" s="713"/>
      <c r="S145" s="713"/>
      <c r="T145" s="713"/>
      <c r="U145" s="713"/>
      <c r="V145" s="713"/>
    </row>
    <row r="146" spans="2:22" x14ac:dyDescent="0.25">
      <c r="B146" s="713" t="s">
        <v>3</v>
      </c>
      <c r="C146" s="713"/>
      <c r="D146" s="713"/>
      <c r="E146" s="713"/>
      <c r="F146" s="713"/>
      <c r="G146" s="713"/>
      <c r="H146" s="713"/>
      <c r="I146" s="713"/>
      <c r="J146" s="713"/>
      <c r="K146" s="713"/>
      <c r="L146" s="713"/>
      <c r="M146" s="713"/>
      <c r="N146" s="713"/>
      <c r="O146" s="713"/>
      <c r="P146" s="713"/>
      <c r="Q146" s="713"/>
      <c r="R146" s="713"/>
      <c r="S146" s="713"/>
      <c r="T146" s="713"/>
      <c r="U146" s="713"/>
      <c r="V146" s="713"/>
    </row>
    <row r="147" spans="2:22" x14ac:dyDescent="0.25">
      <c r="B147" s="713" t="s">
        <v>494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3"/>
      <c r="P147" s="713"/>
      <c r="Q147" s="713"/>
      <c r="R147" s="713"/>
      <c r="S147" s="713"/>
      <c r="T147" s="713"/>
      <c r="U147" s="713"/>
      <c r="V147" s="713"/>
    </row>
    <row r="148" spans="2:22" x14ac:dyDescent="0.25">
      <c r="B148" s="714" t="s">
        <v>4</v>
      </c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  <c r="M148" s="714"/>
      <c r="N148" s="714"/>
      <c r="O148" s="714"/>
      <c r="P148" s="714"/>
      <c r="Q148" s="714"/>
      <c r="R148" s="714"/>
      <c r="S148" s="714"/>
      <c r="T148" s="714"/>
      <c r="U148" s="714"/>
      <c r="V148" s="714"/>
    </row>
    <row r="149" spans="2:22" x14ac:dyDescent="0.25">
      <c r="B149" s="706" t="s">
        <v>80</v>
      </c>
      <c r="C149" s="706"/>
      <c r="D149" s="706"/>
      <c r="E149" s="706"/>
      <c r="F149" s="706"/>
      <c r="G149" s="706"/>
      <c r="H149" s="706"/>
      <c r="I149" s="706"/>
      <c r="J149" s="706"/>
      <c r="K149" s="706"/>
      <c r="L149" s="706"/>
      <c r="M149" s="706"/>
      <c r="N149" s="706"/>
      <c r="O149" s="706"/>
      <c r="P149" s="706"/>
      <c r="Q149" s="706"/>
      <c r="R149" s="706"/>
      <c r="S149" s="706"/>
      <c r="T149" s="706"/>
      <c r="U149" s="706"/>
      <c r="V149" s="706"/>
    </row>
    <row r="150" spans="2:22" ht="18.75" thickBot="1" x14ac:dyDescent="0.3">
      <c r="B150" s="2"/>
      <c r="C150" s="2"/>
      <c r="D150" s="3"/>
      <c r="E150" s="3"/>
      <c r="F150" s="3"/>
      <c r="G150" s="3"/>
      <c r="H150" s="3"/>
      <c r="I150" s="3"/>
      <c r="J150" s="3"/>
      <c r="K150" s="3"/>
      <c r="L150" s="4"/>
      <c r="M150" s="3"/>
      <c r="N150" s="3"/>
      <c r="O150" s="3"/>
      <c r="P150" s="3"/>
      <c r="Q150" s="3"/>
      <c r="R150" s="3"/>
      <c r="S150" s="3"/>
      <c r="T150" s="2"/>
      <c r="U150" s="2"/>
      <c r="V150" s="2"/>
    </row>
    <row r="151" spans="2:22" ht="15.75" thickTop="1" x14ac:dyDescent="0.25">
      <c r="B151" s="698" t="s">
        <v>6</v>
      </c>
      <c r="C151" s="700" t="s">
        <v>7</v>
      </c>
      <c r="D151" s="702" t="s">
        <v>8</v>
      </c>
      <c r="E151" s="702" t="s">
        <v>177</v>
      </c>
      <c r="F151" s="702" t="s">
        <v>178</v>
      </c>
      <c r="G151" s="702" t="s">
        <v>9</v>
      </c>
      <c r="H151" s="702" t="s">
        <v>10</v>
      </c>
      <c r="I151" s="312"/>
      <c r="J151" s="702" t="s">
        <v>179</v>
      </c>
      <c r="K151" s="702" t="s">
        <v>11</v>
      </c>
      <c r="L151" s="700" t="s">
        <v>12</v>
      </c>
      <c r="M151" s="704" t="s">
        <v>13</v>
      </c>
      <c r="N151" s="704" t="s">
        <v>14</v>
      </c>
      <c r="O151" s="704" t="s">
        <v>15</v>
      </c>
      <c r="P151" s="715" t="s">
        <v>16</v>
      </c>
      <c r="Q151" s="716"/>
      <c r="R151" s="716"/>
      <c r="S151" s="717"/>
      <c r="T151" s="721" t="s">
        <v>17</v>
      </c>
      <c r="U151" s="722"/>
      <c r="V151" s="708" t="s">
        <v>18</v>
      </c>
    </row>
    <row r="152" spans="2:22" x14ac:dyDescent="0.25">
      <c r="B152" s="699"/>
      <c r="C152" s="701"/>
      <c r="D152" s="703"/>
      <c r="E152" s="765"/>
      <c r="F152" s="765"/>
      <c r="G152" s="703"/>
      <c r="H152" s="703"/>
      <c r="I152" s="313"/>
      <c r="J152" s="765"/>
      <c r="K152" s="703"/>
      <c r="L152" s="701"/>
      <c r="M152" s="705"/>
      <c r="N152" s="705"/>
      <c r="O152" s="705"/>
      <c r="P152" s="718"/>
      <c r="Q152" s="719"/>
      <c r="R152" s="719"/>
      <c r="S152" s="720"/>
      <c r="T152" s="723"/>
      <c r="U152" s="724"/>
      <c r="V152" s="709"/>
    </row>
    <row r="153" spans="2:22" ht="48" x14ac:dyDescent="0.25">
      <c r="B153" s="699"/>
      <c r="C153" s="701"/>
      <c r="D153" s="703"/>
      <c r="E153" s="765"/>
      <c r="F153" s="765"/>
      <c r="G153" s="703"/>
      <c r="H153" s="703"/>
      <c r="I153" s="313" t="s">
        <v>180</v>
      </c>
      <c r="J153" s="765"/>
      <c r="K153" s="703"/>
      <c r="L153" s="701"/>
      <c r="M153" s="705"/>
      <c r="N153" s="705"/>
      <c r="O153" s="705"/>
      <c r="P153" s="738" t="s">
        <v>19</v>
      </c>
      <c r="Q153" s="738" t="s">
        <v>20</v>
      </c>
      <c r="R153" s="738" t="s">
        <v>21</v>
      </c>
      <c r="S153" s="738" t="s">
        <v>22</v>
      </c>
      <c r="T153" s="740" t="s">
        <v>23</v>
      </c>
      <c r="U153" s="740" t="s">
        <v>24</v>
      </c>
      <c r="V153" s="709"/>
    </row>
    <row r="154" spans="2:22" ht="15.75" thickBot="1" x14ac:dyDescent="0.3">
      <c r="B154" s="727"/>
      <c r="C154" s="725"/>
      <c r="D154" s="707"/>
      <c r="E154" s="766"/>
      <c r="F154" s="766"/>
      <c r="G154" s="707"/>
      <c r="H154" s="707"/>
      <c r="I154" s="314"/>
      <c r="J154" s="766"/>
      <c r="K154" s="707"/>
      <c r="L154" s="725"/>
      <c r="M154" s="696"/>
      <c r="N154" s="696"/>
      <c r="O154" s="696"/>
      <c r="P154" s="739"/>
      <c r="Q154" s="739"/>
      <c r="R154" s="739"/>
      <c r="S154" s="739"/>
      <c r="T154" s="741"/>
      <c r="U154" s="741"/>
      <c r="V154" s="710"/>
    </row>
    <row r="155" spans="2:22" ht="156.75" thickBot="1" x14ac:dyDescent="0.3">
      <c r="B155" s="55">
        <v>1</v>
      </c>
      <c r="C155" s="56">
        <v>26101</v>
      </c>
      <c r="D155" s="174" t="s">
        <v>380</v>
      </c>
      <c r="E155" s="318" t="s">
        <v>489</v>
      </c>
      <c r="F155" s="319" t="s">
        <v>182</v>
      </c>
      <c r="G155" s="5">
        <v>9</v>
      </c>
      <c r="H155" s="164" t="s">
        <v>181</v>
      </c>
      <c r="I155" s="5">
        <v>287</v>
      </c>
      <c r="J155" s="438" t="s">
        <v>526</v>
      </c>
      <c r="K155" s="584">
        <v>1</v>
      </c>
      <c r="L155" s="174" t="s">
        <v>81</v>
      </c>
      <c r="M155" s="149">
        <v>22</v>
      </c>
      <c r="N155" s="179">
        <v>25</v>
      </c>
      <c r="O155" s="345" t="s">
        <v>183</v>
      </c>
      <c r="P155" s="58">
        <v>0.25</v>
      </c>
      <c r="Q155" s="58">
        <v>0.25</v>
      </c>
      <c r="R155" s="58">
        <v>0.25</v>
      </c>
      <c r="S155" s="58">
        <v>0.25</v>
      </c>
      <c r="T155" s="59" t="s">
        <v>514</v>
      </c>
      <c r="U155" s="60"/>
      <c r="V155" s="287" t="s">
        <v>527</v>
      </c>
    </row>
    <row r="156" spans="2:22" ht="15.75" thickTop="1" x14ac:dyDescent="0.25">
      <c r="L156" s="62"/>
    </row>
    <row r="157" spans="2:22" x14ac:dyDescent="0.25">
      <c r="L157" s="62"/>
      <c r="N157" s="61"/>
    </row>
    <row r="158" spans="2:22" x14ac:dyDescent="0.25">
      <c r="L158" s="62"/>
      <c r="N158" s="61">
        <f>SUM(N155:N157)</f>
        <v>25</v>
      </c>
    </row>
    <row r="159" spans="2:22" x14ac:dyDescent="0.25">
      <c r="L159" s="62"/>
    </row>
    <row r="160" spans="2:22" x14ac:dyDescent="0.25">
      <c r="L160" s="62"/>
    </row>
    <row r="161" spans="11:12" x14ac:dyDescent="0.25">
      <c r="K161" s="61"/>
      <c r="L161" s="62"/>
    </row>
    <row r="162" spans="11:12" x14ac:dyDescent="0.25">
      <c r="L162" s="62"/>
    </row>
    <row r="163" spans="11:12" x14ac:dyDescent="0.25">
      <c r="L163" s="62"/>
    </row>
    <row r="164" spans="11:12" x14ac:dyDescent="0.25">
      <c r="L164" s="62"/>
    </row>
    <row r="165" spans="11:12" x14ac:dyDescent="0.25">
      <c r="L165" s="62"/>
    </row>
    <row r="166" spans="11:12" x14ac:dyDescent="0.25">
      <c r="L166" s="62"/>
    </row>
    <row r="167" spans="11:12" x14ac:dyDescent="0.25">
      <c r="L167" s="62"/>
    </row>
    <row r="168" spans="11:12" x14ac:dyDescent="0.25">
      <c r="L168" s="62"/>
    </row>
    <row r="169" spans="11:12" x14ac:dyDescent="0.25">
      <c r="L169" s="62"/>
    </row>
    <row r="170" spans="11:12" x14ac:dyDescent="0.25">
      <c r="L170" s="62"/>
    </row>
    <row r="171" spans="11:12" x14ac:dyDescent="0.25">
      <c r="L171" s="62"/>
    </row>
    <row r="172" spans="11:12" x14ac:dyDescent="0.25">
      <c r="L172" s="62"/>
    </row>
    <row r="173" spans="11:12" x14ac:dyDescent="0.25">
      <c r="L173" s="62"/>
    </row>
    <row r="174" spans="11:12" x14ac:dyDescent="0.25">
      <c r="L174" s="62"/>
    </row>
    <row r="175" spans="11:12" x14ac:dyDescent="0.25">
      <c r="L175" s="62"/>
    </row>
    <row r="176" spans="11:12" x14ac:dyDescent="0.25">
      <c r="L176" s="62"/>
    </row>
    <row r="177" spans="2:22" x14ac:dyDescent="0.25">
      <c r="L177" s="62"/>
    </row>
    <row r="178" spans="2:22" x14ac:dyDescent="0.25">
      <c r="L178" s="62"/>
    </row>
    <row r="179" spans="2:22" x14ac:dyDescent="0.25">
      <c r="L179" s="62"/>
    </row>
    <row r="180" spans="2:22" x14ac:dyDescent="0.25">
      <c r="L180" s="62"/>
    </row>
    <row r="181" spans="2:22" x14ac:dyDescent="0.25">
      <c r="L181" s="62"/>
    </row>
    <row r="182" spans="2:22" x14ac:dyDescent="0.25">
      <c r="L182" s="62"/>
    </row>
    <row r="183" spans="2:22" x14ac:dyDescent="0.25">
      <c r="B183" s="706" t="s">
        <v>0</v>
      </c>
      <c r="C183" s="706"/>
      <c r="D183" s="706"/>
      <c r="E183" s="706"/>
      <c r="F183" s="706"/>
      <c r="G183" s="706"/>
      <c r="H183" s="706"/>
      <c r="I183" s="706"/>
      <c r="J183" s="706"/>
      <c r="K183" s="706"/>
      <c r="L183" s="706"/>
      <c r="M183" s="706"/>
      <c r="N183" s="706"/>
      <c r="O183" s="706"/>
      <c r="P183" s="706"/>
      <c r="Q183" s="706"/>
      <c r="R183" s="706"/>
      <c r="S183" s="706"/>
      <c r="T183" s="706"/>
      <c r="U183" s="706"/>
      <c r="V183" s="706"/>
    </row>
    <row r="184" spans="2:22" x14ac:dyDescent="0.25">
      <c r="B184" s="713" t="s">
        <v>1</v>
      </c>
      <c r="C184" s="713"/>
      <c r="D184" s="713"/>
      <c r="E184" s="713"/>
      <c r="F184" s="713"/>
      <c r="G184" s="713"/>
      <c r="H184" s="713"/>
      <c r="I184" s="713"/>
      <c r="J184" s="713"/>
      <c r="K184" s="713"/>
      <c r="L184" s="713"/>
      <c r="M184" s="713"/>
      <c r="N184" s="713"/>
      <c r="O184" s="713"/>
      <c r="P184" s="713"/>
      <c r="Q184" s="713"/>
      <c r="R184" s="713"/>
      <c r="S184" s="713"/>
      <c r="T184" s="713"/>
      <c r="U184" s="713"/>
      <c r="V184" s="713"/>
    </row>
    <row r="185" spans="2:22" x14ac:dyDescent="0.25">
      <c r="B185" s="713" t="s">
        <v>2</v>
      </c>
      <c r="C185" s="713"/>
      <c r="D185" s="713"/>
      <c r="E185" s="713"/>
      <c r="F185" s="713"/>
      <c r="G185" s="713"/>
      <c r="H185" s="713"/>
      <c r="I185" s="713"/>
      <c r="J185" s="713"/>
      <c r="K185" s="713"/>
      <c r="L185" s="713"/>
      <c r="M185" s="713"/>
      <c r="N185" s="713"/>
      <c r="O185" s="713"/>
      <c r="P185" s="713"/>
      <c r="Q185" s="713"/>
      <c r="R185" s="713"/>
      <c r="S185" s="713"/>
      <c r="T185" s="713"/>
      <c r="U185" s="713"/>
      <c r="V185" s="713"/>
    </row>
    <row r="186" spans="2:22" x14ac:dyDescent="0.25">
      <c r="B186" s="713" t="s">
        <v>3</v>
      </c>
      <c r="C186" s="713"/>
      <c r="D186" s="713"/>
      <c r="E186" s="713"/>
      <c r="F186" s="713"/>
      <c r="G186" s="713"/>
      <c r="H186" s="713"/>
      <c r="I186" s="713"/>
      <c r="J186" s="713"/>
      <c r="K186" s="713"/>
      <c r="L186" s="713"/>
      <c r="M186" s="713"/>
      <c r="N186" s="713"/>
      <c r="O186" s="713"/>
      <c r="P186" s="713"/>
      <c r="Q186" s="713"/>
      <c r="R186" s="713"/>
      <c r="S186" s="713"/>
      <c r="T186" s="713"/>
      <c r="U186" s="713"/>
      <c r="V186" s="713"/>
    </row>
    <row r="187" spans="2:22" x14ac:dyDescent="0.25">
      <c r="B187" s="713" t="s">
        <v>494</v>
      </c>
      <c r="C187" s="713"/>
      <c r="D187" s="713"/>
      <c r="E187" s="713"/>
      <c r="F187" s="713"/>
      <c r="G187" s="713"/>
      <c r="H187" s="713"/>
      <c r="I187" s="713"/>
      <c r="J187" s="713"/>
      <c r="K187" s="713"/>
      <c r="L187" s="713"/>
      <c r="M187" s="713"/>
      <c r="N187" s="713"/>
      <c r="O187" s="713"/>
      <c r="P187" s="713"/>
      <c r="Q187" s="713"/>
      <c r="R187" s="713"/>
      <c r="S187" s="713"/>
      <c r="T187" s="713"/>
      <c r="U187" s="713"/>
      <c r="V187" s="713"/>
    </row>
    <row r="188" spans="2:22" x14ac:dyDescent="0.25">
      <c r="B188" s="726" t="s">
        <v>4</v>
      </c>
      <c r="C188" s="726"/>
      <c r="D188" s="726"/>
      <c r="E188" s="726"/>
      <c r="F188" s="726"/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</row>
    <row r="189" spans="2:22" x14ac:dyDescent="0.25">
      <c r="B189" s="697" t="s">
        <v>185</v>
      </c>
      <c r="C189" s="697"/>
      <c r="D189" s="697"/>
      <c r="E189" s="697"/>
      <c r="F189" s="697"/>
      <c r="G189" s="697"/>
      <c r="H189" s="697"/>
      <c r="I189" s="697"/>
      <c r="J189" s="697"/>
      <c r="K189" s="697"/>
      <c r="L189" s="697"/>
      <c r="M189" s="697"/>
      <c r="N189" s="697"/>
      <c r="O189" s="697"/>
      <c r="P189" s="697"/>
      <c r="Q189" s="697"/>
      <c r="R189" s="697"/>
      <c r="S189" s="697"/>
      <c r="T189" s="697"/>
      <c r="U189" s="697"/>
      <c r="V189" s="697"/>
    </row>
    <row r="190" spans="2:22" ht="18.75" thickBot="1" x14ac:dyDescent="0.3">
      <c r="B190" s="2"/>
      <c r="C190" s="2"/>
      <c r="D190" s="3"/>
      <c r="E190" s="3"/>
      <c r="F190" s="3"/>
      <c r="G190" s="3"/>
      <c r="H190" s="3"/>
      <c r="I190" s="3"/>
      <c r="J190" s="3"/>
      <c r="K190" s="3"/>
      <c r="L190" s="4"/>
      <c r="M190" s="3"/>
      <c r="N190" s="3"/>
      <c r="O190" s="3"/>
      <c r="P190" s="3"/>
      <c r="Q190" s="3"/>
      <c r="R190" s="3"/>
      <c r="S190" s="3"/>
      <c r="T190" s="2"/>
      <c r="U190" s="2"/>
      <c r="V190" s="2"/>
    </row>
    <row r="191" spans="2:22" ht="15.75" thickTop="1" x14ac:dyDescent="0.25">
      <c r="B191" s="698" t="s">
        <v>6</v>
      </c>
      <c r="C191" s="700" t="s">
        <v>7</v>
      </c>
      <c r="D191" s="702" t="s">
        <v>8</v>
      </c>
      <c r="E191" s="702" t="s">
        <v>177</v>
      </c>
      <c r="F191" s="702" t="s">
        <v>178</v>
      </c>
      <c r="G191" s="702" t="s">
        <v>9</v>
      </c>
      <c r="H191" s="702" t="s">
        <v>10</v>
      </c>
      <c r="I191" s="312"/>
      <c r="J191" s="702" t="s">
        <v>179</v>
      </c>
      <c r="K191" s="702" t="s">
        <v>11</v>
      </c>
      <c r="L191" s="700" t="s">
        <v>12</v>
      </c>
      <c r="M191" s="704" t="s">
        <v>13</v>
      </c>
      <c r="N191" s="704" t="s">
        <v>14</v>
      </c>
      <c r="O191" s="704" t="s">
        <v>15</v>
      </c>
      <c r="P191" s="715" t="s">
        <v>16</v>
      </c>
      <c r="Q191" s="716"/>
      <c r="R191" s="716"/>
      <c r="S191" s="717"/>
      <c r="T191" s="721" t="s">
        <v>17</v>
      </c>
      <c r="U191" s="722"/>
      <c r="V191" s="708" t="s">
        <v>18</v>
      </c>
    </row>
    <row r="192" spans="2:22" x14ac:dyDescent="0.25">
      <c r="B192" s="699"/>
      <c r="C192" s="701"/>
      <c r="D192" s="703"/>
      <c r="E192" s="765"/>
      <c r="F192" s="765"/>
      <c r="G192" s="703"/>
      <c r="H192" s="703"/>
      <c r="I192" s="313"/>
      <c r="J192" s="765"/>
      <c r="K192" s="703"/>
      <c r="L192" s="701"/>
      <c r="M192" s="705"/>
      <c r="N192" s="705"/>
      <c r="O192" s="705"/>
      <c r="P192" s="718"/>
      <c r="Q192" s="719"/>
      <c r="R192" s="719"/>
      <c r="S192" s="720"/>
      <c r="T192" s="723"/>
      <c r="U192" s="724"/>
      <c r="V192" s="709"/>
    </row>
    <row r="193" spans="2:22" ht="48" x14ac:dyDescent="0.25">
      <c r="B193" s="699"/>
      <c r="C193" s="701"/>
      <c r="D193" s="703"/>
      <c r="E193" s="765"/>
      <c r="F193" s="765"/>
      <c r="G193" s="703"/>
      <c r="H193" s="703"/>
      <c r="I193" s="313" t="s">
        <v>180</v>
      </c>
      <c r="J193" s="765"/>
      <c r="K193" s="703"/>
      <c r="L193" s="701"/>
      <c r="M193" s="705"/>
      <c r="N193" s="705"/>
      <c r="O193" s="705"/>
      <c r="P193" s="738" t="s">
        <v>19</v>
      </c>
      <c r="Q193" s="738" t="s">
        <v>20</v>
      </c>
      <c r="R193" s="738" t="s">
        <v>21</v>
      </c>
      <c r="S193" s="738" t="s">
        <v>22</v>
      </c>
      <c r="T193" s="740" t="s">
        <v>23</v>
      </c>
      <c r="U193" s="740" t="s">
        <v>24</v>
      </c>
      <c r="V193" s="709"/>
    </row>
    <row r="194" spans="2:22" ht="15.75" thickBot="1" x14ac:dyDescent="0.3">
      <c r="B194" s="727"/>
      <c r="C194" s="701"/>
      <c r="D194" s="703"/>
      <c r="E194" s="765"/>
      <c r="F194" s="765"/>
      <c r="G194" s="703"/>
      <c r="H194" s="703"/>
      <c r="I194" s="313"/>
      <c r="J194" s="765"/>
      <c r="K194" s="703"/>
      <c r="L194" s="701"/>
      <c r="M194" s="705"/>
      <c r="N194" s="705"/>
      <c r="O194" s="705"/>
      <c r="P194" s="711"/>
      <c r="Q194" s="711"/>
      <c r="R194" s="711"/>
      <c r="S194" s="711"/>
      <c r="T194" s="695"/>
      <c r="U194" s="695"/>
      <c r="V194" s="709"/>
    </row>
    <row r="195" spans="2:22" ht="156" x14ac:dyDescent="0.25">
      <c r="B195" s="592">
        <v>1</v>
      </c>
      <c r="C195" s="212">
        <v>27201</v>
      </c>
      <c r="D195" s="593" t="s">
        <v>506</v>
      </c>
      <c r="E195" s="318" t="s">
        <v>489</v>
      </c>
      <c r="F195" s="319" t="s">
        <v>182</v>
      </c>
      <c r="G195" s="5">
        <v>9</v>
      </c>
      <c r="H195" s="7" t="s">
        <v>181</v>
      </c>
      <c r="I195" s="5">
        <v>287</v>
      </c>
      <c r="J195" s="323" t="s">
        <v>526</v>
      </c>
      <c r="K195" s="109">
        <v>1</v>
      </c>
      <c r="L195" s="595" t="s">
        <v>39</v>
      </c>
      <c r="M195" s="596">
        <v>30</v>
      </c>
      <c r="N195" s="597">
        <v>25</v>
      </c>
      <c r="O195" s="777"/>
      <c r="P195" s="19">
        <v>0</v>
      </c>
      <c r="Q195" s="19">
        <v>0</v>
      </c>
      <c r="R195" s="19">
        <v>0</v>
      </c>
      <c r="S195" s="19">
        <v>1</v>
      </c>
      <c r="T195" s="45" t="s">
        <v>514</v>
      </c>
      <c r="U195" s="21" t="s">
        <v>99</v>
      </c>
      <c r="V195" s="780"/>
    </row>
    <row r="196" spans="2:22" x14ac:dyDescent="0.25">
      <c r="B196" s="198"/>
      <c r="C196" s="212"/>
      <c r="D196" s="186"/>
      <c r="E196" s="318"/>
      <c r="F196" s="319"/>
      <c r="G196" s="5"/>
      <c r="H196" s="7"/>
      <c r="I196" s="5"/>
      <c r="J196" s="323"/>
      <c r="K196" s="109"/>
      <c r="L196" s="176"/>
      <c r="M196" s="121"/>
      <c r="N196" s="125"/>
      <c r="O196" s="778"/>
      <c r="P196" s="19"/>
      <c r="Q196" s="19"/>
      <c r="R196" s="19"/>
      <c r="S196" s="19"/>
      <c r="T196" s="45"/>
      <c r="U196" s="21" t="s">
        <v>99</v>
      </c>
      <c r="V196" s="781"/>
    </row>
    <row r="197" spans="2:22" x14ac:dyDescent="0.25">
      <c r="B197" s="423"/>
      <c r="C197" s="212"/>
      <c r="D197" s="186"/>
      <c r="E197" s="318"/>
      <c r="F197" s="319"/>
      <c r="G197" s="5"/>
      <c r="H197" s="7"/>
      <c r="I197" s="5"/>
      <c r="J197" s="323"/>
      <c r="K197" s="109"/>
      <c r="L197" s="176"/>
      <c r="M197" s="121"/>
      <c r="N197" s="125"/>
      <c r="O197" s="779"/>
      <c r="P197" s="19"/>
      <c r="Q197" s="19"/>
      <c r="R197" s="19"/>
      <c r="S197" s="19"/>
      <c r="T197" s="45"/>
      <c r="U197" s="21" t="s">
        <v>99</v>
      </c>
      <c r="V197" s="782"/>
    </row>
    <row r="198" spans="2:22" x14ac:dyDescent="0.25">
      <c r="L198" s="62"/>
      <c r="N198" s="114"/>
    </row>
    <row r="199" spans="2:22" x14ac:dyDescent="0.25">
      <c r="L199" s="62"/>
    </row>
    <row r="200" spans="2:22" x14ac:dyDescent="0.25">
      <c r="L200" s="62"/>
      <c r="N200" s="61">
        <f>SUM(N195:N199)</f>
        <v>25</v>
      </c>
    </row>
    <row r="201" spans="2:22" x14ac:dyDescent="0.25">
      <c r="L201" s="62"/>
    </row>
    <row r="202" spans="2:22" x14ac:dyDescent="0.25">
      <c r="L202" s="62"/>
    </row>
    <row r="203" spans="2:22" x14ac:dyDescent="0.25">
      <c r="L203" s="62"/>
    </row>
    <row r="204" spans="2:22" x14ac:dyDescent="0.25">
      <c r="L204" s="62"/>
    </row>
    <row r="205" spans="2:22" x14ac:dyDescent="0.25">
      <c r="L205" s="62"/>
    </row>
    <row r="206" spans="2:22" x14ac:dyDescent="0.25">
      <c r="L206" s="62"/>
    </row>
    <row r="207" spans="2:22" x14ac:dyDescent="0.25">
      <c r="L207" s="62"/>
    </row>
    <row r="208" spans="2:22" x14ac:dyDescent="0.25">
      <c r="L208" s="62"/>
    </row>
    <row r="209" spans="2:22" x14ac:dyDescent="0.25">
      <c r="L209" s="62"/>
    </row>
    <row r="210" spans="2:22" x14ac:dyDescent="0.25">
      <c r="L210" s="62"/>
    </row>
    <row r="211" spans="2:22" x14ac:dyDescent="0.25">
      <c r="L211" s="62"/>
    </row>
    <row r="212" spans="2:22" x14ac:dyDescent="0.25">
      <c r="L212" s="62"/>
    </row>
    <row r="213" spans="2:22" x14ac:dyDescent="0.25">
      <c r="L213" s="62"/>
    </row>
    <row r="214" spans="2:22" x14ac:dyDescent="0.25">
      <c r="L214" s="62"/>
    </row>
    <row r="215" spans="2:22" x14ac:dyDescent="0.25">
      <c r="L215" s="62"/>
    </row>
    <row r="216" spans="2:22" x14ac:dyDescent="0.25">
      <c r="B216" s="706" t="s">
        <v>0</v>
      </c>
      <c r="C216" s="706"/>
      <c r="D216" s="706"/>
      <c r="E216" s="706"/>
      <c r="F216" s="706"/>
      <c r="G216" s="706"/>
      <c r="H216" s="706"/>
      <c r="I216" s="706"/>
      <c r="J216" s="706"/>
      <c r="K216" s="706"/>
      <c r="L216" s="706"/>
      <c r="M216" s="706"/>
      <c r="N216" s="706"/>
      <c r="O216" s="706"/>
      <c r="P216" s="706"/>
      <c r="Q216" s="706"/>
      <c r="R216" s="706"/>
      <c r="S216" s="706"/>
      <c r="T216" s="706"/>
      <c r="U216" s="706"/>
      <c r="V216" s="706"/>
    </row>
    <row r="217" spans="2:22" x14ac:dyDescent="0.25">
      <c r="B217" s="713" t="s">
        <v>1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3"/>
      <c r="P217" s="713"/>
      <c r="Q217" s="713"/>
      <c r="R217" s="713"/>
      <c r="S217" s="713"/>
      <c r="T217" s="713"/>
      <c r="U217" s="713"/>
      <c r="V217" s="713"/>
    </row>
    <row r="218" spans="2:22" x14ac:dyDescent="0.25">
      <c r="B218" s="713" t="s">
        <v>2</v>
      </c>
      <c r="C218" s="713"/>
      <c r="D218" s="713"/>
      <c r="E218" s="713"/>
      <c r="F218" s="713"/>
      <c r="G218" s="713"/>
      <c r="H218" s="713"/>
      <c r="I218" s="713"/>
      <c r="J218" s="713"/>
      <c r="K218" s="713"/>
      <c r="L218" s="713"/>
      <c r="M218" s="713"/>
      <c r="N218" s="713"/>
      <c r="O218" s="713"/>
      <c r="P218" s="713"/>
      <c r="Q218" s="713"/>
      <c r="R218" s="713"/>
      <c r="S218" s="713"/>
      <c r="T218" s="713"/>
      <c r="U218" s="713"/>
      <c r="V218" s="713"/>
    </row>
    <row r="219" spans="2:22" x14ac:dyDescent="0.25">
      <c r="B219" s="713" t="s">
        <v>3</v>
      </c>
      <c r="C219" s="713"/>
      <c r="D219" s="713"/>
      <c r="E219" s="713"/>
      <c r="F219" s="713"/>
      <c r="G219" s="713"/>
      <c r="H219" s="713"/>
      <c r="I219" s="713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T219" s="713"/>
      <c r="U219" s="713"/>
      <c r="V219" s="713"/>
    </row>
    <row r="220" spans="2:22" x14ac:dyDescent="0.25">
      <c r="B220" s="713" t="s">
        <v>494</v>
      </c>
      <c r="C220" s="713"/>
      <c r="D220" s="713"/>
      <c r="E220" s="713"/>
      <c r="F220" s="713"/>
      <c r="G220" s="713"/>
      <c r="H220" s="713"/>
      <c r="I220" s="713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T220" s="713"/>
      <c r="U220" s="713"/>
      <c r="V220" s="713"/>
    </row>
    <row r="221" spans="2:22" x14ac:dyDescent="0.25">
      <c r="B221" s="714" t="s">
        <v>4</v>
      </c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4"/>
      <c r="N221" s="714"/>
      <c r="O221" s="714"/>
      <c r="P221" s="714"/>
      <c r="Q221" s="714"/>
      <c r="R221" s="714"/>
      <c r="S221" s="714"/>
      <c r="T221" s="714"/>
      <c r="U221" s="714"/>
      <c r="V221" s="714"/>
    </row>
    <row r="222" spans="2:22" x14ac:dyDescent="0.25">
      <c r="B222" s="737" t="s">
        <v>87</v>
      </c>
      <c r="C222" s="737"/>
      <c r="D222" s="737"/>
      <c r="E222" s="737"/>
      <c r="F222" s="737"/>
      <c r="G222" s="737"/>
      <c r="H222" s="737"/>
      <c r="I222" s="737"/>
      <c r="J222" s="737"/>
      <c r="K222" s="737"/>
      <c r="L222" s="737"/>
      <c r="M222" s="737"/>
      <c r="N222" s="737"/>
      <c r="O222" s="737"/>
      <c r="P222" s="737"/>
      <c r="Q222" s="737"/>
      <c r="R222" s="737"/>
      <c r="S222" s="737"/>
      <c r="T222" s="737"/>
      <c r="U222" s="737"/>
      <c r="V222" s="737"/>
    </row>
    <row r="223" spans="2:22" ht="18.75" thickBot="1" x14ac:dyDescent="0.3">
      <c r="B223" s="2"/>
      <c r="C223" s="2"/>
      <c r="D223" s="3"/>
      <c r="E223" s="3"/>
      <c r="F223" s="3"/>
      <c r="G223" s="3"/>
      <c r="H223" s="3"/>
      <c r="I223" s="3"/>
      <c r="J223" s="3"/>
      <c r="K223" s="3"/>
      <c r="L223" s="4"/>
      <c r="M223" s="3"/>
      <c r="N223" s="3"/>
      <c r="O223" s="3"/>
      <c r="P223" s="3"/>
      <c r="Q223" s="3"/>
      <c r="R223" s="3"/>
      <c r="S223" s="3"/>
      <c r="T223" s="2"/>
      <c r="U223" s="2"/>
      <c r="V223" s="2"/>
    </row>
    <row r="224" spans="2:22" ht="15.75" thickTop="1" x14ac:dyDescent="0.25">
      <c r="B224" s="698" t="s">
        <v>6</v>
      </c>
      <c r="C224" s="700" t="s">
        <v>7</v>
      </c>
      <c r="D224" s="702" t="s">
        <v>8</v>
      </c>
      <c r="E224" s="702" t="s">
        <v>177</v>
      </c>
      <c r="F224" s="702" t="s">
        <v>178</v>
      </c>
      <c r="G224" s="702" t="s">
        <v>9</v>
      </c>
      <c r="H224" s="702" t="s">
        <v>10</v>
      </c>
      <c r="I224" s="312"/>
      <c r="J224" s="702" t="s">
        <v>179</v>
      </c>
      <c r="K224" s="702" t="s">
        <v>11</v>
      </c>
      <c r="L224" s="700" t="s">
        <v>12</v>
      </c>
      <c r="M224" s="704" t="s">
        <v>13</v>
      </c>
      <c r="N224" s="704" t="s">
        <v>14</v>
      </c>
      <c r="O224" s="704" t="s">
        <v>15</v>
      </c>
      <c r="P224" s="715" t="s">
        <v>16</v>
      </c>
      <c r="Q224" s="716"/>
      <c r="R224" s="716"/>
      <c r="S224" s="717"/>
      <c r="T224" s="721" t="s">
        <v>17</v>
      </c>
      <c r="U224" s="722"/>
      <c r="V224" s="708" t="s">
        <v>18</v>
      </c>
    </row>
    <row r="225" spans="2:22" x14ac:dyDescent="0.25">
      <c r="B225" s="699"/>
      <c r="C225" s="701"/>
      <c r="D225" s="703"/>
      <c r="E225" s="765"/>
      <c r="F225" s="765"/>
      <c r="G225" s="703"/>
      <c r="H225" s="703"/>
      <c r="I225" s="313"/>
      <c r="J225" s="765"/>
      <c r="K225" s="703"/>
      <c r="L225" s="701"/>
      <c r="M225" s="705"/>
      <c r="N225" s="705"/>
      <c r="O225" s="705"/>
      <c r="P225" s="718"/>
      <c r="Q225" s="719"/>
      <c r="R225" s="719"/>
      <c r="S225" s="720"/>
      <c r="T225" s="723"/>
      <c r="U225" s="724"/>
      <c r="V225" s="709"/>
    </row>
    <row r="226" spans="2:22" ht="48" x14ac:dyDescent="0.25">
      <c r="B226" s="699"/>
      <c r="C226" s="701"/>
      <c r="D226" s="703"/>
      <c r="E226" s="765"/>
      <c r="F226" s="765"/>
      <c r="G226" s="703"/>
      <c r="H226" s="703"/>
      <c r="I226" s="313" t="s">
        <v>180</v>
      </c>
      <c r="J226" s="765"/>
      <c r="K226" s="703"/>
      <c r="L226" s="701"/>
      <c r="M226" s="705"/>
      <c r="N226" s="705"/>
      <c r="O226" s="705"/>
      <c r="P226" s="738" t="s">
        <v>19</v>
      </c>
      <c r="Q226" s="738" t="s">
        <v>20</v>
      </c>
      <c r="R226" s="738" t="s">
        <v>21</v>
      </c>
      <c r="S226" s="738" t="s">
        <v>22</v>
      </c>
      <c r="T226" s="740" t="s">
        <v>23</v>
      </c>
      <c r="U226" s="740" t="s">
        <v>24</v>
      </c>
      <c r="V226" s="709"/>
    </row>
    <row r="227" spans="2:22" ht="15.75" thickBot="1" x14ac:dyDescent="0.3">
      <c r="B227" s="727"/>
      <c r="C227" s="725"/>
      <c r="D227" s="707"/>
      <c r="E227" s="766"/>
      <c r="F227" s="766"/>
      <c r="G227" s="707"/>
      <c r="H227" s="707"/>
      <c r="I227" s="314"/>
      <c r="J227" s="766"/>
      <c r="K227" s="707"/>
      <c r="L227" s="725"/>
      <c r="M227" s="696"/>
      <c r="N227" s="696"/>
      <c r="O227" s="696"/>
      <c r="P227" s="739"/>
      <c r="Q227" s="739"/>
      <c r="R227" s="739"/>
      <c r="S227" s="739"/>
      <c r="T227" s="741"/>
      <c r="U227" s="741"/>
      <c r="V227" s="710"/>
    </row>
    <row r="228" spans="2:22" ht="156" x14ac:dyDescent="0.25">
      <c r="B228" s="7">
        <v>1</v>
      </c>
      <c r="C228" s="7">
        <v>31301</v>
      </c>
      <c r="D228" s="7" t="s">
        <v>405</v>
      </c>
      <c r="E228" s="318" t="s">
        <v>489</v>
      </c>
      <c r="F228" s="319" t="s">
        <v>182</v>
      </c>
      <c r="G228" s="5">
        <v>9</v>
      </c>
      <c r="H228" s="166" t="s">
        <v>181</v>
      </c>
      <c r="I228" s="5">
        <v>287</v>
      </c>
      <c r="J228" s="393" t="s">
        <v>526</v>
      </c>
      <c r="K228" s="16">
        <v>12</v>
      </c>
      <c r="L228" s="7" t="s">
        <v>75</v>
      </c>
      <c r="M228" s="17">
        <f>SUM(N228/K228)</f>
        <v>1.0416666666666667</v>
      </c>
      <c r="N228" s="17">
        <v>12.5</v>
      </c>
      <c r="O228" s="653" t="s">
        <v>183</v>
      </c>
      <c r="P228" s="85">
        <v>0.25</v>
      </c>
      <c r="Q228" s="85">
        <v>0.25</v>
      </c>
      <c r="R228" s="85">
        <v>0.25</v>
      </c>
      <c r="S228" s="85">
        <v>0.25</v>
      </c>
      <c r="T228" s="274" t="s">
        <v>514</v>
      </c>
      <c r="U228" s="396"/>
      <c r="V228" s="651" t="s">
        <v>527</v>
      </c>
    </row>
    <row r="229" spans="2:22" x14ac:dyDescent="0.25">
      <c r="L229" s="62"/>
      <c r="N229" s="102"/>
    </row>
    <row r="230" spans="2:22" x14ac:dyDescent="0.25">
      <c r="L230" s="62"/>
      <c r="N230" s="102"/>
    </row>
    <row r="231" spans="2:22" x14ac:dyDescent="0.25">
      <c r="L231" s="62"/>
      <c r="N231" s="350"/>
    </row>
    <row r="232" spans="2:22" x14ac:dyDescent="0.25">
      <c r="L232" s="62"/>
      <c r="N232" s="350">
        <f>SUM(N228:N231)</f>
        <v>12.5</v>
      </c>
    </row>
    <row r="233" spans="2:22" x14ac:dyDescent="0.25">
      <c r="L233" s="62"/>
      <c r="N233" s="350"/>
    </row>
    <row r="234" spans="2:22" x14ac:dyDescent="0.25">
      <c r="L234" s="62"/>
      <c r="N234" s="350"/>
    </row>
    <row r="235" spans="2:22" x14ac:dyDescent="0.25">
      <c r="L235" s="62"/>
      <c r="N235" s="350"/>
    </row>
    <row r="236" spans="2:22" x14ac:dyDescent="0.25">
      <c r="L236" s="62"/>
      <c r="N236" s="350"/>
    </row>
    <row r="237" spans="2:22" x14ac:dyDescent="0.25">
      <c r="L237" s="62"/>
      <c r="N237" s="350"/>
    </row>
    <row r="238" spans="2:22" x14ac:dyDescent="0.25">
      <c r="L238" s="62"/>
      <c r="N238" s="350"/>
    </row>
    <row r="239" spans="2:22" x14ac:dyDescent="0.25">
      <c r="L239" s="62"/>
      <c r="N239" s="350"/>
    </row>
    <row r="240" spans="2:22" x14ac:dyDescent="0.25">
      <c r="L240" s="62"/>
      <c r="N240" s="350"/>
    </row>
    <row r="241" spans="2:22" x14ac:dyDescent="0.25">
      <c r="L241" s="62"/>
      <c r="N241" s="350"/>
    </row>
    <row r="242" spans="2:22" x14ac:dyDescent="0.25">
      <c r="L242" s="62"/>
      <c r="N242" s="350"/>
    </row>
    <row r="243" spans="2:22" x14ac:dyDescent="0.25">
      <c r="L243" s="62"/>
      <c r="N243" s="350"/>
    </row>
    <row r="244" spans="2:22" x14ac:dyDescent="0.25">
      <c r="L244" s="62"/>
      <c r="N244" s="350"/>
    </row>
    <row r="245" spans="2:22" x14ac:dyDescent="0.25">
      <c r="L245" s="62"/>
      <c r="N245" s="350"/>
    </row>
    <row r="246" spans="2:22" x14ac:dyDescent="0.25">
      <c r="L246" s="62"/>
      <c r="N246" s="350"/>
    </row>
    <row r="247" spans="2:22" x14ac:dyDescent="0.25">
      <c r="L247" s="62"/>
      <c r="N247" s="350"/>
    </row>
    <row r="248" spans="2:22" x14ac:dyDescent="0.25">
      <c r="L248" s="62"/>
      <c r="N248" s="350"/>
    </row>
    <row r="249" spans="2:22" x14ac:dyDescent="0.25">
      <c r="L249" s="62"/>
      <c r="N249" s="349"/>
    </row>
    <row r="250" spans="2:22" x14ac:dyDescent="0.25">
      <c r="L250" s="62"/>
      <c r="N250" s="349"/>
    </row>
    <row r="251" spans="2:22" x14ac:dyDescent="0.25">
      <c r="L251" s="62"/>
      <c r="N251" s="349"/>
    </row>
    <row r="252" spans="2:22" x14ac:dyDescent="0.25">
      <c r="L252" s="62"/>
      <c r="N252" s="349"/>
    </row>
    <row r="253" spans="2:22" x14ac:dyDescent="0.25">
      <c r="L253" s="62"/>
    </row>
    <row r="254" spans="2:22" x14ac:dyDescent="0.25">
      <c r="L254" s="62"/>
    </row>
    <row r="255" spans="2:22" x14ac:dyDescent="0.25">
      <c r="B255" s="706" t="s">
        <v>0</v>
      </c>
      <c r="C255" s="706"/>
      <c r="D255" s="706"/>
      <c r="E255" s="706"/>
      <c r="F255" s="706"/>
      <c r="G255" s="706"/>
      <c r="H255" s="706"/>
      <c r="I255" s="706"/>
      <c r="J255" s="706"/>
      <c r="K255" s="706"/>
      <c r="L255" s="706"/>
      <c r="M255" s="706"/>
      <c r="N255" s="706"/>
      <c r="O255" s="706"/>
      <c r="P255" s="706"/>
      <c r="Q255" s="706"/>
      <c r="R255" s="706"/>
      <c r="S255" s="706"/>
      <c r="T255" s="706"/>
      <c r="U255" s="706"/>
      <c r="V255" s="706"/>
    </row>
    <row r="256" spans="2:22" x14ac:dyDescent="0.25">
      <c r="B256" s="713" t="s">
        <v>1</v>
      </c>
      <c r="C256" s="713"/>
      <c r="D256" s="713"/>
      <c r="E256" s="713"/>
      <c r="F256" s="713"/>
      <c r="G256" s="713"/>
      <c r="H256" s="713"/>
      <c r="I256" s="713"/>
      <c r="J256" s="713"/>
      <c r="K256" s="713"/>
      <c r="L256" s="713"/>
      <c r="M256" s="713"/>
      <c r="N256" s="713"/>
      <c r="O256" s="713"/>
      <c r="P256" s="713"/>
      <c r="Q256" s="713"/>
      <c r="R256" s="713"/>
      <c r="S256" s="713"/>
      <c r="T256" s="713"/>
      <c r="U256" s="713"/>
      <c r="V256" s="713"/>
    </row>
    <row r="257" spans="2:22" x14ac:dyDescent="0.25">
      <c r="B257" s="713" t="s">
        <v>2</v>
      </c>
      <c r="C257" s="713"/>
      <c r="D257" s="713"/>
      <c r="E257" s="713"/>
      <c r="F257" s="713"/>
      <c r="G257" s="713"/>
      <c r="H257" s="713"/>
      <c r="I257" s="713"/>
      <c r="J257" s="713"/>
      <c r="K257" s="713"/>
      <c r="L257" s="713"/>
      <c r="M257" s="713"/>
      <c r="N257" s="713"/>
      <c r="O257" s="713"/>
      <c r="P257" s="713"/>
      <c r="Q257" s="713"/>
      <c r="R257" s="713"/>
      <c r="S257" s="713"/>
      <c r="T257" s="713"/>
      <c r="U257" s="713"/>
      <c r="V257" s="713"/>
    </row>
    <row r="258" spans="2:22" x14ac:dyDescent="0.25">
      <c r="B258" s="713" t="s">
        <v>3</v>
      </c>
      <c r="C258" s="713"/>
      <c r="D258" s="713"/>
      <c r="E258" s="713"/>
      <c r="F258" s="713"/>
      <c r="G258" s="713"/>
      <c r="H258" s="713"/>
      <c r="I258" s="713"/>
      <c r="J258" s="713"/>
      <c r="K258" s="713"/>
      <c r="L258" s="713"/>
      <c r="M258" s="713"/>
      <c r="N258" s="713"/>
      <c r="O258" s="713"/>
      <c r="P258" s="713"/>
      <c r="Q258" s="713"/>
      <c r="R258" s="713"/>
      <c r="S258" s="713"/>
      <c r="T258" s="713"/>
      <c r="U258" s="713"/>
      <c r="V258" s="713"/>
    </row>
    <row r="259" spans="2:22" x14ac:dyDescent="0.25">
      <c r="B259" s="713" t="s">
        <v>494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3"/>
      <c r="P259" s="713"/>
      <c r="Q259" s="713"/>
      <c r="R259" s="713"/>
      <c r="S259" s="713"/>
      <c r="T259" s="713"/>
      <c r="U259" s="713"/>
      <c r="V259" s="713"/>
    </row>
    <row r="260" spans="2:22" x14ac:dyDescent="0.25">
      <c r="B260" s="714" t="s">
        <v>4</v>
      </c>
      <c r="C260" s="714"/>
      <c r="D260" s="714"/>
      <c r="E260" s="714"/>
      <c r="F260" s="714"/>
      <c r="G260" s="714"/>
      <c r="H260" s="714"/>
      <c r="I260" s="714"/>
      <c r="J260" s="714"/>
      <c r="K260" s="714"/>
      <c r="L260" s="714"/>
      <c r="M260" s="714"/>
      <c r="N260" s="714"/>
      <c r="O260" s="714"/>
      <c r="P260" s="714"/>
      <c r="Q260" s="714"/>
      <c r="R260" s="714"/>
      <c r="S260" s="714"/>
      <c r="T260" s="714"/>
      <c r="U260" s="714"/>
      <c r="V260" s="714"/>
    </row>
    <row r="261" spans="2:22" x14ac:dyDescent="0.25">
      <c r="B261" s="737" t="s">
        <v>88</v>
      </c>
      <c r="C261" s="737"/>
      <c r="D261" s="737"/>
      <c r="E261" s="737"/>
      <c r="F261" s="737"/>
      <c r="G261" s="737"/>
      <c r="H261" s="737"/>
      <c r="I261" s="737"/>
      <c r="J261" s="737"/>
      <c r="K261" s="737"/>
      <c r="L261" s="737"/>
      <c r="M261" s="737"/>
      <c r="N261" s="737"/>
      <c r="O261" s="737"/>
      <c r="P261" s="737"/>
      <c r="Q261" s="737"/>
      <c r="R261" s="737"/>
      <c r="S261" s="737"/>
      <c r="T261" s="737"/>
      <c r="U261" s="737"/>
      <c r="V261" s="737"/>
    </row>
    <row r="262" spans="2:22" ht="18.75" thickBot="1" x14ac:dyDescent="0.3">
      <c r="B262" s="2"/>
      <c r="C262" s="2"/>
      <c r="D262" s="3"/>
      <c r="E262" s="3"/>
      <c r="F262" s="3"/>
      <c r="G262" s="3"/>
      <c r="H262" s="3"/>
      <c r="I262" s="3"/>
      <c r="J262" s="3"/>
      <c r="K262" s="3"/>
      <c r="L262" s="4"/>
      <c r="M262" s="3"/>
      <c r="N262" s="3"/>
      <c r="O262" s="3"/>
      <c r="P262" s="3"/>
      <c r="Q262" s="3"/>
      <c r="R262" s="3"/>
      <c r="S262" s="3"/>
      <c r="T262" s="2"/>
      <c r="U262" s="2"/>
      <c r="V262" s="2"/>
    </row>
    <row r="263" spans="2:22" ht="15.75" thickTop="1" x14ac:dyDescent="0.25">
      <c r="B263" s="698" t="s">
        <v>6</v>
      </c>
      <c r="C263" s="700" t="s">
        <v>7</v>
      </c>
      <c r="D263" s="702" t="s">
        <v>8</v>
      </c>
      <c r="E263" s="702" t="s">
        <v>177</v>
      </c>
      <c r="F263" s="702" t="s">
        <v>178</v>
      </c>
      <c r="G263" s="702" t="s">
        <v>9</v>
      </c>
      <c r="H263" s="702" t="s">
        <v>10</v>
      </c>
      <c r="I263" s="312"/>
      <c r="J263" s="702" t="s">
        <v>179</v>
      </c>
      <c r="K263" s="702" t="s">
        <v>11</v>
      </c>
      <c r="L263" s="700" t="s">
        <v>12</v>
      </c>
      <c r="M263" s="704" t="s">
        <v>13</v>
      </c>
      <c r="N263" s="704" t="s">
        <v>14</v>
      </c>
      <c r="O263" s="704" t="s">
        <v>15</v>
      </c>
      <c r="P263" s="715" t="s">
        <v>16</v>
      </c>
      <c r="Q263" s="716"/>
      <c r="R263" s="716"/>
      <c r="S263" s="717"/>
      <c r="T263" s="721" t="s">
        <v>17</v>
      </c>
      <c r="U263" s="722"/>
      <c r="V263" s="708" t="s">
        <v>18</v>
      </c>
    </row>
    <row r="264" spans="2:22" x14ac:dyDescent="0.25">
      <c r="B264" s="699"/>
      <c r="C264" s="701"/>
      <c r="D264" s="703"/>
      <c r="E264" s="765"/>
      <c r="F264" s="765"/>
      <c r="G264" s="703"/>
      <c r="H264" s="703"/>
      <c r="I264" s="313"/>
      <c r="J264" s="765"/>
      <c r="K264" s="703"/>
      <c r="L264" s="701"/>
      <c r="M264" s="705"/>
      <c r="N264" s="705"/>
      <c r="O264" s="705"/>
      <c r="P264" s="718"/>
      <c r="Q264" s="719"/>
      <c r="R264" s="719"/>
      <c r="S264" s="720"/>
      <c r="T264" s="723"/>
      <c r="U264" s="724"/>
      <c r="V264" s="709"/>
    </row>
    <row r="265" spans="2:22" ht="48" x14ac:dyDescent="0.25">
      <c r="B265" s="699"/>
      <c r="C265" s="701"/>
      <c r="D265" s="703"/>
      <c r="E265" s="765"/>
      <c r="F265" s="765"/>
      <c r="G265" s="703"/>
      <c r="H265" s="703"/>
      <c r="I265" s="313" t="s">
        <v>180</v>
      </c>
      <c r="J265" s="765"/>
      <c r="K265" s="703"/>
      <c r="L265" s="701"/>
      <c r="M265" s="705"/>
      <c r="N265" s="705"/>
      <c r="O265" s="705"/>
      <c r="P265" s="738" t="s">
        <v>19</v>
      </c>
      <c r="Q265" s="738" t="s">
        <v>20</v>
      </c>
      <c r="R265" s="738" t="s">
        <v>21</v>
      </c>
      <c r="S265" s="738" t="s">
        <v>22</v>
      </c>
      <c r="T265" s="740" t="s">
        <v>23</v>
      </c>
      <c r="U265" s="740" t="s">
        <v>24</v>
      </c>
      <c r="V265" s="709"/>
    </row>
    <row r="266" spans="2:22" ht="15.75" thickBot="1" x14ac:dyDescent="0.3">
      <c r="B266" s="727"/>
      <c r="C266" s="725"/>
      <c r="D266" s="707"/>
      <c r="E266" s="766"/>
      <c r="F266" s="766"/>
      <c r="G266" s="707"/>
      <c r="H266" s="707"/>
      <c r="I266" s="314"/>
      <c r="J266" s="766"/>
      <c r="K266" s="707"/>
      <c r="L266" s="725"/>
      <c r="M266" s="696"/>
      <c r="N266" s="696"/>
      <c r="O266" s="696"/>
      <c r="P266" s="739"/>
      <c r="Q266" s="739"/>
      <c r="R266" s="739"/>
      <c r="S266" s="739"/>
      <c r="T266" s="741"/>
      <c r="U266" s="741"/>
      <c r="V266" s="710"/>
    </row>
    <row r="267" spans="2:22" ht="156" x14ac:dyDescent="0.25">
      <c r="B267" s="7">
        <v>1</v>
      </c>
      <c r="C267" s="7">
        <v>31401</v>
      </c>
      <c r="D267" s="7" t="s">
        <v>409</v>
      </c>
      <c r="E267" s="318" t="s">
        <v>489</v>
      </c>
      <c r="F267" s="319" t="s">
        <v>182</v>
      </c>
      <c r="G267" s="5">
        <v>9</v>
      </c>
      <c r="H267" s="166" t="s">
        <v>181</v>
      </c>
      <c r="I267" s="5">
        <v>287</v>
      </c>
      <c r="J267" s="393" t="s">
        <v>526</v>
      </c>
      <c r="K267" s="16">
        <v>12</v>
      </c>
      <c r="L267" s="7" t="s">
        <v>75</v>
      </c>
      <c r="M267" s="606">
        <f>SUM(N267/K267)</f>
        <v>12.5</v>
      </c>
      <c r="N267" s="606">
        <v>150</v>
      </c>
      <c r="O267" s="395" t="s">
        <v>183</v>
      </c>
      <c r="P267" s="85">
        <v>0.25</v>
      </c>
      <c r="Q267" s="85">
        <v>0.25</v>
      </c>
      <c r="R267" s="85">
        <v>0.25</v>
      </c>
      <c r="S267" s="85">
        <v>0.25</v>
      </c>
      <c r="T267" s="274" t="s">
        <v>514</v>
      </c>
      <c r="U267" s="396"/>
      <c r="V267" s="651" t="s">
        <v>527</v>
      </c>
    </row>
    <row r="268" spans="2:22" x14ac:dyDescent="0.25">
      <c r="L268" s="62"/>
      <c r="N268" s="112"/>
    </row>
    <row r="269" spans="2:22" x14ac:dyDescent="0.25">
      <c r="L269" s="62"/>
      <c r="N269" s="112"/>
    </row>
    <row r="270" spans="2:22" x14ac:dyDescent="0.25">
      <c r="L270" s="62"/>
    </row>
    <row r="271" spans="2:22" x14ac:dyDescent="0.25">
      <c r="L271" s="62"/>
      <c r="N271" s="61">
        <f>SUM(N267:N270)</f>
        <v>150</v>
      </c>
    </row>
    <row r="272" spans="2:22" x14ac:dyDescent="0.25">
      <c r="L272" s="62"/>
      <c r="N272" s="63"/>
    </row>
    <row r="273" spans="2:22" x14ac:dyDescent="0.25">
      <c r="L273" s="62"/>
      <c r="N273" s="63"/>
    </row>
    <row r="274" spans="2:22" x14ac:dyDescent="0.25">
      <c r="L274" s="62"/>
      <c r="N274" s="63"/>
    </row>
    <row r="275" spans="2:22" x14ac:dyDescent="0.25">
      <c r="L275" s="62"/>
      <c r="N275" s="63"/>
    </row>
    <row r="276" spans="2:22" x14ac:dyDescent="0.25">
      <c r="B276" s="706" t="s">
        <v>0</v>
      </c>
      <c r="C276" s="706"/>
      <c r="D276" s="706"/>
      <c r="E276" s="706"/>
      <c r="F276" s="706"/>
      <c r="G276" s="706"/>
      <c r="H276" s="706"/>
      <c r="I276" s="706"/>
      <c r="J276" s="706"/>
      <c r="K276" s="706"/>
      <c r="L276" s="706"/>
      <c r="M276" s="706"/>
      <c r="N276" s="706"/>
      <c r="O276" s="706"/>
      <c r="P276" s="706"/>
      <c r="Q276" s="706"/>
      <c r="R276" s="706"/>
      <c r="S276" s="706"/>
      <c r="T276" s="706"/>
      <c r="U276" s="706"/>
      <c r="V276" s="706"/>
    </row>
    <row r="277" spans="2:22" x14ac:dyDescent="0.25">
      <c r="B277" s="713" t="s">
        <v>1</v>
      </c>
      <c r="C277" s="713"/>
      <c r="D277" s="713"/>
      <c r="E277" s="713"/>
      <c r="F277" s="713"/>
      <c r="G277" s="713"/>
      <c r="H277" s="713"/>
      <c r="I277" s="713"/>
      <c r="J277" s="713"/>
      <c r="K277" s="713"/>
      <c r="L277" s="713"/>
      <c r="M277" s="713"/>
      <c r="N277" s="713"/>
      <c r="O277" s="713"/>
      <c r="P277" s="713"/>
      <c r="Q277" s="713"/>
      <c r="R277" s="713"/>
      <c r="S277" s="713"/>
      <c r="T277" s="713"/>
      <c r="U277" s="713"/>
      <c r="V277" s="713"/>
    </row>
    <row r="278" spans="2:22" x14ac:dyDescent="0.25">
      <c r="B278" s="713" t="s">
        <v>2</v>
      </c>
      <c r="C278" s="713"/>
      <c r="D278" s="713"/>
      <c r="E278" s="713"/>
      <c r="F278" s="713"/>
      <c r="G278" s="713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  <c r="R278" s="713"/>
      <c r="S278" s="713"/>
      <c r="T278" s="713"/>
      <c r="U278" s="713"/>
      <c r="V278" s="713"/>
    </row>
    <row r="279" spans="2:22" x14ac:dyDescent="0.25">
      <c r="B279" s="713" t="s">
        <v>3</v>
      </c>
      <c r="C279" s="713"/>
      <c r="D279" s="713"/>
      <c r="E279" s="713"/>
      <c r="F279" s="713"/>
      <c r="G279" s="713"/>
      <c r="H279" s="713"/>
      <c r="I279" s="713"/>
      <c r="J279" s="713"/>
      <c r="K279" s="713"/>
      <c r="L279" s="713"/>
      <c r="M279" s="713"/>
      <c r="N279" s="713"/>
      <c r="O279" s="713"/>
      <c r="P279" s="713"/>
      <c r="Q279" s="713"/>
      <c r="R279" s="713"/>
      <c r="S279" s="713"/>
      <c r="T279" s="713"/>
      <c r="U279" s="713"/>
      <c r="V279" s="713"/>
    </row>
    <row r="280" spans="2:22" x14ac:dyDescent="0.25">
      <c r="B280" s="713" t="s">
        <v>494</v>
      </c>
      <c r="C280" s="713"/>
      <c r="D280" s="713"/>
      <c r="E280" s="713"/>
      <c r="F280" s="713"/>
      <c r="G280" s="713"/>
      <c r="H280" s="713"/>
      <c r="I280" s="713"/>
      <c r="J280" s="713"/>
      <c r="K280" s="713"/>
      <c r="L280" s="713"/>
      <c r="M280" s="713"/>
      <c r="N280" s="713"/>
      <c r="O280" s="713"/>
      <c r="P280" s="713"/>
      <c r="Q280" s="713"/>
      <c r="R280" s="713"/>
      <c r="S280" s="713"/>
      <c r="T280" s="713"/>
      <c r="U280" s="713"/>
      <c r="V280" s="713"/>
    </row>
    <row r="281" spans="2:22" x14ac:dyDescent="0.25">
      <c r="B281" s="726" t="s">
        <v>4</v>
      </c>
      <c r="C281" s="726"/>
      <c r="D281" s="726"/>
      <c r="E281" s="726"/>
      <c r="F281" s="726"/>
      <c r="G281" s="726"/>
      <c r="H281" s="726"/>
      <c r="I281" s="726"/>
      <c r="J281" s="726"/>
      <c r="K281" s="726"/>
      <c r="L281" s="726"/>
      <c r="M281" s="726"/>
      <c r="N281" s="726"/>
      <c r="O281" s="726"/>
      <c r="P281" s="726"/>
      <c r="Q281" s="726"/>
      <c r="R281" s="726"/>
      <c r="S281" s="726"/>
      <c r="T281" s="726"/>
      <c r="U281" s="726"/>
      <c r="V281" s="726"/>
    </row>
    <row r="282" spans="2:22" x14ac:dyDescent="0.25">
      <c r="B282" s="697" t="s">
        <v>91</v>
      </c>
      <c r="C282" s="697"/>
      <c r="D282" s="697"/>
      <c r="E282" s="697"/>
      <c r="F282" s="697"/>
      <c r="G282" s="697"/>
      <c r="H282" s="697"/>
      <c r="I282" s="697"/>
      <c r="J282" s="697"/>
      <c r="K282" s="697"/>
      <c r="L282" s="697"/>
      <c r="M282" s="697"/>
      <c r="N282" s="697"/>
      <c r="O282" s="697"/>
      <c r="P282" s="697"/>
      <c r="Q282" s="697"/>
      <c r="R282" s="697"/>
      <c r="S282" s="697"/>
      <c r="T282" s="697"/>
      <c r="U282" s="697"/>
      <c r="V282" s="697"/>
    </row>
    <row r="283" spans="2:22" ht="18.75" thickBot="1" x14ac:dyDescent="0.3">
      <c r="B283" s="2"/>
      <c r="C283" s="2"/>
      <c r="D283" s="3"/>
      <c r="E283" s="3"/>
      <c r="F283" s="3"/>
      <c r="G283" s="3"/>
      <c r="H283" s="3"/>
      <c r="I283" s="3"/>
      <c r="J283" s="3"/>
      <c r="K283" s="3"/>
      <c r="L283" s="4"/>
      <c r="M283" s="3"/>
      <c r="N283" s="3"/>
      <c r="O283" s="3"/>
      <c r="P283" s="3"/>
      <c r="Q283" s="3"/>
      <c r="R283" s="3"/>
      <c r="S283" s="3"/>
      <c r="T283" s="2"/>
      <c r="U283" s="2"/>
      <c r="V283" s="2"/>
    </row>
    <row r="284" spans="2:22" ht="15.75" thickTop="1" x14ac:dyDescent="0.25">
      <c r="B284" s="698" t="s">
        <v>6</v>
      </c>
      <c r="C284" s="700" t="s">
        <v>7</v>
      </c>
      <c r="D284" s="702" t="s">
        <v>8</v>
      </c>
      <c r="E284" s="702" t="s">
        <v>177</v>
      </c>
      <c r="F284" s="702" t="s">
        <v>178</v>
      </c>
      <c r="G284" s="702" t="s">
        <v>9</v>
      </c>
      <c r="H284" s="702" t="s">
        <v>10</v>
      </c>
      <c r="I284" s="312"/>
      <c r="J284" s="702" t="s">
        <v>179</v>
      </c>
      <c r="K284" s="702" t="s">
        <v>11</v>
      </c>
      <c r="L284" s="700" t="s">
        <v>12</v>
      </c>
      <c r="M284" s="704" t="s">
        <v>13</v>
      </c>
      <c r="N284" s="704" t="s">
        <v>14</v>
      </c>
      <c r="O284" s="704" t="s">
        <v>15</v>
      </c>
      <c r="P284" s="715" t="s">
        <v>16</v>
      </c>
      <c r="Q284" s="716"/>
      <c r="R284" s="716"/>
      <c r="S284" s="717"/>
      <c r="T284" s="721" t="s">
        <v>17</v>
      </c>
      <c r="U284" s="722"/>
      <c r="V284" s="708" t="s">
        <v>18</v>
      </c>
    </row>
    <row r="285" spans="2:22" x14ac:dyDescent="0.25">
      <c r="B285" s="699"/>
      <c r="C285" s="701"/>
      <c r="D285" s="703"/>
      <c r="E285" s="765"/>
      <c r="F285" s="765"/>
      <c r="G285" s="703"/>
      <c r="H285" s="703"/>
      <c r="I285" s="313"/>
      <c r="J285" s="765"/>
      <c r="K285" s="703"/>
      <c r="L285" s="701"/>
      <c r="M285" s="705"/>
      <c r="N285" s="705"/>
      <c r="O285" s="705"/>
      <c r="P285" s="718"/>
      <c r="Q285" s="719"/>
      <c r="R285" s="719"/>
      <c r="S285" s="720"/>
      <c r="T285" s="723"/>
      <c r="U285" s="724"/>
      <c r="V285" s="709"/>
    </row>
    <row r="286" spans="2:22" ht="48" x14ac:dyDescent="0.25">
      <c r="B286" s="699"/>
      <c r="C286" s="701"/>
      <c r="D286" s="703"/>
      <c r="E286" s="765"/>
      <c r="F286" s="765"/>
      <c r="G286" s="703"/>
      <c r="H286" s="703"/>
      <c r="I286" s="313" t="s">
        <v>180</v>
      </c>
      <c r="J286" s="765"/>
      <c r="K286" s="703"/>
      <c r="L286" s="701"/>
      <c r="M286" s="705"/>
      <c r="N286" s="705"/>
      <c r="O286" s="705"/>
      <c r="P286" s="738" t="s">
        <v>19</v>
      </c>
      <c r="Q286" s="738" t="s">
        <v>20</v>
      </c>
      <c r="R286" s="738" t="s">
        <v>21</v>
      </c>
      <c r="S286" s="738" t="s">
        <v>22</v>
      </c>
      <c r="T286" s="740" t="s">
        <v>23</v>
      </c>
      <c r="U286" s="740" t="s">
        <v>24</v>
      </c>
      <c r="V286" s="709"/>
    </row>
    <row r="287" spans="2:22" ht="15.75" thickBot="1" x14ac:dyDescent="0.3">
      <c r="B287" s="727"/>
      <c r="C287" s="725"/>
      <c r="D287" s="707"/>
      <c r="E287" s="766"/>
      <c r="F287" s="766"/>
      <c r="G287" s="707"/>
      <c r="H287" s="707"/>
      <c r="I287" s="314"/>
      <c r="J287" s="766"/>
      <c r="K287" s="707"/>
      <c r="L287" s="725"/>
      <c r="M287" s="696"/>
      <c r="N287" s="696"/>
      <c r="O287" s="696"/>
      <c r="P287" s="739"/>
      <c r="Q287" s="739"/>
      <c r="R287" s="739"/>
      <c r="S287" s="739"/>
      <c r="T287" s="741"/>
      <c r="U287" s="741"/>
      <c r="V287" s="710"/>
    </row>
    <row r="288" spans="2:22" ht="156" x14ac:dyDescent="0.25">
      <c r="B288" s="52">
        <v>1</v>
      </c>
      <c r="C288" s="53">
        <v>32301</v>
      </c>
      <c r="D288" s="138" t="s">
        <v>415</v>
      </c>
      <c r="E288" s="318" t="s">
        <v>489</v>
      </c>
      <c r="F288" s="319" t="s">
        <v>182</v>
      </c>
      <c r="G288" s="5">
        <v>9</v>
      </c>
      <c r="H288" s="315" t="s">
        <v>181</v>
      </c>
      <c r="I288" s="5">
        <v>287</v>
      </c>
      <c r="J288" s="682" t="s">
        <v>526</v>
      </c>
      <c r="K288" s="602">
        <f>SUM(N288/M288)</f>
        <v>37.5</v>
      </c>
      <c r="L288" s="5" t="s">
        <v>75</v>
      </c>
      <c r="M288" s="216">
        <v>2</v>
      </c>
      <c r="N288" s="159">
        <v>75</v>
      </c>
      <c r="O288" s="656" t="s">
        <v>183</v>
      </c>
      <c r="P288" s="123">
        <v>0.1</v>
      </c>
      <c r="Q288" s="123">
        <v>0.4</v>
      </c>
      <c r="R288" s="123">
        <v>0.1</v>
      </c>
      <c r="S288" s="123">
        <v>0.4</v>
      </c>
      <c r="T288" s="373"/>
      <c r="U288" s="373" t="s">
        <v>514</v>
      </c>
      <c r="V288" s="655" t="s">
        <v>527</v>
      </c>
    </row>
    <row r="289" spans="2:22" x14ac:dyDescent="0.25">
      <c r="L289" s="62"/>
      <c r="N289" s="102"/>
    </row>
    <row r="290" spans="2:22" x14ac:dyDescent="0.25">
      <c r="L290" s="62"/>
      <c r="N290" s="103"/>
    </row>
    <row r="291" spans="2:22" x14ac:dyDescent="0.25">
      <c r="L291" s="62"/>
      <c r="N291" s="103"/>
    </row>
    <row r="292" spans="2:22" x14ac:dyDescent="0.25">
      <c r="L292" s="62"/>
      <c r="N292" s="108">
        <f>SUM(N288:N291)</f>
        <v>75</v>
      </c>
    </row>
    <row r="293" spans="2:22" x14ac:dyDescent="0.25">
      <c r="L293" s="62"/>
      <c r="N293" s="103"/>
    </row>
    <row r="294" spans="2:22" x14ac:dyDescent="0.25">
      <c r="L294" s="62"/>
      <c r="N294" s="104"/>
    </row>
    <row r="295" spans="2:22" x14ac:dyDescent="0.25">
      <c r="B295" s="706" t="s">
        <v>0</v>
      </c>
      <c r="C295" s="706"/>
      <c r="D295" s="706"/>
      <c r="E295" s="706"/>
      <c r="F295" s="706"/>
      <c r="G295" s="706"/>
      <c r="H295" s="706"/>
      <c r="I295" s="706"/>
      <c r="J295" s="706"/>
      <c r="K295" s="706"/>
      <c r="L295" s="706"/>
      <c r="M295" s="706"/>
      <c r="N295" s="706"/>
      <c r="O295" s="706"/>
      <c r="P295" s="706"/>
      <c r="Q295" s="706"/>
      <c r="R295" s="706"/>
      <c r="S295" s="706"/>
      <c r="T295" s="706"/>
      <c r="U295" s="706"/>
      <c r="V295" s="706"/>
    </row>
    <row r="296" spans="2:22" x14ac:dyDescent="0.25">
      <c r="L296" s="62"/>
      <c r="N296" s="102"/>
    </row>
    <row r="297" spans="2:22" x14ac:dyDescent="0.25">
      <c r="L297" s="62"/>
      <c r="N297" s="104"/>
    </row>
    <row r="298" spans="2:22" x14ac:dyDescent="0.25">
      <c r="L298" s="62"/>
      <c r="N298" s="104"/>
    </row>
    <row r="299" spans="2:22" x14ac:dyDescent="0.25">
      <c r="L299" s="62"/>
      <c r="N299" s="104"/>
    </row>
    <row r="300" spans="2:22" x14ac:dyDescent="0.25">
      <c r="L300" s="62"/>
    </row>
    <row r="301" spans="2:22" x14ac:dyDescent="0.25">
      <c r="L301" s="62"/>
    </row>
    <row r="302" spans="2:22" x14ac:dyDescent="0.25">
      <c r="B302" s="706" t="s">
        <v>0</v>
      </c>
      <c r="C302" s="706"/>
      <c r="D302" s="706"/>
      <c r="E302" s="706"/>
      <c r="F302" s="706"/>
      <c r="G302" s="706"/>
      <c r="H302" s="706"/>
      <c r="I302" s="706"/>
      <c r="J302" s="706"/>
      <c r="K302" s="706"/>
      <c r="L302" s="706"/>
      <c r="M302" s="706"/>
      <c r="N302" s="706"/>
      <c r="O302" s="706"/>
      <c r="P302" s="706"/>
      <c r="Q302" s="706"/>
      <c r="R302" s="706"/>
      <c r="S302" s="706"/>
      <c r="T302" s="706"/>
      <c r="U302" s="706"/>
      <c r="V302" s="706"/>
    </row>
    <row r="303" spans="2:22" x14ac:dyDescent="0.25">
      <c r="B303" s="713" t="s">
        <v>1</v>
      </c>
      <c r="C303" s="713"/>
      <c r="D303" s="713"/>
      <c r="E303" s="713"/>
      <c r="F303" s="713"/>
      <c r="G303" s="713"/>
      <c r="H303" s="713"/>
      <c r="I303" s="713"/>
      <c r="J303" s="713"/>
      <c r="K303" s="713"/>
      <c r="L303" s="713"/>
      <c r="M303" s="713"/>
      <c r="N303" s="713"/>
      <c r="O303" s="713"/>
      <c r="P303" s="713"/>
      <c r="Q303" s="713"/>
      <c r="R303" s="713"/>
      <c r="S303" s="713"/>
      <c r="T303" s="713"/>
      <c r="U303" s="713"/>
      <c r="V303" s="713"/>
    </row>
    <row r="304" spans="2:22" x14ac:dyDescent="0.25">
      <c r="B304" s="713" t="s">
        <v>2</v>
      </c>
      <c r="C304" s="713"/>
      <c r="D304" s="713"/>
      <c r="E304" s="713"/>
      <c r="F304" s="713"/>
      <c r="G304" s="713"/>
      <c r="H304" s="713"/>
      <c r="I304" s="713"/>
      <c r="J304" s="713"/>
      <c r="K304" s="713"/>
      <c r="L304" s="713"/>
      <c r="M304" s="713"/>
      <c r="N304" s="713"/>
      <c r="O304" s="713"/>
      <c r="P304" s="713"/>
      <c r="Q304" s="713"/>
      <c r="R304" s="713"/>
      <c r="S304" s="713"/>
      <c r="T304" s="713"/>
      <c r="U304" s="713"/>
      <c r="V304" s="713"/>
    </row>
    <row r="305" spans="2:22" x14ac:dyDescent="0.25">
      <c r="B305" s="713" t="s">
        <v>3</v>
      </c>
      <c r="C305" s="713"/>
      <c r="D305" s="713"/>
      <c r="E305" s="713"/>
      <c r="F305" s="713"/>
      <c r="G305" s="713"/>
      <c r="H305" s="713"/>
      <c r="I305" s="713"/>
      <c r="J305" s="713"/>
      <c r="K305" s="713"/>
      <c r="L305" s="713"/>
      <c r="M305" s="713"/>
      <c r="N305" s="713"/>
      <c r="O305" s="713"/>
      <c r="P305" s="713"/>
      <c r="Q305" s="713"/>
      <c r="R305" s="713"/>
      <c r="S305" s="713"/>
      <c r="T305" s="713"/>
      <c r="U305" s="713"/>
      <c r="V305" s="713"/>
    </row>
    <row r="306" spans="2:22" x14ac:dyDescent="0.25">
      <c r="B306" s="713" t="s">
        <v>494</v>
      </c>
      <c r="C306" s="713"/>
      <c r="D306" s="713"/>
      <c r="E306" s="713"/>
      <c r="F306" s="713"/>
      <c r="G306" s="713"/>
      <c r="H306" s="713"/>
      <c r="I306" s="713"/>
      <c r="J306" s="713"/>
      <c r="K306" s="713"/>
      <c r="L306" s="713"/>
      <c r="M306" s="713"/>
      <c r="N306" s="713"/>
      <c r="O306" s="713"/>
      <c r="P306" s="713"/>
      <c r="Q306" s="713"/>
      <c r="R306" s="713"/>
      <c r="S306" s="713"/>
      <c r="T306" s="713"/>
      <c r="U306" s="713"/>
      <c r="V306" s="713"/>
    </row>
    <row r="307" spans="2:22" x14ac:dyDescent="0.25">
      <c r="B307" s="714" t="s">
        <v>4</v>
      </c>
      <c r="C307" s="714"/>
      <c r="D307" s="714"/>
      <c r="E307" s="714"/>
      <c r="F307" s="714"/>
      <c r="G307" s="714"/>
      <c r="H307" s="714"/>
      <c r="I307" s="714"/>
      <c r="J307" s="714"/>
      <c r="K307" s="714"/>
      <c r="L307" s="714"/>
      <c r="M307" s="714"/>
      <c r="N307" s="714"/>
      <c r="O307" s="714"/>
      <c r="P307" s="714"/>
      <c r="Q307" s="714"/>
      <c r="R307" s="714"/>
      <c r="S307" s="714"/>
      <c r="T307" s="714"/>
      <c r="U307" s="714"/>
      <c r="V307" s="714"/>
    </row>
    <row r="308" spans="2:22" x14ac:dyDescent="0.25">
      <c r="B308" s="737" t="s">
        <v>94</v>
      </c>
      <c r="C308" s="737"/>
      <c r="D308" s="737"/>
      <c r="E308" s="737"/>
      <c r="F308" s="737"/>
      <c r="G308" s="737"/>
      <c r="H308" s="737"/>
      <c r="I308" s="737"/>
      <c r="J308" s="737"/>
      <c r="K308" s="737"/>
      <c r="L308" s="737"/>
      <c r="M308" s="737"/>
      <c r="N308" s="737"/>
      <c r="O308" s="737"/>
      <c r="P308" s="737"/>
      <c r="Q308" s="737"/>
      <c r="R308" s="737"/>
      <c r="S308" s="737"/>
      <c r="T308" s="737"/>
      <c r="U308" s="737"/>
      <c r="V308" s="737"/>
    </row>
    <row r="309" spans="2:22" ht="18.75" thickBot="1" x14ac:dyDescent="0.3">
      <c r="B309" s="2"/>
      <c r="C309" s="2"/>
      <c r="D309" s="3"/>
      <c r="E309" s="3"/>
      <c r="F309" s="3"/>
      <c r="G309" s="3"/>
      <c r="H309" s="3"/>
      <c r="I309" s="3"/>
      <c r="J309" s="3"/>
      <c r="K309" s="3"/>
      <c r="L309" s="4"/>
      <c r="M309" s="3"/>
      <c r="N309" s="3"/>
      <c r="O309" s="3"/>
      <c r="P309" s="3"/>
      <c r="Q309" s="3"/>
      <c r="R309" s="3"/>
      <c r="S309" s="3"/>
      <c r="T309" s="2"/>
      <c r="U309" s="2"/>
      <c r="V309" s="2"/>
    </row>
    <row r="310" spans="2:22" ht="15.75" thickTop="1" x14ac:dyDescent="0.25">
      <c r="B310" s="698" t="s">
        <v>6</v>
      </c>
      <c r="C310" s="700" t="s">
        <v>7</v>
      </c>
      <c r="D310" s="702" t="s">
        <v>8</v>
      </c>
      <c r="E310" s="702" t="s">
        <v>177</v>
      </c>
      <c r="F310" s="702" t="s">
        <v>178</v>
      </c>
      <c r="G310" s="702" t="s">
        <v>9</v>
      </c>
      <c r="H310" s="702" t="s">
        <v>10</v>
      </c>
      <c r="I310" s="312"/>
      <c r="J310" s="702" t="s">
        <v>179</v>
      </c>
      <c r="K310" s="702" t="s">
        <v>11</v>
      </c>
      <c r="L310" s="700" t="s">
        <v>12</v>
      </c>
      <c r="M310" s="704" t="s">
        <v>13</v>
      </c>
      <c r="N310" s="704" t="s">
        <v>14</v>
      </c>
      <c r="O310" s="704" t="s">
        <v>15</v>
      </c>
      <c r="P310" s="715" t="s">
        <v>16</v>
      </c>
      <c r="Q310" s="716"/>
      <c r="R310" s="716"/>
      <c r="S310" s="717"/>
      <c r="T310" s="721" t="s">
        <v>17</v>
      </c>
      <c r="U310" s="722"/>
      <c r="V310" s="708" t="s">
        <v>18</v>
      </c>
    </row>
    <row r="311" spans="2:22" x14ac:dyDescent="0.25">
      <c r="B311" s="699"/>
      <c r="C311" s="701"/>
      <c r="D311" s="703"/>
      <c r="E311" s="765"/>
      <c r="F311" s="765"/>
      <c r="G311" s="703"/>
      <c r="H311" s="703"/>
      <c r="I311" s="313"/>
      <c r="J311" s="765"/>
      <c r="K311" s="703"/>
      <c r="L311" s="701"/>
      <c r="M311" s="705"/>
      <c r="N311" s="705"/>
      <c r="O311" s="705"/>
      <c r="P311" s="718"/>
      <c r="Q311" s="719"/>
      <c r="R311" s="719"/>
      <c r="S311" s="720"/>
      <c r="T311" s="723"/>
      <c r="U311" s="724"/>
      <c r="V311" s="709"/>
    </row>
    <row r="312" spans="2:22" ht="48" x14ac:dyDescent="0.25">
      <c r="B312" s="699"/>
      <c r="C312" s="701"/>
      <c r="D312" s="703"/>
      <c r="E312" s="765"/>
      <c r="F312" s="765"/>
      <c r="G312" s="703"/>
      <c r="H312" s="703"/>
      <c r="I312" s="313" t="s">
        <v>180</v>
      </c>
      <c r="J312" s="765"/>
      <c r="K312" s="703"/>
      <c r="L312" s="701"/>
      <c r="M312" s="705"/>
      <c r="N312" s="705"/>
      <c r="O312" s="705"/>
      <c r="P312" s="738" t="s">
        <v>19</v>
      </c>
      <c r="Q312" s="738" t="s">
        <v>20</v>
      </c>
      <c r="R312" s="738" t="s">
        <v>21</v>
      </c>
      <c r="S312" s="738" t="s">
        <v>22</v>
      </c>
      <c r="T312" s="740" t="s">
        <v>23</v>
      </c>
      <c r="U312" s="740" t="s">
        <v>24</v>
      </c>
      <c r="V312" s="709"/>
    </row>
    <row r="313" spans="2:22" ht="15.75" thickBot="1" x14ac:dyDescent="0.3">
      <c r="B313" s="727"/>
      <c r="C313" s="725"/>
      <c r="D313" s="707"/>
      <c r="E313" s="766"/>
      <c r="F313" s="766"/>
      <c r="G313" s="707"/>
      <c r="H313" s="707"/>
      <c r="I313" s="314"/>
      <c r="J313" s="766"/>
      <c r="K313" s="707"/>
      <c r="L313" s="725"/>
      <c r="M313" s="705"/>
      <c r="N313" s="696"/>
      <c r="O313" s="696"/>
      <c r="P313" s="739"/>
      <c r="Q313" s="739"/>
      <c r="R313" s="739"/>
      <c r="S313" s="739"/>
      <c r="T313" s="741"/>
      <c r="U313" s="741"/>
      <c r="V313" s="710"/>
    </row>
    <row r="314" spans="2:22" ht="156" x14ac:dyDescent="0.25">
      <c r="B314" s="52">
        <v>1</v>
      </c>
      <c r="C314" s="16">
        <v>33801</v>
      </c>
      <c r="D314" s="7" t="s">
        <v>421</v>
      </c>
      <c r="E314" s="318" t="s">
        <v>489</v>
      </c>
      <c r="F314" s="319" t="s">
        <v>182</v>
      </c>
      <c r="G314" s="5">
        <v>9</v>
      </c>
      <c r="H314" s="5" t="s">
        <v>181</v>
      </c>
      <c r="I314" s="5">
        <v>287</v>
      </c>
      <c r="J314" s="320" t="s">
        <v>526</v>
      </c>
      <c r="K314" s="16">
        <v>12</v>
      </c>
      <c r="L314" s="7" t="s">
        <v>75</v>
      </c>
      <c r="M314" s="607">
        <v>25</v>
      </c>
      <c r="N314" s="606">
        <v>25</v>
      </c>
      <c r="O314" s="775" t="s">
        <v>183</v>
      </c>
      <c r="P314" s="86">
        <v>0.25</v>
      </c>
      <c r="Q314" s="86">
        <v>0.25</v>
      </c>
      <c r="R314" s="86">
        <v>0.25</v>
      </c>
      <c r="S314" s="86">
        <v>0.25</v>
      </c>
      <c r="T314" s="351" t="s">
        <v>514</v>
      </c>
      <c r="U314" s="351"/>
      <c r="V314" s="773" t="s">
        <v>527</v>
      </c>
    </row>
    <row r="315" spans="2:22" ht="48.75" thickBot="1" x14ac:dyDescent="0.3">
      <c r="B315" s="244">
        <v>2</v>
      </c>
      <c r="C315" s="230">
        <v>33801</v>
      </c>
      <c r="D315" s="176" t="s">
        <v>422</v>
      </c>
      <c r="E315" s="318" t="s">
        <v>489</v>
      </c>
      <c r="F315" s="319" t="s">
        <v>182</v>
      </c>
      <c r="G315" s="5">
        <v>9</v>
      </c>
      <c r="H315" s="7" t="s">
        <v>181</v>
      </c>
      <c r="I315" s="5">
        <v>287</v>
      </c>
      <c r="J315" s="323" t="s">
        <v>182</v>
      </c>
      <c r="K315" s="16">
        <v>12</v>
      </c>
      <c r="L315" s="7" t="s">
        <v>75</v>
      </c>
      <c r="M315" s="606">
        <v>25</v>
      </c>
      <c r="N315" s="606">
        <v>25</v>
      </c>
      <c r="O315" s="776"/>
      <c r="P315" s="100">
        <v>0.25</v>
      </c>
      <c r="Q315" s="100">
        <v>0.25</v>
      </c>
      <c r="R315" s="100">
        <v>0.25</v>
      </c>
      <c r="S315" s="100">
        <v>0.25</v>
      </c>
      <c r="T315" s="376" t="s">
        <v>514</v>
      </c>
      <c r="U315" s="376"/>
      <c r="V315" s="774"/>
    </row>
    <row r="316" spans="2:22" ht="15.75" thickTop="1" x14ac:dyDescent="0.25">
      <c r="L316" s="62"/>
      <c r="N316" s="61"/>
      <c r="V316" s="372"/>
    </row>
    <row r="317" spans="2:22" x14ac:dyDescent="0.25">
      <c r="L317" s="62"/>
      <c r="N317" s="102"/>
    </row>
    <row r="318" spans="2:22" x14ac:dyDescent="0.25">
      <c r="L318" s="62"/>
    </row>
    <row r="319" spans="2:22" x14ac:dyDescent="0.25">
      <c r="L319" s="62"/>
      <c r="N319" s="61">
        <f>SUM(N314:N318)</f>
        <v>50</v>
      </c>
    </row>
    <row r="320" spans="2:22" x14ac:dyDescent="0.25">
      <c r="L320" s="62"/>
    </row>
    <row r="321" spans="2:22" x14ac:dyDescent="0.25">
      <c r="L321" s="62"/>
    </row>
    <row r="322" spans="2:22" x14ac:dyDescent="0.25">
      <c r="L322" s="62"/>
    </row>
    <row r="323" spans="2:22" x14ac:dyDescent="0.25">
      <c r="L323" s="62"/>
    </row>
    <row r="324" spans="2:22" x14ac:dyDescent="0.25">
      <c r="L324" s="62"/>
    </row>
    <row r="325" spans="2:22" x14ac:dyDescent="0.25">
      <c r="L325" s="62"/>
    </row>
    <row r="326" spans="2:22" x14ac:dyDescent="0.25">
      <c r="L326" s="62"/>
    </row>
    <row r="327" spans="2:22" x14ac:dyDescent="0.25">
      <c r="B327" s="706" t="s">
        <v>0</v>
      </c>
      <c r="C327" s="706"/>
      <c r="D327" s="706"/>
      <c r="E327" s="706"/>
      <c r="F327" s="706"/>
      <c r="G327" s="706"/>
      <c r="H327" s="706"/>
      <c r="I327" s="706"/>
      <c r="J327" s="706"/>
      <c r="K327" s="706"/>
      <c r="L327" s="706"/>
      <c r="M327" s="706"/>
      <c r="N327" s="706"/>
      <c r="O327" s="706"/>
      <c r="P327" s="706"/>
      <c r="Q327" s="706"/>
      <c r="R327" s="706"/>
      <c r="S327" s="706"/>
      <c r="T327" s="706"/>
      <c r="U327" s="706"/>
      <c r="V327" s="706"/>
    </row>
    <row r="328" spans="2:22" x14ac:dyDescent="0.25">
      <c r="B328" s="713" t="s">
        <v>1</v>
      </c>
      <c r="C328" s="713"/>
      <c r="D328" s="713"/>
      <c r="E328" s="713"/>
      <c r="F328" s="713"/>
      <c r="G328" s="713"/>
      <c r="H328" s="713"/>
      <c r="I328" s="713"/>
      <c r="J328" s="713"/>
      <c r="K328" s="713"/>
      <c r="L328" s="713"/>
      <c r="M328" s="713"/>
      <c r="N328" s="713"/>
      <c r="O328" s="713"/>
      <c r="P328" s="713"/>
      <c r="Q328" s="713"/>
      <c r="R328" s="713"/>
      <c r="S328" s="713"/>
      <c r="T328" s="713"/>
      <c r="U328" s="713"/>
      <c r="V328" s="713"/>
    </row>
    <row r="329" spans="2:22" x14ac:dyDescent="0.25">
      <c r="B329" s="713" t="s">
        <v>2</v>
      </c>
      <c r="C329" s="713"/>
      <c r="D329" s="713"/>
      <c r="E329" s="713"/>
      <c r="F329" s="713"/>
      <c r="G329" s="713"/>
      <c r="H329" s="713"/>
      <c r="I329" s="713"/>
      <c r="J329" s="713"/>
      <c r="K329" s="713"/>
      <c r="L329" s="713"/>
      <c r="M329" s="713"/>
      <c r="N329" s="713"/>
      <c r="O329" s="713"/>
      <c r="P329" s="713"/>
      <c r="Q329" s="713"/>
      <c r="R329" s="713"/>
      <c r="S329" s="713"/>
      <c r="T329" s="713"/>
      <c r="U329" s="713"/>
      <c r="V329" s="713"/>
    </row>
    <row r="330" spans="2:22" x14ac:dyDescent="0.25">
      <c r="B330" s="713" t="s">
        <v>3</v>
      </c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  <c r="V330" s="713"/>
    </row>
    <row r="331" spans="2:22" x14ac:dyDescent="0.25">
      <c r="B331" s="713" t="s">
        <v>494</v>
      </c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  <c r="V331" s="713"/>
    </row>
    <row r="332" spans="2:22" x14ac:dyDescent="0.25">
      <c r="B332" s="726" t="s">
        <v>4</v>
      </c>
      <c r="C332" s="726"/>
      <c r="D332" s="726"/>
      <c r="E332" s="726"/>
      <c r="F332" s="726"/>
      <c r="G332" s="726"/>
      <c r="H332" s="726"/>
      <c r="I332" s="726"/>
      <c r="J332" s="726"/>
      <c r="K332" s="726"/>
      <c r="L332" s="726"/>
      <c r="M332" s="726"/>
      <c r="N332" s="726"/>
      <c r="O332" s="726"/>
      <c r="P332" s="726"/>
      <c r="Q332" s="726"/>
      <c r="R332" s="726"/>
      <c r="S332" s="726"/>
      <c r="T332" s="726"/>
      <c r="U332" s="726"/>
      <c r="V332" s="726"/>
    </row>
    <row r="333" spans="2:22" x14ac:dyDescent="0.25">
      <c r="B333" s="697" t="s">
        <v>101</v>
      </c>
      <c r="C333" s="697"/>
      <c r="D333" s="697"/>
      <c r="E333" s="697"/>
      <c r="F333" s="697"/>
      <c r="G333" s="697"/>
      <c r="H333" s="697"/>
      <c r="I333" s="697"/>
      <c r="J333" s="697"/>
      <c r="K333" s="697"/>
      <c r="L333" s="697"/>
      <c r="M333" s="697"/>
      <c r="N333" s="697"/>
      <c r="O333" s="697"/>
      <c r="P333" s="697"/>
      <c r="Q333" s="697"/>
      <c r="R333" s="697"/>
      <c r="S333" s="697"/>
      <c r="T333" s="697"/>
      <c r="U333" s="697"/>
      <c r="V333" s="697"/>
    </row>
    <row r="334" spans="2:22" ht="18.75" thickBot="1" x14ac:dyDescent="0.3">
      <c r="B334" s="2"/>
      <c r="C334" s="2"/>
      <c r="D334" s="3"/>
      <c r="E334" s="3"/>
      <c r="F334" s="3"/>
      <c r="G334" s="3"/>
      <c r="H334" s="3"/>
      <c r="I334" s="3"/>
      <c r="J334" s="3"/>
      <c r="K334" s="3"/>
      <c r="L334" s="4"/>
      <c r="M334" s="3"/>
      <c r="N334" s="3"/>
      <c r="O334" s="3"/>
      <c r="P334" s="3"/>
      <c r="Q334" s="3"/>
      <c r="R334" s="3"/>
      <c r="S334" s="3"/>
      <c r="T334" s="2"/>
      <c r="U334" s="2"/>
      <c r="V334" s="2"/>
    </row>
    <row r="335" spans="2:22" ht="15.75" thickTop="1" x14ac:dyDescent="0.25">
      <c r="B335" s="698" t="s">
        <v>6</v>
      </c>
      <c r="C335" s="700" t="s">
        <v>7</v>
      </c>
      <c r="D335" s="702" t="s">
        <v>8</v>
      </c>
      <c r="E335" s="702" t="s">
        <v>177</v>
      </c>
      <c r="F335" s="702" t="s">
        <v>178</v>
      </c>
      <c r="G335" s="702" t="s">
        <v>9</v>
      </c>
      <c r="H335" s="702" t="s">
        <v>10</v>
      </c>
      <c r="I335" s="312"/>
      <c r="J335" s="702" t="s">
        <v>179</v>
      </c>
      <c r="K335" s="702" t="s">
        <v>11</v>
      </c>
      <c r="L335" s="700" t="s">
        <v>12</v>
      </c>
      <c r="M335" s="704" t="s">
        <v>13</v>
      </c>
      <c r="N335" s="704" t="s">
        <v>14</v>
      </c>
      <c r="O335" s="704" t="s">
        <v>15</v>
      </c>
      <c r="P335" s="715" t="s">
        <v>16</v>
      </c>
      <c r="Q335" s="716"/>
      <c r="R335" s="716"/>
      <c r="S335" s="717"/>
      <c r="T335" s="721" t="s">
        <v>17</v>
      </c>
      <c r="U335" s="722"/>
      <c r="V335" s="708" t="s">
        <v>18</v>
      </c>
    </row>
    <row r="336" spans="2:22" x14ac:dyDescent="0.25">
      <c r="B336" s="699"/>
      <c r="C336" s="701"/>
      <c r="D336" s="703"/>
      <c r="E336" s="765"/>
      <c r="F336" s="765"/>
      <c r="G336" s="703"/>
      <c r="H336" s="703"/>
      <c r="I336" s="313"/>
      <c r="J336" s="765"/>
      <c r="K336" s="703"/>
      <c r="L336" s="701"/>
      <c r="M336" s="705"/>
      <c r="N336" s="705"/>
      <c r="O336" s="705"/>
      <c r="P336" s="718"/>
      <c r="Q336" s="719"/>
      <c r="R336" s="719"/>
      <c r="S336" s="720"/>
      <c r="T336" s="723"/>
      <c r="U336" s="724"/>
      <c r="V336" s="709"/>
    </row>
    <row r="337" spans="2:22" ht="48" x14ac:dyDescent="0.25">
      <c r="B337" s="699"/>
      <c r="C337" s="701"/>
      <c r="D337" s="703"/>
      <c r="E337" s="765"/>
      <c r="F337" s="765"/>
      <c r="G337" s="703"/>
      <c r="H337" s="703"/>
      <c r="I337" s="313" t="s">
        <v>180</v>
      </c>
      <c r="J337" s="765"/>
      <c r="K337" s="703"/>
      <c r="L337" s="701"/>
      <c r="M337" s="705"/>
      <c r="N337" s="705"/>
      <c r="O337" s="705"/>
      <c r="P337" s="711" t="s">
        <v>19</v>
      </c>
      <c r="Q337" s="711" t="s">
        <v>20</v>
      </c>
      <c r="R337" s="711" t="s">
        <v>21</v>
      </c>
      <c r="S337" s="711" t="s">
        <v>22</v>
      </c>
      <c r="T337" s="695" t="s">
        <v>23</v>
      </c>
      <c r="U337" s="695" t="s">
        <v>24</v>
      </c>
      <c r="V337" s="709"/>
    </row>
    <row r="338" spans="2:22" ht="15.75" thickBot="1" x14ac:dyDescent="0.3">
      <c r="B338" s="727"/>
      <c r="C338" s="725"/>
      <c r="D338" s="707"/>
      <c r="E338" s="766"/>
      <c r="F338" s="766"/>
      <c r="G338" s="707"/>
      <c r="H338" s="707"/>
      <c r="I338" s="314"/>
      <c r="J338" s="766"/>
      <c r="K338" s="707"/>
      <c r="L338" s="725"/>
      <c r="M338" s="696"/>
      <c r="N338" s="696"/>
      <c r="O338" s="696"/>
      <c r="P338" s="712"/>
      <c r="Q338" s="712"/>
      <c r="R338" s="712"/>
      <c r="S338" s="712"/>
      <c r="T338" s="696"/>
      <c r="U338" s="696"/>
      <c r="V338" s="710"/>
    </row>
    <row r="339" spans="2:22" ht="156.75" thickBot="1" x14ac:dyDescent="0.3">
      <c r="B339" s="378">
        <v>1</v>
      </c>
      <c r="C339" s="342">
        <v>35101</v>
      </c>
      <c r="D339" s="379" t="s">
        <v>433</v>
      </c>
      <c r="E339" s="318" t="s">
        <v>489</v>
      </c>
      <c r="F339" s="319" t="s">
        <v>182</v>
      </c>
      <c r="G339" s="5">
        <v>9</v>
      </c>
      <c r="H339" s="164" t="s">
        <v>181</v>
      </c>
      <c r="I339" s="5">
        <v>287</v>
      </c>
      <c r="J339" s="438" t="s">
        <v>526</v>
      </c>
      <c r="K339" s="71">
        <v>12</v>
      </c>
      <c r="L339" s="170" t="s">
        <v>75</v>
      </c>
      <c r="M339" s="612">
        <f>N339/K339</f>
        <v>12.5</v>
      </c>
      <c r="N339" s="613">
        <v>150</v>
      </c>
      <c r="O339" s="380" t="s">
        <v>183</v>
      </c>
      <c r="P339" s="74">
        <v>0.25</v>
      </c>
      <c r="Q339" s="74">
        <v>0.25</v>
      </c>
      <c r="R339" s="74">
        <v>0.25</v>
      </c>
      <c r="S339" s="74">
        <v>0.25</v>
      </c>
      <c r="T339" s="381" t="s">
        <v>514</v>
      </c>
      <c r="U339" s="382"/>
      <c r="V339" s="287" t="s">
        <v>527</v>
      </c>
    </row>
    <row r="340" spans="2:22" ht="15.75" thickTop="1" x14ac:dyDescent="0.25">
      <c r="B340" s="27"/>
      <c r="C340" s="27"/>
      <c r="D340" s="77"/>
      <c r="E340" s="329"/>
      <c r="F340" s="330"/>
      <c r="G340" s="12"/>
      <c r="H340" s="12"/>
      <c r="I340" s="12"/>
      <c r="J340" s="383"/>
      <c r="K340" s="27"/>
      <c r="L340" s="12"/>
      <c r="M340" s="69"/>
      <c r="N340" s="377"/>
      <c r="O340" s="369"/>
      <c r="P340" s="79"/>
      <c r="Q340" s="79"/>
      <c r="R340" s="79"/>
      <c r="S340" s="79"/>
      <c r="T340" s="34"/>
      <c r="U340" s="27"/>
      <c r="V340" s="50"/>
    </row>
    <row r="341" spans="2:22" x14ac:dyDescent="0.25">
      <c r="L341" s="62"/>
      <c r="N341" s="61"/>
    </row>
    <row r="342" spans="2:22" x14ac:dyDescent="0.25">
      <c r="L342" s="62"/>
      <c r="N342" s="103"/>
    </row>
    <row r="343" spans="2:22" x14ac:dyDescent="0.25">
      <c r="L343" s="62"/>
      <c r="N343" s="102">
        <f>SUM(N339:N342)</f>
        <v>150</v>
      </c>
    </row>
    <row r="344" spans="2:22" x14ac:dyDescent="0.25">
      <c r="L344" s="62"/>
      <c r="N344" s="102"/>
    </row>
    <row r="345" spans="2:22" x14ac:dyDescent="0.25">
      <c r="L345" s="62"/>
    </row>
    <row r="346" spans="2:22" x14ac:dyDescent="0.25">
      <c r="L346" s="62"/>
    </row>
    <row r="347" spans="2:22" x14ac:dyDescent="0.25">
      <c r="B347" s="706" t="s">
        <v>0</v>
      </c>
      <c r="C347" s="706"/>
      <c r="D347" s="706"/>
      <c r="E347" s="706"/>
      <c r="F347" s="706"/>
      <c r="G347" s="706"/>
      <c r="H347" s="706"/>
      <c r="I347" s="706"/>
      <c r="J347" s="706"/>
      <c r="K347" s="706"/>
      <c r="L347" s="706"/>
      <c r="M347" s="706"/>
      <c r="N347" s="706"/>
      <c r="O347" s="706"/>
      <c r="P347" s="706"/>
      <c r="Q347" s="706"/>
      <c r="R347" s="706"/>
      <c r="S347" s="706"/>
      <c r="T347" s="706"/>
      <c r="U347" s="706"/>
      <c r="V347" s="706"/>
    </row>
    <row r="348" spans="2:22" x14ac:dyDescent="0.25">
      <c r="B348" s="713" t="s">
        <v>1</v>
      </c>
      <c r="C348" s="713"/>
      <c r="D348" s="713"/>
      <c r="E348" s="713"/>
      <c r="F348" s="713"/>
      <c r="G348" s="713"/>
      <c r="H348" s="713"/>
      <c r="I348" s="713"/>
      <c r="J348" s="713"/>
      <c r="K348" s="713"/>
      <c r="L348" s="713"/>
      <c r="M348" s="713"/>
      <c r="N348" s="713"/>
      <c r="O348" s="713"/>
      <c r="P348" s="713"/>
      <c r="Q348" s="713"/>
      <c r="R348" s="713"/>
      <c r="S348" s="713"/>
      <c r="T348" s="713"/>
      <c r="U348" s="713"/>
      <c r="V348" s="713"/>
    </row>
    <row r="349" spans="2:22" x14ac:dyDescent="0.25">
      <c r="B349" s="713" t="s">
        <v>2</v>
      </c>
      <c r="C349" s="713"/>
      <c r="D349" s="713"/>
      <c r="E349" s="713"/>
      <c r="F349" s="713"/>
      <c r="G349" s="713"/>
      <c r="H349" s="713"/>
      <c r="I349" s="713"/>
      <c r="J349" s="713"/>
      <c r="K349" s="713"/>
      <c r="L349" s="713"/>
      <c r="M349" s="713"/>
      <c r="N349" s="713"/>
      <c r="O349" s="713"/>
      <c r="P349" s="713"/>
      <c r="Q349" s="713"/>
      <c r="R349" s="713"/>
      <c r="S349" s="713"/>
      <c r="T349" s="713"/>
      <c r="U349" s="713"/>
      <c r="V349" s="713"/>
    </row>
    <row r="350" spans="2:22" x14ac:dyDescent="0.25">
      <c r="B350" s="713" t="s">
        <v>3</v>
      </c>
      <c r="C350" s="713"/>
      <c r="D350" s="713"/>
      <c r="E350" s="713"/>
      <c r="F350" s="713"/>
      <c r="G350" s="713"/>
      <c r="H350" s="713"/>
      <c r="I350" s="713"/>
      <c r="J350" s="713"/>
      <c r="K350" s="713"/>
      <c r="L350" s="713"/>
      <c r="M350" s="713"/>
      <c r="N350" s="713"/>
      <c r="O350" s="713"/>
      <c r="P350" s="713"/>
      <c r="Q350" s="713"/>
      <c r="R350" s="713"/>
      <c r="S350" s="713"/>
      <c r="T350" s="713"/>
      <c r="U350" s="713"/>
      <c r="V350" s="713"/>
    </row>
    <row r="351" spans="2:22" x14ac:dyDescent="0.25">
      <c r="B351" s="713" t="s">
        <v>494</v>
      </c>
      <c r="C351" s="713"/>
      <c r="D351" s="713"/>
      <c r="E351" s="713"/>
      <c r="F351" s="713"/>
      <c r="G351" s="713"/>
      <c r="H351" s="713"/>
      <c r="I351" s="713"/>
      <c r="J351" s="713"/>
      <c r="K351" s="713"/>
      <c r="L351" s="713"/>
      <c r="M351" s="713"/>
      <c r="N351" s="713"/>
      <c r="O351" s="713"/>
      <c r="P351" s="713"/>
      <c r="Q351" s="713"/>
      <c r="R351" s="713"/>
      <c r="S351" s="713"/>
      <c r="T351" s="713"/>
      <c r="U351" s="713"/>
      <c r="V351" s="713"/>
    </row>
    <row r="352" spans="2:22" x14ac:dyDescent="0.25">
      <c r="B352" s="714" t="s">
        <v>4</v>
      </c>
      <c r="C352" s="714"/>
      <c r="D352" s="714"/>
      <c r="E352" s="714"/>
      <c r="F352" s="714"/>
      <c r="G352" s="714"/>
      <c r="H352" s="714"/>
      <c r="I352" s="714"/>
      <c r="J352" s="714"/>
      <c r="K352" s="714"/>
      <c r="L352" s="714"/>
      <c r="M352" s="714"/>
      <c r="N352" s="714"/>
      <c r="O352" s="714"/>
      <c r="P352" s="714"/>
      <c r="Q352" s="714"/>
      <c r="R352" s="714"/>
      <c r="S352" s="714"/>
      <c r="T352" s="714"/>
      <c r="U352" s="714"/>
      <c r="V352" s="714"/>
    </row>
    <row r="353" spans="2:22" ht="15" customHeight="1" x14ac:dyDescent="0.25">
      <c r="B353" s="737" t="s">
        <v>108</v>
      </c>
      <c r="C353" s="737"/>
      <c r="D353" s="737"/>
      <c r="E353" s="737"/>
      <c r="F353" s="737"/>
      <c r="G353" s="737"/>
      <c r="H353" s="737"/>
      <c r="I353" s="737"/>
      <c r="J353" s="737"/>
      <c r="K353" s="737"/>
      <c r="L353" s="737"/>
      <c r="M353" s="737"/>
      <c r="N353" s="737"/>
      <c r="O353" s="737"/>
      <c r="P353" s="737"/>
      <c r="Q353" s="737"/>
      <c r="R353" s="737"/>
      <c r="S353" s="737"/>
      <c r="T353" s="737"/>
      <c r="U353" s="737"/>
      <c r="V353" s="737"/>
    </row>
    <row r="354" spans="2:22" ht="18.75" thickBot="1" x14ac:dyDescent="0.3">
      <c r="B354" s="2"/>
      <c r="C354" s="2"/>
      <c r="D354" s="3"/>
      <c r="E354" s="3"/>
      <c r="F354" s="3"/>
      <c r="G354" s="3"/>
      <c r="H354" s="3"/>
      <c r="I354" s="3"/>
      <c r="J354" s="3"/>
      <c r="K354" s="3"/>
      <c r="L354" s="4"/>
      <c r="M354" s="3"/>
      <c r="N354" s="3"/>
      <c r="O354" s="3"/>
      <c r="P354" s="3"/>
      <c r="Q354" s="3"/>
      <c r="R354" s="3"/>
      <c r="S354" s="3"/>
      <c r="T354" s="2"/>
      <c r="U354" s="2"/>
      <c r="V354" s="2"/>
    </row>
    <row r="355" spans="2:22" ht="15.75" customHeight="1" thickTop="1" x14ac:dyDescent="0.25">
      <c r="B355" s="767" t="s">
        <v>6</v>
      </c>
      <c r="C355" s="770" t="s">
        <v>7</v>
      </c>
      <c r="D355" s="702" t="s">
        <v>8</v>
      </c>
      <c r="E355" s="702" t="s">
        <v>177</v>
      </c>
      <c r="F355" s="702" t="s">
        <v>178</v>
      </c>
      <c r="G355" s="702" t="s">
        <v>9</v>
      </c>
      <c r="H355" s="702" t="s">
        <v>10</v>
      </c>
      <c r="I355" s="312"/>
      <c r="J355" s="702" t="s">
        <v>179</v>
      </c>
      <c r="K355" s="702" t="s">
        <v>11</v>
      </c>
      <c r="L355" s="700" t="s">
        <v>12</v>
      </c>
      <c r="M355" s="704" t="s">
        <v>13</v>
      </c>
      <c r="N355" s="704" t="s">
        <v>14</v>
      </c>
      <c r="O355" s="704" t="s">
        <v>15</v>
      </c>
      <c r="P355" s="715" t="s">
        <v>16</v>
      </c>
      <c r="Q355" s="716"/>
      <c r="R355" s="716"/>
      <c r="S355" s="717"/>
      <c r="T355" s="721" t="s">
        <v>17</v>
      </c>
      <c r="U355" s="722"/>
      <c r="V355" s="708" t="s">
        <v>18</v>
      </c>
    </row>
    <row r="356" spans="2:22" x14ac:dyDescent="0.25">
      <c r="B356" s="768"/>
      <c r="C356" s="771"/>
      <c r="D356" s="703"/>
      <c r="E356" s="765"/>
      <c r="F356" s="765"/>
      <c r="G356" s="703"/>
      <c r="H356" s="703"/>
      <c r="I356" s="313"/>
      <c r="J356" s="765"/>
      <c r="K356" s="703"/>
      <c r="L356" s="701"/>
      <c r="M356" s="705"/>
      <c r="N356" s="705"/>
      <c r="O356" s="705"/>
      <c r="P356" s="718"/>
      <c r="Q356" s="719"/>
      <c r="R356" s="719"/>
      <c r="S356" s="720"/>
      <c r="T356" s="723"/>
      <c r="U356" s="724"/>
      <c r="V356" s="709"/>
    </row>
    <row r="357" spans="2:22" ht="48" x14ac:dyDescent="0.25">
      <c r="B357" s="768"/>
      <c r="C357" s="771"/>
      <c r="D357" s="703"/>
      <c r="E357" s="765"/>
      <c r="F357" s="765"/>
      <c r="G357" s="703"/>
      <c r="H357" s="703"/>
      <c r="I357" s="313" t="s">
        <v>180</v>
      </c>
      <c r="J357" s="765"/>
      <c r="K357" s="703"/>
      <c r="L357" s="701"/>
      <c r="M357" s="705"/>
      <c r="N357" s="705"/>
      <c r="O357" s="705"/>
      <c r="P357" s="738" t="s">
        <v>19</v>
      </c>
      <c r="Q357" s="738" t="s">
        <v>20</v>
      </c>
      <c r="R357" s="738" t="s">
        <v>21</v>
      </c>
      <c r="S357" s="738" t="s">
        <v>22</v>
      </c>
      <c r="T357" s="740" t="s">
        <v>23</v>
      </c>
      <c r="U357" s="740" t="s">
        <v>24</v>
      </c>
      <c r="V357" s="709"/>
    </row>
    <row r="358" spans="2:22" ht="15.75" thickBot="1" x14ac:dyDescent="0.3">
      <c r="B358" s="769"/>
      <c r="C358" s="772"/>
      <c r="D358" s="707"/>
      <c r="E358" s="766"/>
      <c r="F358" s="766"/>
      <c r="G358" s="707"/>
      <c r="H358" s="707"/>
      <c r="I358" s="314"/>
      <c r="J358" s="766"/>
      <c r="K358" s="707"/>
      <c r="L358" s="725"/>
      <c r="M358" s="696"/>
      <c r="N358" s="696"/>
      <c r="O358" s="696"/>
      <c r="P358" s="739"/>
      <c r="Q358" s="739"/>
      <c r="R358" s="739"/>
      <c r="S358" s="739"/>
      <c r="T358" s="741"/>
      <c r="U358" s="741"/>
      <c r="V358" s="710"/>
    </row>
    <row r="359" spans="2:22" ht="156" x14ac:dyDescent="0.25">
      <c r="B359" s="52">
        <v>1</v>
      </c>
      <c r="C359" s="53">
        <v>35901</v>
      </c>
      <c r="D359" s="172" t="s">
        <v>443</v>
      </c>
      <c r="E359" s="318" t="s">
        <v>489</v>
      </c>
      <c r="F359" s="319" t="s">
        <v>182</v>
      </c>
      <c r="G359" s="5">
        <v>9</v>
      </c>
      <c r="H359" s="5" t="s">
        <v>181</v>
      </c>
      <c r="I359" s="5">
        <v>287</v>
      </c>
      <c r="J359" s="320" t="s">
        <v>526</v>
      </c>
      <c r="K359" s="538">
        <v>1</v>
      </c>
      <c r="L359" s="539" t="s">
        <v>97</v>
      </c>
      <c r="M359" s="601">
        <v>7.5</v>
      </c>
      <c r="N359" s="608">
        <v>7.5</v>
      </c>
      <c r="O359" s="654" t="s">
        <v>183</v>
      </c>
      <c r="P359" s="86">
        <v>0.25</v>
      </c>
      <c r="Q359" s="86">
        <v>0.25</v>
      </c>
      <c r="R359" s="86">
        <v>0.25</v>
      </c>
      <c r="S359" s="86">
        <v>0.25</v>
      </c>
      <c r="T359" s="270" t="s">
        <v>514</v>
      </c>
      <c r="U359" s="270"/>
      <c r="V359" s="652" t="s">
        <v>527</v>
      </c>
    </row>
    <row r="360" spans="2:22" x14ac:dyDescent="0.25">
      <c r="L360" s="62"/>
      <c r="N360" s="102"/>
      <c r="O360" s="103"/>
      <c r="P360" s="103"/>
      <c r="Q360" s="103"/>
      <c r="R360" s="103"/>
      <c r="S360" s="103"/>
      <c r="T360" s="103"/>
      <c r="U360" s="103"/>
      <c r="V360" s="103"/>
    </row>
    <row r="361" spans="2:22" x14ac:dyDescent="0.25">
      <c r="L361" s="62"/>
      <c r="N361" s="103"/>
      <c r="O361" s="103"/>
      <c r="P361" s="103"/>
      <c r="Q361" s="103"/>
      <c r="R361" s="103"/>
      <c r="S361" s="103"/>
      <c r="T361" s="103"/>
      <c r="U361" s="103"/>
      <c r="V361" s="108"/>
    </row>
    <row r="362" spans="2:22" x14ac:dyDescent="0.25">
      <c r="L362" s="62"/>
      <c r="N362" s="103"/>
      <c r="O362" s="103"/>
      <c r="P362" s="103"/>
      <c r="Q362" s="103"/>
      <c r="R362" s="103"/>
      <c r="S362" s="103"/>
      <c r="T362" s="103"/>
      <c r="U362" s="103"/>
      <c r="V362" s="108"/>
    </row>
    <row r="363" spans="2:22" x14ac:dyDescent="0.25">
      <c r="L363" s="62"/>
      <c r="N363" s="108">
        <f>SUM(N359:N362)</f>
        <v>7.5</v>
      </c>
      <c r="O363" s="103"/>
      <c r="P363" s="103"/>
      <c r="Q363" s="103"/>
      <c r="R363" s="103"/>
      <c r="S363" s="103"/>
      <c r="T363" s="103"/>
      <c r="U363" s="103"/>
      <c r="V363" s="108"/>
    </row>
    <row r="364" spans="2:22" x14ac:dyDescent="0.25">
      <c r="L364" s="62"/>
      <c r="N364" s="103"/>
      <c r="O364" s="103"/>
      <c r="P364" s="103"/>
      <c r="Q364" s="103"/>
      <c r="R364" s="103"/>
      <c r="S364" s="103"/>
      <c r="T364" s="103"/>
      <c r="U364" s="103"/>
      <c r="V364" s="108"/>
    </row>
    <row r="365" spans="2:22" x14ac:dyDescent="0.25">
      <c r="L365" s="62"/>
    </row>
    <row r="366" spans="2:22" x14ac:dyDescent="0.25">
      <c r="L366" s="62"/>
    </row>
    <row r="367" spans="2:22" x14ac:dyDescent="0.25">
      <c r="L367" s="62"/>
    </row>
    <row r="368" spans="2:22" x14ac:dyDescent="0.25">
      <c r="L368" s="62"/>
    </row>
    <row r="369" spans="2:22" x14ac:dyDescent="0.25">
      <c r="L369" s="62"/>
    </row>
    <row r="370" spans="2:22" x14ac:dyDescent="0.25">
      <c r="L370" s="62"/>
    </row>
    <row r="371" spans="2:22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5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2:22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5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2:22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5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2:22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5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2:22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5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2:22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5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2:22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5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2:22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5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2:22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5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2:22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5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2:22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51"/>
      <c r="M381" s="1"/>
      <c r="N381" s="105"/>
      <c r="O381" s="1"/>
      <c r="P381" s="1"/>
      <c r="Q381" s="1"/>
      <c r="R381" s="1"/>
      <c r="S381" s="1"/>
      <c r="T381" s="1"/>
      <c r="U381" s="1"/>
      <c r="V381" s="1"/>
    </row>
    <row r="382" spans="2:22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51"/>
      <c r="M382" s="1"/>
      <c r="N382" s="105"/>
      <c r="O382" s="1"/>
      <c r="P382" s="1"/>
      <c r="Q382" s="1"/>
      <c r="R382" s="1"/>
      <c r="S382" s="1"/>
      <c r="T382" s="1"/>
      <c r="U382" s="1"/>
      <c r="V382" s="1"/>
    </row>
    <row r="383" spans="2:22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51"/>
      <c r="M383" s="1"/>
      <c r="N383" s="106"/>
      <c r="O383" s="1"/>
      <c r="P383" s="1"/>
      <c r="Q383" s="1"/>
      <c r="R383" s="1"/>
      <c r="S383" s="1"/>
      <c r="T383" s="1"/>
      <c r="U383" s="1"/>
      <c r="V383" s="1"/>
    </row>
    <row r="384" spans="2:22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5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2:22" x14ac:dyDescent="0.25">
      <c r="L385" s="62"/>
    </row>
    <row r="386" spans="2:22" x14ac:dyDescent="0.25">
      <c r="B386" s="706" t="s">
        <v>0</v>
      </c>
      <c r="C386" s="706"/>
      <c r="D386" s="706"/>
      <c r="E386" s="706"/>
      <c r="F386" s="706"/>
      <c r="G386" s="706"/>
      <c r="H386" s="706"/>
      <c r="I386" s="706"/>
      <c r="J386" s="706"/>
      <c r="K386" s="706"/>
      <c r="L386" s="706"/>
      <c r="M386" s="706"/>
      <c r="N386" s="706"/>
      <c r="O386" s="706"/>
      <c r="P386" s="706"/>
      <c r="Q386" s="706"/>
      <c r="R386" s="706"/>
      <c r="S386" s="706"/>
      <c r="T386" s="706"/>
      <c r="U386" s="706"/>
      <c r="V386" s="706"/>
    </row>
    <row r="387" spans="2:22" x14ac:dyDescent="0.25">
      <c r="B387" s="713" t="s">
        <v>1</v>
      </c>
      <c r="C387" s="713"/>
      <c r="D387" s="713"/>
      <c r="E387" s="713"/>
      <c r="F387" s="713"/>
      <c r="G387" s="713"/>
      <c r="H387" s="713"/>
      <c r="I387" s="713"/>
      <c r="J387" s="713"/>
      <c r="K387" s="713"/>
      <c r="L387" s="713"/>
      <c r="M387" s="713"/>
      <c r="N387" s="713"/>
      <c r="O387" s="713"/>
      <c r="P387" s="713"/>
      <c r="Q387" s="713"/>
      <c r="R387" s="713"/>
      <c r="S387" s="713"/>
      <c r="T387" s="713"/>
      <c r="U387" s="713"/>
      <c r="V387" s="713"/>
    </row>
    <row r="388" spans="2:22" x14ac:dyDescent="0.25">
      <c r="B388" s="713" t="s">
        <v>2</v>
      </c>
      <c r="C388" s="713"/>
      <c r="D388" s="713"/>
      <c r="E388" s="713"/>
      <c r="F388" s="713"/>
      <c r="G388" s="713"/>
      <c r="H388" s="713"/>
      <c r="I388" s="713"/>
      <c r="J388" s="713"/>
      <c r="K388" s="713"/>
      <c r="L388" s="713"/>
      <c r="M388" s="713"/>
      <c r="N388" s="713"/>
      <c r="O388" s="713"/>
      <c r="P388" s="713"/>
      <c r="Q388" s="713"/>
      <c r="R388" s="713"/>
      <c r="S388" s="713"/>
      <c r="T388" s="713"/>
      <c r="U388" s="713"/>
      <c r="V388" s="713"/>
    </row>
    <row r="389" spans="2:22" x14ac:dyDescent="0.25">
      <c r="B389" s="713" t="s">
        <v>3</v>
      </c>
      <c r="C389" s="713"/>
      <c r="D389" s="713"/>
      <c r="E389" s="713"/>
      <c r="F389" s="713"/>
      <c r="G389" s="713"/>
      <c r="H389" s="713"/>
      <c r="I389" s="713"/>
      <c r="J389" s="713"/>
      <c r="K389" s="713"/>
      <c r="L389" s="713"/>
      <c r="M389" s="713"/>
      <c r="N389" s="713"/>
      <c r="O389" s="713"/>
      <c r="P389" s="713"/>
      <c r="Q389" s="713"/>
      <c r="R389" s="713"/>
      <c r="S389" s="713"/>
      <c r="T389" s="713"/>
      <c r="U389" s="713"/>
      <c r="V389" s="713"/>
    </row>
    <row r="390" spans="2:22" x14ac:dyDescent="0.25">
      <c r="B390" s="713" t="s">
        <v>494</v>
      </c>
      <c r="C390" s="713"/>
      <c r="D390" s="713"/>
      <c r="E390" s="713"/>
      <c r="F390" s="713"/>
      <c r="G390" s="713"/>
      <c r="H390" s="713"/>
      <c r="I390" s="713"/>
      <c r="J390" s="713"/>
      <c r="K390" s="713"/>
      <c r="L390" s="713"/>
      <c r="M390" s="713"/>
      <c r="N390" s="713"/>
      <c r="O390" s="713"/>
      <c r="P390" s="713"/>
      <c r="Q390" s="713"/>
      <c r="R390" s="713"/>
      <c r="S390" s="713"/>
      <c r="T390" s="713"/>
      <c r="U390" s="713"/>
      <c r="V390" s="713"/>
    </row>
    <row r="391" spans="2:22" x14ac:dyDescent="0.25">
      <c r="B391" s="714" t="s">
        <v>4</v>
      </c>
      <c r="C391" s="714"/>
      <c r="D391" s="714"/>
      <c r="E391" s="714"/>
      <c r="F391" s="714"/>
      <c r="G391" s="714"/>
      <c r="H391" s="714"/>
      <c r="I391" s="714"/>
      <c r="J391" s="714"/>
      <c r="K391" s="714"/>
      <c r="L391" s="714"/>
      <c r="M391" s="714"/>
      <c r="N391" s="714"/>
      <c r="O391" s="714"/>
      <c r="P391" s="714"/>
      <c r="Q391" s="714"/>
      <c r="R391" s="714"/>
      <c r="S391" s="714"/>
      <c r="T391" s="714"/>
      <c r="U391" s="714"/>
      <c r="V391" s="714"/>
    </row>
    <row r="392" spans="2:22" x14ac:dyDescent="0.25">
      <c r="B392" s="737" t="s">
        <v>112</v>
      </c>
      <c r="C392" s="737"/>
      <c r="D392" s="737"/>
      <c r="E392" s="737"/>
      <c r="F392" s="737"/>
      <c r="G392" s="737"/>
      <c r="H392" s="737"/>
      <c r="I392" s="737"/>
      <c r="J392" s="737"/>
      <c r="K392" s="737"/>
      <c r="L392" s="737"/>
      <c r="M392" s="737"/>
      <c r="N392" s="737"/>
      <c r="O392" s="737"/>
      <c r="P392" s="737"/>
      <c r="Q392" s="737"/>
      <c r="R392" s="737"/>
      <c r="S392" s="737"/>
      <c r="T392" s="737"/>
      <c r="U392" s="737"/>
      <c r="V392" s="737"/>
    </row>
    <row r="393" spans="2:22" ht="18.75" thickBot="1" x14ac:dyDescent="0.3">
      <c r="B393" s="2"/>
      <c r="C393" s="2"/>
      <c r="D393" s="3"/>
      <c r="E393" s="3"/>
      <c r="F393" s="3"/>
      <c r="G393" s="3"/>
      <c r="H393" s="3"/>
      <c r="I393" s="3"/>
      <c r="J393" s="3"/>
      <c r="K393" s="3"/>
      <c r="L393" s="4"/>
      <c r="M393" s="3"/>
      <c r="N393" s="3"/>
      <c r="O393" s="3"/>
      <c r="P393" s="3"/>
      <c r="Q393" s="3"/>
      <c r="R393" s="3"/>
      <c r="S393" s="3"/>
      <c r="T393" s="2"/>
      <c r="U393" s="2"/>
      <c r="V393" s="2"/>
    </row>
    <row r="394" spans="2:22" ht="15.75" thickTop="1" x14ac:dyDescent="0.25">
      <c r="B394" s="698" t="s">
        <v>6</v>
      </c>
      <c r="C394" s="700" t="s">
        <v>7</v>
      </c>
      <c r="D394" s="702" t="s">
        <v>8</v>
      </c>
      <c r="E394" s="702" t="s">
        <v>177</v>
      </c>
      <c r="F394" s="702" t="s">
        <v>178</v>
      </c>
      <c r="G394" s="702" t="s">
        <v>9</v>
      </c>
      <c r="H394" s="702" t="s">
        <v>10</v>
      </c>
      <c r="I394" s="312"/>
      <c r="J394" s="702" t="s">
        <v>179</v>
      </c>
      <c r="K394" s="702" t="s">
        <v>11</v>
      </c>
      <c r="L394" s="700" t="s">
        <v>12</v>
      </c>
      <c r="M394" s="704" t="s">
        <v>13</v>
      </c>
      <c r="N394" s="704" t="s">
        <v>14</v>
      </c>
      <c r="O394" s="704" t="s">
        <v>15</v>
      </c>
      <c r="P394" s="715" t="s">
        <v>16</v>
      </c>
      <c r="Q394" s="716"/>
      <c r="R394" s="716"/>
      <c r="S394" s="717"/>
      <c r="T394" s="721" t="s">
        <v>17</v>
      </c>
      <c r="U394" s="722"/>
      <c r="V394" s="708" t="s">
        <v>18</v>
      </c>
    </row>
    <row r="395" spans="2:22" x14ac:dyDescent="0.25">
      <c r="B395" s="699"/>
      <c r="C395" s="701"/>
      <c r="D395" s="703"/>
      <c r="E395" s="765"/>
      <c r="F395" s="765"/>
      <c r="G395" s="703"/>
      <c r="H395" s="703"/>
      <c r="I395" s="313"/>
      <c r="J395" s="765"/>
      <c r="K395" s="703"/>
      <c r="L395" s="701"/>
      <c r="M395" s="705"/>
      <c r="N395" s="705"/>
      <c r="O395" s="705"/>
      <c r="P395" s="718"/>
      <c r="Q395" s="719"/>
      <c r="R395" s="719"/>
      <c r="S395" s="720"/>
      <c r="T395" s="723"/>
      <c r="U395" s="724"/>
      <c r="V395" s="709"/>
    </row>
    <row r="396" spans="2:22" ht="48" x14ac:dyDescent="0.25">
      <c r="B396" s="699"/>
      <c r="C396" s="701"/>
      <c r="D396" s="703"/>
      <c r="E396" s="765"/>
      <c r="F396" s="765"/>
      <c r="G396" s="703"/>
      <c r="H396" s="703"/>
      <c r="I396" s="313" t="s">
        <v>180</v>
      </c>
      <c r="J396" s="765"/>
      <c r="K396" s="703"/>
      <c r="L396" s="701"/>
      <c r="M396" s="705"/>
      <c r="N396" s="705"/>
      <c r="O396" s="705"/>
      <c r="P396" s="738" t="s">
        <v>19</v>
      </c>
      <c r="Q396" s="738" t="s">
        <v>20</v>
      </c>
      <c r="R396" s="738" t="s">
        <v>21</v>
      </c>
      <c r="S396" s="738" t="s">
        <v>22</v>
      </c>
      <c r="T396" s="740" t="s">
        <v>23</v>
      </c>
      <c r="U396" s="740" t="s">
        <v>24</v>
      </c>
      <c r="V396" s="709"/>
    </row>
    <row r="397" spans="2:22" ht="15.75" thickBot="1" x14ac:dyDescent="0.3">
      <c r="B397" s="727"/>
      <c r="C397" s="725"/>
      <c r="D397" s="707"/>
      <c r="E397" s="766"/>
      <c r="F397" s="766"/>
      <c r="G397" s="707"/>
      <c r="H397" s="707"/>
      <c r="I397" s="314"/>
      <c r="J397" s="766"/>
      <c r="K397" s="707"/>
      <c r="L397" s="725"/>
      <c r="M397" s="696"/>
      <c r="N397" s="696"/>
      <c r="O397" s="696"/>
      <c r="P397" s="739"/>
      <c r="Q397" s="739"/>
      <c r="R397" s="739"/>
      <c r="S397" s="739"/>
      <c r="T397" s="741"/>
      <c r="U397" s="741"/>
      <c r="V397" s="710"/>
    </row>
    <row r="398" spans="2:22" ht="156.75" thickBot="1" x14ac:dyDescent="0.3">
      <c r="B398" s="129">
        <v>1</v>
      </c>
      <c r="C398" s="71">
        <v>37501</v>
      </c>
      <c r="D398" s="164" t="s">
        <v>449</v>
      </c>
      <c r="E398" s="318" t="s">
        <v>489</v>
      </c>
      <c r="F398" s="319" t="s">
        <v>182</v>
      </c>
      <c r="G398" s="5">
        <v>9</v>
      </c>
      <c r="H398" s="164" t="s">
        <v>181</v>
      </c>
      <c r="I398" s="5">
        <v>287</v>
      </c>
      <c r="J398" s="438" t="s">
        <v>526</v>
      </c>
      <c r="K398" s="71">
        <v>1</v>
      </c>
      <c r="L398" s="164" t="s">
        <v>75</v>
      </c>
      <c r="M398" s="72">
        <v>1000</v>
      </c>
      <c r="N398" s="72">
        <v>50</v>
      </c>
      <c r="O398" s="344" t="s">
        <v>183</v>
      </c>
      <c r="P398" s="74">
        <v>0.25</v>
      </c>
      <c r="Q398" s="74">
        <v>0.25</v>
      </c>
      <c r="R398" s="74">
        <v>0.25</v>
      </c>
      <c r="S398" s="74">
        <v>0.25</v>
      </c>
      <c r="T398" s="75" t="s">
        <v>514</v>
      </c>
      <c r="U398" s="75"/>
      <c r="V398" s="287" t="s">
        <v>527</v>
      </c>
    </row>
    <row r="399" spans="2:22" ht="15.75" thickTop="1" x14ac:dyDescent="0.25">
      <c r="L399" s="62"/>
    </row>
    <row r="400" spans="2:22" x14ac:dyDescent="0.25">
      <c r="L400" s="62"/>
      <c r="N400" s="61"/>
    </row>
    <row r="401" spans="12:14" x14ac:dyDescent="0.25">
      <c r="L401" s="62"/>
      <c r="N401" s="102"/>
    </row>
    <row r="402" spans="12:14" x14ac:dyDescent="0.25">
      <c r="L402" s="62"/>
      <c r="N402" s="102"/>
    </row>
    <row r="403" spans="12:14" x14ac:dyDescent="0.25">
      <c r="L403" s="62"/>
      <c r="N403" s="108">
        <f>SUM(N398:N402)</f>
        <v>50</v>
      </c>
    </row>
    <row r="404" spans="12:14" x14ac:dyDescent="0.25">
      <c r="L404" s="62"/>
    </row>
    <row r="405" spans="12:14" x14ac:dyDescent="0.25">
      <c r="L405" s="62"/>
      <c r="N405" s="63"/>
    </row>
    <row r="406" spans="12:14" x14ac:dyDescent="0.25">
      <c r="L406" s="62"/>
    </row>
    <row r="407" spans="12:14" x14ac:dyDescent="0.25">
      <c r="L407" s="62"/>
    </row>
    <row r="408" spans="12:14" x14ac:dyDescent="0.25">
      <c r="L408" s="62"/>
    </row>
    <row r="409" spans="12:14" x14ac:dyDescent="0.25">
      <c r="L409" s="62"/>
    </row>
    <row r="410" spans="12:14" x14ac:dyDescent="0.25">
      <c r="L410" s="62"/>
      <c r="N410" s="61"/>
    </row>
    <row r="411" spans="12:14" x14ac:dyDescent="0.25">
      <c r="L411" s="62"/>
    </row>
    <row r="412" spans="12:14" x14ac:dyDescent="0.25">
      <c r="L412" s="62"/>
    </row>
    <row r="413" spans="12:14" x14ac:dyDescent="0.25">
      <c r="L413" s="62"/>
    </row>
    <row r="414" spans="12:14" x14ac:dyDescent="0.25">
      <c r="L414" s="62"/>
    </row>
    <row r="415" spans="12:14" x14ac:dyDescent="0.25">
      <c r="L415" s="62"/>
    </row>
    <row r="416" spans="12:14" x14ac:dyDescent="0.25">
      <c r="L416" s="62"/>
    </row>
    <row r="417" spans="12:14" x14ac:dyDescent="0.25">
      <c r="L417" s="62"/>
    </row>
    <row r="422" spans="12:14" x14ac:dyDescent="0.25">
      <c r="N422" s="61">
        <f>SUM(N18+N54+N113+N158+N200+N232+N271+N292+N319+N343+N403+N82+N363)</f>
        <v>5557.75</v>
      </c>
    </row>
  </sheetData>
  <mergeCells count="384">
    <mergeCell ref="U357:U358"/>
    <mergeCell ref="J355:J358"/>
    <mergeCell ref="K355:K358"/>
    <mergeCell ref="L355:L358"/>
    <mergeCell ref="M355:M358"/>
    <mergeCell ref="N355:N358"/>
    <mergeCell ref="O355:O358"/>
    <mergeCell ref="B351:V351"/>
    <mergeCell ref="B352:V352"/>
    <mergeCell ref="B353:V353"/>
    <mergeCell ref="B355:B358"/>
    <mergeCell ref="C355:C358"/>
    <mergeCell ref="D355:D358"/>
    <mergeCell ref="E355:E358"/>
    <mergeCell ref="F355:F358"/>
    <mergeCell ref="G355:G358"/>
    <mergeCell ref="H355:H358"/>
    <mergeCell ref="P355:S356"/>
    <mergeCell ref="T355:U356"/>
    <mergeCell ref="V355:V358"/>
    <mergeCell ref="P357:P358"/>
    <mergeCell ref="Q357:Q358"/>
    <mergeCell ref="R357:R358"/>
    <mergeCell ref="S357:S358"/>
    <mergeCell ref="T357:T358"/>
    <mergeCell ref="B347:V347"/>
    <mergeCell ref="B348:V348"/>
    <mergeCell ref="B349:V349"/>
    <mergeCell ref="B350:V350"/>
    <mergeCell ref="P75:S76"/>
    <mergeCell ref="T75:U76"/>
    <mergeCell ref="V75:V78"/>
    <mergeCell ref="P77:P78"/>
    <mergeCell ref="Q77:Q78"/>
    <mergeCell ref="R77:R78"/>
    <mergeCell ref="S77:S78"/>
    <mergeCell ref="T77:T78"/>
    <mergeCell ref="U77:U78"/>
    <mergeCell ref="J75:J78"/>
    <mergeCell ref="K75:K78"/>
    <mergeCell ref="L75:L78"/>
    <mergeCell ref="M75:M78"/>
    <mergeCell ref="N75:N78"/>
    <mergeCell ref="O75:O78"/>
    <mergeCell ref="B331:V331"/>
    <mergeCell ref="B332:V332"/>
    <mergeCell ref="B333:V333"/>
    <mergeCell ref="E335:E338"/>
    <mergeCell ref="B392:V392"/>
    <mergeCell ref="B394:B397"/>
    <mergeCell ref="C394:C397"/>
    <mergeCell ref="D394:D397"/>
    <mergeCell ref="E394:E397"/>
    <mergeCell ref="F394:F397"/>
    <mergeCell ref="G394:G397"/>
    <mergeCell ref="H394:H397"/>
    <mergeCell ref="J394:J397"/>
    <mergeCell ref="K394:K397"/>
    <mergeCell ref="V394:V397"/>
    <mergeCell ref="P396:P397"/>
    <mergeCell ref="Q396:Q397"/>
    <mergeCell ref="R396:R397"/>
    <mergeCell ref="S396:S397"/>
    <mergeCell ref="T396:T397"/>
    <mergeCell ref="U396:U397"/>
    <mergeCell ref="L394:L397"/>
    <mergeCell ref="M394:M397"/>
    <mergeCell ref="N394:N397"/>
    <mergeCell ref="O394:O397"/>
    <mergeCell ref="P394:S395"/>
    <mergeCell ref="T394:U395"/>
    <mergeCell ref="B386:V386"/>
    <mergeCell ref="B387:V387"/>
    <mergeCell ref="B388:V388"/>
    <mergeCell ref="B389:V389"/>
    <mergeCell ref="B390:V390"/>
    <mergeCell ref="B391:V391"/>
    <mergeCell ref="P335:S336"/>
    <mergeCell ref="T335:U336"/>
    <mergeCell ref="V335:V338"/>
    <mergeCell ref="P337:P338"/>
    <mergeCell ref="Q337:Q338"/>
    <mergeCell ref="R337:R338"/>
    <mergeCell ref="S337:S338"/>
    <mergeCell ref="T337:T338"/>
    <mergeCell ref="U337:U338"/>
    <mergeCell ref="J335:J338"/>
    <mergeCell ref="K335:K338"/>
    <mergeCell ref="L335:L338"/>
    <mergeCell ref="M335:M338"/>
    <mergeCell ref="N335:N338"/>
    <mergeCell ref="O335:O338"/>
    <mergeCell ref="B335:B338"/>
    <mergeCell ref="C335:C338"/>
    <mergeCell ref="D335:D338"/>
    <mergeCell ref="G335:G338"/>
    <mergeCell ref="H335:H338"/>
    <mergeCell ref="O314:O315"/>
    <mergeCell ref="V314:V315"/>
    <mergeCell ref="B327:V327"/>
    <mergeCell ref="B328:V328"/>
    <mergeCell ref="B329:V329"/>
    <mergeCell ref="B330:V330"/>
    <mergeCell ref="V310:V313"/>
    <mergeCell ref="P312:P313"/>
    <mergeCell ref="Q312:Q313"/>
    <mergeCell ref="R312:R313"/>
    <mergeCell ref="S312:S313"/>
    <mergeCell ref="T312:T313"/>
    <mergeCell ref="U312:U313"/>
    <mergeCell ref="L310:L313"/>
    <mergeCell ref="M310:M313"/>
    <mergeCell ref="N310:N313"/>
    <mergeCell ref="O310:O313"/>
    <mergeCell ref="P310:S311"/>
    <mergeCell ref="T310:U311"/>
    <mergeCell ref="F335:F338"/>
    <mergeCell ref="B308:V308"/>
    <mergeCell ref="B310:B313"/>
    <mergeCell ref="C310:C313"/>
    <mergeCell ref="D310:D313"/>
    <mergeCell ref="E310:E313"/>
    <mergeCell ref="F310:F313"/>
    <mergeCell ref="G310:G313"/>
    <mergeCell ref="H310:H313"/>
    <mergeCell ref="J310:J313"/>
    <mergeCell ref="K310:K313"/>
    <mergeCell ref="B302:V302"/>
    <mergeCell ref="B303:V303"/>
    <mergeCell ref="B304:V304"/>
    <mergeCell ref="B305:V305"/>
    <mergeCell ref="B306:V306"/>
    <mergeCell ref="B307:V307"/>
    <mergeCell ref="B295:V295"/>
    <mergeCell ref="V284:V287"/>
    <mergeCell ref="P286:P287"/>
    <mergeCell ref="Q286:Q287"/>
    <mergeCell ref="R286:R287"/>
    <mergeCell ref="S286:S287"/>
    <mergeCell ref="T286:T287"/>
    <mergeCell ref="U286:U287"/>
    <mergeCell ref="L284:L287"/>
    <mergeCell ref="M284:M287"/>
    <mergeCell ref="N284:N287"/>
    <mergeCell ref="O284:O287"/>
    <mergeCell ref="P284:S285"/>
    <mergeCell ref="T284:U285"/>
    <mergeCell ref="B282:V282"/>
    <mergeCell ref="B284:B287"/>
    <mergeCell ref="C284:C287"/>
    <mergeCell ref="D284:D287"/>
    <mergeCell ref="E284:E287"/>
    <mergeCell ref="F284:F287"/>
    <mergeCell ref="G284:G287"/>
    <mergeCell ref="H284:H287"/>
    <mergeCell ref="J284:J287"/>
    <mergeCell ref="K284:K287"/>
    <mergeCell ref="B276:V276"/>
    <mergeCell ref="B277:V277"/>
    <mergeCell ref="B278:V278"/>
    <mergeCell ref="B279:V279"/>
    <mergeCell ref="B280:V280"/>
    <mergeCell ref="B281:V281"/>
    <mergeCell ref="V263:V266"/>
    <mergeCell ref="P265:P266"/>
    <mergeCell ref="Q265:Q266"/>
    <mergeCell ref="R265:R266"/>
    <mergeCell ref="S265:S266"/>
    <mergeCell ref="T265:T266"/>
    <mergeCell ref="U265:U266"/>
    <mergeCell ref="L263:L266"/>
    <mergeCell ref="M263:M266"/>
    <mergeCell ref="N263:N266"/>
    <mergeCell ref="O263:O266"/>
    <mergeCell ref="P263:S264"/>
    <mergeCell ref="T263:U264"/>
    <mergeCell ref="B261:V261"/>
    <mergeCell ref="B263:B266"/>
    <mergeCell ref="C263:C266"/>
    <mergeCell ref="D263:D266"/>
    <mergeCell ref="E263:E266"/>
    <mergeCell ref="F263:F266"/>
    <mergeCell ref="G263:G266"/>
    <mergeCell ref="H263:H266"/>
    <mergeCell ref="J263:J266"/>
    <mergeCell ref="K263:K266"/>
    <mergeCell ref="B255:V255"/>
    <mergeCell ref="B256:V256"/>
    <mergeCell ref="B257:V257"/>
    <mergeCell ref="B258:V258"/>
    <mergeCell ref="B259:V259"/>
    <mergeCell ref="B260:V260"/>
    <mergeCell ref="P224:S225"/>
    <mergeCell ref="T224:U225"/>
    <mergeCell ref="V224:V227"/>
    <mergeCell ref="P226:P227"/>
    <mergeCell ref="Q226:Q227"/>
    <mergeCell ref="R226:R227"/>
    <mergeCell ref="S226:S227"/>
    <mergeCell ref="T226:T227"/>
    <mergeCell ref="U226:U227"/>
    <mergeCell ref="J224:J227"/>
    <mergeCell ref="K224:K227"/>
    <mergeCell ref="L224:L227"/>
    <mergeCell ref="M224:M227"/>
    <mergeCell ref="N224:N227"/>
    <mergeCell ref="O224:O227"/>
    <mergeCell ref="B220:V220"/>
    <mergeCell ref="B221:V221"/>
    <mergeCell ref="B222:V222"/>
    <mergeCell ref="B224:B227"/>
    <mergeCell ref="C224:C227"/>
    <mergeCell ref="D224:D227"/>
    <mergeCell ref="E224:E227"/>
    <mergeCell ref="F224:F227"/>
    <mergeCell ref="G224:G227"/>
    <mergeCell ref="H224:H227"/>
    <mergeCell ref="O195:O197"/>
    <mergeCell ref="V195:V197"/>
    <mergeCell ref="B216:V216"/>
    <mergeCell ref="B217:V217"/>
    <mergeCell ref="B218:V218"/>
    <mergeCell ref="B219:V219"/>
    <mergeCell ref="V191:V194"/>
    <mergeCell ref="P193:P194"/>
    <mergeCell ref="Q193:Q194"/>
    <mergeCell ref="R193:R194"/>
    <mergeCell ref="S193:S194"/>
    <mergeCell ref="T193:T194"/>
    <mergeCell ref="U193:U194"/>
    <mergeCell ref="L191:L194"/>
    <mergeCell ref="M191:M194"/>
    <mergeCell ref="N191:N194"/>
    <mergeCell ref="O191:O194"/>
    <mergeCell ref="P191:S192"/>
    <mergeCell ref="T191:U192"/>
    <mergeCell ref="B189:V189"/>
    <mergeCell ref="B191:B194"/>
    <mergeCell ref="C191:C194"/>
    <mergeCell ref="D191:D194"/>
    <mergeCell ref="E191:E194"/>
    <mergeCell ref="F191:F194"/>
    <mergeCell ref="G191:G194"/>
    <mergeCell ref="H191:H194"/>
    <mergeCell ref="J191:J194"/>
    <mergeCell ref="K191:K194"/>
    <mergeCell ref="B183:V183"/>
    <mergeCell ref="B184:V184"/>
    <mergeCell ref="B185:V185"/>
    <mergeCell ref="B186:V186"/>
    <mergeCell ref="B187:V187"/>
    <mergeCell ref="B188:V188"/>
    <mergeCell ref="V151:V154"/>
    <mergeCell ref="P153:P154"/>
    <mergeCell ref="Q153:Q154"/>
    <mergeCell ref="R153:R154"/>
    <mergeCell ref="S153:S154"/>
    <mergeCell ref="T153:T154"/>
    <mergeCell ref="U153:U154"/>
    <mergeCell ref="L151:L154"/>
    <mergeCell ref="M151:M154"/>
    <mergeCell ref="N151:N154"/>
    <mergeCell ref="O151:O154"/>
    <mergeCell ref="P151:S152"/>
    <mergeCell ref="T151:U152"/>
    <mergeCell ref="B149:V149"/>
    <mergeCell ref="B151:B154"/>
    <mergeCell ref="C151:C154"/>
    <mergeCell ref="D151:D154"/>
    <mergeCell ref="E151:E154"/>
    <mergeCell ref="F151:F154"/>
    <mergeCell ref="G151:G154"/>
    <mergeCell ref="H151:H154"/>
    <mergeCell ref="J151:J154"/>
    <mergeCell ref="K151:K154"/>
    <mergeCell ref="B143:V143"/>
    <mergeCell ref="B144:V144"/>
    <mergeCell ref="B145:V145"/>
    <mergeCell ref="B146:V146"/>
    <mergeCell ref="B147:V147"/>
    <mergeCell ref="B148:V148"/>
    <mergeCell ref="V105:V108"/>
    <mergeCell ref="P107:P108"/>
    <mergeCell ref="Q107:Q108"/>
    <mergeCell ref="R107:R108"/>
    <mergeCell ref="S107:S108"/>
    <mergeCell ref="T107:T108"/>
    <mergeCell ref="U107:U108"/>
    <mergeCell ref="L105:L108"/>
    <mergeCell ref="M105:M108"/>
    <mergeCell ref="N105:N108"/>
    <mergeCell ref="O105:O108"/>
    <mergeCell ref="P105:S106"/>
    <mergeCell ref="T105:U106"/>
    <mergeCell ref="J44:J47"/>
    <mergeCell ref="B103:V103"/>
    <mergeCell ref="B105:B108"/>
    <mergeCell ref="C105:C108"/>
    <mergeCell ref="D105:D108"/>
    <mergeCell ref="E105:E108"/>
    <mergeCell ref="F105:F108"/>
    <mergeCell ref="G105:G108"/>
    <mergeCell ref="H105:H108"/>
    <mergeCell ref="J105:J108"/>
    <mergeCell ref="K105:K108"/>
    <mergeCell ref="B97:V97"/>
    <mergeCell ref="B98:V98"/>
    <mergeCell ref="B99:V99"/>
    <mergeCell ref="B100:V100"/>
    <mergeCell ref="B101:V101"/>
    <mergeCell ref="B102:V102"/>
    <mergeCell ref="O48:O52"/>
    <mergeCell ref="V48:V52"/>
    <mergeCell ref="B67:V67"/>
    <mergeCell ref="B68:V68"/>
    <mergeCell ref="B69:V69"/>
    <mergeCell ref="B70:V70"/>
    <mergeCell ref="B71:V71"/>
    <mergeCell ref="B72:V72"/>
    <mergeCell ref="B73:V73"/>
    <mergeCell ref="B75:B78"/>
    <mergeCell ref="C75:C78"/>
    <mergeCell ref="D75:D78"/>
    <mergeCell ref="E75:E78"/>
    <mergeCell ref="F75:F78"/>
    <mergeCell ref="G75:G78"/>
    <mergeCell ref="H75:H78"/>
    <mergeCell ref="K44:K47"/>
    <mergeCell ref="L44:L47"/>
    <mergeCell ref="M44:M47"/>
    <mergeCell ref="N44:N47"/>
    <mergeCell ref="O44:O47"/>
    <mergeCell ref="B40:V40"/>
    <mergeCell ref="B41:V41"/>
    <mergeCell ref="B42:V42"/>
    <mergeCell ref="B44:B47"/>
    <mergeCell ref="C44:C47"/>
    <mergeCell ref="D44:D47"/>
    <mergeCell ref="E44:E47"/>
    <mergeCell ref="F44:F47"/>
    <mergeCell ref="G44:G47"/>
    <mergeCell ref="H44:H47"/>
    <mergeCell ref="P44:S45"/>
    <mergeCell ref="T44:U45"/>
    <mergeCell ref="V44:V47"/>
    <mergeCell ref="P46:P47"/>
    <mergeCell ref="Q46:Q47"/>
    <mergeCell ref="R46:R47"/>
    <mergeCell ref="S46:S47"/>
    <mergeCell ref="T46:T47"/>
    <mergeCell ref="U46:U47"/>
    <mergeCell ref="B36:V36"/>
    <mergeCell ref="B37:V37"/>
    <mergeCell ref="B38:V38"/>
    <mergeCell ref="B39:V39"/>
    <mergeCell ref="V12:V15"/>
    <mergeCell ref="P14:P15"/>
    <mergeCell ref="Q14:Q15"/>
    <mergeCell ref="R14:R15"/>
    <mergeCell ref="S14:S15"/>
    <mergeCell ref="T14:T15"/>
    <mergeCell ref="U14:U15"/>
    <mergeCell ref="L12:L15"/>
    <mergeCell ref="M12:M15"/>
    <mergeCell ref="N12:N15"/>
    <mergeCell ref="O12:O15"/>
    <mergeCell ref="P12:S13"/>
    <mergeCell ref="T12:U13"/>
    <mergeCell ref="B4:V4"/>
    <mergeCell ref="B5:V5"/>
    <mergeCell ref="B6:V6"/>
    <mergeCell ref="B7:V7"/>
    <mergeCell ref="B8:V8"/>
    <mergeCell ref="B9:V9"/>
    <mergeCell ref="B10:V10"/>
    <mergeCell ref="B12:B15"/>
    <mergeCell ref="C12:C15"/>
    <mergeCell ref="D12:D15"/>
    <mergeCell ref="E12:E15"/>
    <mergeCell ref="F12:F15"/>
    <mergeCell ref="G12:G15"/>
    <mergeCell ref="H12:H15"/>
    <mergeCell ref="J12:J15"/>
    <mergeCell ref="K12:K1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FF9C-9112-4C38-8CB6-68F8AD82D128}">
  <dimension ref="B4:V438"/>
  <sheetViews>
    <sheetView topLeftCell="A394" workbookViewId="0">
      <selection activeCell="W1" sqref="W1:AQ1048576"/>
    </sheetView>
  </sheetViews>
  <sheetFormatPr baseColWidth="10" defaultRowHeight="15" x14ac:dyDescent="0.25"/>
  <cols>
    <col min="2" max="2" width="3.42578125" customWidth="1"/>
    <col min="3" max="3" width="6.7109375" customWidth="1"/>
    <col min="4" max="4" width="33.140625" customWidth="1"/>
    <col min="5" max="5" width="6.5703125" customWidth="1"/>
    <col min="6" max="7" width="7.28515625" customWidth="1"/>
    <col min="8" max="8" width="5.28515625" customWidth="1"/>
    <col min="9" max="9" width="7.140625" customWidth="1"/>
    <col min="10" max="10" width="6.7109375" customWidth="1"/>
    <col min="12" max="12" width="8.140625" customWidth="1"/>
    <col min="13" max="13" width="13.7109375" customWidth="1"/>
    <col min="14" max="14" width="16.28515625" customWidth="1"/>
    <col min="15" max="15" width="6" customWidth="1"/>
    <col min="16" max="16" width="6.28515625" bestFit="1" customWidth="1"/>
    <col min="17" max="17" width="5.5703125" customWidth="1"/>
    <col min="18" max="18" width="4.85546875" customWidth="1"/>
    <col min="19" max="19" width="6.28515625" customWidth="1"/>
    <col min="20" max="20" width="4.85546875" customWidth="1"/>
    <col min="21" max="21" width="5.7109375" customWidth="1"/>
    <col min="22" max="22" width="12.7109375" customWidth="1"/>
  </cols>
  <sheetData>
    <row r="4" spans="2:22" x14ac:dyDescent="0.25">
      <c r="B4" s="12"/>
      <c r="C4" s="12"/>
      <c r="D4" s="328"/>
      <c r="E4" s="328"/>
      <c r="F4" s="328"/>
      <c r="G4" s="12"/>
      <c r="H4" s="12"/>
      <c r="I4" s="12"/>
      <c r="J4" s="12"/>
      <c r="K4" s="335"/>
      <c r="L4" s="12"/>
      <c r="M4" s="333"/>
      <c r="N4" s="139"/>
      <c r="O4" s="289"/>
      <c r="P4" s="290"/>
      <c r="Q4" s="290"/>
      <c r="R4" s="290"/>
      <c r="S4" s="290"/>
      <c r="T4" s="13"/>
      <c r="U4" s="163"/>
      <c r="V4" s="14"/>
    </row>
    <row r="5" spans="2:22" x14ac:dyDescent="0.25">
      <c r="B5" s="706" t="s">
        <v>0</v>
      </c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706"/>
      <c r="R5" s="706"/>
      <c r="S5" s="706"/>
      <c r="T5" s="706"/>
      <c r="U5" s="706"/>
      <c r="V5" s="706"/>
    </row>
    <row r="6" spans="2:22" x14ac:dyDescent="0.25">
      <c r="B6" s="713" t="s">
        <v>1</v>
      </c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</row>
    <row r="7" spans="2:22" x14ac:dyDescent="0.25">
      <c r="B7" s="713" t="s">
        <v>2</v>
      </c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</row>
    <row r="8" spans="2:22" x14ac:dyDescent="0.25">
      <c r="B8" s="713" t="s">
        <v>3</v>
      </c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  <c r="V8" s="713"/>
    </row>
    <row r="9" spans="2:22" x14ac:dyDescent="0.25">
      <c r="B9" s="713" t="s">
        <v>494</v>
      </c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</row>
    <row r="10" spans="2:22" x14ac:dyDescent="0.25">
      <c r="B10" s="726" t="s">
        <v>4</v>
      </c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</row>
    <row r="11" spans="2:22" x14ac:dyDescent="0.25">
      <c r="B11" s="697" t="s">
        <v>5</v>
      </c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</row>
    <row r="12" spans="2:22" ht="18.75" thickBot="1" x14ac:dyDescent="0.3">
      <c r="B12" s="2"/>
      <c r="C12" s="2"/>
      <c r="D12" s="3"/>
      <c r="E12" s="3"/>
      <c r="F12" s="3"/>
      <c r="G12" s="3"/>
      <c r="H12" s="3"/>
      <c r="I12" s="3"/>
      <c r="J12" s="3"/>
      <c r="K12" s="3"/>
      <c r="L12" s="4"/>
      <c r="M12" s="3"/>
      <c r="N12" s="3"/>
      <c r="O12" s="3"/>
      <c r="P12" s="3"/>
      <c r="Q12" s="3"/>
      <c r="R12" s="3"/>
      <c r="S12" s="3"/>
      <c r="T12" s="2"/>
      <c r="U12" s="2"/>
      <c r="V12" s="2"/>
    </row>
    <row r="13" spans="2:22" ht="15.75" thickTop="1" x14ac:dyDescent="0.25">
      <c r="B13" s="698" t="s">
        <v>6</v>
      </c>
      <c r="C13" s="700" t="s">
        <v>7</v>
      </c>
      <c r="D13" s="702" t="s">
        <v>8</v>
      </c>
      <c r="E13" s="702" t="s">
        <v>177</v>
      </c>
      <c r="F13" s="702" t="s">
        <v>178</v>
      </c>
      <c r="G13" s="702" t="s">
        <v>9</v>
      </c>
      <c r="H13" s="702" t="s">
        <v>10</v>
      </c>
      <c r="I13" s="312"/>
      <c r="J13" s="702" t="s">
        <v>179</v>
      </c>
      <c r="K13" s="702" t="s">
        <v>11</v>
      </c>
      <c r="L13" s="700" t="s">
        <v>12</v>
      </c>
      <c r="M13" s="704" t="s">
        <v>13</v>
      </c>
      <c r="N13" s="704" t="s">
        <v>14</v>
      </c>
      <c r="O13" s="704" t="s">
        <v>15</v>
      </c>
      <c r="P13" s="715" t="s">
        <v>16</v>
      </c>
      <c r="Q13" s="716"/>
      <c r="R13" s="716"/>
      <c r="S13" s="717"/>
      <c r="T13" s="721" t="s">
        <v>17</v>
      </c>
      <c r="U13" s="722"/>
      <c r="V13" s="708" t="s">
        <v>18</v>
      </c>
    </row>
    <row r="14" spans="2:22" x14ac:dyDescent="0.25">
      <c r="B14" s="699"/>
      <c r="C14" s="701"/>
      <c r="D14" s="703"/>
      <c r="E14" s="765"/>
      <c r="F14" s="765"/>
      <c r="G14" s="703"/>
      <c r="H14" s="703"/>
      <c r="I14" s="313"/>
      <c r="J14" s="765"/>
      <c r="K14" s="703"/>
      <c r="L14" s="701"/>
      <c r="M14" s="705"/>
      <c r="N14" s="705"/>
      <c r="O14" s="705"/>
      <c r="P14" s="718"/>
      <c r="Q14" s="719"/>
      <c r="R14" s="719"/>
      <c r="S14" s="720"/>
      <c r="T14" s="723"/>
      <c r="U14" s="724"/>
      <c r="V14" s="709"/>
    </row>
    <row r="15" spans="2:22" ht="48" x14ac:dyDescent="0.25">
      <c r="B15" s="699"/>
      <c r="C15" s="701"/>
      <c r="D15" s="703"/>
      <c r="E15" s="765"/>
      <c r="F15" s="765"/>
      <c r="G15" s="703"/>
      <c r="H15" s="703"/>
      <c r="I15" s="313" t="s">
        <v>180</v>
      </c>
      <c r="J15" s="765"/>
      <c r="K15" s="703"/>
      <c r="L15" s="701"/>
      <c r="M15" s="705"/>
      <c r="N15" s="705"/>
      <c r="O15" s="705"/>
      <c r="P15" s="738" t="s">
        <v>19</v>
      </c>
      <c r="Q15" s="738" t="s">
        <v>20</v>
      </c>
      <c r="R15" s="738" t="s">
        <v>21</v>
      </c>
      <c r="S15" s="738" t="s">
        <v>22</v>
      </c>
      <c r="T15" s="740" t="s">
        <v>23</v>
      </c>
      <c r="U15" s="740" t="s">
        <v>24</v>
      </c>
      <c r="V15" s="709"/>
    </row>
    <row r="16" spans="2:22" ht="15.75" thickBot="1" x14ac:dyDescent="0.3">
      <c r="B16" s="727"/>
      <c r="C16" s="725"/>
      <c r="D16" s="707"/>
      <c r="E16" s="766"/>
      <c r="F16" s="766"/>
      <c r="G16" s="707"/>
      <c r="H16" s="707"/>
      <c r="I16" s="314"/>
      <c r="J16" s="766"/>
      <c r="K16" s="707"/>
      <c r="L16" s="725"/>
      <c r="M16" s="696"/>
      <c r="N16" s="705"/>
      <c r="O16" s="705"/>
      <c r="P16" s="739"/>
      <c r="Q16" s="739"/>
      <c r="R16" s="739"/>
      <c r="S16" s="739"/>
      <c r="T16" s="741"/>
      <c r="U16" s="741"/>
      <c r="V16" s="709"/>
    </row>
    <row r="17" spans="2:22" ht="45" customHeight="1" x14ac:dyDescent="0.25">
      <c r="B17" s="150">
        <v>28</v>
      </c>
      <c r="C17" s="7">
        <v>21101</v>
      </c>
      <c r="D17" s="472" t="s">
        <v>242</v>
      </c>
      <c r="E17" s="318" t="s">
        <v>489</v>
      </c>
      <c r="F17" s="319" t="s">
        <v>182</v>
      </c>
      <c r="G17" s="5">
        <v>9</v>
      </c>
      <c r="H17" s="7" t="s">
        <v>181</v>
      </c>
      <c r="I17" s="5">
        <v>287</v>
      </c>
      <c r="J17" s="790" t="s">
        <v>528</v>
      </c>
      <c r="K17" s="533">
        <v>49</v>
      </c>
      <c r="L17" s="7" t="s">
        <v>31</v>
      </c>
      <c r="M17" s="132">
        <v>3</v>
      </c>
      <c r="N17" s="154">
        <f t="shared" ref="N17:N20" si="0">M17*K17</f>
        <v>147</v>
      </c>
      <c r="O17" s="788" t="s">
        <v>183</v>
      </c>
      <c r="P17" s="673">
        <v>0.1</v>
      </c>
      <c r="Q17" s="19">
        <v>0.4</v>
      </c>
      <c r="R17" s="19">
        <v>0.1</v>
      </c>
      <c r="S17" s="19">
        <v>0.4</v>
      </c>
      <c r="T17" s="20"/>
      <c r="U17" s="671" t="s">
        <v>514</v>
      </c>
      <c r="V17" s="780" t="s">
        <v>529</v>
      </c>
    </row>
    <row r="18" spans="2:22" ht="45" customHeight="1" x14ac:dyDescent="0.25">
      <c r="B18" s="150">
        <v>29</v>
      </c>
      <c r="C18" s="7">
        <v>21101</v>
      </c>
      <c r="D18" s="472" t="s">
        <v>243</v>
      </c>
      <c r="E18" s="318" t="s">
        <v>489</v>
      </c>
      <c r="F18" s="319" t="s">
        <v>182</v>
      </c>
      <c r="G18" s="5">
        <v>9</v>
      </c>
      <c r="H18" s="7" t="s">
        <v>181</v>
      </c>
      <c r="I18" s="5">
        <v>287</v>
      </c>
      <c r="J18" s="791"/>
      <c r="K18" s="533">
        <v>50</v>
      </c>
      <c r="L18" s="7" t="s">
        <v>31</v>
      </c>
      <c r="M18" s="132">
        <v>3.5</v>
      </c>
      <c r="N18" s="154">
        <f t="shared" si="0"/>
        <v>175</v>
      </c>
      <c r="O18" s="784"/>
      <c r="P18" s="673">
        <v>0.1</v>
      </c>
      <c r="Q18" s="19">
        <v>0.4</v>
      </c>
      <c r="R18" s="19">
        <v>0.1</v>
      </c>
      <c r="S18" s="19">
        <v>0.4</v>
      </c>
      <c r="T18" s="20"/>
      <c r="U18" s="671" t="s">
        <v>514</v>
      </c>
      <c r="V18" s="781"/>
    </row>
    <row r="19" spans="2:22" ht="45" customHeight="1" x14ac:dyDescent="0.25">
      <c r="B19" s="15">
        <v>33</v>
      </c>
      <c r="C19" s="16">
        <v>21101</v>
      </c>
      <c r="D19" s="577" t="s">
        <v>247</v>
      </c>
      <c r="E19" s="318" t="s">
        <v>489</v>
      </c>
      <c r="F19" s="319" t="s">
        <v>182</v>
      </c>
      <c r="G19" s="5">
        <v>9</v>
      </c>
      <c r="H19" s="7" t="s">
        <v>181</v>
      </c>
      <c r="I19" s="5">
        <v>287</v>
      </c>
      <c r="J19" s="791"/>
      <c r="K19" s="533">
        <v>3</v>
      </c>
      <c r="L19" s="7" t="s">
        <v>36</v>
      </c>
      <c r="M19" s="17">
        <v>115</v>
      </c>
      <c r="N19" s="154">
        <f t="shared" si="0"/>
        <v>345</v>
      </c>
      <c r="O19" s="784"/>
      <c r="P19" s="673">
        <v>0.1</v>
      </c>
      <c r="Q19" s="19">
        <v>0.4</v>
      </c>
      <c r="R19" s="19">
        <v>0.1</v>
      </c>
      <c r="S19" s="19">
        <v>0.4</v>
      </c>
      <c r="T19" s="20"/>
      <c r="U19" s="671" t="s">
        <v>514</v>
      </c>
      <c r="V19" s="781"/>
    </row>
    <row r="20" spans="2:22" ht="45" customHeight="1" x14ac:dyDescent="0.25">
      <c r="B20" s="15">
        <v>67</v>
      </c>
      <c r="C20" s="16">
        <v>21101</v>
      </c>
      <c r="D20" s="130" t="s">
        <v>281</v>
      </c>
      <c r="E20" s="318" t="s">
        <v>489</v>
      </c>
      <c r="F20" s="319" t="s">
        <v>182</v>
      </c>
      <c r="G20" s="5">
        <v>9</v>
      </c>
      <c r="H20" s="7" t="s">
        <v>181</v>
      </c>
      <c r="I20" s="5">
        <v>287</v>
      </c>
      <c r="J20" s="792"/>
      <c r="K20" s="533">
        <v>4</v>
      </c>
      <c r="L20" s="7" t="s">
        <v>36</v>
      </c>
      <c r="M20" s="17">
        <v>82</v>
      </c>
      <c r="N20" s="154">
        <f t="shared" si="0"/>
        <v>328</v>
      </c>
      <c r="O20" s="789"/>
      <c r="P20" s="673">
        <v>0.1</v>
      </c>
      <c r="Q20" s="19">
        <v>0.4</v>
      </c>
      <c r="R20" s="19">
        <v>0.1</v>
      </c>
      <c r="S20" s="19">
        <v>0.4</v>
      </c>
      <c r="T20" s="20"/>
      <c r="U20" s="671" t="s">
        <v>514</v>
      </c>
      <c r="V20" s="782"/>
    </row>
    <row r="21" spans="2:22" x14ac:dyDescent="0.25">
      <c r="B21" s="27"/>
      <c r="C21" s="27"/>
      <c r="D21" s="28"/>
      <c r="E21" s="329"/>
      <c r="F21" s="330"/>
      <c r="G21" s="12"/>
      <c r="H21" s="12"/>
      <c r="I21" s="12"/>
      <c r="J21" s="331"/>
      <c r="K21" s="337"/>
      <c r="L21" s="12"/>
      <c r="M21" s="69"/>
      <c r="N21" s="69"/>
      <c r="O21" s="334"/>
      <c r="P21" s="32"/>
      <c r="Q21" s="32"/>
      <c r="R21" s="32"/>
      <c r="S21" s="32"/>
      <c r="T21" s="33"/>
      <c r="U21" s="34"/>
      <c r="V21" s="14"/>
    </row>
    <row r="22" spans="2:22" x14ac:dyDescent="0.25">
      <c r="B22" s="27"/>
      <c r="C22" s="27"/>
      <c r="D22" s="28"/>
      <c r="E22" s="329"/>
      <c r="F22" s="330"/>
      <c r="G22" s="12"/>
      <c r="H22" s="12"/>
      <c r="I22" s="12"/>
      <c r="J22" s="331"/>
      <c r="K22" s="337"/>
      <c r="L22" s="12"/>
      <c r="M22" s="69"/>
      <c r="N22" s="69">
        <f>SUM(N17:N21)</f>
        <v>995</v>
      </c>
      <c r="O22" s="334"/>
      <c r="P22" s="32"/>
      <c r="Q22" s="32"/>
      <c r="R22" s="32"/>
      <c r="S22" s="32"/>
      <c r="T22" s="33"/>
      <c r="U22" s="34"/>
      <c r="V22" s="14"/>
    </row>
    <row r="23" spans="2:22" x14ac:dyDescent="0.25">
      <c r="B23" s="27"/>
      <c r="C23" s="27"/>
      <c r="D23" s="28"/>
      <c r="E23" s="329"/>
      <c r="F23" s="330"/>
      <c r="G23" s="12"/>
      <c r="H23" s="12"/>
      <c r="I23" s="12"/>
      <c r="J23" s="331"/>
      <c r="K23" s="337"/>
      <c r="L23" s="12"/>
      <c r="M23" s="69"/>
      <c r="N23" s="69"/>
      <c r="O23" s="334"/>
      <c r="P23" s="32"/>
      <c r="Q23" s="32"/>
      <c r="R23" s="32"/>
      <c r="S23" s="32"/>
      <c r="T23" s="33"/>
      <c r="U23" s="34"/>
      <c r="V23" s="14"/>
    </row>
    <row r="24" spans="2:22" x14ac:dyDescent="0.25">
      <c r="B24" s="27"/>
      <c r="C24" s="27"/>
      <c r="D24" s="28"/>
      <c r="E24" s="28"/>
      <c r="F24" s="28"/>
      <c r="G24" s="12"/>
      <c r="H24" s="12"/>
      <c r="I24" s="12"/>
      <c r="J24" s="12"/>
      <c r="K24" s="338"/>
      <c r="L24" s="12"/>
      <c r="M24" s="29"/>
      <c r="N24" s="30"/>
      <c r="O24" s="31"/>
      <c r="P24" s="32"/>
      <c r="Q24" s="32"/>
      <c r="R24" s="32"/>
      <c r="S24" s="32"/>
      <c r="T24" s="33"/>
      <c r="U24" s="34"/>
      <c r="V24" s="14"/>
    </row>
    <row r="25" spans="2:22" x14ac:dyDescent="0.25">
      <c r="B25" s="27"/>
      <c r="C25" s="27"/>
      <c r="D25" s="28"/>
      <c r="E25" s="329"/>
      <c r="F25" s="330"/>
      <c r="G25" s="12"/>
      <c r="H25" s="12"/>
      <c r="I25" s="12"/>
      <c r="J25" s="331"/>
      <c r="K25" s="337"/>
      <c r="L25" s="12"/>
      <c r="M25" s="69"/>
      <c r="N25" s="30"/>
      <c r="O25" s="367"/>
      <c r="P25" s="32"/>
      <c r="Q25" s="32"/>
      <c r="R25" s="32"/>
      <c r="S25" s="32"/>
      <c r="T25" s="33"/>
      <c r="U25" s="34"/>
      <c r="V25" s="50"/>
    </row>
    <row r="26" spans="2:22" x14ac:dyDescent="0.25">
      <c r="B26" s="27"/>
      <c r="C26" s="27"/>
      <c r="D26" s="36"/>
      <c r="E26" s="329"/>
      <c r="F26" s="330"/>
      <c r="G26" s="12"/>
      <c r="H26" s="12"/>
      <c r="I26" s="12"/>
      <c r="J26" s="331"/>
      <c r="K26" s="337"/>
      <c r="L26" s="38"/>
      <c r="M26" s="39"/>
      <c r="N26" s="30"/>
      <c r="O26" s="367"/>
      <c r="P26" s="32"/>
      <c r="Q26" s="32"/>
      <c r="R26" s="32"/>
      <c r="S26" s="32"/>
      <c r="T26" s="33"/>
      <c r="U26" s="34"/>
      <c r="V26" s="50"/>
    </row>
    <row r="27" spans="2:22" x14ac:dyDescent="0.25">
      <c r="B27" s="27"/>
      <c r="C27" s="27"/>
      <c r="D27" s="36"/>
      <c r="E27" s="329"/>
      <c r="F27" s="330"/>
      <c r="G27" s="12"/>
      <c r="H27" s="12"/>
      <c r="I27" s="12"/>
      <c r="J27" s="331"/>
      <c r="K27" s="337"/>
      <c r="L27" s="38"/>
      <c r="M27" s="39"/>
      <c r="N27" s="30"/>
      <c r="O27" s="367"/>
      <c r="P27" s="32"/>
      <c r="Q27" s="32"/>
      <c r="R27" s="32"/>
      <c r="S27" s="32"/>
      <c r="T27" s="33"/>
      <c r="U27" s="34"/>
      <c r="V27" s="50"/>
    </row>
    <row r="28" spans="2:22" x14ac:dyDescent="0.25">
      <c r="B28" s="27"/>
      <c r="C28" s="27"/>
      <c r="D28" s="33"/>
      <c r="E28" s="33"/>
      <c r="F28" s="33"/>
      <c r="G28" s="13"/>
      <c r="H28" s="13"/>
      <c r="I28" s="13"/>
      <c r="J28" s="13"/>
      <c r="K28" s="27"/>
      <c r="L28" s="12"/>
      <c r="M28" s="49"/>
      <c r="N28" s="49"/>
      <c r="O28" s="31"/>
      <c r="P28" s="32"/>
      <c r="Q28" s="32"/>
      <c r="R28" s="32"/>
      <c r="S28" s="32"/>
      <c r="T28" s="47"/>
      <c r="U28" s="34"/>
      <c r="V28" s="50"/>
    </row>
    <row r="29" spans="2:22" x14ac:dyDescent="0.25">
      <c r="B29" s="27"/>
      <c r="C29" s="37"/>
      <c r="D29" s="36"/>
      <c r="E29" s="329"/>
      <c r="F29" s="330"/>
      <c r="G29" s="12"/>
      <c r="H29" s="12"/>
      <c r="I29" s="12"/>
      <c r="J29" s="331"/>
      <c r="K29" s="340"/>
      <c r="L29" s="38"/>
      <c r="M29" s="317"/>
      <c r="N29" s="69"/>
      <c r="O29" s="334"/>
      <c r="P29" s="32"/>
      <c r="Q29" s="32"/>
      <c r="R29" s="32"/>
      <c r="S29" s="32"/>
      <c r="T29" s="47"/>
      <c r="U29" s="34"/>
      <c r="V29" s="14"/>
    </row>
    <row r="30" spans="2:22" x14ac:dyDescent="0.25">
      <c r="B30" s="27"/>
      <c r="C30" s="37"/>
      <c r="D30" s="36"/>
      <c r="E30" s="329"/>
      <c r="F30" s="330"/>
      <c r="G30" s="12"/>
      <c r="H30" s="12"/>
      <c r="I30" s="12"/>
      <c r="J30" s="331"/>
      <c r="K30" s="340"/>
      <c r="L30" s="38"/>
      <c r="M30" s="317"/>
      <c r="N30" s="69"/>
      <c r="O30" s="334"/>
      <c r="P30" s="32"/>
      <c r="Q30" s="32"/>
      <c r="R30" s="32"/>
      <c r="S30" s="32"/>
      <c r="T30" s="47"/>
      <c r="U30" s="34"/>
      <c r="V30" s="14"/>
    </row>
    <row r="31" spans="2:22" x14ac:dyDescent="0.25">
      <c r="B31" s="27"/>
      <c r="C31" s="37"/>
      <c r="D31" s="36"/>
      <c r="E31" s="329"/>
      <c r="F31" s="330"/>
      <c r="G31" s="12"/>
      <c r="H31" s="12"/>
      <c r="I31" s="12"/>
      <c r="J31" s="331"/>
      <c r="K31" s="340"/>
      <c r="L31" s="38"/>
      <c r="M31" s="317"/>
      <c r="N31" s="69"/>
      <c r="O31" s="334"/>
      <c r="P31" s="32"/>
      <c r="Q31" s="32"/>
      <c r="R31" s="32"/>
      <c r="S31" s="32"/>
      <c r="T31" s="47"/>
      <c r="U31" s="34"/>
      <c r="V31" s="14"/>
    </row>
    <row r="32" spans="2:22" x14ac:dyDescent="0.25">
      <c r="B32" s="27"/>
      <c r="C32" s="37"/>
      <c r="D32" s="36"/>
      <c r="E32" s="329"/>
      <c r="F32" s="330"/>
      <c r="G32" s="12"/>
      <c r="H32" s="12"/>
      <c r="I32" s="12"/>
      <c r="J32" s="331"/>
      <c r="K32" s="340"/>
      <c r="L32" s="38"/>
      <c r="M32" s="317"/>
      <c r="N32" s="69"/>
      <c r="O32" s="334"/>
      <c r="P32" s="32"/>
      <c r="Q32" s="32"/>
      <c r="R32" s="32"/>
      <c r="S32" s="32"/>
      <c r="T32" s="47"/>
      <c r="U32" s="34"/>
      <c r="V32" s="14"/>
    </row>
    <row r="33" spans="2:22" x14ac:dyDescent="0.25">
      <c r="B33" s="27"/>
      <c r="C33" s="37"/>
      <c r="D33" s="36"/>
      <c r="E33" s="329"/>
      <c r="F33" s="330"/>
      <c r="G33" s="12"/>
      <c r="H33" s="12"/>
      <c r="I33" s="12"/>
      <c r="J33" s="331"/>
      <c r="K33" s="340"/>
      <c r="L33" s="38"/>
      <c r="M33" s="317"/>
      <c r="N33" s="69"/>
      <c r="O33" s="334"/>
      <c r="P33" s="32"/>
      <c r="Q33" s="32"/>
      <c r="R33" s="32"/>
      <c r="S33" s="32"/>
      <c r="T33" s="47"/>
      <c r="U33" s="34"/>
      <c r="V33" s="14"/>
    </row>
    <row r="34" spans="2:22" x14ac:dyDescent="0.25">
      <c r="B34" s="27"/>
      <c r="C34" s="37"/>
      <c r="D34" s="36"/>
      <c r="E34" s="329"/>
      <c r="F34" s="330"/>
      <c r="G34" s="12"/>
      <c r="H34" s="12"/>
      <c r="I34" s="12"/>
      <c r="J34" s="331"/>
      <c r="K34" s="340"/>
      <c r="L34" s="38"/>
      <c r="M34" s="317"/>
      <c r="N34" s="69"/>
      <c r="O34" s="334"/>
      <c r="P34" s="32"/>
      <c r="Q34" s="32"/>
      <c r="R34" s="32"/>
      <c r="S34" s="32"/>
      <c r="T34" s="47"/>
      <c r="U34" s="34"/>
      <c r="V34" s="14"/>
    </row>
    <row r="35" spans="2:22" x14ac:dyDescent="0.25">
      <c r="B35" s="27"/>
      <c r="C35" s="37"/>
      <c r="D35" s="36"/>
      <c r="E35" s="329"/>
      <c r="F35" s="330"/>
      <c r="G35" s="12"/>
      <c r="H35" s="12"/>
      <c r="I35" s="12"/>
      <c r="J35" s="331"/>
      <c r="K35" s="340"/>
      <c r="L35" s="38"/>
      <c r="M35" s="317"/>
      <c r="N35" s="69"/>
      <c r="O35" s="334"/>
      <c r="P35" s="32"/>
      <c r="Q35" s="32"/>
      <c r="R35" s="32"/>
      <c r="S35" s="32"/>
      <c r="T35" s="47"/>
      <c r="U35" s="34"/>
      <c r="V35" s="14"/>
    </row>
    <row r="36" spans="2:22" x14ac:dyDescent="0.25">
      <c r="B36" s="27"/>
      <c r="C36" s="37"/>
      <c r="D36" s="36"/>
      <c r="E36" s="329"/>
      <c r="F36" s="330"/>
      <c r="G36" s="12"/>
      <c r="H36" s="12"/>
      <c r="I36" s="12"/>
      <c r="J36" s="331"/>
      <c r="K36" s="340"/>
      <c r="L36" s="38"/>
      <c r="M36" s="317"/>
      <c r="N36" s="69"/>
      <c r="O36" s="334"/>
      <c r="P36" s="32"/>
      <c r="Q36" s="32"/>
      <c r="R36" s="32"/>
      <c r="S36" s="32"/>
      <c r="T36" s="47"/>
      <c r="U36" s="34"/>
      <c r="V36" s="14"/>
    </row>
    <row r="37" spans="2:22" x14ac:dyDescent="0.25">
      <c r="B37" s="27"/>
      <c r="C37" s="37"/>
      <c r="D37" s="36"/>
      <c r="E37" s="329"/>
      <c r="F37" s="330"/>
      <c r="G37" s="12"/>
      <c r="H37" s="12"/>
      <c r="I37" s="12"/>
      <c r="J37" s="331"/>
      <c r="K37" s="340"/>
      <c r="L37" s="38"/>
      <c r="M37" s="317"/>
      <c r="N37" s="69"/>
      <c r="O37" s="334"/>
      <c r="P37" s="32"/>
      <c r="Q37" s="32"/>
      <c r="R37" s="32"/>
      <c r="S37" s="32"/>
      <c r="T37" s="47"/>
      <c r="U37" s="34"/>
      <c r="V37" s="14"/>
    </row>
    <row r="38" spans="2:22" x14ac:dyDescent="0.25">
      <c r="B38" s="27"/>
      <c r="C38" s="37"/>
      <c r="D38" s="36"/>
      <c r="E38" s="329"/>
      <c r="F38" s="330"/>
      <c r="G38" s="12"/>
      <c r="H38" s="12"/>
      <c r="I38" s="12"/>
      <c r="J38" s="331"/>
      <c r="K38" s="340"/>
      <c r="L38" s="38"/>
      <c r="M38" s="317"/>
      <c r="N38" s="69"/>
      <c r="O38" s="334"/>
      <c r="P38" s="32"/>
      <c r="Q38" s="32"/>
      <c r="R38" s="32"/>
      <c r="S38" s="32"/>
      <c r="T38" s="47"/>
      <c r="U38" s="34"/>
      <c r="V38" s="14"/>
    </row>
    <row r="39" spans="2:22" x14ac:dyDescent="0.25">
      <c r="L39" s="62"/>
    </row>
    <row r="40" spans="2:22" x14ac:dyDescent="0.25">
      <c r="B40" s="706" t="s">
        <v>0</v>
      </c>
      <c r="C40" s="706"/>
      <c r="D40" s="706"/>
      <c r="E40" s="706"/>
      <c r="F40" s="706"/>
      <c r="G40" s="706"/>
      <c r="H40" s="706"/>
      <c r="I40" s="706"/>
      <c r="J40" s="706"/>
      <c r="K40" s="706"/>
      <c r="L40" s="706"/>
      <c r="M40" s="706"/>
      <c r="N40" s="706"/>
      <c r="O40" s="706"/>
      <c r="P40" s="706"/>
      <c r="Q40" s="706"/>
      <c r="R40" s="706"/>
      <c r="S40" s="706"/>
      <c r="T40" s="706"/>
      <c r="U40" s="706"/>
      <c r="V40" s="706"/>
    </row>
    <row r="41" spans="2:22" x14ac:dyDescent="0.25">
      <c r="B41" s="713" t="s">
        <v>1</v>
      </c>
      <c r="C41" s="713"/>
      <c r="D41" s="713"/>
      <c r="E41" s="713"/>
      <c r="F41" s="713"/>
      <c r="G41" s="713"/>
      <c r="H41" s="713"/>
      <c r="I41" s="713"/>
      <c r="J41" s="713"/>
      <c r="K41" s="713"/>
      <c r="L41" s="713"/>
      <c r="M41" s="713"/>
      <c r="N41" s="713"/>
      <c r="O41" s="713"/>
      <c r="P41" s="713"/>
      <c r="Q41" s="713"/>
      <c r="R41" s="713"/>
      <c r="S41" s="713"/>
      <c r="T41" s="713"/>
      <c r="U41" s="713"/>
      <c r="V41" s="713"/>
    </row>
    <row r="42" spans="2:22" x14ac:dyDescent="0.25">
      <c r="B42" s="713" t="s">
        <v>2</v>
      </c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</row>
    <row r="43" spans="2:22" x14ac:dyDescent="0.25">
      <c r="B43" s="713" t="s">
        <v>3</v>
      </c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  <c r="V43" s="713"/>
    </row>
    <row r="44" spans="2:22" x14ac:dyDescent="0.25">
      <c r="B44" s="713" t="s">
        <v>494</v>
      </c>
      <c r="C44" s="713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</row>
    <row r="45" spans="2:22" x14ac:dyDescent="0.25">
      <c r="B45" s="726" t="s">
        <v>4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  <c r="M45" s="726"/>
      <c r="N45" s="726"/>
      <c r="O45" s="726"/>
      <c r="P45" s="726"/>
      <c r="Q45" s="726"/>
      <c r="R45" s="726"/>
      <c r="S45" s="726"/>
      <c r="T45" s="726"/>
      <c r="U45" s="726"/>
      <c r="V45" s="726"/>
    </row>
    <row r="46" spans="2:22" x14ac:dyDescent="0.25">
      <c r="B46" s="697" t="s">
        <v>67</v>
      </c>
      <c r="C46" s="697"/>
      <c r="D46" s="697"/>
      <c r="E46" s="697"/>
      <c r="F46" s="697"/>
      <c r="G46" s="697"/>
      <c r="H46" s="697"/>
      <c r="I46" s="697"/>
      <c r="J46" s="697"/>
      <c r="K46" s="697"/>
      <c r="L46" s="697"/>
      <c r="M46" s="697"/>
      <c r="N46" s="697"/>
      <c r="O46" s="697"/>
      <c r="P46" s="697"/>
      <c r="Q46" s="697"/>
      <c r="R46" s="697"/>
      <c r="S46" s="697"/>
      <c r="T46" s="697"/>
      <c r="U46" s="697"/>
      <c r="V46" s="697"/>
    </row>
    <row r="47" spans="2:22" ht="15.75" thickBot="1" x14ac:dyDescent="0.3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</row>
    <row r="48" spans="2:22" ht="15.75" thickTop="1" x14ac:dyDescent="0.25">
      <c r="B48" s="698" t="s">
        <v>6</v>
      </c>
      <c r="C48" s="700" t="s">
        <v>7</v>
      </c>
      <c r="D48" s="702" t="s">
        <v>8</v>
      </c>
      <c r="E48" s="702" t="s">
        <v>177</v>
      </c>
      <c r="F48" s="702" t="s">
        <v>178</v>
      </c>
      <c r="G48" s="702" t="s">
        <v>9</v>
      </c>
      <c r="H48" s="702" t="s">
        <v>10</v>
      </c>
      <c r="I48" s="312"/>
      <c r="J48" s="702" t="s">
        <v>179</v>
      </c>
      <c r="K48" s="702" t="s">
        <v>11</v>
      </c>
      <c r="L48" s="700" t="s">
        <v>12</v>
      </c>
      <c r="M48" s="704" t="s">
        <v>13</v>
      </c>
      <c r="N48" s="704" t="s">
        <v>14</v>
      </c>
      <c r="O48" s="704" t="s">
        <v>15</v>
      </c>
      <c r="P48" s="715" t="s">
        <v>16</v>
      </c>
      <c r="Q48" s="716"/>
      <c r="R48" s="716"/>
      <c r="S48" s="717"/>
      <c r="T48" s="721" t="s">
        <v>17</v>
      </c>
      <c r="U48" s="722"/>
      <c r="V48" s="708" t="s">
        <v>18</v>
      </c>
    </row>
    <row r="49" spans="2:22" x14ac:dyDescent="0.25">
      <c r="B49" s="699"/>
      <c r="C49" s="701"/>
      <c r="D49" s="703"/>
      <c r="E49" s="765"/>
      <c r="F49" s="765"/>
      <c r="G49" s="703"/>
      <c r="H49" s="703"/>
      <c r="I49" s="313"/>
      <c r="J49" s="765"/>
      <c r="K49" s="703"/>
      <c r="L49" s="701"/>
      <c r="M49" s="705"/>
      <c r="N49" s="705"/>
      <c r="O49" s="705"/>
      <c r="P49" s="718"/>
      <c r="Q49" s="719"/>
      <c r="R49" s="719"/>
      <c r="S49" s="720"/>
      <c r="T49" s="723"/>
      <c r="U49" s="724"/>
      <c r="V49" s="709"/>
    </row>
    <row r="50" spans="2:22" ht="48" x14ac:dyDescent="0.25">
      <c r="B50" s="699"/>
      <c r="C50" s="701"/>
      <c r="D50" s="703"/>
      <c r="E50" s="765"/>
      <c r="F50" s="765"/>
      <c r="G50" s="703"/>
      <c r="H50" s="703"/>
      <c r="I50" s="313" t="s">
        <v>180</v>
      </c>
      <c r="J50" s="765"/>
      <c r="K50" s="703"/>
      <c r="L50" s="701"/>
      <c r="M50" s="705"/>
      <c r="N50" s="705"/>
      <c r="O50" s="705"/>
      <c r="P50" s="738" t="s">
        <v>19</v>
      </c>
      <c r="Q50" s="738" t="s">
        <v>20</v>
      </c>
      <c r="R50" s="738" t="s">
        <v>21</v>
      </c>
      <c r="S50" s="738" t="s">
        <v>22</v>
      </c>
      <c r="T50" s="740" t="s">
        <v>23</v>
      </c>
      <c r="U50" s="740" t="s">
        <v>24</v>
      </c>
      <c r="V50" s="709"/>
    </row>
    <row r="51" spans="2:22" ht="15.75" thickBot="1" x14ac:dyDescent="0.3">
      <c r="B51" s="727"/>
      <c r="C51" s="725"/>
      <c r="D51" s="707"/>
      <c r="E51" s="766"/>
      <c r="F51" s="766"/>
      <c r="G51" s="707"/>
      <c r="H51" s="707"/>
      <c r="I51" s="314"/>
      <c r="J51" s="766"/>
      <c r="K51" s="707"/>
      <c r="L51" s="725"/>
      <c r="M51" s="696"/>
      <c r="N51" s="696"/>
      <c r="O51" s="696"/>
      <c r="P51" s="739"/>
      <c r="Q51" s="739"/>
      <c r="R51" s="739"/>
      <c r="S51" s="739"/>
      <c r="T51" s="741"/>
      <c r="U51" s="741"/>
      <c r="V51" s="710"/>
    </row>
    <row r="52" spans="2:22" ht="180" x14ac:dyDescent="0.25">
      <c r="B52" s="15">
        <v>17</v>
      </c>
      <c r="C52" s="16">
        <v>21601</v>
      </c>
      <c r="D52" s="130" t="s">
        <v>348</v>
      </c>
      <c r="E52" s="318" t="s">
        <v>489</v>
      </c>
      <c r="F52" s="319" t="s">
        <v>182</v>
      </c>
      <c r="G52" s="5">
        <v>9</v>
      </c>
      <c r="H52" s="7" t="s">
        <v>181</v>
      </c>
      <c r="I52" s="5">
        <v>287</v>
      </c>
      <c r="J52" s="323" t="s">
        <v>528</v>
      </c>
      <c r="K52" s="16">
        <v>133</v>
      </c>
      <c r="L52" s="65" t="s">
        <v>39</v>
      </c>
      <c r="M52" s="66">
        <v>7.5</v>
      </c>
      <c r="N52" s="17">
        <v>995</v>
      </c>
      <c r="O52" s="783" t="s">
        <v>183</v>
      </c>
      <c r="P52" s="19">
        <v>0.1</v>
      </c>
      <c r="Q52" s="19">
        <v>0.4</v>
      </c>
      <c r="R52" s="19">
        <v>0.1</v>
      </c>
      <c r="S52" s="19">
        <v>0.4</v>
      </c>
      <c r="T52" s="45"/>
      <c r="U52" s="21" t="s">
        <v>514</v>
      </c>
      <c r="V52" s="773" t="s">
        <v>529</v>
      </c>
    </row>
    <row r="53" spans="2:22" x14ac:dyDescent="0.25">
      <c r="B53" s="15"/>
      <c r="C53" s="16"/>
      <c r="D53" s="130"/>
      <c r="E53" s="318"/>
      <c r="F53" s="319"/>
      <c r="G53" s="5"/>
      <c r="H53" s="7"/>
      <c r="I53" s="5"/>
      <c r="J53" s="323"/>
      <c r="K53" s="16"/>
      <c r="L53" s="65"/>
      <c r="M53" s="66"/>
      <c r="N53" s="17"/>
      <c r="O53" s="784"/>
      <c r="P53" s="19"/>
      <c r="Q53" s="19"/>
      <c r="R53" s="19"/>
      <c r="S53" s="19"/>
      <c r="T53" s="45"/>
      <c r="U53" s="21"/>
      <c r="V53" s="774"/>
    </row>
    <row r="54" spans="2:22" x14ac:dyDescent="0.25">
      <c r="B54" s="15"/>
      <c r="C54" s="16"/>
      <c r="D54" s="130"/>
      <c r="E54" s="318"/>
      <c r="F54" s="319"/>
      <c r="G54" s="5"/>
      <c r="H54" s="7"/>
      <c r="I54" s="5"/>
      <c r="J54" s="323"/>
      <c r="K54" s="16"/>
      <c r="L54" s="65"/>
      <c r="M54" s="66"/>
      <c r="N54" s="17"/>
      <c r="O54" s="784"/>
      <c r="P54" s="19"/>
      <c r="Q54" s="19"/>
      <c r="R54" s="19"/>
      <c r="S54" s="19"/>
      <c r="T54" s="45"/>
      <c r="U54" s="21"/>
      <c r="V54" s="774"/>
    </row>
    <row r="55" spans="2:22" x14ac:dyDescent="0.25">
      <c r="B55" s="15"/>
      <c r="C55" s="16"/>
      <c r="D55" s="130"/>
      <c r="E55" s="318"/>
      <c r="F55" s="319"/>
      <c r="G55" s="5"/>
      <c r="H55" s="346"/>
      <c r="I55" s="5"/>
      <c r="J55" s="346"/>
      <c r="K55" s="16"/>
      <c r="L55" s="65"/>
      <c r="M55" s="66"/>
      <c r="N55" s="17"/>
      <c r="O55" s="784"/>
      <c r="P55" s="19"/>
      <c r="Q55" s="19"/>
      <c r="R55" s="19"/>
      <c r="S55" s="19"/>
      <c r="T55" s="45"/>
      <c r="U55" s="21"/>
      <c r="V55" s="774"/>
    </row>
    <row r="56" spans="2:22" ht="15.75" thickBot="1" x14ac:dyDescent="0.3">
      <c r="B56" s="22"/>
      <c r="C56" s="23"/>
      <c r="D56" s="148"/>
      <c r="E56" s="318"/>
      <c r="F56" s="319"/>
      <c r="G56" s="5"/>
      <c r="H56" s="174"/>
      <c r="I56" s="174"/>
      <c r="J56" s="174"/>
      <c r="K56" s="23"/>
      <c r="L56" s="194"/>
      <c r="M56" s="175"/>
      <c r="N56" s="17"/>
      <c r="O56" s="785"/>
      <c r="P56" s="25"/>
      <c r="Q56" s="25"/>
      <c r="R56" s="25"/>
      <c r="S56" s="25"/>
      <c r="T56" s="46"/>
      <c r="U56" s="26"/>
      <c r="V56" s="786"/>
    </row>
    <row r="57" spans="2:22" ht="15.75" thickTop="1" x14ac:dyDescent="0.25">
      <c r="B57" s="27"/>
      <c r="C57" s="27"/>
      <c r="D57" s="28"/>
      <c r="E57" s="28"/>
      <c r="F57" s="28"/>
      <c r="G57" s="12"/>
      <c r="H57" s="12"/>
      <c r="I57" s="12"/>
      <c r="J57" s="12"/>
      <c r="K57" s="27"/>
      <c r="L57" s="67"/>
      <c r="M57" s="68"/>
      <c r="N57" s="69"/>
      <c r="O57" s="31"/>
      <c r="P57" s="32"/>
      <c r="Q57" s="32"/>
      <c r="R57" s="32"/>
      <c r="S57" s="32"/>
      <c r="T57" s="47"/>
      <c r="U57" s="34" t="s">
        <v>99</v>
      </c>
      <c r="V57" s="14"/>
    </row>
    <row r="58" spans="2:22" x14ac:dyDescent="0.25">
      <c r="B58" s="27"/>
      <c r="C58" s="27"/>
      <c r="D58" s="28"/>
      <c r="E58" s="28"/>
      <c r="F58" s="28"/>
      <c r="G58" s="12"/>
      <c r="H58" s="12"/>
      <c r="I58" s="12"/>
      <c r="J58" s="12"/>
      <c r="K58" s="27"/>
      <c r="L58" s="67"/>
      <c r="M58" s="68"/>
      <c r="N58" s="69">
        <f>SUM(N52:N57)</f>
        <v>995</v>
      </c>
      <c r="O58" s="31"/>
      <c r="P58" s="32"/>
      <c r="Q58" s="32"/>
      <c r="R58" s="32"/>
      <c r="S58" s="32"/>
      <c r="T58" s="47"/>
      <c r="U58" s="34"/>
      <c r="V58" s="14"/>
    </row>
    <row r="59" spans="2:22" x14ac:dyDescent="0.25">
      <c r="B59" s="27"/>
      <c r="C59" s="27"/>
      <c r="D59" s="28"/>
      <c r="E59" s="28"/>
      <c r="F59" s="28"/>
      <c r="G59" s="12"/>
      <c r="H59" s="12"/>
      <c r="I59" s="12"/>
      <c r="J59" s="12"/>
      <c r="K59" s="27"/>
      <c r="L59" s="67"/>
      <c r="M59" s="68"/>
      <c r="N59" s="69"/>
      <c r="O59" s="31"/>
      <c r="P59" s="32"/>
      <c r="Q59" s="32"/>
      <c r="R59" s="32"/>
      <c r="S59" s="32"/>
      <c r="T59" s="47"/>
      <c r="U59" s="34"/>
      <c r="V59" s="14"/>
    </row>
    <row r="60" spans="2:22" x14ac:dyDescent="0.25">
      <c r="B60" s="27"/>
      <c r="C60" s="27"/>
      <c r="D60" s="28"/>
      <c r="E60" s="28"/>
      <c r="F60" s="28"/>
      <c r="G60" s="12"/>
      <c r="H60" s="12"/>
      <c r="I60" s="12"/>
      <c r="J60" s="12"/>
      <c r="K60" s="27"/>
      <c r="L60" s="67"/>
      <c r="M60" s="68"/>
      <c r="N60" s="69"/>
      <c r="O60" s="31"/>
      <c r="P60" s="32"/>
      <c r="Q60" s="32"/>
      <c r="R60" s="32"/>
      <c r="S60" s="32"/>
      <c r="T60" s="47"/>
      <c r="U60" s="34"/>
      <c r="V60" s="14"/>
    </row>
    <row r="61" spans="2:22" x14ac:dyDescent="0.25">
      <c r="B61" s="27"/>
      <c r="C61" s="27"/>
      <c r="D61" s="28"/>
      <c r="E61" s="28"/>
      <c r="F61" s="28"/>
      <c r="G61" s="12"/>
      <c r="H61" s="12"/>
      <c r="I61" s="12"/>
      <c r="J61" s="12"/>
      <c r="K61" s="27"/>
      <c r="L61" s="67"/>
      <c r="M61" s="68"/>
      <c r="N61" s="69"/>
      <c r="O61" s="31"/>
      <c r="P61" s="32"/>
      <c r="Q61" s="32"/>
      <c r="R61" s="32"/>
      <c r="S61" s="32"/>
      <c r="T61" s="47"/>
      <c r="U61" s="34"/>
      <c r="V61" s="14"/>
    </row>
    <row r="62" spans="2:22" x14ac:dyDescent="0.25">
      <c r="B62" s="27"/>
      <c r="C62" s="27"/>
      <c r="D62" s="28"/>
      <c r="E62" s="28"/>
      <c r="F62" s="28"/>
      <c r="G62" s="12"/>
      <c r="H62" s="12"/>
      <c r="I62" s="12"/>
      <c r="J62" s="12"/>
      <c r="K62" s="27"/>
      <c r="L62" s="67"/>
      <c r="M62" s="68"/>
      <c r="N62" s="69"/>
      <c r="O62" s="31"/>
      <c r="P62" s="32"/>
      <c r="Q62" s="32"/>
      <c r="R62" s="32"/>
      <c r="S62" s="32"/>
      <c r="T62" s="47"/>
      <c r="U62" s="34"/>
      <c r="V62" s="14"/>
    </row>
    <row r="63" spans="2:22" x14ac:dyDescent="0.25">
      <c r="B63" s="27"/>
      <c r="C63" s="27"/>
      <c r="D63" s="28"/>
      <c r="E63" s="28"/>
      <c r="F63" s="28"/>
      <c r="G63" s="12"/>
      <c r="H63" s="12"/>
      <c r="I63" s="12"/>
      <c r="J63" s="12"/>
      <c r="K63" s="27"/>
      <c r="L63" s="67"/>
      <c r="M63" s="68"/>
      <c r="N63" s="69"/>
      <c r="O63" s="31"/>
      <c r="P63" s="32"/>
      <c r="Q63" s="32"/>
      <c r="R63" s="32"/>
      <c r="S63" s="32"/>
      <c r="T63" s="47"/>
      <c r="U63" s="34"/>
      <c r="V63" s="14"/>
    </row>
    <row r="64" spans="2:22" x14ac:dyDescent="0.25">
      <c r="B64" s="27"/>
      <c r="C64" s="27"/>
      <c r="D64" s="28"/>
      <c r="E64" s="28"/>
      <c r="F64" s="28"/>
      <c r="G64" s="12"/>
      <c r="H64" s="12"/>
      <c r="I64" s="12"/>
      <c r="J64" s="12"/>
      <c r="K64" s="27"/>
      <c r="L64" s="67"/>
      <c r="M64" s="68"/>
      <c r="N64" s="69"/>
      <c r="O64" s="31"/>
      <c r="P64" s="32"/>
      <c r="Q64" s="32"/>
      <c r="R64" s="32"/>
      <c r="S64" s="32"/>
      <c r="T64" s="47"/>
      <c r="U64" s="34"/>
      <c r="V64" s="14"/>
    </row>
    <row r="65" spans="2:22" x14ac:dyDescent="0.25">
      <c r="B65" s="27"/>
      <c r="C65" s="27"/>
      <c r="D65" s="28"/>
      <c r="E65" s="28"/>
      <c r="F65" s="28"/>
      <c r="G65" s="12"/>
      <c r="H65" s="12"/>
      <c r="I65" s="12"/>
      <c r="J65" s="12"/>
      <c r="K65" s="27"/>
      <c r="L65" s="67"/>
      <c r="M65" s="68"/>
      <c r="N65" s="69"/>
      <c r="O65" s="31"/>
      <c r="P65" s="32"/>
      <c r="Q65" s="32"/>
      <c r="R65" s="32"/>
      <c r="S65" s="32"/>
      <c r="T65" s="47"/>
      <c r="U65" s="34"/>
      <c r="V65" s="14"/>
    </row>
    <row r="66" spans="2:22" x14ac:dyDescent="0.25">
      <c r="B66" s="27"/>
      <c r="C66" s="27"/>
      <c r="D66" s="28"/>
      <c r="E66" s="28"/>
      <c r="F66" s="28"/>
      <c r="G66" s="12"/>
      <c r="H66" s="12"/>
      <c r="I66" s="12"/>
      <c r="J66" s="12"/>
      <c r="K66" s="27"/>
      <c r="L66" s="67"/>
      <c r="M66" s="68"/>
      <c r="N66" s="69"/>
      <c r="O66" s="31"/>
      <c r="P66" s="32"/>
      <c r="Q66" s="32"/>
      <c r="R66" s="32"/>
      <c r="S66" s="32"/>
      <c r="T66" s="47"/>
      <c r="U66" s="34"/>
      <c r="V66" s="14"/>
    </row>
    <row r="67" spans="2:22" x14ac:dyDescent="0.25">
      <c r="B67" s="27"/>
      <c r="C67" s="27"/>
      <c r="D67" s="28"/>
      <c r="E67" s="28"/>
      <c r="F67" s="28"/>
      <c r="G67" s="12"/>
      <c r="H67" s="12"/>
      <c r="I67" s="12"/>
      <c r="J67" s="12"/>
      <c r="K67" s="27"/>
      <c r="L67" s="67"/>
      <c r="M67" s="68"/>
      <c r="N67" s="69"/>
      <c r="O67" s="31"/>
      <c r="P67" s="32"/>
      <c r="Q67" s="32"/>
      <c r="R67" s="32"/>
      <c r="S67" s="32"/>
      <c r="T67" s="47"/>
      <c r="U67" s="34"/>
      <c r="V67" s="14"/>
    </row>
    <row r="68" spans="2:22" x14ac:dyDescent="0.25">
      <c r="B68" s="27"/>
      <c r="C68" s="27"/>
      <c r="D68" s="28"/>
      <c r="E68" s="28"/>
      <c r="F68" s="28"/>
      <c r="G68" s="12"/>
      <c r="H68" s="12"/>
      <c r="I68" s="12"/>
      <c r="J68" s="12"/>
      <c r="K68" s="27"/>
      <c r="L68" s="67"/>
      <c r="M68" s="68"/>
      <c r="N68" s="69"/>
      <c r="O68" s="31"/>
      <c r="P68" s="32"/>
      <c r="Q68" s="32"/>
      <c r="R68" s="32"/>
      <c r="S68" s="32"/>
      <c r="T68" s="47"/>
      <c r="U68" s="34"/>
      <c r="V68" s="14"/>
    </row>
    <row r="69" spans="2:22" x14ac:dyDescent="0.25">
      <c r="B69" s="27"/>
      <c r="C69" s="27"/>
      <c r="D69" s="28"/>
      <c r="E69" s="28"/>
      <c r="F69" s="28"/>
      <c r="G69" s="12"/>
      <c r="H69" s="12"/>
      <c r="I69" s="12"/>
      <c r="J69" s="12"/>
      <c r="K69" s="27"/>
      <c r="L69" s="67"/>
      <c r="M69" s="68"/>
      <c r="N69" s="69"/>
      <c r="O69" s="31"/>
      <c r="P69" s="32"/>
      <c r="Q69" s="32"/>
      <c r="R69" s="32"/>
      <c r="S69" s="32"/>
      <c r="T69" s="47"/>
      <c r="U69" s="34"/>
      <c r="V69" s="14"/>
    </row>
    <row r="70" spans="2:22" x14ac:dyDescent="0.25">
      <c r="B70" s="27"/>
      <c r="C70" s="27"/>
      <c r="D70" s="28"/>
      <c r="E70" s="28"/>
      <c r="F70" s="28"/>
      <c r="G70" s="12"/>
      <c r="H70" s="12"/>
      <c r="I70" s="12"/>
      <c r="J70" s="12"/>
      <c r="K70" s="27"/>
      <c r="L70" s="67"/>
      <c r="M70" s="68"/>
      <c r="N70" s="69"/>
      <c r="O70" s="31"/>
      <c r="P70" s="32"/>
      <c r="Q70" s="32"/>
      <c r="R70" s="32"/>
      <c r="S70" s="32"/>
      <c r="T70" s="47"/>
      <c r="U70" s="34"/>
      <c r="V70" s="14"/>
    </row>
    <row r="71" spans="2:22" x14ac:dyDescent="0.25">
      <c r="B71" s="706" t="s">
        <v>0</v>
      </c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6"/>
      <c r="Q71" s="706"/>
      <c r="R71" s="706"/>
      <c r="S71" s="706"/>
      <c r="T71" s="706"/>
      <c r="U71" s="706"/>
      <c r="V71" s="706"/>
    </row>
    <row r="72" spans="2:22" x14ac:dyDescent="0.25">
      <c r="B72" s="713" t="s">
        <v>1</v>
      </c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O72" s="713"/>
      <c r="P72" s="713"/>
      <c r="Q72" s="713"/>
      <c r="R72" s="713"/>
      <c r="S72" s="713"/>
      <c r="T72" s="713"/>
      <c r="U72" s="713"/>
      <c r="V72" s="713"/>
    </row>
    <row r="73" spans="2:22" x14ac:dyDescent="0.25">
      <c r="B73" s="713" t="s">
        <v>2</v>
      </c>
      <c r="C73" s="713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  <c r="V73" s="713"/>
    </row>
    <row r="74" spans="2:22" x14ac:dyDescent="0.25">
      <c r="B74" s="713" t="s">
        <v>3</v>
      </c>
      <c r="C74" s="713"/>
      <c r="D74" s="713"/>
      <c r="E74" s="713"/>
      <c r="F74" s="713"/>
      <c r="G74" s="713"/>
      <c r="H74" s="713"/>
      <c r="I74" s="713"/>
      <c r="J74" s="713"/>
      <c r="K74" s="713"/>
      <c r="L74" s="713"/>
      <c r="M74" s="713"/>
      <c r="N74" s="713"/>
      <c r="O74" s="713"/>
      <c r="P74" s="713"/>
      <c r="Q74" s="713"/>
      <c r="R74" s="713"/>
      <c r="S74" s="713"/>
      <c r="T74" s="713"/>
      <c r="U74" s="713"/>
      <c r="V74" s="713"/>
    </row>
    <row r="75" spans="2:22" x14ac:dyDescent="0.25">
      <c r="B75" s="713" t="s">
        <v>494</v>
      </c>
      <c r="C75" s="713"/>
      <c r="D75" s="713"/>
      <c r="E75" s="713"/>
      <c r="F75" s="713"/>
      <c r="G75" s="713"/>
      <c r="H75" s="713"/>
      <c r="I75" s="713"/>
      <c r="J75" s="713"/>
      <c r="K75" s="713"/>
      <c r="L75" s="713"/>
      <c r="M75" s="713"/>
      <c r="N75" s="713"/>
      <c r="O75" s="713"/>
      <c r="P75" s="713"/>
      <c r="Q75" s="713"/>
      <c r="R75" s="713"/>
      <c r="S75" s="713"/>
      <c r="T75" s="713"/>
      <c r="U75" s="713"/>
      <c r="V75" s="713"/>
    </row>
    <row r="76" spans="2:22" x14ac:dyDescent="0.25">
      <c r="B76" s="726" t="s">
        <v>4</v>
      </c>
      <c r="C76" s="726"/>
      <c r="D76" s="726"/>
      <c r="E76" s="726"/>
      <c r="F76" s="726"/>
      <c r="G76" s="726"/>
      <c r="H76" s="726"/>
      <c r="I76" s="726"/>
      <c r="J76" s="726"/>
      <c r="K76" s="726"/>
      <c r="L76" s="726"/>
      <c r="M76" s="726"/>
      <c r="N76" s="726"/>
      <c r="O76" s="726"/>
      <c r="P76" s="726"/>
      <c r="Q76" s="726"/>
      <c r="R76" s="726"/>
      <c r="S76" s="726"/>
      <c r="T76" s="726"/>
      <c r="U76" s="726"/>
      <c r="V76" s="726"/>
    </row>
    <row r="77" spans="2:22" x14ac:dyDescent="0.25">
      <c r="B77" s="697" t="s">
        <v>70</v>
      </c>
      <c r="C77" s="697"/>
      <c r="D77" s="697"/>
      <c r="E77" s="697"/>
      <c r="F77" s="697"/>
      <c r="G77" s="697"/>
      <c r="H77" s="697"/>
      <c r="I77" s="697"/>
      <c r="J77" s="697"/>
      <c r="K77" s="697"/>
      <c r="L77" s="697"/>
      <c r="M77" s="697"/>
      <c r="N77" s="697"/>
      <c r="O77" s="697"/>
      <c r="P77" s="697"/>
      <c r="Q77" s="697"/>
      <c r="R77" s="697"/>
      <c r="S77" s="697"/>
      <c r="T77" s="697"/>
      <c r="U77" s="697"/>
      <c r="V77" s="697"/>
    </row>
    <row r="78" spans="2:22" ht="18.75" thickBot="1" x14ac:dyDescent="0.3">
      <c r="B78" s="2"/>
      <c r="C78" s="2"/>
      <c r="D78" s="3"/>
      <c r="E78" s="3"/>
      <c r="F78" s="3"/>
      <c r="G78" s="3"/>
      <c r="H78" s="3"/>
      <c r="I78" s="3"/>
      <c r="J78" s="3"/>
      <c r="K78" s="3"/>
      <c r="L78" s="4"/>
      <c r="M78" s="3"/>
      <c r="N78" s="3"/>
      <c r="O78" s="3"/>
      <c r="P78" s="3"/>
      <c r="Q78" s="3"/>
      <c r="R78" s="3"/>
      <c r="S78" s="3"/>
      <c r="T78" s="2"/>
      <c r="U78" s="2"/>
      <c r="V78" s="2"/>
    </row>
    <row r="79" spans="2:22" ht="15.75" thickTop="1" x14ac:dyDescent="0.25">
      <c r="B79" s="698" t="s">
        <v>6</v>
      </c>
      <c r="C79" s="700" t="s">
        <v>7</v>
      </c>
      <c r="D79" s="702" t="s">
        <v>8</v>
      </c>
      <c r="E79" s="702" t="s">
        <v>177</v>
      </c>
      <c r="F79" s="702" t="s">
        <v>178</v>
      </c>
      <c r="G79" s="702" t="s">
        <v>9</v>
      </c>
      <c r="H79" s="702" t="s">
        <v>10</v>
      </c>
      <c r="I79" s="312"/>
      <c r="J79" s="702" t="s">
        <v>179</v>
      </c>
      <c r="K79" s="702" t="s">
        <v>11</v>
      </c>
      <c r="L79" s="700" t="s">
        <v>12</v>
      </c>
      <c r="M79" s="704" t="s">
        <v>13</v>
      </c>
      <c r="N79" s="704" t="s">
        <v>14</v>
      </c>
      <c r="O79" s="704" t="s">
        <v>15</v>
      </c>
      <c r="P79" s="715" t="s">
        <v>16</v>
      </c>
      <c r="Q79" s="716"/>
      <c r="R79" s="716"/>
      <c r="S79" s="717"/>
      <c r="T79" s="721" t="s">
        <v>17</v>
      </c>
      <c r="U79" s="722"/>
      <c r="V79" s="708" t="s">
        <v>18</v>
      </c>
    </row>
    <row r="80" spans="2:22" x14ac:dyDescent="0.25">
      <c r="B80" s="699"/>
      <c r="C80" s="701"/>
      <c r="D80" s="703"/>
      <c r="E80" s="765"/>
      <c r="F80" s="765"/>
      <c r="G80" s="703"/>
      <c r="H80" s="703"/>
      <c r="I80" s="313"/>
      <c r="J80" s="765"/>
      <c r="K80" s="703"/>
      <c r="L80" s="701"/>
      <c r="M80" s="705"/>
      <c r="N80" s="705"/>
      <c r="O80" s="705"/>
      <c r="P80" s="718"/>
      <c r="Q80" s="719"/>
      <c r="R80" s="719"/>
      <c r="S80" s="720"/>
      <c r="T80" s="723"/>
      <c r="U80" s="724"/>
      <c r="V80" s="709"/>
    </row>
    <row r="81" spans="2:22" ht="48" x14ac:dyDescent="0.25">
      <c r="B81" s="699"/>
      <c r="C81" s="701"/>
      <c r="D81" s="703"/>
      <c r="E81" s="765"/>
      <c r="F81" s="765"/>
      <c r="G81" s="703"/>
      <c r="H81" s="703"/>
      <c r="I81" s="313" t="s">
        <v>180</v>
      </c>
      <c r="J81" s="765"/>
      <c r="K81" s="703"/>
      <c r="L81" s="701"/>
      <c r="M81" s="705"/>
      <c r="N81" s="705"/>
      <c r="O81" s="705"/>
      <c r="P81" s="738" t="s">
        <v>19</v>
      </c>
      <c r="Q81" s="738" t="s">
        <v>20</v>
      </c>
      <c r="R81" s="738" t="s">
        <v>21</v>
      </c>
      <c r="S81" s="738" t="s">
        <v>22</v>
      </c>
      <c r="T81" s="740" t="s">
        <v>23</v>
      </c>
      <c r="U81" s="740" t="s">
        <v>24</v>
      </c>
      <c r="V81" s="709"/>
    </row>
    <row r="82" spans="2:22" ht="15.75" thickBot="1" x14ac:dyDescent="0.3">
      <c r="B82" s="727"/>
      <c r="C82" s="725"/>
      <c r="D82" s="707"/>
      <c r="E82" s="766"/>
      <c r="F82" s="766"/>
      <c r="G82" s="707"/>
      <c r="H82" s="707"/>
      <c r="I82" s="314"/>
      <c r="J82" s="765"/>
      <c r="K82" s="703"/>
      <c r="L82" s="701"/>
      <c r="M82" s="705"/>
      <c r="N82" s="705"/>
      <c r="O82" s="705"/>
      <c r="P82" s="711"/>
      <c r="Q82" s="711"/>
      <c r="R82" s="711"/>
      <c r="S82" s="711"/>
      <c r="T82" s="695"/>
      <c r="U82" s="695"/>
      <c r="V82" s="709"/>
    </row>
    <row r="83" spans="2:22" ht="5.25" customHeight="1" thickBot="1" x14ac:dyDescent="0.3">
      <c r="B83" s="15"/>
      <c r="C83" s="16"/>
      <c r="D83" s="494"/>
      <c r="E83" s="318"/>
      <c r="F83" s="319"/>
      <c r="G83" s="5"/>
      <c r="H83" s="166"/>
      <c r="I83" s="5"/>
      <c r="J83" s="323"/>
      <c r="K83" s="109"/>
      <c r="L83" s="122"/>
      <c r="M83" s="476"/>
      <c r="N83" s="182"/>
      <c r="O83" s="795" t="s">
        <v>183</v>
      </c>
      <c r="P83" s="502"/>
      <c r="Q83" s="502"/>
      <c r="R83" s="502"/>
      <c r="S83" s="502"/>
      <c r="T83" s="502"/>
      <c r="U83" s="16"/>
      <c r="V83" s="780" t="s">
        <v>529</v>
      </c>
    </row>
    <row r="84" spans="2:22" ht="24.75" customHeight="1" thickTop="1" thickBot="1" x14ac:dyDescent="0.3">
      <c r="B84" s="485">
        <v>1</v>
      </c>
      <c r="C84" s="486">
        <v>21701</v>
      </c>
      <c r="D84" s="493" t="s">
        <v>367</v>
      </c>
      <c r="E84" s="318" t="s">
        <v>489</v>
      </c>
      <c r="F84" s="319" t="s">
        <v>182</v>
      </c>
      <c r="G84" s="5">
        <v>9</v>
      </c>
      <c r="H84" s="166" t="s">
        <v>181</v>
      </c>
      <c r="I84" s="5">
        <v>287</v>
      </c>
      <c r="J84" s="794" t="s">
        <v>528</v>
      </c>
      <c r="K84" s="109">
        <v>4000</v>
      </c>
      <c r="L84" s="487" t="s">
        <v>31</v>
      </c>
      <c r="M84" s="488">
        <v>4.5</v>
      </c>
      <c r="N84" s="489">
        <f>M84*K84</f>
        <v>18000</v>
      </c>
      <c r="O84" s="796"/>
      <c r="P84" s="502">
        <v>0.1</v>
      </c>
      <c r="Q84" s="502">
        <v>0.4</v>
      </c>
      <c r="R84" s="502">
        <v>0.1</v>
      </c>
      <c r="S84" s="502">
        <v>0.4</v>
      </c>
      <c r="T84" s="502" t="s">
        <v>514</v>
      </c>
      <c r="U84" s="16"/>
      <c r="V84" s="781"/>
    </row>
    <row r="85" spans="2:22" ht="24" customHeight="1" thickBot="1" x14ac:dyDescent="0.3">
      <c r="B85" s="15">
        <v>2</v>
      </c>
      <c r="C85" s="16">
        <v>21701</v>
      </c>
      <c r="D85" s="494" t="s">
        <v>368</v>
      </c>
      <c r="E85" s="318" t="s">
        <v>489</v>
      </c>
      <c r="F85" s="319" t="s">
        <v>182</v>
      </c>
      <c r="G85" s="5">
        <v>9</v>
      </c>
      <c r="H85" s="166" t="s">
        <v>181</v>
      </c>
      <c r="I85" s="5">
        <v>287</v>
      </c>
      <c r="J85" s="791"/>
      <c r="K85" s="109">
        <v>4500</v>
      </c>
      <c r="L85" s="122" t="s">
        <v>31</v>
      </c>
      <c r="M85" s="476">
        <v>50</v>
      </c>
      <c r="N85" s="182">
        <f t="shared" ref="N85:N91" si="1">M85*K85</f>
        <v>225000</v>
      </c>
      <c r="O85" s="796"/>
      <c r="P85" s="502">
        <v>0.1</v>
      </c>
      <c r="Q85" s="502">
        <v>0.4</v>
      </c>
      <c r="R85" s="502">
        <v>0.1</v>
      </c>
      <c r="S85" s="502">
        <v>0.4</v>
      </c>
      <c r="T85" s="502" t="s">
        <v>514</v>
      </c>
      <c r="U85" s="16"/>
      <c r="V85" s="781"/>
    </row>
    <row r="86" spans="2:22" ht="27" customHeight="1" thickBot="1" x14ac:dyDescent="0.3">
      <c r="B86" s="15">
        <v>3</v>
      </c>
      <c r="C86" s="16">
        <v>21701</v>
      </c>
      <c r="D86" s="494" t="s">
        <v>369</v>
      </c>
      <c r="E86" s="318" t="s">
        <v>489</v>
      </c>
      <c r="F86" s="319" t="s">
        <v>182</v>
      </c>
      <c r="G86" s="5">
        <v>9</v>
      </c>
      <c r="H86" s="166" t="s">
        <v>181</v>
      </c>
      <c r="I86" s="5">
        <v>287</v>
      </c>
      <c r="J86" s="791"/>
      <c r="K86" s="109">
        <v>1</v>
      </c>
      <c r="L86" s="122" t="s">
        <v>79</v>
      </c>
      <c r="M86" s="476">
        <v>430000</v>
      </c>
      <c r="N86" s="182">
        <f t="shared" si="1"/>
        <v>430000</v>
      </c>
      <c r="O86" s="796"/>
      <c r="P86" s="502">
        <v>0.1</v>
      </c>
      <c r="Q86" s="502">
        <v>0.4</v>
      </c>
      <c r="R86" s="502">
        <v>0.1</v>
      </c>
      <c r="S86" s="502">
        <v>0.4</v>
      </c>
      <c r="T86" s="502" t="s">
        <v>514</v>
      </c>
      <c r="U86" s="16"/>
      <c r="V86" s="781"/>
    </row>
    <row r="87" spans="2:22" ht="24" customHeight="1" thickBot="1" x14ac:dyDescent="0.3">
      <c r="B87" s="15">
        <v>4</v>
      </c>
      <c r="C87" s="16">
        <v>21701</v>
      </c>
      <c r="D87" s="494" t="s">
        <v>370</v>
      </c>
      <c r="E87" s="318" t="s">
        <v>489</v>
      </c>
      <c r="F87" s="319" t="s">
        <v>182</v>
      </c>
      <c r="G87" s="5">
        <v>9</v>
      </c>
      <c r="H87" s="166" t="s">
        <v>181</v>
      </c>
      <c r="I87" s="5">
        <v>287</v>
      </c>
      <c r="J87" s="791"/>
      <c r="K87" s="109">
        <v>9091</v>
      </c>
      <c r="L87" s="122" t="s">
        <v>31</v>
      </c>
      <c r="M87" s="476">
        <v>5.5</v>
      </c>
      <c r="N87" s="182">
        <v>50000</v>
      </c>
      <c r="O87" s="796"/>
      <c r="P87" s="502">
        <v>0.1</v>
      </c>
      <c r="Q87" s="502">
        <v>0.4</v>
      </c>
      <c r="R87" s="502">
        <v>0.1</v>
      </c>
      <c r="S87" s="502">
        <v>0.4</v>
      </c>
      <c r="T87" s="502" t="s">
        <v>514</v>
      </c>
      <c r="U87" s="16"/>
      <c r="V87" s="781"/>
    </row>
    <row r="88" spans="2:22" ht="27" customHeight="1" thickBot="1" x14ac:dyDescent="0.3">
      <c r="B88" s="15">
        <v>5</v>
      </c>
      <c r="C88" s="16">
        <v>21701</v>
      </c>
      <c r="D88" s="494" t="s">
        <v>371</v>
      </c>
      <c r="E88" s="318" t="s">
        <v>489</v>
      </c>
      <c r="F88" s="319" t="s">
        <v>182</v>
      </c>
      <c r="G88" s="5">
        <v>9</v>
      </c>
      <c r="H88" s="166" t="s">
        <v>181</v>
      </c>
      <c r="I88" s="5">
        <v>287</v>
      </c>
      <c r="J88" s="791"/>
      <c r="K88" s="109">
        <v>138000</v>
      </c>
      <c r="L88" s="122" t="s">
        <v>31</v>
      </c>
      <c r="M88" s="476">
        <v>1.5</v>
      </c>
      <c r="N88" s="182">
        <f t="shared" si="1"/>
        <v>207000</v>
      </c>
      <c r="O88" s="796"/>
      <c r="P88" s="502">
        <v>0.1</v>
      </c>
      <c r="Q88" s="502">
        <v>0.4</v>
      </c>
      <c r="R88" s="502">
        <v>0.1</v>
      </c>
      <c r="S88" s="502">
        <v>0.4</v>
      </c>
      <c r="T88" s="502" t="s">
        <v>514</v>
      </c>
      <c r="U88" s="16"/>
      <c r="V88" s="781"/>
    </row>
    <row r="89" spans="2:22" ht="26.25" customHeight="1" thickBot="1" x14ac:dyDescent="0.3">
      <c r="B89" s="15">
        <v>6</v>
      </c>
      <c r="C89" s="16">
        <v>21701</v>
      </c>
      <c r="D89" s="494" t="s">
        <v>372</v>
      </c>
      <c r="E89" s="318" t="s">
        <v>489</v>
      </c>
      <c r="F89" s="319" t="s">
        <v>182</v>
      </c>
      <c r="G89" s="5">
        <v>9</v>
      </c>
      <c r="H89" s="166" t="s">
        <v>181</v>
      </c>
      <c r="I89" s="5">
        <v>287</v>
      </c>
      <c r="J89" s="791"/>
      <c r="K89" s="109">
        <v>10000</v>
      </c>
      <c r="L89" s="122" t="s">
        <v>31</v>
      </c>
      <c r="M89" s="477">
        <v>2</v>
      </c>
      <c r="N89" s="182">
        <f t="shared" si="1"/>
        <v>20000</v>
      </c>
      <c r="O89" s="796"/>
      <c r="P89" s="502">
        <v>0.1</v>
      </c>
      <c r="Q89" s="502">
        <v>0.4</v>
      </c>
      <c r="R89" s="502">
        <v>0.1</v>
      </c>
      <c r="S89" s="502">
        <v>0.4</v>
      </c>
      <c r="T89" s="502" t="s">
        <v>514</v>
      </c>
      <c r="U89" s="16"/>
      <c r="V89" s="781"/>
    </row>
    <row r="90" spans="2:22" ht="23.25" customHeight="1" x14ac:dyDescent="0.25">
      <c r="B90" s="15">
        <v>7</v>
      </c>
      <c r="C90" s="16">
        <v>21701</v>
      </c>
      <c r="D90" s="495" t="s">
        <v>373</v>
      </c>
      <c r="E90" s="318" t="s">
        <v>489</v>
      </c>
      <c r="F90" s="319" t="s">
        <v>182</v>
      </c>
      <c r="G90" s="5">
        <v>9</v>
      </c>
      <c r="H90" s="166" t="s">
        <v>181</v>
      </c>
      <c r="I90" s="5">
        <v>287</v>
      </c>
      <c r="J90" s="791"/>
      <c r="K90" s="109">
        <v>15000</v>
      </c>
      <c r="L90" s="122" t="s">
        <v>31</v>
      </c>
      <c r="M90" s="477">
        <v>1.5</v>
      </c>
      <c r="N90" s="182">
        <f t="shared" si="1"/>
        <v>22500</v>
      </c>
      <c r="O90" s="796"/>
      <c r="P90" s="502">
        <v>0.1</v>
      </c>
      <c r="Q90" s="502">
        <v>0.4</v>
      </c>
      <c r="R90" s="502">
        <v>0.1</v>
      </c>
      <c r="S90" s="502">
        <v>0.4</v>
      </c>
      <c r="T90" s="502" t="s">
        <v>514</v>
      </c>
      <c r="U90" s="16"/>
      <c r="V90" s="781"/>
    </row>
    <row r="91" spans="2:22" ht="22.5" customHeight="1" x14ac:dyDescent="0.25">
      <c r="B91" s="15">
        <v>8</v>
      </c>
      <c r="C91" s="16">
        <v>21701</v>
      </c>
      <c r="D91" s="495" t="s">
        <v>374</v>
      </c>
      <c r="E91" s="318" t="s">
        <v>489</v>
      </c>
      <c r="F91" s="319" t="s">
        <v>182</v>
      </c>
      <c r="G91" s="5">
        <v>9</v>
      </c>
      <c r="H91" s="230" t="s">
        <v>181</v>
      </c>
      <c r="I91" s="5">
        <v>287</v>
      </c>
      <c r="J91" s="792"/>
      <c r="K91" s="109">
        <v>15000</v>
      </c>
      <c r="L91" s="122" t="s">
        <v>31</v>
      </c>
      <c r="M91" s="477">
        <v>1.5</v>
      </c>
      <c r="N91" s="182">
        <f t="shared" si="1"/>
        <v>22500</v>
      </c>
      <c r="O91" s="797"/>
      <c r="P91" s="502">
        <v>0.1</v>
      </c>
      <c r="Q91" s="502">
        <v>0.4</v>
      </c>
      <c r="R91" s="502">
        <v>0.1</v>
      </c>
      <c r="S91" s="502">
        <v>0.4</v>
      </c>
      <c r="T91" s="502" t="s">
        <v>514</v>
      </c>
      <c r="U91" s="16"/>
      <c r="V91" s="782"/>
    </row>
    <row r="92" spans="2:22" ht="20.25" customHeight="1" x14ac:dyDescent="0.25">
      <c r="B92" s="27"/>
      <c r="C92" s="27"/>
      <c r="D92" s="676"/>
      <c r="E92" s="329"/>
      <c r="F92" s="330"/>
      <c r="G92" s="12"/>
      <c r="H92" s="12"/>
      <c r="I92" s="12"/>
      <c r="J92" s="331"/>
      <c r="L92" s="677"/>
      <c r="M92" s="678"/>
      <c r="N92" s="48"/>
      <c r="O92" s="367"/>
      <c r="P92" s="679"/>
      <c r="Q92" s="679"/>
      <c r="R92" s="679"/>
      <c r="S92" s="679"/>
      <c r="T92" s="679"/>
      <c r="U92" s="27"/>
      <c r="V92" s="50"/>
    </row>
    <row r="93" spans="2:22" x14ac:dyDescent="0.25">
      <c r="L93" s="62"/>
      <c r="U93" t="s">
        <v>99</v>
      </c>
    </row>
    <row r="94" spans="2:22" x14ac:dyDescent="0.25">
      <c r="L94" s="62"/>
    </row>
    <row r="95" spans="2:22" x14ac:dyDescent="0.25">
      <c r="L95" s="62"/>
      <c r="N95" s="70">
        <f>SUM(N83:N94)</f>
        <v>995000</v>
      </c>
    </row>
    <row r="96" spans="2:22" x14ac:dyDescent="0.25">
      <c r="L96" s="62"/>
    </row>
    <row r="97" spans="2:22" x14ac:dyDescent="0.25">
      <c r="L97" s="62"/>
    </row>
    <row r="98" spans="2:22" x14ac:dyDescent="0.25">
      <c r="L98" s="62"/>
    </row>
    <row r="99" spans="2:22" x14ac:dyDescent="0.25">
      <c r="B99" s="27"/>
      <c r="C99" s="27"/>
      <c r="D99" s="28"/>
      <c r="E99" s="28"/>
      <c r="F99" s="28"/>
      <c r="G99" s="12"/>
      <c r="H99" s="12"/>
      <c r="I99" s="12"/>
      <c r="J99" s="12"/>
      <c r="K99" s="27"/>
      <c r="L99" s="67"/>
      <c r="M99" s="68"/>
      <c r="N99" s="69"/>
      <c r="O99" s="31"/>
      <c r="P99" s="32"/>
      <c r="Q99" s="32"/>
      <c r="R99" s="32"/>
      <c r="S99" s="32"/>
      <c r="T99" s="47"/>
      <c r="U99" s="34"/>
      <c r="V99" s="14"/>
    </row>
    <row r="100" spans="2:22" x14ac:dyDescent="0.25">
      <c r="B100" s="27"/>
      <c r="C100" s="27"/>
      <c r="D100" s="28"/>
      <c r="E100" s="28"/>
      <c r="F100" s="28"/>
      <c r="G100" s="12"/>
      <c r="H100" s="12"/>
      <c r="I100" s="12"/>
      <c r="J100" s="12"/>
      <c r="K100" s="27"/>
      <c r="L100" s="67"/>
      <c r="M100" s="68"/>
      <c r="N100" s="69"/>
      <c r="O100" s="31"/>
      <c r="P100" s="32"/>
      <c r="Q100" s="32"/>
      <c r="R100" s="32"/>
      <c r="S100" s="32"/>
      <c r="T100" s="47"/>
      <c r="U100" s="34"/>
      <c r="V100" s="14"/>
    </row>
    <row r="101" spans="2:22" x14ac:dyDescent="0.25">
      <c r="B101" s="27"/>
      <c r="C101" s="27"/>
      <c r="D101" s="28"/>
      <c r="E101" s="28"/>
      <c r="F101" s="28"/>
      <c r="G101" s="12"/>
      <c r="H101" s="12"/>
      <c r="I101" s="12"/>
      <c r="J101" s="12"/>
      <c r="K101" s="27"/>
      <c r="L101" s="67"/>
      <c r="M101" s="68"/>
      <c r="N101" s="69"/>
      <c r="O101" s="31"/>
      <c r="P101" s="32"/>
      <c r="Q101" s="32"/>
      <c r="R101" s="32"/>
      <c r="S101" s="32"/>
      <c r="T101" s="47"/>
      <c r="U101" s="34"/>
      <c r="V101" s="14"/>
    </row>
    <row r="102" spans="2:22" x14ac:dyDescent="0.25">
      <c r="B102" s="27"/>
      <c r="C102" s="27"/>
      <c r="D102" s="28"/>
      <c r="E102" s="28"/>
      <c r="F102" s="28"/>
      <c r="G102" s="12"/>
      <c r="H102" s="12"/>
      <c r="I102" s="12"/>
      <c r="J102" s="12"/>
      <c r="K102" s="27"/>
      <c r="L102" s="67"/>
      <c r="M102" s="68"/>
      <c r="N102" s="69"/>
      <c r="O102" s="31"/>
      <c r="P102" s="32"/>
      <c r="Q102" s="32"/>
      <c r="R102" s="32"/>
      <c r="S102" s="32"/>
      <c r="T102" s="47"/>
      <c r="U102" s="34"/>
      <c r="V102" s="14"/>
    </row>
    <row r="103" spans="2:22" x14ac:dyDescent="0.25">
      <c r="B103" s="27"/>
      <c r="C103" s="27"/>
      <c r="D103" s="28"/>
      <c r="E103" s="28"/>
      <c r="F103" s="28"/>
      <c r="G103" s="12"/>
      <c r="H103" s="12"/>
      <c r="I103" s="12"/>
      <c r="J103" s="12"/>
      <c r="K103" s="27"/>
      <c r="L103" s="67"/>
      <c r="M103" s="68"/>
      <c r="N103" s="69"/>
      <c r="O103" s="31"/>
      <c r="P103" s="32"/>
      <c r="Q103" s="32"/>
      <c r="R103" s="32"/>
      <c r="S103" s="32"/>
      <c r="T103" s="47"/>
      <c r="U103" s="34"/>
      <c r="V103" s="14"/>
    </row>
    <row r="104" spans="2:22" x14ac:dyDescent="0.25">
      <c r="B104" s="27"/>
      <c r="C104" s="27"/>
      <c r="D104" s="28"/>
      <c r="E104" s="28"/>
      <c r="F104" s="28"/>
      <c r="G104" s="12"/>
      <c r="H104" s="12"/>
      <c r="I104" s="12"/>
      <c r="J104" s="12"/>
      <c r="K104" s="27"/>
      <c r="L104" s="67"/>
      <c r="M104" s="68"/>
      <c r="N104" s="69"/>
      <c r="O104" s="31"/>
      <c r="P104" s="32"/>
      <c r="Q104" s="32"/>
      <c r="R104" s="32"/>
      <c r="S104" s="32"/>
      <c r="T104" s="47"/>
      <c r="U104" s="34"/>
      <c r="V104" s="14"/>
    </row>
    <row r="105" spans="2:22" x14ac:dyDescent="0.25">
      <c r="B105" s="27"/>
      <c r="C105" s="27"/>
      <c r="D105" s="28"/>
      <c r="E105" s="28"/>
      <c r="F105" s="28"/>
      <c r="G105" s="12"/>
      <c r="H105" s="12"/>
      <c r="I105" s="12"/>
      <c r="J105" s="12"/>
      <c r="K105" s="27"/>
      <c r="L105" s="67"/>
      <c r="M105" s="68"/>
      <c r="N105" s="69"/>
      <c r="O105" s="31"/>
      <c r="P105" s="32"/>
      <c r="Q105" s="32"/>
      <c r="R105" s="32"/>
      <c r="S105" s="32"/>
      <c r="T105" s="47"/>
      <c r="U105" s="34"/>
      <c r="V105" s="14"/>
    </row>
    <row r="106" spans="2:22" x14ac:dyDescent="0.25">
      <c r="B106" s="27"/>
      <c r="C106" s="27"/>
      <c r="D106" s="28"/>
      <c r="E106" s="28"/>
      <c r="F106" s="28"/>
      <c r="G106" s="12"/>
      <c r="H106" s="12"/>
      <c r="I106" s="12"/>
      <c r="J106" s="12"/>
      <c r="K106" s="27"/>
      <c r="L106" s="67"/>
      <c r="M106" s="68"/>
      <c r="N106" s="69"/>
      <c r="O106" s="31"/>
      <c r="P106" s="32"/>
      <c r="Q106" s="32"/>
      <c r="R106" s="32"/>
      <c r="S106" s="32"/>
      <c r="T106" s="47"/>
      <c r="U106" s="34"/>
      <c r="V106" s="14"/>
    </row>
    <row r="107" spans="2:22" x14ac:dyDescent="0.25">
      <c r="B107" s="76"/>
      <c r="C107" s="76"/>
      <c r="D107" s="12"/>
      <c r="E107" s="12"/>
      <c r="F107" s="12"/>
      <c r="G107" s="13"/>
      <c r="H107" s="13"/>
      <c r="I107" s="13"/>
      <c r="J107" s="13"/>
      <c r="K107" s="27"/>
      <c r="L107" s="12"/>
      <c r="M107" s="29"/>
      <c r="N107" s="82"/>
      <c r="O107" s="78"/>
      <c r="P107" s="79"/>
      <c r="Q107" s="79"/>
      <c r="R107" s="79"/>
      <c r="S107" s="79"/>
      <c r="T107" s="80"/>
      <c r="V107" s="81"/>
    </row>
    <row r="108" spans="2:22" x14ac:dyDescent="0.25">
      <c r="B108" s="76"/>
      <c r="C108" s="76"/>
      <c r="D108" s="12"/>
      <c r="E108" s="12"/>
      <c r="F108" s="12"/>
      <c r="G108" s="13"/>
      <c r="H108" s="13"/>
      <c r="I108" s="13"/>
      <c r="J108" s="13"/>
      <c r="K108" s="27"/>
      <c r="L108" s="12"/>
      <c r="M108" s="29"/>
      <c r="N108" s="82"/>
      <c r="O108" s="78"/>
      <c r="P108" s="79"/>
      <c r="Q108" s="79"/>
      <c r="R108" s="79"/>
      <c r="S108" s="79"/>
      <c r="T108" s="80"/>
      <c r="V108" s="81"/>
    </row>
    <row r="109" spans="2:22" x14ac:dyDescent="0.25">
      <c r="B109" s="76"/>
      <c r="C109" s="76"/>
      <c r="D109" s="12"/>
      <c r="E109" s="12"/>
      <c r="F109" s="12"/>
      <c r="G109" s="13"/>
      <c r="H109" s="13"/>
      <c r="I109" s="13"/>
      <c r="J109" s="13"/>
      <c r="K109" s="27"/>
      <c r="L109" s="12"/>
      <c r="M109" s="29"/>
      <c r="N109" s="82"/>
      <c r="O109" s="78"/>
      <c r="P109" s="79"/>
      <c r="Q109" s="79"/>
      <c r="R109" s="79"/>
      <c r="S109" s="79"/>
      <c r="T109" s="80"/>
      <c r="V109" s="81"/>
    </row>
    <row r="110" spans="2:22" x14ac:dyDescent="0.25">
      <c r="B110" s="706" t="s">
        <v>0</v>
      </c>
      <c r="C110" s="706"/>
      <c r="D110" s="706"/>
      <c r="E110" s="706"/>
      <c r="F110" s="706"/>
      <c r="G110" s="706"/>
      <c r="H110" s="706"/>
      <c r="I110" s="706"/>
      <c r="J110" s="706"/>
      <c r="K110" s="706"/>
      <c r="L110" s="706"/>
      <c r="M110" s="706"/>
      <c r="N110" s="706"/>
      <c r="O110" s="706"/>
      <c r="P110" s="706"/>
      <c r="Q110" s="706"/>
      <c r="R110" s="706"/>
      <c r="S110" s="706"/>
      <c r="T110" s="706"/>
      <c r="U110" s="706"/>
      <c r="V110" s="706"/>
    </row>
    <row r="111" spans="2:22" x14ac:dyDescent="0.25">
      <c r="B111" s="713" t="s">
        <v>1</v>
      </c>
      <c r="C111" s="713"/>
      <c r="D111" s="713"/>
      <c r="E111" s="713"/>
      <c r="F111" s="713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/>
      <c r="U111" s="713"/>
      <c r="V111" s="713"/>
    </row>
    <row r="112" spans="2:22" x14ac:dyDescent="0.25">
      <c r="B112" s="713" t="s">
        <v>2</v>
      </c>
      <c r="C112" s="713"/>
      <c r="D112" s="713"/>
      <c r="E112" s="713"/>
      <c r="F112" s="713"/>
      <c r="G112" s="713"/>
      <c r="H112" s="713"/>
      <c r="I112" s="713"/>
      <c r="J112" s="713"/>
      <c r="K112" s="713"/>
      <c r="L112" s="713"/>
      <c r="M112" s="713"/>
      <c r="N112" s="713"/>
      <c r="O112" s="713"/>
      <c r="P112" s="713"/>
      <c r="Q112" s="713"/>
      <c r="R112" s="713"/>
      <c r="S112" s="713"/>
      <c r="T112" s="713"/>
      <c r="U112" s="713"/>
      <c r="V112" s="713"/>
    </row>
    <row r="113" spans="2:22" x14ac:dyDescent="0.25">
      <c r="B113" s="713" t="s">
        <v>3</v>
      </c>
      <c r="C113" s="713"/>
      <c r="D113" s="713"/>
      <c r="E113" s="713"/>
      <c r="F113" s="713"/>
      <c r="G113" s="713"/>
      <c r="H113" s="713"/>
      <c r="I113" s="713"/>
      <c r="J113" s="713"/>
      <c r="K113" s="713"/>
      <c r="L113" s="713"/>
      <c r="M113" s="713"/>
      <c r="N113" s="713"/>
      <c r="O113" s="713"/>
      <c r="P113" s="713"/>
      <c r="Q113" s="713"/>
      <c r="R113" s="713"/>
      <c r="S113" s="713"/>
      <c r="T113" s="713"/>
      <c r="U113" s="713"/>
      <c r="V113" s="713"/>
    </row>
    <row r="114" spans="2:22" x14ac:dyDescent="0.25">
      <c r="B114" s="713" t="s">
        <v>494</v>
      </c>
      <c r="C114" s="713"/>
      <c r="D114" s="713"/>
      <c r="E114" s="713"/>
      <c r="F114" s="713"/>
      <c r="G114" s="713"/>
      <c r="H114" s="713"/>
      <c r="I114" s="713"/>
      <c r="J114" s="713"/>
      <c r="K114" s="713"/>
      <c r="L114" s="713"/>
      <c r="M114" s="713"/>
      <c r="N114" s="713"/>
      <c r="O114" s="713"/>
      <c r="P114" s="713"/>
      <c r="Q114" s="713"/>
      <c r="R114" s="713"/>
      <c r="S114" s="713"/>
      <c r="T114" s="713"/>
      <c r="U114" s="713"/>
      <c r="V114" s="713"/>
    </row>
    <row r="115" spans="2:22" x14ac:dyDescent="0.25">
      <c r="B115" s="714" t="s">
        <v>4</v>
      </c>
      <c r="C115" s="714"/>
      <c r="D115" s="714"/>
      <c r="E115" s="714"/>
      <c r="F115" s="714"/>
      <c r="G115" s="714"/>
      <c r="H115" s="714"/>
      <c r="I115" s="714"/>
      <c r="J115" s="714"/>
      <c r="K115" s="714"/>
      <c r="L115" s="714"/>
      <c r="M115" s="714"/>
      <c r="N115" s="714"/>
      <c r="O115" s="714"/>
      <c r="P115" s="714"/>
      <c r="Q115" s="714"/>
      <c r="R115" s="714"/>
      <c r="S115" s="714"/>
      <c r="T115" s="714"/>
      <c r="U115" s="714"/>
      <c r="V115" s="714"/>
    </row>
    <row r="116" spans="2:22" x14ac:dyDescent="0.25">
      <c r="B116" s="706" t="s">
        <v>188</v>
      </c>
      <c r="C116" s="706"/>
      <c r="D116" s="706"/>
      <c r="E116" s="706"/>
      <c r="F116" s="706"/>
      <c r="G116" s="706"/>
      <c r="H116" s="706"/>
      <c r="I116" s="706"/>
      <c r="J116" s="706"/>
      <c r="K116" s="706"/>
      <c r="L116" s="706"/>
      <c r="M116" s="706"/>
      <c r="N116" s="706"/>
      <c r="O116" s="706"/>
      <c r="P116" s="706"/>
      <c r="Q116" s="706"/>
      <c r="R116" s="706"/>
      <c r="S116" s="706"/>
      <c r="T116" s="706"/>
      <c r="U116" s="706"/>
      <c r="V116" s="706"/>
    </row>
    <row r="117" spans="2:22" ht="18.75" thickBot="1" x14ac:dyDescent="0.3">
      <c r="B117" s="2"/>
      <c r="C117" s="2"/>
      <c r="D117" s="3"/>
      <c r="E117" s="3"/>
      <c r="F117" s="3"/>
      <c r="G117" s="3"/>
      <c r="H117" s="3"/>
      <c r="I117" s="3"/>
      <c r="J117" s="3"/>
      <c r="K117" s="3"/>
      <c r="L117" s="4"/>
      <c r="M117" s="3"/>
      <c r="N117" s="3"/>
      <c r="O117" s="3"/>
      <c r="P117" s="3"/>
      <c r="Q117" s="3"/>
      <c r="R117" s="3"/>
      <c r="S117" s="3"/>
      <c r="T117" s="2"/>
      <c r="U117" s="2"/>
      <c r="V117" s="2"/>
    </row>
    <row r="118" spans="2:22" ht="15.75" thickTop="1" x14ac:dyDescent="0.25">
      <c r="B118" s="698" t="s">
        <v>6</v>
      </c>
      <c r="C118" s="700" t="s">
        <v>7</v>
      </c>
      <c r="D118" s="702" t="s">
        <v>8</v>
      </c>
      <c r="E118" s="702" t="s">
        <v>177</v>
      </c>
      <c r="F118" s="702" t="s">
        <v>178</v>
      </c>
      <c r="G118" s="702" t="s">
        <v>9</v>
      </c>
      <c r="H118" s="702" t="s">
        <v>10</v>
      </c>
      <c r="I118" s="312"/>
      <c r="J118" s="702" t="s">
        <v>179</v>
      </c>
      <c r="K118" s="702" t="s">
        <v>11</v>
      </c>
      <c r="L118" s="700" t="s">
        <v>12</v>
      </c>
      <c r="M118" s="704" t="s">
        <v>13</v>
      </c>
      <c r="N118" s="704" t="s">
        <v>14</v>
      </c>
      <c r="O118" s="704" t="s">
        <v>15</v>
      </c>
      <c r="P118" s="715" t="s">
        <v>16</v>
      </c>
      <c r="Q118" s="716"/>
      <c r="R118" s="716"/>
      <c r="S118" s="717"/>
      <c r="T118" s="721" t="s">
        <v>17</v>
      </c>
      <c r="U118" s="722"/>
      <c r="V118" s="708" t="s">
        <v>18</v>
      </c>
    </row>
    <row r="119" spans="2:22" x14ac:dyDescent="0.25">
      <c r="B119" s="699"/>
      <c r="C119" s="701"/>
      <c r="D119" s="703"/>
      <c r="E119" s="765"/>
      <c r="F119" s="765"/>
      <c r="G119" s="703"/>
      <c r="H119" s="703"/>
      <c r="I119" s="313"/>
      <c r="J119" s="765"/>
      <c r="K119" s="703"/>
      <c r="L119" s="701"/>
      <c r="M119" s="705"/>
      <c r="N119" s="705"/>
      <c r="O119" s="705"/>
      <c r="P119" s="718"/>
      <c r="Q119" s="719"/>
      <c r="R119" s="719"/>
      <c r="S119" s="720"/>
      <c r="T119" s="723"/>
      <c r="U119" s="724"/>
      <c r="V119" s="709"/>
    </row>
    <row r="120" spans="2:22" ht="48" x14ac:dyDescent="0.25">
      <c r="B120" s="699"/>
      <c r="C120" s="701"/>
      <c r="D120" s="703"/>
      <c r="E120" s="765"/>
      <c r="F120" s="765"/>
      <c r="G120" s="703"/>
      <c r="H120" s="703"/>
      <c r="I120" s="313" t="s">
        <v>180</v>
      </c>
      <c r="J120" s="765"/>
      <c r="K120" s="703"/>
      <c r="L120" s="701"/>
      <c r="M120" s="705"/>
      <c r="N120" s="705"/>
      <c r="O120" s="705"/>
      <c r="P120" s="738" t="s">
        <v>19</v>
      </c>
      <c r="Q120" s="738" t="s">
        <v>20</v>
      </c>
      <c r="R120" s="738" t="s">
        <v>21</v>
      </c>
      <c r="S120" s="738" t="s">
        <v>22</v>
      </c>
      <c r="T120" s="740" t="s">
        <v>23</v>
      </c>
      <c r="U120" s="740" t="s">
        <v>24</v>
      </c>
      <c r="V120" s="709"/>
    </row>
    <row r="121" spans="2:22" ht="15.75" thickBot="1" x14ac:dyDescent="0.3">
      <c r="B121" s="727"/>
      <c r="C121" s="725"/>
      <c r="D121" s="707"/>
      <c r="E121" s="766"/>
      <c r="F121" s="766"/>
      <c r="G121" s="707"/>
      <c r="H121" s="707"/>
      <c r="I121" s="314"/>
      <c r="J121" s="766"/>
      <c r="K121" s="707"/>
      <c r="L121" s="725"/>
      <c r="M121" s="696"/>
      <c r="N121" s="696"/>
      <c r="O121" s="696"/>
      <c r="P121" s="739"/>
      <c r="Q121" s="739"/>
      <c r="R121" s="739"/>
      <c r="S121" s="739"/>
      <c r="T121" s="741"/>
      <c r="U121" s="741"/>
      <c r="V121" s="710"/>
    </row>
    <row r="122" spans="2:22" ht="180.75" thickBot="1" x14ac:dyDescent="0.3">
      <c r="B122" s="55">
        <v>1</v>
      </c>
      <c r="C122" s="56">
        <v>22106</v>
      </c>
      <c r="D122" s="174" t="s">
        <v>379</v>
      </c>
      <c r="E122" s="318" t="s">
        <v>489</v>
      </c>
      <c r="F122" s="319" t="s">
        <v>182</v>
      </c>
      <c r="G122" s="5">
        <v>9</v>
      </c>
      <c r="H122" s="164" t="s">
        <v>181</v>
      </c>
      <c r="I122" s="5">
        <v>287</v>
      </c>
      <c r="J122" s="323" t="s">
        <v>528</v>
      </c>
      <c r="K122" s="184">
        <f>SUM(N122/M122)</f>
        <v>21.89</v>
      </c>
      <c r="L122" s="174" t="s">
        <v>31</v>
      </c>
      <c r="M122" s="149">
        <v>25</v>
      </c>
      <c r="N122" s="179">
        <v>547.25</v>
      </c>
      <c r="O122" s="345" t="s">
        <v>183</v>
      </c>
      <c r="P122" s="58">
        <v>0.25</v>
      </c>
      <c r="Q122" s="58">
        <v>0.25</v>
      </c>
      <c r="R122" s="58">
        <v>0.25</v>
      </c>
      <c r="S122" s="58">
        <v>0.25</v>
      </c>
      <c r="T122" s="59" t="s">
        <v>514</v>
      </c>
      <c r="U122" s="60"/>
      <c r="V122" s="287" t="s">
        <v>529</v>
      </c>
    </row>
    <row r="123" spans="2:22" ht="15.75" thickTop="1" x14ac:dyDescent="0.25">
      <c r="B123" s="76"/>
      <c r="C123" s="76"/>
      <c r="D123" s="12"/>
      <c r="E123" s="12"/>
      <c r="F123" s="12"/>
      <c r="G123" s="13"/>
      <c r="H123" s="13"/>
      <c r="I123" s="13"/>
      <c r="J123" s="13"/>
      <c r="K123" s="27"/>
      <c r="L123" s="12"/>
      <c r="M123" s="29"/>
      <c r="N123" s="82"/>
      <c r="O123" s="78"/>
      <c r="P123" s="79"/>
      <c r="Q123" s="79"/>
      <c r="R123" s="79"/>
      <c r="S123" s="79"/>
      <c r="T123" s="80"/>
      <c r="V123" s="81"/>
    </row>
    <row r="124" spans="2:22" x14ac:dyDescent="0.25">
      <c r="B124" s="76"/>
      <c r="C124" s="76"/>
      <c r="D124" s="12"/>
      <c r="E124" s="12"/>
      <c r="F124" s="12"/>
      <c r="G124" s="13"/>
      <c r="H124" s="13"/>
      <c r="I124" s="13"/>
      <c r="J124" s="13"/>
      <c r="K124" s="27"/>
      <c r="L124" s="12"/>
      <c r="M124" s="29"/>
      <c r="N124" s="82"/>
      <c r="O124" s="78"/>
      <c r="P124" s="79"/>
      <c r="Q124" s="79"/>
      <c r="R124" s="79"/>
      <c r="S124" s="79"/>
      <c r="T124" s="80"/>
      <c r="V124" s="81"/>
    </row>
    <row r="125" spans="2:22" x14ac:dyDescent="0.25">
      <c r="B125" s="76"/>
      <c r="C125" s="76"/>
      <c r="D125" s="12"/>
      <c r="E125" s="12"/>
      <c r="F125" s="12"/>
      <c r="G125" s="13"/>
      <c r="H125" s="13"/>
      <c r="I125" s="13"/>
      <c r="J125" s="13"/>
      <c r="K125" s="27"/>
      <c r="L125" s="12"/>
      <c r="M125" s="29"/>
      <c r="N125" s="82"/>
      <c r="O125" s="78"/>
      <c r="P125" s="79"/>
      <c r="Q125" s="79"/>
      <c r="R125" s="79"/>
      <c r="S125" s="79"/>
      <c r="T125" s="80"/>
      <c r="V125" s="81"/>
    </row>
    <row r="126" spans="2:22" x14ac:dyDescent="0.25">
      <c r="B126" s="76"/>
      <c r="C126" s="76"/>
      <c r="D126" s="12"/>
      <c r="E126" s="12"/>
      <c r="F126" s="12"/>
      <c r="G126" s="13"/>
      <c r="H126" s="13"/>
      <c r="I126" s="13"/>
      <c r="J126" s="13"/>
      <c r="K126" s="536"/>
      <c r="L126" s="12"/>
      <c r="M126" s="29"/>
      <c r="N126" s="82">
        <f>SUM(N122:N125)</f>
        <v>547.25</v>
      </c>
      <c r="O126" s="78"/>
      <c r="P126" s="79"/>
      <c r="Q126" s="79"/>
      <c r="R126" s="79"/>
      <c r="S126" s="79"/>
      <c r="T126" s="80"/>
      <c r="V126" s="81"/>
    </row>
    <row r="127" spans="2:22" x14ac:dyDescent="0.25">
      <c r="B127" s="76"/>
      <c r="C127" s="76"/>
      <c r="D127" s="12"/>
      <c r="E127" s="12"/>
      <c r="F127" s="12"/>
      <c r="G127" s="13"/>
      <c r="H127" s="13"/>
      <c r="I127" s="13"/>
      <c r="J127" s="13"/>
      <c r="K127" s="27"/>
      <c r="L127" s="12"/>
      <c r="M127" s="29"/>
      <c r="N127" s="82"/>
      <c r="O127" s="78"/>
      <c r="P127" s="79"/>
      <c r="Q127" s="79"/>
      <c r="R127" s="79"/>
      <c r="S127" s="79"/>
      <c r="T127" s="80"/>
      <c r="V127" s="81"/>
    </row>
    <row r="128" spans="2:22" x14ac:dyDescent="0.25">
      <c r="B128" s="76"/>
      <c r="C128" s="76"/>
      <c r="D128" s="12"/>
      <c r="E128" s="12"/>
      <c r="F128" s="12"/>
      <c r="G128" s="13"/>
      <c r="H128" s="13"/>
      <c r="I128" s="13"/>
      <c r="J128" s="13"/>
      <c r="K128" s="27"/>
      <c r="L128" s="12"/>
      <c r="M128" s="29"/>
      <c r="N128" s="82"/>
      <c r="O128" s="78"/>
      <c r="P128" s="79"/>
      <c r="Q128" s="79"/>
      <c r="R128" s="79"/>
      <c r="S128" s="79"/>
      <c r="T128" s="80"/>
      <c r="V128" s="81"/>
    </row>
    <row r="129" spans="2:22" x14ac:dyDescent="0.25">
      <c r="B129" s="76"/>
      <c r="C129" s="76"/>
      <c r="D129" s="12"/>
      <c r="E129" s="12"/>
      <c r="F129" s="12"/>
      <c r="G129" s="13"/>
      <c r="H129" s="13"/>
      <c r="I129" s="13"/>
      <c r="J129" s="13"/>
      <c r="K129" s="27"/>
      <c r="L129" s="12"/>
      <c r="M129" s="29"/>
      <c r="N129" s="82"/>
      <c r="O129" s="78"/>
      <c r="P129" s="79"/>
      <c r="Q129" s="79"/>
      <c r="R129" s="79"/>
      <c r="S129" s="79"/>
      <c r="T129" s="80"/>
      <c r="V129" s="81"/>
    </row>
    <row r="130" spans="2:22" x14ac:dyDescent="0.25">
      <c r="B130" s="76"/>
      <c r="C130" s="76"/>
      <c r="D130" s="12"/>
      <c r="E130" s="12"/>
      <c r="F130" s="12"/>
      <c r="G130" s="13"/>
      <c r="H130" s="13"/>
      <c r="I130" s="13"/>
      <c r="J130" s="13"/>
      <c r="K130" s="27"/>
      <c r="L130" s="12"/>
      <c r="M130" s="29"/>
      <c r="N130" s="82"/>
      <c r="O130" s="78"/>
      <c r="P130" s="79"/>
      <c r="Q130" s="79"/>
      <c r="R130" s="79"/>
      <c r="S130" s="79"/>
      <c r="T130" s="80"/>
      <c r="V130" s="81"/>
    </row>
    <row r="131" spans="2:22" x14ac:dyDescent="0.25">
      <c r="B131" s="76"/>
      <c r="C131" s="76"/>
      <c r="D131" s="12"/>
      <c r="E131" s="12"/>
      <c r="F131" s="12"/>
      <c r="G131" s="13"/>
      <c r="H131" s="13"/>
      <c r="I131" s="13"/>
      <c r="J131" s="13"/>
      <c r="K131" s="27"/>
      <c r="L131" s="12"/>
      <c r="M131" s="29"/>
      <c r="N131" s="82"/>
      <c r="O131" s="78"/>
      <c r="P131" s="79"/>
      <c r="Q131" s="79"/>
      <c r="R131" s="79"/>
      <c r="S131" s="79"/>
      <c r="T131" s="80"/>
      <c r="V131" s="81"/>
    </row>
    <row r="132" spans="2:22" x14ac:dyDescent="0.25">
      <c r="B132" s="76"/>
      <c r="C132" s="76"/>
      <c r="D132" s="12"/>
      <c r="E132" s="12"/>
      <c r="F132" s="12"/>
      <c r="G132" s="13"/>
      <c r="H132" s="13"/>
      <c r="I132" s="13"/>
      <c r="J132" s="13"/>
      <c r="K132" s="27"/>
      <c r="L132" s="12"/>
      <c r="M132" s="29"/>
      <c r="N132" s="82"/>
      <c r="O132" s="78"/>
      <c r="P132" s="79"/>
      <c r="Q132" s="79"/>
      <c r="R132" s="79"/>
      <c r="S132" s="79"/>
      <c r="T132" s="80"/>
      <c r="V132" s="81"/>
    </row>
    <row r="133" spans="2:22" x14ac:dyDescent="0.25">
      <c r="B133" s="76"/>
      <c r="C133" s="76"/>
      <c r="D133" s="12"/>
      <c r="E133" s="12"/>
      <c r="F133" s="12"/>
      <c r="G133" s="13"/>
      <c r="H133" s="13"/>
      <c r="I133" s="13"/>
      <c r="J133" s="13"/>
      <c r="K133" s="27"/>
      <c r="L133" s="12"/>
      <c r="M133" s="29"/>
      <c r="N133" s="82"/>
      <c r="O133" s="78"/>
      <c r="P133" s="79"/>
      <c r="Q133" s="79"/>
      <c r="R133" s="79"/>
      <c r="S133" s="79"/>
      <c r="T133" s="80"/>
      <c r="V133" s="81"/>
    </row>
    <row r="134" spans="2:22" x14ac:dyDescent="0.25">
      <c r="B134" s="76"/>
      <c r="C134" s="76"/>
      <c r="D134" s="12"/>
      <c r="E134" s="12"/>
      <c r="F134" s="12"/>
      <c r="G134" s="13"/>
      <c r="H134" s="13"/>
      <c r="I134" s="13"/>
      <c r="J134" s="13"/>
      <c r="K134" s="27"/>
      <c r="L134" s="12"/>
      <c r="M134" s="29"/>
      <c r="N134" s="82"/>
      <c r="O134" s="78"/>
      <c r="P134" s="79"/>
      <c r="Q134" s="79"/>
      <c r="R134" s="79"/>
      <c r="S134" s="79"/>
      <c r="T134" s="80"/>
      <c r="V134" s="81"/>
    </row>
    <row r="135" spans="2:22" x14ac:dyDescent="0.25">
      <c r="B135" s="76"/>
      <c r="C135" s="76"/>
      <c r="D135" s="12"/>
      <c r="E135" s="12"/>
      <c r="F135" s="12"/>
      <c r="G135" s="13"/>
      <c r="H135" s="13"/>
      <c r="I135" s="13"/>
      <c r="J135" s="13"/>
      <c r="K135" s="27"/>
      <c r="L135" s="12"/>
      <c r="M135" s="29"/>
      <c r="N135" s="82"/>
      <c r="O135" s="78"/>
      <c r="P135" s="79"/>
      <c r="Q135" s="79"/>
      <c r="R135" s="79"/>
      <c r="S135" s="79"/>
      <c r="T135" s="80"/>
      <c r="V135" s="81"/>
    </row>
    <row r="136" spans="2:22" x14ac:dyDescent="0.25">
      <c r="B136" s="76"/>
      <c r="C136" s="76"/>
      <c r="D136" s="12"/>
      <c r="E136" s="12"/>
      <c r="F136" s="12"/>
      <c r="G136" s="13"/>
      <c r="H136" s="13"/>
      <c r="I136" s="13"/>
      <c r="J136" s="13"/>
      <c r="K136" s="27"/>
      <c r="L136" s="12"/>
      <c r="M136" s="29"/>
      <c r="N136" s="82"/>
      <c r="O136" s="78"/>
      <c r="P136" s="79"/>
      <c r="Q136" s="79"/>
      <c r="R136" s="79"/>
      <c r="S136" s="79"/>
      <c r="T136" s="80"/>
      <c r="V136" s="81"/>
    </row>
    <row r="137" spans="2:22" x14ac:dyDescent="0.25">
      <c r="B137" s="76"/>
      <c r="C137" s="76"/>
      <c r="D137" s="12"/>
      <c r="E137" s="12"/>
      <c r="F137" s="12"/>
      <c r="G137" s="13"/>
      <c r="H137" s="13"/>
      <c r="I137" s="13"/>
      <c r="J137" s="13"/>
      <c r="K137" s="27"/>
      <c r="L137" s="12"/>
      <c r="M137" s="29"/>
      <c r="N137" s="82"/>
      <c r="O137" s="78"/>
      <c r="P137" s="79"/>
      <c r="Q137" s="79"/>
      <c r="R137" s="79"/>
      <c r="S137" s="79"/>
      <c r="T137" s="80"/>
      <c r="V137" s="81"/>
    </row>
    <row r="138" spans="2:22" x14ac:dyDescent="0.25">
      <c r="B138" s="76"/>
      <c r="C138" s="76"/>
      <c r="D138" s="12"/>
      <c r="E138" s="12"/>
      <c r="F138" s="12"/>
      <c r="G138" s="13"/>
      <c r="H138" s="13"/>
      <c r="I138" s="13"/>
      <c r="J138" s="13"/>
      <c r="K138" s="27"/>
      <c r="L138" s="12"/>
      <c r="M138" s="29"/>
      <c r="N138" s="82"/>
      <c r="O138" s="78"/>
      <c r="P138" s="79"/>
      <c r="Q138" s="79"/>
      <c r="R138" s="79"/>
      <c r="S138" s="79"/>
      <c r="T138" s="80"/>
      <c r="V138" s="81"/>
    </row>
    <row r="139" spans="2:22" x14ac:dyDescent="0.25">
      <c r="B139" s="76"/>
      <c r="C139" s="76"/>
      <c r="D139" s="12"/>
      <c r="E139" s="12"/>
      <c r="F139" s="12"/>
      <c r="G139" s="13"/>
      <c r="H139" s="13"/>
      <c r="I139" s="13"/>
      <c r="J139" s="13"/>
      <c r="K139" s="27"/>
      <c r="L139" s="12"/>
      <c r="M139" s="29"/>
      <c r="N139" s="82"/>
      <c r="O139" s="78"/>
      <c r="P139" s="79"/>
      <c r="Q139" s="79"/>
      <c r="R139" s="79"/>
      <c r="S139" s="79"/>
      <c r="T139" s="80"/>
      <c r="V139" s="81"/>
    </row>
    <row r="140" spans="2:22" x14ac:dyDescent="0.25">
      <c r="B140" s="76"/>
      <c r="C140" s="76"/>
      <c r="D140" s="12"/>
      <c r="E140" s="12"/>
      <c r="F140" s="12"/>
      <c r="G140" s="13"/>
      <c r="H140" s="13"/>
      <c r="I140" s="13"/>
      <c r="J140" s="13"/>
      <c r="K140" s="27"/>
      <c r="L140" s="12"/>
      <c r="M140" s="29"/>
      <c r="N140" s="82"/>
      <c r="O140" s="78"/>
      <c r="P140" s="79"/>
      <c r="Q140" s="79"/>
      <c r="R140" s="79"/>
      <c r="S140" s="79"/>
      <c r="T140" s="80"/>
      <c r="V140" s="81"/>
    </row>
    <row r="141" spans="2:22" x14ac:dyDescent="0.25">
      <c r="B141" s="76"/>
      <c r="C141" s="76"/>
      <c r="D141" s="12"/>
      <c r="E141" s="12"/>
      <c r="F141" s="12"/>
      <c r="G141" s="13"/>
      <c r="H141" s="13"/>
      <c r="I141" s="13"/>
      <c r="J141" s="13"/>
      <c r="K141" s="27"/>
      <c r="L141" s="12"/>
      <c r="M141" s="29"/>
      <c r="N141" s="82"/>
      <c r="O141" s="78"/>
      <c r="P141" s="79"/>
      <c r="Q141" s="79"/>
      <c r="R141" s="79"/>
      <c r="S141" s="79"/>
      <c r="T141" s="80"/>
      <c r="V141" s="81"/>
    </row>
    <row r="142" spans="2:22" x14ac:dyDescent="0.25">
      <c r="B142" s="76"/>
      <c r="C142" s="76"/>
      <c r="D142" s="12"/>
      <c r="E142" s="12"/>
      <c r="F142" s="12"/>
      <c r="G142" s="13"/>
      <c r="H142" s="13"/>
      <c r="I142" s="13"/>
      <c r="J142" s="13"/>
      <c r="K142" s="27"/>
      <c r="L142" s="12"/>
      <c r="M142" s="29"/>
      <c r="N142" s="82"/>
      <c r="O142" s="78"/>
      <c r="P142" s="79"/>
      <c r="Q142" s="79"/>
      <c r="R142" s="79"/>
      <c r="S142" s="79"/>
      <c r="T142" s="80"/>
      <c r="V142" s="81"/>
    </row>
    <row r="143" spans="2:22" x14ac:dyDescent="0.25">
      <c r="B143" s="76"/>
      <c r="C143" s="76"/>
      <c r="D143" s="12"/>
      <c r="E143" s="12"/>
      <c r="F143" s="12"/>
      <c r="G143" s="13"/>
      <c r="H143" s="13"/>
      <c r="I143" s="13"/>
      <c r="J143" s="13"/>
      <c r="K143" s="27"/>
      <c r="L143" s="12"/>
      <c r="M143" s="29"/>
      <c r="N143" s="82"/>
      <c r="O143" s="78"/>
      <c r="P143" s="79"/>
      <c r="Q143" s="79"/>
      <c r="R143" s="79"/>
      <c r="S143" s="79"/>
      <c r="T143" s="80"/>
      <c r="V143" s="81"/>
    </row>
    <row r="144" spans="2:22" x14ac:dyDescent="0.25">
      <c r="B144" s="76"/>
      <c r="C144" s="76"/>
      <c r="D144" s="12"/>
      <c r="E144" s="12"/>
      <c r="F144" s="12"/>
      <c r="G144" s="13"/>
      <c r="H144" s="13"/>
      <c r="I144" s="13"/>
      <c r="J144" s="13"/>
      <c r="K144" s="27"/>
      <c r="L144" s="12"/>
      <c r="M144" s="29"/>
      <c r="N144" s="82"/>
      <c r="O144" s="78"/>
      <c r="P144" s="79"/>
      <c r="Q144" s="79"/>
      <c r="R144" s="79"/>
      <c r="S144" s="79"/>
      <c r="T144" s="80"/>
      <c r="V144" s="81"/>
    </row>
    <row r="145" spans="2:22" x14ac:dyDescent="0.25">
      <c r="B145" s="76"/>
      <c r="C145" s="76"/>
      <c r="D145" s="12"/>
      <c r="E145" s="12"/>
      <c r="F145" s="12"/>
      <c r="G145" s="13"/>
      <c r="H145" s="13"/>
      <c r="I145" s="13"/>
      <c r="J145" s="13"/>
      <c r="K145" s="27"/>
      <c r="L145" s="12"/>
      <c r="M145" s="29"/>
      <c r="N145" s="82"/>
      <c r="O145" s="78"/>
      <c r="P145" s="79"/>
      <c r="Q145" s="79"/>
      <c r="R145" s="79"/>
      <c r="S145" s="79"/>
      <c r="T145" s="80"/>
      <c r="V145" s="81"/>
    </row>
    <row r="146" spans="2:22" x14ac:dyDescent="0.25">
      <c r="B146" s="76"/>
      <c r="C146" s="76"/>
      <c r="D146" s="12"/>
      <c r="E146" s="12"/>
      <c r="F146" s="12"/>
      <c r="G146" s="13"/>
      <c r="H146" s="13"/>
      <c r="I146" s="13"/>
      <c r="J146" s="13"/>
      <c r="K146" s="27"/>
      <c r="L146" s="12"/>
      <c r="M146" s="29"/>
      <c r="N146" s="82"/>
      <c r="O146" s="78"/>
      <c r="P146" s="79"/>
      <c r="Q146" s="79"/>
      <c r="R146" s="79"/>
      <c r="S146" s="79"/>
      <c r="T146" s="80"/>
      <c r="V146" s="81"/>
    </row>
    <row r="147" spans="2:22" x14ac:dyDescent="0.25">
      <c r="B147" s="76"/>
      <c r="C147" s="76"/>
      <c r="D147" s="12"/>
      <c r="E147" s="12"/>
      <c r="F147" s="12"/>
      <c r="G147" s="13"/>
      <c r="H147" s="13"/>
      <c r="I147" s="13"/>
      <c r="J147" s="13"/>
      <c r="K147" s="27"/>
      <c r="L147" s="12"/>
      <c r="M147" s="29"/>
      <c r="N147" s="82"/>
      <c r="O147" s="78"/>
      <c r="P147" s="79"/>
      <c r="Q147" s="79"/>
      <c r="R147" s="79"/>
      <c r="S147" s="79"/>
      <c r="T147" s="80"/>
      <c r="V147" s="81"/>
    </row>
    <row r="148" spans="2:22" x14ac:dyDescent="0.25">
      <c r="B148" s="76"/>
      <c r="C148" s="76"/>
      <c r="D148" s="12"/>
      <c r="E148" s="12"/>
      <c r="F148" s="12"/>
      <c r="G148" s="13"/>
      <c r="H148" s="13"/>
      <c r="I148" s="13"/>
      <c r="J148" s="13"/>
      <c r="K148" s="27"/>
      <c r="L148" s="12"/>
      <c r="M148" s="29"/>
      <c r="N148" s="82"/>
      <c r="O148" s="78"/>
      <c r="P148" s="79"/>
      <c r="Q148" s="79"/>
      <c r="R148" s="79"/>
      <c r="S148" s="79"/>
      <c r="T148" s="80"/>
      <c r="V148" s="81"/>
    </row>
    <row r="149" spans="2:22" x14ac:dyDescent="0.25">
      <c r="B149" s="76"/>
      <c r="C149" s="76"/>
      <c r="D149" s="12"/>
      <c r="E149" s="12"/>
      <c r="F149" s="12"/>
      <c r="G149" s="13"/>
      <c r="H149" s="13"/>
      <c r="I149" s="13"/>
      <c r="J149" s="13"/>
      <c r="K149" s="27"/>
      <c r="L149" s="12"/>
      <c r="M149" s="29"/>
      <c r="N149" s="82"/>
      <c r="O149" s="78"/>
      <c r="P149" s="79"/>
      <c r="Q149" s="79"/>
      <c r="R149" s="79"/>
      <c r="S149" s="79"/>
      <c r="T149" s="80"/>
      <c r="V149" s="81"/>
    </row>
    <row r="150" spans="2:22" x14ac:dyDescent="0.25">
      <c r="B150" s="76"/>
      <c r="C150" s="76"/>
      <c r="D150" s="12"/>
      <c r="E150" s="12"/>
      <c r="F150" s="12"/>
      <c r="G150" s="13"/>
      <c r="H150" s="13"/>
      <c r="I150" s="13"/>
      <c r="J150" s="13"/>
      <c r="K150" s="27"/>
      <c r="L150" s="12"/>
      <c r="M150" s="29"/>
      <c r="N150" s="82"/>
      <c r="O150" s="78"/>
      <c r="P150" s="79"/>
      <c r="Q150" s="79"/>
      <c r="R150" s="79"/>
      <c r="S150" s="79"/>
      <c r="T150" s="80"/>
      <c r="V150" s="81"/>
    </row>
    <row r="151" spans="2:22" x14ac:dyDescent="0.25">
      <c r="B151" s="76"/>
      <c r="C151" s="76"/>
      <c r="D151" s="12"/>
      <c r="E151" s="12"/>
      <c r="F151" s="12"/>
      <c r="G151" s="13"/>
      <c r="H151" s="13"/>
      <c r="I151" s="13"/>
      <c r="J151" s="13"/>
      <c r="K151" s="27"/>
      <c r="L151" s="12"/>
      <c r="M151" s="29"/>
      <c r="N151" s="82"/>
      <c r="O151" s="78"/>
      <c r="P151" s="79"/>
      <c r="Q151" s="79"/>
      <c r="R151" s="79"/>
      <c r="S151" s="79"/>
      <c r="T151" s="80"/>
      <c r="V151" s="81"/>
    </row>
    <row r="152" spans="2:22" x14ac:dyDescent="0.25">
      <c r="B152" s="76"/>
      <c r="C152" s="76"/>
      <c r="D152" s="12"/>
      <c r="E152" s="12"/>
      <c r="F152" s="12"/>
      <c r="G152" s="13"/>
      <c r="H152" s="13"/>
      <c r="I152" s="13"/>
      <c r="J152" s="13"/>
      <c r="K152" s="27"/>
      <c r="L152" s="12"/>
      <c r="M152" s="29"/>
      <c r="N152" s="82"/>
      <c r="O152" s="78"/>
      <c r="P152" s="79"/>
      <c r="Q152" s="79"/>
      <c r="R152" s="79"/>
      <c r="S152" s="79"/>
      <c r="T152" s="80"/>
      <c r="V152" s="81"/>
    </row>
    <row r="153" spans="2:22" x14ac:dyDescent="0.25">
      <c r="B153" s="76"/>
      <c r="C153" s="76"/>
      <c r="D153" s="12"/>
      <c r="E153" s="12"/>
      <c r="F153" s="12"/>
      <c r="G153" s="13"/>
      <c r="H153" s="13"/>
      <c r="I153" s="13"/>
      <c r="J153" s="13"/>
      <c r="K153" s="27"/>
      <c r="L153" s="12"/>
      <c r="M153" s="29"/>
      <c r="N153" s="82"/>
      <c r="O153" s="78"/>
      <c r="P153" s="79"/>
      <c r="Q153" s="79"/>
      <c r="R153" s="79"/>
      <c r="S153" s="79"/>
      <c r="T153" s="80"/>
      <c r="V153" s="81"/>
    </row>
    <row r="154" spans="2:22" x14ac:dyDescent="0.25">
      <c r="B154" s="76"/>
      <c r="C154" s="76"/>
      <c r="D154" s="12"/>
      <c r="E154" s="12"/>
      <c r="F154" s="12"/>
      <c r="G154" s="13"/>
      <c r="H154" s="13"/>
      <c r="I154" s="13"/>
      <c r="J154" s="13"/>
      <c r="K154" s="27"/>
      <c r="L154" s="12"/>
      <c r="M154" s="29"/>
      <c r="N154" s="82"/>
      <c r="O154" s="78"/>
      <c r="P154" s="79"/>
      <c r="Q154" s="79"/>
      <c r="R154" s="79"/>
      <c r="S154" s="79"/>
      <c r="T154" s="80"/>
      <c r="V154" s="81"/>
    </row>
    <row r="155" spans="2:22" x14ac:dyDescent="0.25">
      <c r="B155" s="76"/>
      <c r="C155" s="76"/>
      <c r="D155" s="12"/>
      <c r="E155" s="12"/>
      <c r="F155" s="12"/>
      <c r="G155" s="13"/>
      <c r="H155" s="13"/>
      <c r="I155" s="13"/>
      <c r="J155" s="13"/>
      <c r="K155" s="27"/>
      <c r="L155" s="12"/>
      <c r="M155" s="29"/>
      <c r="N155" s="82"/>
      <c r="O155" s="78"/>
      <c r="P155" s="79"/>
      <c r="Q155" s="79"/>
      <c r="R155" s="79"/>
      <c r="S155" s="79"/>
      <c r="T155" s="80"/>
      <c r="V155" s="81"/>
    </row>
    <row r="156" spans="2:22" x14ac:dyDescent="0.25">
      <c r="B156" s="706" t="s">
        <v>0</v>
      </c>
      <c r="C156" s="706"/>
      <c r="D156" s="706"/>
      <c r="E156" s="706"/>
      <c r="F156" s="706"/>
      <c r="G156" s="706"/>
      <c r="H156" s="706"/>
      <c r="I156" s="706"/>
      <c r="J156" s="706"/>
      <c r="K156" s="706"/>
      <c r="L156" s="706"/>
      <c r="M156" s="706"/>
      <c r="N156" s="706"/>
      <c r="O156" s="706"/>
      <c r="P156" s="706"/>
      <c r="Q156" s="706"/>
      <c r="R156" s="706"/>
      <c r="S156" s="706"/>
      <c r="T156" s="706"/>
      <c r="U156" s="706"/>
      <c r="V156" s="706"/>
    </row>
    <row r="157" spans="2:22" x14ac:dyDescent="0.25">
      <c r="B157" s="713" t="s">
        <v>1</v>
      </c>
      <c r="C157" s="713"/>
      <c r="D157" s="713"/>
      <c r="E157" s="713"/>
      <c r="F157" s="713"/>
      <c r="G157" s="713"/>
      <c r="H157" s="713"/>
      <c r="I157" s="713"/>
      <c r="J157" s="713"/>
      <c r="K157" s="713"/>
      <c r="L157" s="713"/>
      <c r="M157" s="713"/>
      <c r="N157" s="713"/>
      <c r="O157" s="713"/>
      <c r="P157" s="713"/>
      <c r="Q157" s="713"/>
      <c r="R157" s="713"/>
      <c r="S157" s="713"/>
      <c r="T157" s="713"/>
      <c r="U157" s="713"/>
      <c r="V157" s="713"/>
    </row>
    <row r="158" spans="2:22" x14ac:dyDescent="0.25">
      <c r="B158" s="713" t="s">
        <v>2</v>
      </c>
      <c r="C158" s="713"/>
      <c r="D158" s="713"/>
      <c r="E158" s="713"/>
      <c r="F158" s="713"/>
      <c r="G158" s="713"/>
      <c r="H158" s="713"/>
      <c r="I158" s="713"/>
      <c r="J158" s="713"/>
      <c r="K158" s="713"/>
      <c r="L158" s="713"/>
      <c r="M158" s="713"/>
      <c r="N158" s="713"/>
      <c r="O158" s="713"/>
      <c r="P158" s="713"/>
      <c r="Q158" s="713"/>
      <c r="R158" s="713"/>
      <c r="S158" s="713"/>
      <c r="T158" s="713"/>
      <c r="U158" s="713"/>
      <c r="V158" s="713"/>
    </row>
    <row r="159" spans="2:22" x14ac:dyDescent="0.25">
      <c r="B159" s="713" t="s">
        <v>3</v>
      </c>
      <c r="C159" s="713"/>
      <c r="D159" s="713"/>
      <c r="E159" s="713"/>
      <c r="F159" s="713"/>
      <c r="G159" s="713"/>
      <c r="H159" s="713"/>
      <c r="I159" s="713"/>
      <c r="J159" s="713"/>
      <c r="K159" s="713"/>
      <c r="L159" s="713"/>
      <c r="M159" s="713"/>
      <c r="N159" s="713"/>
      <c r="O159" s="713"/>
      <c r="P159" s="713"/>
      <c r="Q159" s="713"/>
      <c r="R159" s="713"/>
      <c r="S159" s="713"/>
      <c r="T159" s="713"/>
      <c r="U159" s="713"/>
      <c r="V159" s="713"/>
    </row>
    <row r="160" spans="2:22" x14ac:dyDescent="0.25">
      <c r="B160" s="713" t="s">
        <v>494</v>
      </c>
      <c r="C160" s="713"/>
      <c r="D160" s="713"/>
      <c r="E160" s="713"/>
      <c r="F160" s="713"/>
      <c r="G160" s="713"/>
      <c r="H160" s="713"/>
      <c r="I160" s="713"/>
      <c r="J160" s="713"/>
      <c r="K160" s="713"/>
      <c r="L160" s="713"/>
      <c r="M160" s="713"/>
      <c r="N160" s="713"/>
      <c r="O160" s="713"/>
      <c r="P160" s="713"/>
      <c r="Q160" s="713"/>
      <c r="R160" s="713"/>
      <c r="S160" s="713"/>
      <c r="T160" s="713"/>
      <c r="U160" s="713"/>
      <c r="V160" s="713"/>
    </row>
    <row r="161" spans="2:22" x14ac:dyDescent="0.25">
      <c r="B161" s="714" t="s">
        <v>4</v>
      </c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714"/>
    </row>
    <row r="162" spans="2:22" x14ac:dyDescent="0.25">
      <c r="B162" s="706" t="s">
        <v>80</v>
      </c>
      <c r="C162" s="706"/>
      <c r="D162" s="706"/>
      <c r="E162" s="706"/>
      <c r="F162" s="706"/>
      <c r="G162" s="706"/>
      <c r="H162" s="706"/>
      <c r="I162" s="706"/>
      <c r="J162" s="706"/>
      <c r="K162" s="706"/>
      <c r="L162" s="706"/>
      <c r="M162" s="706"/>
      <c r="N162" s="706"/>
      <c r="O162" s="706"/>
      <c r="P162" s="706"/>
      <c r="Q162" s="706"/>
      <c r="R162" s="706"/>
      <c r="S162" s="706"/>
      <c r="T162" s="706"/>
      <c r="U162" s="706"/>
      <c r="V162" s="706"/>
    </row>
    <row r="163" spans="2:22" ht="18.75" thickBot="1" x14ac:dyDescent="0.3">
      <c r="B163" s="2"/>
      <c r="C163" s="2"/>
      <c r="D163" s="3"/>
      <c r="E163" s="3"/>
      <c r="F163" s="3"/>
      <c r="G163" s="3"/>
      <c r="H163" s="3"/>
      <c r="I163" s="3"/>
      <c r="J163" s="3"/>
      <c r="K163" s="3"/>
      <c r="L163" s="4"/>
      <c r="M163" s="3"/>
      <c r="N163" s="3"/>
      <c r="O163" s="3"/>
      <c r="P163" s="3"/>
      <c r="Q163" s="3"/>
      <c r="R163" s="3"/>
      <c r="S163" s="3"/>
      <c r="T163" s="2"/>
      <c r="U163" s="2"/>
      <c r="V163" s="2"/>
    </row>
    <row r="164" spans="2:22" ht="15.75" thickTop="1" x14ac:dyDescent="0.25">
      <c r="B164" s="698" t="s">
        <v>6</v>
      </c>
      <c r="C164" s="700" t="s">
        <v>7</v>
      </c>
      <c r="D164" s="702" t="s">
        <v>8</v>
      </c>
      <c r="E164" s="702" t="s">
        <v>177</v>
      </c>
      <c r="F164" s="702" t="s">
        <v>178</v>
      </c>
      <c r="G164" s="702" t="s">
        <v>9</v>
      </c>
      <c r="H164" s="702" t="s">
        <v>10</v>
      </c>
      <c r="I164" s="312"/>
      <c r="J164" s="702" t="s">
        <v>179</v>
      </c>
      <c r="K164" s="702" t="s">
        <v>11</v>
      </c>
      <c r="L164" s="700" t="s">
        <v>12</v>
      </c>
      <c r="M164" s="704" t="s">
        <v>13</v>
      </c>
      <c r="N164" s="704" t="s">
        <v>14</v>
      </c>
      <c r="O164" s="704" t="s">
        <v>15</v>
      </c>
      <c r="P164" s="715" t="s">
        <v>16</v>
      </c>
      <c r="Q164" s="716"/>
      <c r="R164" s="716"/>
      <c r="S164" s="717"/>
      <c r="T164" s="721" t="s">
        <v>17</v>
      </c>
      <c r="U164" s="722"/>
      <c r="V164" s="708" t="s">
        <v>18</v>
      </c>
    </row>
    <row r="165" spans="2:22" x14ac:dyDescent="0.25">
      <c r="B165" s="699"/>
      <c r="C165" s="701"/>
      <c r="D165" s="703"/>
      <c r="E165" s="765"/>
      <c r="F165" s="765"/>
      <c r="G165" s="703"/>
      <c r="H165" s="703"/>
      <c r="I165" s="313"/>
      <c r="J165" s="765"/>
      <c r="K165" s="703"/>
      <c r="L165" s="701"/>
      <c r="M165" s="705"/>
      <c r="N165" s="705"/>
      <c r="O165" s="705"/>
      <c r="P165" s="718"/>
      <c r="Q165" s="719"/>
      <c r="R165" s="719"/>
      <c r="S165" s="720"/>
      <c r="T165" s="723"/>
      <c r="U165" s="724"/>
      <c r="V165" s="709"/>
    </row>
    <row r="166" spans="2:22" ht="48" x14ac:dyDescent="0.25">
      <c r="B166" s="699"/>
      <c r="C166" s="701"/>
      <c r="D166" s="703"/>
      <c r="E166" s="765"/>
      <c r="F166" s="765"/>
      <c r="G166" s="703"/>
      <c r="H166" s="703"/>
      <c r="I166" s="313" t="s">
        <v>180</v>
      </c>
      <c r="J166" s="765"/>
      <c r="K166" s="703"/>
      <c r="L166" s="701"/>
      <c r="M166" s="705"/>
      <c r="N166" s="705"/>
      <c r="O166" s="705"/>
      <c r="P166" s="738" t="s">
        <v>19</v>
      </c>
      <c r="Q166" s="738" t="s">
        <v>20</v>
      </c>
      <c r="R166" s="738" t="s">
        <v>21</v>
      </c>
      <c r="S166" s="738" t="s">
        <v>22</v>
      </c>
      <c r="T166" s="740" t="s">
        <v>23</v>
      </c>
      <c r="U166" s="740" t="s">
        <v>24</v>
      </c>
      <c r="V166" s="709"/>
    </row>
    <row r="167" spans="2:22" ht="15.75" thickBot="1" x14ac:dyDescent="0.3">
      <c r="B167" s="727"/>
      <c r="C167" s="725"/>
      <c r="D167" s="707"/>
      <c r="E167" s="766"/>
      <c r="F167" s="766"/>
      <c r="G167" s="707"/>
      <c r="H167" s="707"/>
      <c r="I167" s="314"/>
      <c r="J167" s="766"/>
      <c r="K167" s="707"/>
      <c r="L167" s="725"/>
      <c r="M167" s="696"/>
      <c r="N167" s="696"/>
      <c r="O167" s="696"/>
      <c r="P167" s="739"/>
      <c r="Q167" s="739"/>
      <c r="R167" s="739"/>
      <c r="S167" s="739"/>
      <c r="T167" s="741"/>
      <c r="U167" s="741"/>
      <c r="V167" s="710"/>
    </row>
    <row r="168" spans="2:22" ht="180.75" thickBot="1" x14ac:dyDescent="0.3">
      <c r="B168" s="55">
        <v>1</v>
      </c>
      <c r="C168" s="56">
        <v>26101</v>
      </c>
      <c r="D168" s="174" t="s">
        <v>380</v>
      </c>
      <c r="E168" s="318" t="s">
        <v>489</v>
      </c>
      <c r="F168" s="319" t="s">
        <v>182</v>
      </c>
      <c r="G168" s="5">
        <v>9</v>
      </c>
      <c r="H168" s="164" t="s">
        <v>181</v>
      </c>
      <c r="I168" s="5">
        <v>287</v>
      </c>
      <c r="J168" s="323" t="s">
        <v>528</v>
      </c>
      <c r="K168" s="584">
        <v>226</v>
      </c>
      <c r="L168" s="174" t="s">
        <v>81</v>
      </c>
      <c r="M168" s="149">
        <v>22</v>
      </c>
      <c r="N168" s="179">
        <v>4975</v>
      </c>
      <c r="O168" s="345" t="s">
        <v>183</v>
      </c>
      <c r="P168" s="58">
        <v>0.25</v>
      </c>
      <c r="Q168" s="58">
        <v>0.25</v>
      </c>
      <c r="R168" s="58">
        <v>0.25</v>
      </c>
      <c r="S168" s="58">
        <v>0.25</v>
      </c>
      <c r="T168" s="59" t="s">
        <v>514</v>
      </c>
      <c r="U168" s="60"/>
      <c r="V168" s="287" t="s">
        <v>529</v>
      </c>
    </row>
    <row r="169" spans="2:22" ht="15.75" thickTop="1" x14ac:dyDescent="0.25">
      <c r="L169" s="62"/>
    </row>
    <row r="170" spans="2:22" x14ac:dyDescent="0.25">
      <c r="L170" s="62"/>
      <c r="N170" s="61"/>
    </row>
    <row r="171" spans="2:22" x14ac:dyDescent="0.25">
      <c r="L171" s="62"/>
      <c r="N171" s="61">
        <f>SUM(N168:N170)</f>
        <v>4975</v>
      </c>
    </row>
    <row r="172" spans="2:22" x14ac:dyDescent="0.25">
      <c r="L172" s="62"/>
    </row>
    <row r="173" spans="2:22" x14ac:dyDescent="0.25">
      <c r="L173" s="62"/>
    </row>
    <row r="174" spans="2:22" x14ac:dyDescent="0.25">
      <c r="K174" s="61"/>
      <c r="L174" s="62"/>
    </row>
    <row r="175" spans="2:22" x14ac:dyDescent="0.25">
      <c r="L175" s="62"/>
    </row>
    <row r="176" spans="2:2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2:22" x14ac:dyDescent="0.25">
      <c r="L193" s="62"/>
    </row>
    <row r="194" spans="2:22" x14ac:dyDescent="0.25">
      <c r="L194" s="62"/>
    </row>
    <row r="195" spans="2:22" x14ac:dyDescent="0.25">
      <c r="L195" s="62"/>
    </row>
    <row r="196" spans="2:22" x14ac:dyDescent="0.25">
      <c r="B196" s="706" t="s">
        <v>0</v>
      </c>
      <c r="C196" s="706"/>
      <c r="D196" s="706"/>
      <c r="E196" s="706"/>
      <c r="F196" s="706"/>
      <c r="G196" s="706"/>
      <c r="H196" s="706"/>
      <c r="I196" s="706"/>
      <c r="J196" s="706"/>
      <c r="K196" s="706"/>
      <c r="L196" s="706"/>
      <c r="M196" s="706"/>
      <c r="N196" s="706"/>
      <c r="O196" s="706"/>
      <c r="P196" s="706"/>
      <c r="Q196" s="706"/>
      <c r="R196" s="706"/>
      <c r="S196" s="706"/>
      <c r="T196" s="706"/>
      <c r="U196" s="706"/>
      <c r="V196" s="706"/>
    </row>
    <row r="197" spans="2:22" x14ac:dyDescent="0.25">
      <c r="B197" s="713" t="s">
        <v>1</v>
      </c>
      <c r="C197" s="713"/>
      <c r="D197" s="713"/>
      <c r="E197" s="713"/>
      <c r="F197" s="713"/>
      <c r="G197" s="713"/>
      <c r="H197" s="713"/>
      <c r="I197" s="713"/>
      <c r="J197" s="713"/>
      <c r="K197" s="713"/>
      <c r="L197" s="713"/>
      <c r="M197" s="713"/>
      <c r="N197" s="713"/>
      <c r="O197" s="713"/>
      <c r="P197" s="713"/>
      <c r="Q197" s="713"/>
      <c r="R197" s="713"/>
      <c r="S197" s="713"/>
      <c r="T197" s="713"/>
      <c r="U197" s="713"/>
      <c r="V197" s="713"/>
    </row>
    <row r="198" spans="2:22" x14ac:dyDescent="0.25">
      <c r="B198" s="713" t="s">
        <v>2</v>
      </c>
      <c r="C198" s="713"/>
      <c r="D198" s="713"/>
      <c r="E198" s="713"/>
      <c r="F198" s="713"/>
      <c r="G198" s="713"/>
      <c r="H198" s="713"/>
      <c r="I198" s="713"/>
      <c r="J198" s="713"/>
      <c r="K198" s="713"/>
      <c r="L198" s="713"/>
      <c r="M198" s="713"/>
      <c r="N198" s="713"/>
      <c r="O198" s="713"/>
      <c r="P198" s="713"/>
      <c r="Q198" s="713"/>
      <c r="R198" s="713"/>
      <c r="S198" s="713"/>
      <c r="T198" s="713"/>
      <c r="U198" s="713"/>
      <c r="V198" s="713"/>
    </row>
    <row r="199" spans="2:22" x14ac:dyDescent="0.25">
      <c r="B199" s="713" t="s">
        <v>3</v>
      </c>
      <c r="C199" s="713"/>
      <c r="D199" s="713"/>
      <c r="E199" s="713"/>
      <c r="F199" s="713"/>
      <c r="G199" s="713"/>
      <c r="H199" s="713"/>
      <c r="I199" s="713"/>
      <c r="J199" s="713"/>
      <c r="K199" s="713"/>
      <c r="L199" s="713"/>
      <c r="M199" s="713"/>
      <c r="N199" s="713"/>
      <c r="O199" s="713"/>
      <c r="P199" s="713"/>
      <c r="Q199" s="713"/>
      <c r="R199" s="713"/>
      <c r="S199" s="713"/>
      <c r="T199" s="713"/>
      <c r="U199" s="713"/>
      <c r="V199" s="713"/>
    </row>
    <row r="200" spans="2:22" x14ac:dyDescent="0.25">
      <c r="B200" s="713" t="s">
        <v>494</v>
      </c>
      <c r="C200" s="713"/>
      <c r="D200" s="713"/>
      <c r="E200" s="713"/>
      <c r="F200" s="713"/>
      <c r="G200" s="713"/>
      <c r="H200" s="713"/>
      <c r="I200" s="713"/>
      <c r="J200" s="713"/>
      <c r="K200" s="713"/>
      <c r="L200" s="713"/>
      <c r="M200" s="713"/>
      <c r="N200" s="713"/>
      <c r="O200" s="713"/>
      <c r="P200" s="713"/>
      <c r="Q200" s="713"/>
      <c r="R200" s="713"/>
      <c r="S200" s="713"/>
      <c r="T200" s="713"/>
      <c r="U200" s="713"/>
      <c r="V200" s="713"/>
    </row>
    <row r="201" spans="2:22" x14ac:dyDescent="0.25">
      <c r="B201" s="726" t="s">
        <v>4</v>
      </c>
      <c r="C201" s="726"/>
      <c r="D201" s="726"/>
      <c r="E201" s="726"/>
      <c r="F201" s="726"/>
      <c r="G201" s="726"/>
      <c r="H201" s="726"/>
      <c r="I201" s="726"/>
      <c r="J201" s="726"/>
      <c r="K201" s="726"/>
      <c r="L201" s="726"/>
      <c r="M201" s="726"/>
      <c r="N201" s="726"/>
      <c r="O201" s="726"/>
      <c r="P201" s="726"/>
      <c r="Q201" s="726"/>
      <c r="R201" s="726"/>
      <c r="S201" s="726"/>
      <c r="T201" s="726"/>
      <c r="U201" s="726"/>
      <c r="V201" s="726"/>
    </row>
    <row r="202" spans="2:22" x14ac:dyDescent="0.25">
      <c r="B202" s="697" t="s">
        <v>185</v>
      </c>
      <c r="C202" s="697"/>
      <c r="D202" s="697"/>
      <c r="E202" s="697"/>
      <c r="F202" s="697"/>
      <c r="G202" s="697"/>
      <c r="H202" s="697"/>
      <c r="I202" s="697"/>
      <c r="J202" s="697"/>
      <c r="K202" s="697"/>
      <c r="L202" s="697"/>
      <c r="M202" s="697"/>
      <c r="N202" s="697"/>
      <c r="O202" s="697"/>
      <c r="P202" s="697"/>
      <c r="Q202" s="697"/>
      <c r="R202" s="697"/>
      <c r="S202" s="697"/>
      <c r="T202" s="697"/>
      <c r="U202" s="697"/>
      <c r="V202" s="697"/>
    </row>
    <row r="203" spans="2:22" ht="18.75" thickBot="1" x14ac:dyDescent="0.3">
      <c r="B203" s="2"/>
      <c r="C203" s="2"/>
      <c r="D203" s="3"/>
      <c r="E203" s="3"/>
      <c r="F203" s="3"/>
      <c r="G203" s="3"/>
      <c r="H203" s="3"/>
      <c r="I203" s="3"/>
      <c r="J203" s="3"/>
      <c r="K203" s="3"/>
      <c r="L203" s="4"/>
      <c r="M203" s="3"/>
      <c r="N203" s="3"/>
      <c r="O203" s="3"/>
      <c r="P203" s="3"/>
      <c r="Q203" s="3"/>
      <c r="R203" s="3"/>
      <c r="S203" s="3"/>
      <c r="T203" s="2"/>
      <c r="U203" s="2"/>
      <c r="V203" s="2"/>
    </row>
    <row r="204" spans="2:22" ht="15.75" thickTop="1" x14ac:dyDescent="0.25">
      <c r="B204" s="698" t="s">
        <v>6</v>
      </c>
      <c r="C204" s="700" t="s">
        <v>7</v>
      </c>
      <c r="D204" s="702" t="s">
        <v>8</v>
      </c>
      <c r="E204" s="702" t="s">
        <v>177</v>
      </c>
      <c r="F204" s="702" t="s">
        <v>178</v>
      </c>
      <c r="G204" s="702" t="s">
        <v>9</v>
      </c>
      <c r="H204" s="702" t="s">
        <v>10</v>
      </c>
      <c r="I204" s="312"/>
      <c r="J204" s="702" t="s">
        <v>179</v>
      </c>
      <c r="K204" s="702" t="s">
        <v>11</v>
      </c>
      <c r="L204" s="700" t="s">
        <v>12</v>
      </c>
      <c r="M204" s="704" t="s">
        <v>13</v>
      </c>
      <c r="N204" s="704" t="s">
        <v>14</v>
      </c>
      <c r="O204" s="704" t="s">
        <v>15</v>
      </c>
      <c r="P204" s="715" t="s">
        <v>16</v>
      </c>
      <c r="Q204" s="716"/>
      <c r="R204" s="716"/>
      <c r="S204" s="717"/>
      <c r="T204" s="721" t="s">
        <v>17</v>
      </c>
      <c r="U204" s="722"/>
      <c r="V204" s="708" t="s">
        <v>18</v>
      </c>
    </row>
    <row r="205" spans="2:22" x14ac:dyDescent="0.25">
      <c r="B205" s="699"/>
      <c r="C205" s="701"/>
      <c r="D205" s="703"/>
      <c r="E205" s="765"/>
      <c r="F205" s="765"/>
      <c r="G205" s="703"/>
      <c r="H205" s="703"/>
      <c r="I205" s="313"/>
      <c r="J205" s="765"/>
      <c r="K205" s="703"/>
      <c r="L205" s="701"/>
      <c r="M205" s="705"/>
      <c r="N205" s="705"/>
      <c r="O205" s="705"/>
      <c r="P205" s="718"/>
      <c r="Q205" s="719"/>
      <c r="R205" s="719"/>
      <c r="S205" s="720"/>
      <c r="T205" s="723"/>
      <c r="U205" s="724"/>
      <c r="V205" s="709"/>
    </row>
    <row r="206" spans="2:22" ht="48" x14ac:dyDescent="0.25">
      <c r="B206" s="699"/>
      <c r="C206" s="701"/>
      <c r="D206" s="703"/>
      <c r="E206" s="765"/>
      <c r="F206" s="765"/>
      <c r="G206" s="703"/>
      <c r="H206" s="703"/>
      <c r="I206" s="313" t="s">
        <v>180</v>
      </c>
      <c r="J206" s="765"/>
      <c r="K206" s="703"/>
      <c r="L206" s="701"/>
      <c r="M206" s="705"/>
      <c r="N206" s="705"/>
      <c r="O206" s="705"/>
      <c r="P206" s="738" t="s">
        <v>19</v>
      </c>
      <c r="Q206" s="738" t="s">
        <v>20</v>
      </c>
      <c r="R206" s="738" t="s">
        <v>21</v>
      </c>
      <c r="S206" s="738" t="s">
        <v>22</v>
      </c>
      <c r="T206" s="740" t="s">
        <v>23</v>
      </c>
      <c r="U206" s="740" t="s">
        <v>24</v>
      </c>
      <c r="V206" s="709"/>
    </row>
    <row r="207" spans="2:22" ht="15.75" thickBot="1" x14ac:dyDescent="0.3">
      <c r="B207" s="727"/>
      <c r="C207" s="701"/>
      <c r="D207" s="703"/>
      <c r="E207" s="765"/>
      <c r="F207" s="765"/>
      <c r="G207" s="703"/>
      <c r="H207" s="703"/>
      <c r="I207" s="313"/>
      <c r="J207" s="765"/>
      <c r="K207" s="703"/>
      <c r="L207" s="701"/>
      <c r="M207" s="705"/>
      <c r="N207" s="705"/>
      <c r="O207" s="705"/>
      <c r="P207" s="711"/>
      <c r="Q207" s="711"/>
      <c r="R207" s="711"/>
      <c r="S207" s="711"/>
      <c r="T207" s="695"/>
      <c r="U207" s="695"/>
      <c r="V207" s="709"/>
    </row>
    <row r="208" spans="2:22" ht="180" customHeight="1" x14ac:dyDescent="0.25">
      <c r="B208" s="198">
        <v>3</v>
      </c>
      <c r="C208" s="674">
        <v>27201</v>
      </c>
      <c r="D208" s="186" t="s">
        <v>503</v>
      </c>
      <c r="E208" s="321" t="s">
        <v>489</v>
      </c>
      <c r="F208" s="322" t="s">
        <v>182</v>
      </c>
      <c r="G208" s="7">
        <v>9</v>
      </c>
      <c r="H208" s="7" t="s">
        <v>181</v>
      </c>
      <c r="I208" s="5">
        <v>287</v>
      </c>
      <c r="J208" s="794" t="s">
        <v>528</v>
      </c>
      <c r="K208" s="109">
        <v>40</v>
      </c>
      <c r="L208" s="176" t="s">
        <v>31</v>
      </c>
      <c r="M208" s="121">
        <v>80</v>
      </c>
      <c r="N208" s="125">
        <f t="shared" ref="N208:N209" si="2">M208*K208</f>
        <v>3200</v>
      </c>
      <c r="O208" s="777"/>
      <c r="P208" s="19">
        <v>0</v>
      </c>
      <c r="Q208" s="19">
        <v>0</v>
      </c>
      <c r="R208" s="19">
        <v>0</v>
      </c>
      <c r="S208" s="19">
        <v>1</v>
      </c>
      <c r="T208" s="45" t="s">
        <v>514</v>
      </c>
      <c r="U208" s="21" t="s">
        <v>99</v>
      </c>
      <c r="V208" s="780" t="s">
        <v>529</v>
      </c>
    </row>
    <row r="209" spans="2:22" x14ac:dyDescent="0.25">
      <c r="B209" s="198">
        <v>5</v>
      </c>
      <c r="C209" s="212">
        <v>27201</v>
      </c>
      <c r="D209" s="186" t="s">
        <v>383</v>
      </c>
      <c r="E209" s="318" t="s">
        <v>489</v>
      </c>
      <c r="F209" s="319" t="s">
        <v>182</v>
      </c>
      <c r="G209" s="5">
        <v>9</v>
      </c>
      <c r="H209" s="7" t="s">
        <v>181</v>
      </c>
      <c r="I209" s="5">
        <v>287</v>
      </c>
      <c r="J209" s="791"/>
      <c r="K209" s="109">
        <v>4</v>
      </c>
      <c r="L209" s="176" t="s">
        <v>31</v>
      </c>
      <c r="M209" s="121">
        <v>380</v>
      </c>
      <c r="N209" s="125">
        <f t="shared" si="2"/>
        <v>1520</v>
      </c>
      <c r="O209" s="778"/>
      <c r="P209" s="19">
        <v>0</v>
      </c>
      <c r="Q209" s="19">
        <v>0</v>
      </c>
      <c r="R209" s="19">
        <v>0</v>
      </c>
      <c r="S209" s="19">
        <v>1</v>
      </c>
      <c r="T209" s="45" t="s">
        <v>514</v>
      </c>
      <c r="U209" s="21" t="s">
        <v>99</v>
      </c>
      <c r="V209" s="781"/>
    </row>
    <row r="210" spans="2:22" x14ac:dyDescent="0.25">
      <c r="B210" s="423">
        <v>9</v>
      </c>
      <c r="C210" s="212">
        <v>27201</v>
      </c>
      <c r="D210" s="186" t="s">
        <v>505</v>
      </c>
      <c r="E210" s="318" t="s">
        <v>489</v>
      </c>
      <c r="F210" s="319" t="s">
        <v>182</v>
      </c>
      <c r="G210" s="5">
        <v>9</v>
      </c>
      <c r="H210" s="7" t="s">
        <v>181</v>
      </c>
      <c r="I210" s="5">
        <v>287</v>
      </c>
      <c r="J210" s="791"/>
      <c r="K210" s="109">
        <v>5</v>
      </c>
      <c r="L210" s="176" t="s">
        <v>39</v>
      </c>
      <c r="M210" s="121">
        <v>45</v>
      </c>
      <c r="N210" s="125">
        <f>SUM(K210*M210)</f>
        <v>225</v>
      </c>
      <c r="O210" s="779"/>
      <c r="P210" s="19">
        <v>0</v>
      </c>
      <c r="Q210" s="19">
        <v>0</v>
      </c>
      <c r="R210" s="19">
        <v>0</v>
      </c>
      <c r="S210" s="19">
        <v>1</v>
      </c>
      <c r="T210" s="45" t="s">
        <v>514</v>
      </c>
      <c r="U210" s="21" t="s">
        <v>99</v>
      </c>
      <c r="V210" s="781"/>
    </row>
    <row r="211" spans="2:22" x14ac:dyDescent="0.25">
      <c r="B211" s="423">
        <v>8</v>
      </c>
      <c r="C211" s="674">
        <v>27201</v>
      </c>
      <c r="D211" s="186" t="s">
        <v>506</v>
      </c>
      <c r="E211" s="321" t="s">
        <v>489</v>
      </c>
      <c r="F211" s="322" t="s">
        <v>182</v>
      </c>
      <c r="G211" s="7">
        <v>9</v>
      </c>
      <c r="H211" s="7" t="s">
        <v>181</v>
      </c>
      <c r="I211" s="5">
        <v>287</v>
      </c>
      <c r="J211" s="792"/>
      <c r="K211" s="109">
        <v>1</v>
      </c>
      <c r="L211" s="176" t="s">
        <v>39</v>
      </c>
      <c r="M211" s="121">
        <v>30</v>
      </c>
      <c r="N211" s="125">
        <f t="shared" ref="N211" si="3">M211*K211</f>
        <v>30</v>
      </c>
      <c r="O211" s="109"/>
      <c r="P211" s="109"/>
      <c r="Q211" s="109"/>
      <c r="R211" s="109"/>
      <c r="S211" s="109"/>
      <c r="T211" s="109"/>
      <c r="U211" s="109"/>
      <c r="V211" s="782"/>
    </row>
    <row r="212" spans="2:22" x14ac:dyDescent="0.25">
      <c r="L212" s="62"/>
      <c r="N212" s="114"/>
    </row>
    <row r="213" spans="2:22" x14ac:dyDescent="0.25">
      <c r="L213" s="62"/>
      <c r="N213" s="114"/>
    </row>
    <row r="214" spans="2:22" x14ac:dyDescent="0.25">
      <c r="L214" s="62"/>
      <c r="N214" s="114"/>
    </row>
    <row r="215" spans="2:22" x14ac:dyDescent="0.25">
      <c r="L215" s="62"/>
    </row>
    <row r="216" spans="2:22" x14ac:dyDescent="0.25">
      <c r="L216" s="62"/>
      <c r="N216" s="61">
        <f>SUM(N208:N215)</f>
        <v>4975</v>
      </c>
    </row>
    <row r="217" spans="2:22" x14ac:dyDescent="0.25">
      <c r="L217" s="62"/>
    </row>
    <row r="218" spans="2:22" x14ac:dyDescent="0.25">
      <c r="L218" s="62"/>
    </row>
    <row r="219" spans="2:22" x14ac:dyDescent="0.25">
      <c r="L219" s="62"/>
    </row>
    <row r="220" spans="2:22" x14ac:dyDescent="0.25">
      <c r="L220" s="62"/>
    </row>
    <row r="221" spans="2:22" x14ac:dyDescent="0.25">
      <c r="L221" s="62"/>
    </row>
    <row r="222" spans="2:22" x14ac:dyDescent="0.25">
      <c r="L222" s="62"/>
    </row>
    <row r="223" spans="2:22" x14ac:dyDescent="0.25">
      <c r="L223" s="62"/>
    </row>
    <row r="224" spans="2:22" x14ac:dyDescent="0.25">
      <c r="L224" s="62"/>
    </row>
    <row r="225" spans="2:22" x14ac:dyDescent="0.25">
      <c r="L225" s="62"/>
    </row>
    <row r="226" spans="2:22" x14ac:dyDescent="0.25">
      <c r="L226" s="62"/>
    </row>
    <row r="227" spans="2:22" x14ac:dyDescent="0.25">
      <c r="L227" s="62"/>
    </row>
    <row r="228" spans="2:22" x14ac:dyDescent="0.25">
      <c r="L228" s="62"/>
    </row>
    <row r="229" spans="2:22" x14ac:dyDescent="0.25">
      <c r="L229" s="62"/>
    </row>
    <row r="230" spans="2:22" x14ac:dyDescent="0.25">
      <c r="L230" s="62"/>
    </row>
    <row r="231" spans="2:22" x14ac:dyDescent="0.25">
      <c r="L231" s="62"/>
    </row>
    <row r="232" spans="2:22" x14ac:dyDescent="0.25">
      <c r="B232" s="706" t="s">
        <v>0</v>
      </c>
      <c r="C232" s="706"/>
      <c r="D232" s="706"/>
      <c r="E232" s="706"/>
      <c r="F232" s="706"/>
      <c r="G232" s="706"/>
      <c r="H232" s="706"/>
      <c r="I232" s="706"/>
      <c r="J232" s="706"/>
      <c r="K232" s="706"/>
      <c r="L232" s="706"/>
      <c r="M232" s="706"/>
      <c r="N232" s="706"/>
      <c r="O232" s="706"/>
      <c r="P232" s="706"/>
      <c r="Q232" s="706"/>
      <c r="R232" s="706"/>
      <c r="S232" s="706"/>
      <c r="T232" s="706"/>
      <c r="U232" s="706"/>
      <c r="V232" s="706"/>
    </row>
    <row r="233" spans="2:22" x14ac:dyDescent="0.25">
      <c r="B233" s="713" t="s">
        <v>1</v>
      </c>
      <c r="C233" s="713"/>
      <c r="D233" s="713"/>
      <c r="E233" s="713"/>
      <c r="F233" s="713"/>
      <c r="G233" s="713"/>
      <c r="H233" s="713"/>
      <c r="I233" s="713"/>
      <c r="J233" s="713"/>
      <c r="K233" s="713"/>
      <c r="L233" s="713"/>
      <c r="M233" s="713"/>
      <c r="N233" s="713"/>
      <c r="O233" s="713"/>
      <c r="P233" s="713"/>
      <c r="Q233" s="713"/>
      <c r="R233" s="713"/>
      <c r="S233" s="713"/>
      <c r="T233" s="713"/>
      <c r="U233" s="713"/>
      <c r="V233" s="713"/>
    </row>
    <row r="234" spans="2:22" x14ac:dyDescent="0.25">
      <c r="B234" s="713" t="s">
        <v>2</v>
      </c>
      <c r="C234" s="713"/>
      <c r="D234" s="713"/>
      <c r="E234" s="713"/>
      <c r="F234" s="713"/>
      <c r="G234" s="713"/>
      <c r="H234" s="713"/>
      <c r="I234" s="713"/>
      <c r="J234" s="713"/>
      <c r="K234" s="713"/>
      <c r="L234" s="713"/>
      <c r="M234" s="713"/>
      <c r="N234" s="713"/>
      <c r="O234" s="713"/>
      <c r="P234" s="713"/>
      <c r="Q234" s="713"/>
      <c r="R234" s="713"/>
      <c r="S234" s="713"/>
      <c r="T234" s="713"/>
      <c r="U234" s="713"/>
      <c r="V234" s="713"/>
    </row>
    <row r="235" spans="2:22" x14ac:dyDescent="0.25">
      <c r="B235" s="713" t="s">
        <v>3</v>
      </c>
      <c r="C235" s="713"/>
      <c r="D235" s="713"/>
      <c r="E235" s="713"/>
      <c r="F235" s="713"/>
      <c r="G235" s="713"/>
      <c r="H235" s="713"/>
      <c r="I235" s="713"/>
      <c r="J235" s="713"/>
      <c r="K235" s="713"/>
      <c r="L235" s="713"/>
      <c r="M235" s="713"/>
      <c r="N235" s="713"/>
      <c r="O235" s="713"/>
      <c r="P235" s="713"/>
      <c r="Q235" s="713"/>
      <c r="R235" s="713"/>
      <c r="S235" s="713"/>
      <c r="T235" s="713"/>
      <c r="U235" s="713"/>
      <c r="V235" s="713"/>
    </row>
    <row r="236" spans="2:22" x14ac:dyDescent="0.25">
      <c r="B236" s="713" t="s">
        <v>494</v>
      </c>
      <c r="C236" s="713"/>
      <c r="D236" s="713"/>
      <c r="E236" s="713"/>
      <c r="F236" s="713"/>
      <c r="G236" s="713"/>
      <c r="H236" s="713"/>
      <c r="I236" s="713"/>
      <c r="J236" s="713"/>
      <c r="K236" s="713"/>
      <c r="L236" s="713"/>
      <c r="M236" s="713"/>
      <c r="N236" s="713"/>
      <c r="O236" s="713"/>
      <c r="P236" s="713"/>
      <c r="Q236" s="713"/>
      <c r="R236" s="713"/>
      <c r="S236" s="713"/>
      <c r="T236" s="713"/>
      <c r="U236" s="713"/>
      <c r="V236" s="713"/>
    </row>
    <row r="237" spans="2:22" x14ac:dyDescent="0.25">
      <c r="B237" s="714" t="s">
        <v>4</v>
      </c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4"/>
      <c r="N237" s="714"/>
      <c r="O237" s="714"/>
      <c r="P237" s="714"/>
      <c r="Q237" s="714"/>
      <c r="R237" s="714"/>
      <c r="S237" s="714"/>
      <c r="T237" s="714"/>
      <c r="U237" s="714"/>
      <c r="V237" s="714"/>
    </row>
    <row r="238" spans="2:22" ht="15" customHeight="1" x14ac:dyDescent="0.25">
      <c r="B238" s="737" t="s">
        <v>87</v>
      </c>
      <c r="C238" s="737"/>
      <c r="D238" s="737"/>
      <c r="E238" s="737"/>
      <c r="F238" s="737"/>
      <c r="G238" s="737"/>
      <c r="H238" s="737"/>
      <c r="I238" s="737"/>
      <c r="J238" s="737"/>
      <c r="K238" s="737"/>
      <c r="L238" s="737"/>
      <c r="M238" s="737"/>
      <c r="N238" s="737"/>
      <c r="O238" s="737"/>
      <c r="P238" s="737"/>
      <c r="Q238" s="737"/>
      <c r="R238" s="737"/>
      <c r="S238" s="737"/>
      <c r="T238" s="737"/>
      <c r="U238" s="737"/>
      <c r="V238" s="737"/>
    </row>
    <row r="239" spans="2:22" ht="18.75" thickBot="1" x14ac:dyDescent="0.3">
      <c r="B239" s="2"/>
      <c r="C239" s="2"/>
      <c r="D239" s="3"/>
      <c r="E239" s="3"/>
      <c r="F239" s="3"/>
      <c r="G239" s="3"/>
      <c r="H239" s="3"/>
      <c r="I239" s="3"/>
      <c r="J239" s="3"/>
      <c r="K239" s="3"/>
      <c r="L239" s="4"/>
      <c r="M239" s="3"/>
      <c r="N239" s="3"/>
      <c r="O239" s="3"/>
      <c r="P239" s="3"/>
      <c r="Q239" s="3"/>
      <c r="R239" s="3"/>
      <c r="S239" s="3"/>
      <c r="T239" s="2"/>
      <c r="U239" s="2"/>
      <c r="V239" s="2"/>
    </row>
    <row r="240" spans="2:22" ht="15.75" thickTop="1" x14ac:dyDescent="0.25">
      <c r="B240" s="698" t="s">
        <v>6</v>
      </c>
      <c r="C240" s="700" t="s">
        <v>7</v>
      </c>
      <c r="D240" s="702" t="s">
        <v>8</v>
      </c>
      <c r="E240" s="702" t="s">
        <v>177</v>
      </c>
      <c r="F240" s="702" t="s">
        <v>178</v>
      </c>
      <c r="G240" s="702" t="s">
        <v>9</v>
      </c>
      <c r="H240" s="702" t="s">
        <v>10</v>
      </c>
      <c r="I240" s="312"/>
      <c r="J240" s="702" t="s">
        <v>179</v>
      </c>
      <c r="K240" s="702" t="s">
        <v>11</v>
      </c>
      <c r="L240" s="700" t="s">
        <v>12</v>
      </c>
      <c r="M240" s="704" t="s">
        <v>13</v>
      </c>
      <c r="N240" s="704" t="s">
        <v>14</v>
      </c>
      <c r="O240" s="704" t="s">
        <v>15</v>
      </c>
      <c r="P240" s="715" t="s">
        <v>16</v>
      </c>
      <c r="Q240" s="716"/>
      <c r="R240" s="716"/>
      <c r="S240" s="717"/>
      <c r="T240" s="721" t="s">
        <v>17</v>
      </c>
      <c r="U240" s="722"/>
      <c r="V240" s="708" t="s">
        <v>18</v>
      </c>
    </row>
    <row r="241" spans="2:22" x14ac:dyDescent="0.25">
      <c r="B241" s="699"/>
      <c r="C241" s="701"/>
      <c r="D241" s="703"/>
      <c r="E241" s="765"/>
      <c r="F241" s="765"/>
      <c r="G241" s="703"/>
      <c r="H241" s="703"/>
      <c r="I241" s="313"/>
      <c r="J241" s="765"/>
      <c r="K241" s="703"/>
      <c r="L241" s="701"/>
      <c r="M241" s="705"/>
      <c r="N241" s="705"/>
      <c r="O241" s="705"/>
      <c r="P241" s="718"/>
      <c r="Q241" s="719"/>
      <c r="R241" s="719"/>
      <c r="S241" s="720"/>
      <c r="T241" s="723"/>
      <c r="U241" s="724"/>
      <c r="V241" s="709"/>
    </row>
    <row r="242" spans="2:22" ht="48" x14ac:dyDescent="0.25">
      <c r="B242" s="699"/>
      <c r="C242" s="701"/>
      <c r="D242" s="703"/>
      <c r="E242" s="765"/>
      <c r="F242" s="765"/>
      <c r="G242" s="703"/>
      <c r="H242" s="703"/>
      <c r="I242" s="313" t="s">
        <v>180</v>
      </c>
      <c r="J242" s="765"/>
      <c r="K242" s="703"/>
      <c r="L242" s="701"/>
      <c r="M242" s="705"/>
      <c r="N242" s="705"/>
      <c r="O242" s="705"/>
      <c r="P242" s="738" t="s">
        <v>19</v>
      </c>
      <c r="Q242" s="738" t="s">
        <v>20</v>
      </c>
      <c r="R242" s="738" t="s">
        <v>21</v>
      </c>
      <c r="S242" s="738" t="s">
        <v>22</v>
      </c>
      <c r="T242" s="740" t="s">
        <v>23</v>
      </c>
      <c r="U242" s="740" t="s">
        <v>24</v>
      </c>
      <c r="V242" s="709"/>
    </row>
    <row r="243" spans="2:22" ht="15.75" thickBot="1" x14ac:dyDescent="0.3">
      <c r="B243" s="727"/>
      <c r="C243" s="725"/>
      <c r="D243" s="707"/>
      <c r="E243" s="766"/>
      <c r="F243" s="766"/>
      <c r="G243" s="707"/>
      <c r="H243" s="707"/>
      <c r="I243" s="314"/>
      <c r="J243" s="766"/>
      <c r="K243" s="707"/>
      <c r="L243" s="725"/>
      <c r="M243" s="696"/>
      <c r="N243" s="696"/>
      <c r="O243" s="696"/>
      <c r="P243" s="739"/>
      <c r="Q243" s="739"/>
      <c r="R243" s="739"/>
      <c r="S243" s="739"/>
      <c r="T243" s="741"/>
      <c r="U243" s="741"/>
      <c r="V243" s="710"/>
    </row>
    <row r="244" spans="2:22" ht="180" x14ac:dyDescent="0.25">
      <c r="B244" s="7">
        <v>1</v>
      </c>
      <c r="C244" s="7">
        <v>31301</v>
      </c>
      <c r="D244" s="7" t="s">
        <v>405</v>
      </c>
      <c r="E244" s="318" t="s">
        <v>489</v>
      </c>
      <c r="F244" s="319" t="s">
        <v>182</v>
      </c>
      <c r="G244" s="5">
        <v>9</v>
      </c>
      <c r="H244" s="166" t="s">
        <v>181</v>
      </c>
      <c r="I244" s="5">
        <v>287</v>
      </c>
      <c r="J244" s="323" t="s">
        <v>528</v>
      </c>
      <c r="K244" s="16">
        <v>12</v>
      </c>
      <c r="L244" s="7" t="s">
        <v>75</v>
      </c>
      <c r="M244" s="17">
        <f>SUM(N244/K244)</f>
        <v>207.29166666666666</v>
      </c>
      <c r="N244" s="17">
        <v>2487.5</v>
      </c>
      <c r="O244" s="653" t="s">
        <v>183</v>
      </c>
      <c r="P244" s="85">
        <v>0.25</v>
      </c>
      <c r="Q244" s="85">
        <v>0.25</v>
      </c>
      <c r="R244" s="85">
        <v>0.25</v>
      </c>
      <c r="S244" s="85">
        <v>0.25</v>
      </c>
      <c r="T244" s="274" t="s">
        <v>514</v>
      </c>
      <c r="U244" s="396"/>
      <c r="V244" s="651" t="s">
        <v>529</v>
      </c>
    </row>
    <row r="245" spans="2:22" x14ac:dyDescent="0.25">
      <c r="L245" s="62"/>
      <c r="N245" s="102"/>
    </row>
    <row r="246" spans="2:22" x14ac:dyDescent="0.25">
      <c r="L246" s="62"/>
      <c r="N246" s="102"/>
    </row>
    <row r="247" spans="2:22" x14ac:dyDescent="0.25">
      <c r="L247" s="62"/>
      <c r="N247" s="350"/>
    </row>
    <row r="248" spans="2:22" x14ac:dyDescent="0.25">
      <c r="L248" s="62"/>
      <c r="N248" s="350">
        <f>SUM(N244:N247)</f>
        <v>2487.5</v>
      </c>
    </row>
    <row r="249" spans="2:22" x14ac:dyDescent="0.25">
      <c r="L249" s="62"/>
      <c r="N249" s="350"/>
    </row>
    <row r="250" spans="2:22" x14ac:dyDescent="0.25">
      <c r="L250" s="62"/>
      <c r="N250" s="350"/>
    </row>
    <row r="251" spans="2:22" x14ac:dyDescent="0.25">
      <c r="L251" s="62"/>
      <c r="N251" s="350"/>
    </row>
    <row r="252" spans="2:22" x14ac:dyDescent="0.25">
      <c r="L252" s="62"/>
      <c r="N252" s="350"/>
    </row>
    <row r="253" spans="2:22" x14ac:dyDescent="0.25">
      <c r="L253" s="62"/>
      <c r="N253" s="350"/>
    </row>
    <row r="254" spans="2:22" x14ac:dyDescent="0.25">
      <c r="L254" s="62"/>
      <c r="N254" s="350"/>
    </row>
    <row r="255" spans="2:22" x14ac:dyDescent="0.25">
      <c r="L255" s="62"/>
      <c r="N255" s="350"/>
    </row>
    <row r="256" spans="2:22" x14ac:dyDescent="0.25">
      <c r="L256" s="62"/>
      <c r="N256" s="350"/>
    </row>
    <row r="257" spans="2:22" x14ac:dyDescent="0.25">
      <c r="L257" s="62"/>
      <c r="N257" s="350"/>
    </row>
    <row r="258" spans="2:22" x14ac:dyDescent="0.25">
      <c r="L258" s="62"/>
      <c r="N258" s="350"/>
    </row>
    <row r="259" spans="2:22" x14ac:dyDescent="0.25">
      <c r="L259" s="62"/>
      <c r="N259" s="350"/>
    </row>
    <row r="260" spans="2:22" x14ac:dyDescent="0.25">
      <c r="L260" s="62"/>
      <c r="N260" s="350"/>
    </row>
    <row r="261" spans="2:22" x14ac:dyDescent="0.25">
      <c r="L261" s="62"/>
      <c r="N261" s="350"/>
    </row>
    <row r="262" spans="2:22" x14ac:dyDescent="0.25">
      <c r="L262" s="62"/>
      <c r="N262" s="350"/>
    </row>
    <row r="263" spans="2:22" x14ac:dyDescent="0.25">
      <c r="L263" s="62"/>
      <c r="N263" s="350"/>
    </row>
    <row r="264" spans="2:22" x14ac:dyDescent="0.25">
      <c r="L264" s="62"/>
      <c r="N264" s="350"/>
    </row>
    <row r="265" spans="2:22" x14ac:dyDescent="0.25">
      <c r="L265" s="62"/>
      <c r="N265" s="349"/>
    </row>
    <row r="266" spans="2:22" x14ac:dyDescent="0.25">
      <c r="L266" s="62"/>
      <c r="N266" s="349"/>
    </row>
    <row r="267" spans="2:22" x14ac:dyDescent="0.25">
      <c r="L267" s="62"/>
      <c r="N267" s="349"/>
    </row>
    <row r="268" spans="2:22" x14ac:dyDescent="0.25">
      <c r="L268" s="62"/>
      <c r="N268" s="349"/>
    </row>
    <row r="269" spans="2:22" x14ac:dyDescent="0.25">
      <c r="L269" s="62"/>
    </row>
    <row r="270" spans="2:22" x14ac:dyDescent="0.25">
      <c r="L270" s="62"/>
    </row>
    <row r="271" spans="2:22" x14ac:dyDescent="0.25">
      <c r="B271" s="706" t="s">
        <v>0</v>
      </c>
      <c r="C271" s="706"/>
      <c r="D271" s="706"/>
      <c r="E271" s="706"/>
      <c r="F271" s="706"/>
      <c r="G271" s="706"/>
      <c r="H271" s="706"/>
      <c r="I271" s="706"/>
      <c r="J271" s="706"/>
      <c r="K271" s="706"/>
      <c r="L271" s="706"/>
      <c r="M271" s="706"/>
      <c r="N271" s="706"/>
      <c r="O271" s="706"/>
      <c r="P271" s="706"/>
      <c r="Q271" s="706"/>
      <c r="R271" s="706"/>
      <c r="S271" s="706"/>
      <c r="T271" s="706"/>
      <c r="U271" s="706"/>
      <c r="V271" s="706"/>
    </row>
    <row r="272" spans="2:22" x14ac:dyDescent="0.25">
      <c r="B272" s="713" t="s">
        <v>1</v>
      </c>
      <c r="C272" s="713"/>
      <c r="D272" s="713"/>
      <c r="E272" s="713"/>
      <c r="F272" s="713"/>
      <c r="G272" s="713"/>
      <c r="H272" s="713"/>
      <c r="I272" s="713"/>
      <c r="J272" s="713"/>
      <c r="K272" s="713"/>
      <c r="L272" s="713"/>
      <c r="M272" s="713"/>
      <c r="N272" s="713"/>
      <c r="O272" s="713"/>
      <c r="P272" s="713"/>
      <c r="Q272" s="713"/>
      <c r="R272" s="713"/>
      <c r="S272" s="713"/>
      <c r="T272" s="713"/>
      <c r="U272" s="713"/>
      <c r="V272" s="713"/>
    </row>
    <row r="273" spans="2:22" x14ac:dyDescent="0.25">
      <c r="B273" s="713" t="s">
        <v>2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3"/>
      <c r="P273" s="713"/>
      <c r="Q273" s="713"/>
      <c r="R273" s="713"/>
      <c r="S273" s="713"/>
      <c r="T273" s="713"/>
      <c r="U273" s="713"/>
      <c r="V273" s="713"/>
    </row>
    <row r="274" spans="2:22" x14ac:dyDescent="0.25">
      <c r="B274" s="713" t="s">
        <v>3</v>
      </c>
      <c r="C274" s="713"/>
      <c r="D274" s="713"/>
      <c r="E274" s="713"/>
      <c r="F274" s="713"/>
      <c r="G274" s="713"/>
      <c r="H274" s="713"/>
      <c r="I274" s="713"/>
      <c r="J274" s="713"/>
      <c r="K274" s="713"/>
      <c r="L274" s="713"/>
      <c r="M274" s="713"/>
      <c r="N274" s="713"/>
      <c r="O274" s="713"/>
      <c r="P274" s="713"/>
      <c r="Q274" s="713"/>
      <c r="R274" s="713"/>
      <c r="S274" s="713"/>
      <c r="T274" s="713"/>
      <c r="U274" s="713"/>
      <c r="V274" s="713"/>
    </row>
    <row r="275" spans="2:22" x14ac:dyDescent="0.25">
      <c r="B275" s="713" t="s">
        <v>494</v>
      </c>
      <c r="C275" s="713"/>
      <c r="D275" s="713"/>
      <c r="E275" s="713"/>
      <c r="F275" s="713"/>
      <c r="G275" s="713"/>
      <c r="H275" s="713"/>
      <c r="I275" s="713"/>
      <c r="J275" s="713"/>
      <c r="K275" s="713"/>
      <c r="L275" s="713"/>
      <c r="M275" s="713"/>
      <c r="N275" s="713"/>
      <c r="O275" s="713"/>
      <c r="P275" s="713"/>
      <c r="Q275" s="713"/>
      <c r="R275" s="713"/>
      <c r="S275" s="713"/>
      <c r="T275" s="713"/>
      <c r="U275" s="713"/>
      <c r="V275" s="713"/>
    </row>
    <row r="276" spans="2:22" x14ac:dyDescent="0.25">
      <c r="B276" s="714" t="s">
        <v>4</v>
      </c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  <c r="M276" s="714"/>
      <c r="N276" s="714"/>
      <c r="O276" s="714"/>
      <c r="P276" s="714"/>
      <c r="Q276" s="714"/>
      <c r="R276" s="714"/>
      <c r="S276" s="714"/>
      <c r="T276" s="714"/>
      <c r="U276" s="714"/>
      <c r="V276" s="714"/>
    </row>
    <row r="277" spans="2:22" ht="15" customHeight="1" x14ac:dyDescent="0.25">
      <c r="B277" s="737" t="s">
        <v>88</v>
      </c>
      <c r="C277" s="737"/>
      <c r="D277" s="737"/>
      <c r="E277" s="737"/>
      <c r="F277" s="737"/>
      <c r="G277" s="737"/>
      <c r="H277" s="737"/>
      <c r="I277" s="737"/>
      <c r="J277" s="737"/>
      <c r="K277" s="737"/>
      <c r="L277" s="737"/>
      <c r="M277" s="737"/>
      <c r="N277" s="737"/>
      <c r="O277" s="737"/>
      <c r="P277" s="737"/>
      <c r="Q277" s="737"/>
      <c r="R277" s="737"/>
      <c r="S277" s="737"/>
      <c r="T277" s="737"/>
      <c r="U277" s="737"/>
      <c r="V277" s="737"/>
    </row>
    <row r="278" spans="2:22" ht="18.75" thickBot="1" x14ac:dyDescent="0.3">
      <c r="B278" s="2"/>
      <c r="C278" s="2"/>
      <c r="D278" s="3"/>
      <c r="E278" s="3"/>
      <c r="F278" s="3"/>
      <c r="G278" s="3"/>
      <c r="H278" s="3"/>
      <c r="I278" s="3"/>
      <c r="J278" s="3"/>
      <c r="K278" s="3"/>
      <c r="L278" s="4"/>
      <c r="M278" s="3"/>
      <c r="N278" s="3"/>
      <c r="O278" s="3"/>
      <c r="P278" s="3"/>
      <c r="Q278" s="3"/>
      <c r="R278" s="3"/>
      <c r="S278" s="3"/>
      <c r="T278" s="2"/>
      <c r="U278" s="2"/>
      <c r="V278" s="2"/>
    </row>
    <row r="279" spans="2:22" ht="15.75" thickTop="1" x14ac:dyDescent="0.25">
      <c r="B279" s="698" t="s">
        <v>6</v>
      </c>
      <c r="C279" s="700" t="s">
        <v>7</v>
      </c>
      <c r="D279" s="702" t="s">
        <v>8</v>
      </c>
      <c r="E279" s="702" t="s">
        <v>177</v>
      </c>
      <c r="F279" s="702" t="s">
        <v>178</v>
      </c>
      <c r="G279" s="702" t="s">
        <v>9</v>
      </c>
      <c r="H279" s="702" t="s">
        <v>10</v>
      </c>
      <c r="I279" s="312"/>
      <c r="J279" s="702" t="s">
        <v>179</v>
      </c>
      <c r="K279" s="702" t="s">
        <v>11</v>
      </c>
      <c r="L279" s="700" t="s">
        <v>12</v>
      </c>
      <c r="M279" s="704" t="s">
        <v>13</v>
      </c>
      <c r="N279" s="704" t="s">
        <v>14</v>
      </c>
      <c r="O279" s="704" t="s">
        <v>15</v>
      </c>
      <c r="P279" s="715" t="s">
        <v>16</v>
      </c>
      <c r="Q279" s="716"/>
      <c r="R279" s="716"/>
      <c r="S279" s="717"/>
      <c r="T279" s="721" t="s">
        <v>17</v>
      </c>
      <c r="U279" s="722"/>
      <c r="V279" s="708" t="s">
        <v>18</v>
      </c>
    </row>
    <row r="280" spans="2:22" x14ac:dyDescent="0.25">
      <c r="B280" s="699"/>
      <c r="C280" s="701"/>
      <c r="D280" s="703"/>
      <c r="E280" s="765"/>
      <c r="F280" s="765"/>
      <c r="G280" s="703"/>
      <c r="H280" s="703"/>
      <c r="I280" s="313"/>
      <c r="J280" s="765"/>
      <c r="K280" s="703"/>
      <c r="L280" s="701"/>
      <c r="M280" s="705"/>
      <c r="N280" s="705"/>
      <c r="O280" s="705"/>
      <c r="P280" s="718"/>
      <c r="Q280" s="719"/>
      <c r="R280" s="719"/>
      <c r="S280" s="720"/>
      <c r="T280" s="723"/>
      <c r="U280" s="724"/>
      <c r="V280" s="709"/>
    </row>
    <row r="281" spans="2:22" ht="48" x14ac:dyDescent="0.25">
      <c r="B281" s="699"/>
      <c r="C281" s="701"/>
      <c r="D281" s="703"/>
      <c r="E281" s="765"/>
      <c r="F281" s="765"/>
      <c r="G281" s="703"/>
      <c r="H281" s="703"/>
      <c r="I281" s="313" t="s">
        <v>180</v>
      </c>
      <c r="J281" s="765"/>
      <c r="K281" s="703"/>
      <c r="L281" s="701"/>
      <c r="M281" s="705"/>
      <c r="N281" s="705"/>
      <c r="O281" s="705"/>
      <c r="P281" s="738" t="s">
        <v>19</v>
      </c>
      <c r="Q281" s="738" t="s">
        <v>20</v>
      </c>
      <c r="R281" s="738" t="s">
        <v>21</v>
      </c>
      <c r="S281" s="738" t="s">
        <v>22</v>
      </c>
      <c r="T281" s="740" t="s">
        <v>23</v>
      </c>
      <c r="U281" s="740" t="s">
        <v>24</v>
      </c>
      <c r="V281" s="709"/>
    </row>
    <row r="282" spans="2:22" ht="15.75" thickBot="1" x14ac:dyDescent="0.3">
      <c r="B282" s="727"/>
      <c r="C282" s="725"/>
      <c r="D282" s="707"/>
      <c r="E282" s="766"/>
      <c r="F282" s="766"/>
      <c r="G282" s="707"/>
      <c r="H282" s="707"/>
      <c r="I282" s="314"/>
      <c r="J282" s="766"/>
      <c r="K282" s="707"/>
      <c r="L282" s="725"/>
      <c r="M282" s="696"/>
      <c r="N282" s="696"/>
      <c r="O282" s="696"/>
      <c r="P282" s="739"/>
      <c r="Q282" s="739"/>
      <c r="R282" s="739"/>
      <c r="S282" s="739"/>
      <c r="T282" s="741"/>
      <c r="U282" s="741"/>
      <c r="V282" s="710"/>
    </row>
    <row r="283" spans="2:22" ht="180" x14ac:dyDescent="0.25">
      <c r="B283" s="7">
        <v>1</v>
      </c>
      <c r="C283" s="7">
        <v>31401</v>
      </c>
      <c r="D283" s="7" t="s">
        <v>409</v>
      </c>
      <c r="E283" s="318" t="s">
        <v>489</v>
      </c>
      <c r="F283" s="319" t="s">
        <v>182</v>
      </c>
      <c r="G283" s="5">
        <v>9</v>
      </c>
      <c r="H283" s="166" t="s">
        <v>181</v>
      </c>
      <c r="I283" s="5">
        <v>287</v>
      </c>
      <c r="J283" s="323" t="s">
        <v>528</v>
      </c>
      <c r="K283" s="16">
        <v>12</v>
      </c>
      <c r="L283" s="7" t="s">
        <v>75</v>
      </c>
      <c r="M283" s="606">
        <f>SUM(N283/K283)</f>
        <v>2487.5</v>
      </c>
      <c r="N283" s="606">
        <v>29850</v>
      </c>
      <c r="O283" s="395" t="s">
        <v>183</v>
      </c>
      <c r="P283" s="85">
        <v>0.25</v>
      </c>
      <c r="Q283" s="85">
        <v>0.25</v>
      </c>
      <c r="R283" s="85">
        <v>0.25</v>
      </c>
      <c r="S283" s="85">
        <v>0.25</v>
      </c>
      <c r="T283" s="274" t="s">
        <v>514</v>
      </c>
      <c r="U283" s="396"/>
      <c r="V283" s="651" t="s">
        <v>529</v>
      </c>
    </row>
    <row r="284" spans="2:22" x14ac:dyDescent="0.25">
      <c r="L284" s="62"/>
      <c r="N284" s="112"/>
    </row>
    <row r="285" spans="2:22" x14ac:dyDescent="0.25">
      <c r="L285" s="62"/>
      <c r="N285" s="112"/>
    </row>
    <row r="286" spans="2:22" x14ac:dyDescent="0.25">
      <c r="L286" s="62"/>
    </row>
    <row r="287" spans="2:22" x14ac:dyDescent="0.25">
      <c r="L287" s="62"/>
      <c r="N287" s="61">
        <f>SUM(N283:N286)</f>
        <v>29850</v>
      </c>
    </row>
    <row r="288" spans="2:22" x14ac:dyDescent="0.25">
      <c r="L288" s="62"/>
      <c r="N288" s="63"/>
    </row>
    <row r="289" spans="2:22" x14ac:dyDescent="0.25">
      <c r="L289" s="62"/>
      <c r="N289" s="63"/>
    </row>
    <row r="290" spans="2:22" x14ac:dyDescent="0.25">
      <c r="L290" s="62"/>
      <c r="N290" s="63"/>
    </row>
    <row r="291" spans="2:22" x14ac:dyDescent="0.25">
      <c r="L291" s="62"/>
      <c r="N291" s="63"/>
    </row>
    <row r="292" spans="2:22" x14ac:dyDescent="0.25">
      <c r="B292" s="706" t="s">
        <v>0</v>
      </c>
      <c r="C292" s="706"/>
      <c r="D292" s="706"/>
      <c r="E292" s="706"/>
      <c r="F292" s="706"/>
      <c r="G292" s="706"/>
      <c r="H292" s="706"/>
      <c r="I292" s="706"/>
      <c r="J292" s="706"/>
      <c r="K292" s="706"/>
      <c r="L292" s="706"/>
      <c r="M292" s="706"/>
      <c r="N292" s="706"/>
      <c r="O292" s="706"/>
      <c r="P292" s="706"/>
      <c r="Q292" s="706"/>
      <c r="R292" s="706"/>
      <c r="S292" s="706"/>
      <c r="T292" s="706"/>
      <c r="U292" s="706"/>
      <c r="V292" s="706"/>
    </row>
    <row r="293" spans="2:22" x14ac:dyDescent="0.25">
      <c r="B293" s="713" t="s">
        <v>1</v>
      </c>
      <c r="C293" s="713"/>
      <c r="D293" s="713"/>
      <c r="E293" s="713"/>
      <c r="F293" s="713"/>
      <c r="G293" s="713"/>
      <c r="H293" s="713"/>
      <c r="I293" s="713"/>
      <c r="J293" s="713"/>
      <c r="K293" s="713"/>
      <c r="L293" s="713"/>
      <c r="M293" s="713"/>
      <c r="N293" s="713"/>
      <c r="O293" s="713"/>
      <c r="P293" s="713"/>
      <c r="Q293" s="713"/>
      <c r="R293" s="713"/>
      <c r="S293" s="713"/>
      <c r="T293" s="713"/>
      <c r="U293" s="713"/>
      <c r="V293" s="713"/>
    </row>
    <row r="294" spans="2:22" x14ac:dyDescent="0.25">
      <c r="B294" s="713" t="s">
        <v>2</v>
      </c>
      <c r="C294" s="713"/>
      <c r="D294" s="713"/>
      <c r="E294" s="713"/>
      <c r="F294" s="713"/>
      <c r="G294" s="713"/>
      <c r="H294" s="713"/>
      <c r="I294" s="713"/>
      <c r="J294" s="713"/>
      <c r="K294" s="713"/>
      <c r="L294" s="713"/>
      <c r="M294" s="713"/>
      <c r="N294" s="713"/>
      <c r="O294" s="713"/>
      <c r="P294" s="713"/>
      <c r="Q294" s="713"/>
      <c r="R294" s="713"/>
      <c r="S294" s="713"/>
      <c r="T294" s="713"/>
      <c r="U294" s="713"/>
      <c r="V294" s="713"/>
    </row>
    <row r="295" spans="2:22" x14ac:dyDescent="0.25">
      <c r="B295" s="713" t="s">
        <v>3</v>
      </c>
      <c r="C295" s="713"/>
      <c r="D295" s="713"/>
      <c r="E295" s="713"/>
      <c r="F295" s="713"/>
      <c r="G295" s="713"/>
      <c r="H295" s="713"/>
      <c r="I295" s="713"/>
      <c r="J295" s="713"/>
      <c r="K295" s="713"/>
      <c r="L295" s="713"/>
      <c r="M295" s="713"/>
      <c r="N295" s="713"/>
      <c r="O295" s="713"/>
      <c r="P295" s="713"/>
      <c r="Q295" s="713"/>
      <c r="R295" s="713"/>
      <c r="S295" s="713"/>
      <c r="T295" s="713"/>
      <c r="U295" s="713"/>
      <c r="V295" s="713"/>
    </row>
    <row r="296" spans="2:22" x14ac:dyDescent="0.25">
      <c r="B296" s="713" t="s">
        <v>494</v>
      </c>
      <c r="C296" s="713"/>
      <c r="D296" s="713"/>
      <c r="E296" s="713"/>
      <c r="F296" s="713"/>
      <c r="G296" s="713"/>
      <c r="H296" s="713"/>
      <c r="I296" s="713"/>
      <c r="J296" s="713"/>
      <c r="K296" s="713"/>
      <c r="L296" s="713"/>
      <c r="M296" s="713"/>
      <c r="N296" s="713"/>
      <c r="O296" s="713"/>
      <c r="P296" s="713"/>
      <c r="Q296" s="713"/>
      <c r="R296" s="713"/>
      <c r="S296" s="713"/>
      <c r="T296" s="713"/>
      <c r="U296" s="713"/>
      <c r="V296" s="713"/>
    </row>
    <row r="297" spans="2:22" x14ac:dyDescent="0.25">
      <c r="B297" s="726" t="s">
        <v>4</v>
      </c>
      <c r="C297" s="726"/>
      <c r="D297" s="726"/>
      <c r="E297" s="726"/>
      <c r="F297" s="726"/>
      <c r="G297" s="726"/>
      <c r="H297" s="726"/>
      <c r="I297" s="726"/>
      <c r="J297" s="726"/>
      <c r="K297" s="726"/>
      <c r="L297" s="726"/>
      <c r="M297" s="726"/>
      <c r="N297" s="726"/>
      <c r="O297" s="726"/>
      <c r="P297" s="726"/>
      <c r="Q297" s="726"/>
      <c r="R297" s="726"/>
      <c r="S297" s="726"/>
      <c r="T297" s="726"/>
      <c r="U297" s="726"/>
      <c r="V297" s="726"/>
    </row>
    <row r="298" spans="2:22" x14ac:dyDescent="0.25">
      <c r="B298" s="697" t="s">
        <v>91</v>
      </c>
      <c r="C298" s="697"/>
      <c r="D298" s="697"/>
      <c r="E298" s="697"/>
      <c r="F298" s="697"/>
      <c r="G298" s="697"/>
      <c r="H298" s="697"/>
      <c r="I298" s="697"/>
      <c r="J298" s="697"/>
      <c r="K298" s="697"/>
      <c r="L298" s="697"/>
      <c r="M298" s="697"/>
      <c r="N298" s="697"/>
      <c r="O298" s="697"/>
      <c r="P298" s="697"/>
      <c r="Q298" s="697"/>
      <c r="R298" s="697"/>
      <c r="S298" s="697"/>
      <c r="T298" s="697"/>
      <c r="U298" s="697"/>
      <c r="V298" s="697"/>
    </row>
    <row r="299" spans="2:22" ht="18.75" thickBot="1" x14ac:dyDescent="0.3">
      <c r="B299" s="2"/>
      <c r="C299" s="2"/>
      <c r="D299" s="3"/>
      <c r="E299" s="3"/>
      <c r="F299" s="3"/>
      <c r="G299" s="3"/>
      <c r="H299" s="3"/>
      <c r="I299" s="3"/>
      <c r="J299" s="3"/>
      <c r="K299" s="3"/>
      <c r="L299" s="4"/>
      <c r="M299" s="3"/>
      <c r="N299" s="3"/>
      <c r="O299" s="3"/>
      <c r="P299" s="3"/>
      <c r="Q299" s="3"/>
      <c r="R299" s="3"/>
      <c r="S299" s="3"/>
      <c r="T299" s="2"/>
      <c r="U299" s="2"/>
      <c r="V299" s="2"/>
    </row>
    <row r="300" spans="2:22" ht="15.75" thickTop="1" x14ac:dyDescent="0.25">
      <c r="B300" s="698" t="s">
        <v>6</v>
      </c>
      <c r="C300" s="700" t="s">
        <v>7</v>
      </c>
      <c r="D300" s="702" t="s">
        <v>8</v>
      </c>
      <c r="E300" s="702" t="s">
        <v>177</v>
      </c>
      <c r="F300" s="702" t="s">
        <v>178</v>
      </c>
      <c r="G300" s="702" t="s">
        <v>9</v>
      </c>
      <c r="H300" s="702" t="s">
        <v>10</v>
      </c>
      <c r="I300" s="312"/>
      <c r="J300" s="702" t="s">
        <v>179</v>
      </c>
      <c r="K300" s="702" t="s">
        <v>11</v>
      </c>
      <c r="L300" s="700" t="s">
        <v>12</v>
      </c>
      <c r="M300" s="704" t="s">
        <v>13</v>
      </c>
      <c r="N300" s="704" t="s">
        <v>14</v>
      </c>
      <c r="O300" s="704" t="s">
        <v>15</v>
      </c>
      <c r="P300" s="715" t="s">
        <v>16</v>
      </c>
      <c r="Q300" s="716"/>
      <c r="R300" s="716"/>
      <c r="S300" s="717"/>
      <c r="T300" s="721" t="s">
        <v>17</v>
      </c>
      <c r="U300" s="722"/>
      <c r="V300" s="708" t="s">
        <v>18</v>
      </c>
    </row>
    <row r="301" spans="2:22" x14ac:dyDescent="0.25">
      <c r="B301" s="699"/>
      <c r="C301" s="701"/>
      <c r="D301" s="703"/>
      <c r="E301" s="765"/>
      <c r="F301" s="765"/>
      <c r="G301" s="703"/>
      <c r="H301" s="703"/>
      <c r="I301" s="313"/>
      <c r="J301" s="765"/>
      <c r="K301" s="703"/>
      <c r="L301" s="701"/>
      <c r="M301" s="705"/>
      <c r="N301" s="705"/>
      <c r="O301" s="705"/>
      <c r="P301" s="718"/>
      <c r="Q301" s="719"/>
      <c r="R301" s="719"/>
      <c r="S301" s="720"/>
      <c r="T301" s="723"/>
      <c r="U301" s="724"/>
      <c r="V301" s="709"/>
    </row>
    <row r="302" spans="2:22" ht="48" x14ac:dyDescent="0.25">
      <c r="B302" s="699"/>
      <c r="C302" s="701"/>
      <c r="D302" s="703"/>
      <c r="E302" s="765"/>
      <c r="F302" s="765"/>
      <c r="G302" s="703"/>
      <c r="H302" s="703"/>
      <c r="I302" s="313" t="s">
        <v>180</v>
      </c>
      <c r="J302" s="765"/>
      <c r="K302" s="703"/>
      <c r="L302" s="701"/>
      <c r="M302" s="705"/>
      <c r="N302" s="705"/>
      <c r="O302" s="705"/>
      <c r="P302" s="738" t="s">
        <v>19</v>
      </c>
      <c r="Q302" s="738" t="s">
        <v>20</v>
      </c>
      <c r="R302" s="738" t="s">
        <v>21</v>
      </c>
      <c r="S302" s="738" t="s">
        <v>22</v>
      </c>
      <c r="T302" s="740" t="s">
        <v>23</v>
      </c>
      <c r="U302" s="740" t="s">
        <v>24</v>
      </c>
      <c r="V302" s="709"/>
    </row>
    <row r="303" spans="2:22" ht="15.75" thickBot="1" x14ac:dyDescent="0.3">
      <c r="B303" s="727"/>
      <c r="C303" s="725"/>
      <c r="D303" s="707"/>
      <c r="E303" s="766"/>
      <c r="F303" s="766"/>
      <c r="G303" s="707"/>
      <c r="H303" s="707"/>
      <c r="I303" s="314"/>
      <c r="J303" s="766"/>
      <c r="K303" s="707"/>
      <c r="L303" s="725"/>
      <c r="M303" s="696"/>
      <c r="N303" s="696"/>
      <c r="O303" s="696"/>
      <c r="P303" s="739"/>
      <c r="Q303" s="739"/>
      <c r="R303" s="739"/>
      <c r="S303" s="739"/>
      <c r="T303" s="741"/>
      <c r="U303" s="741"/>
      <c r="V303" s="710"/>
    </row>
    <row r="304" spans="2:22" ht="180" x14ac:dyDescent="0.25">
      <c r="B304" s="52">
        <v>1</v>
      </c>
      <c r="C304" s="53">
        <v>32301</v>
      </c>
      <c r="D304" s="138" t="s">
        <v>415</v>
      </c>
      <c r="E304" s="318" t="s">
        <v>489</v>
      </c>
      <c r="F304" s="319" t="s">
        <v>182</v>
      </c>
      <c r="G304" s="5">
        <v>9</v>
      </c>
      <c r="H304" s="315" t="s">
        <v>181</v>
      </c>
      <c r="I304" s="5">
        <v>287</v>
      </c>
      <c r="J304" s="323" t="s">
        <v>528</v>
      </c>
      <c r="K304" s="602">
        <f>SUM(N304/M304)</f>
        <v>7462.5</v>
      </c>
      <c r="L304" s="5" t="s">
        <v>75</v>
      </c>
      <c r="M304" s="216">
        <v>2</v>
      </c>
      <c r="N304" s="159">
        <v>14925</v>
      </c>
      <c r="O304" s="656" t="s">
        <v>183</v>
      </c>
      <c r="P304" s="123">
        <v>0.1</v>
      </c>
      <c r="Q304" s="123">
        <v>0.4</v>
      </c>
      <c r="R304" s="123">
        <v>0.1</v>
      </c>
      <c r="S304" s="123">
        <v>0.4</v>
      </c>
      <c r="T304" s="373"/>
      <c r="U304" s="373" t="s">
        <v>514</v>
      </c>
      <c r="V304" s="655" t="s">
        <v>529</v>
      </c>
    </row>
    <row r="305" spans="2:22" x14ac:dyDescent="0.25">
      <c r="L305" s="62"/>
      <c r="N305" s="102"/>
    </row>
    <row r="306" spans="2:22" x14ac:dyDescent="0.25">
      <c r="L306" s="62"/>
      <c r="N306" s="103"/>
    </row>
    <row r="307" spans="2:22" x14ac:dyDescent="0.25">
      <c r="L307" s="62"/>
      <c r="N307" s="103"/>
    </row>
    <row r="308" spans="2:22" x14ac:dyDescent="0.25">
      <c r="L308" s="62"/>
      <c r="N308" s="108">
        <f>SUM(N304:N307)</f>
        <v>14925</v>
      </c>
    </row>
    <row r="309" spans="2:22" x14ac:dyDescent="0.25">
      <c r="L309" s="62"/>
      <c r="N309" s="103"/>
    </row>
    <row r="310" spans="2:22" x14ac:dyDescent="0.25">
      <c r="L310" s="62"/>
      <c r="N310" s="104"/>
    </row>
    <row r="311" spans="2:22" x14ac:dyDescent="0.25">
      <c r="B311" s="706" t="s">
        <v>0</v>
      </c>
      <c r="C311" s="706"/>
      <c r="D311" s="706"/>
      <c r="E311" s="706"/>
      <c r="F311" s="706"/>
      <c r="G311" s="706"/>
      <c r="H311" s="706"/>
      <c r="I311" s="706"/>
      <c r="J311" s="706"/>
      <c r="K311" s="706"/>
      <c r="L311" s="706"/>
      <c r="M311" s="706"/>
      <c r="N311" s="706"/>
      <c r="O311" s="706"/>
      <c r="P311" s="706"/>
      <c r="Q311" s="706"/>
      <c r="R311" s="706"/>
      <c r="S311" s="706"/>
      <c r="T311" s="706"/>
      <c r="U311" s="706"/>
      <c r="V311" s="706"/>
    </row>
    <row r="312" spans="2:22" x14ac:dyDescent="0.25">
      <c r="L312" s="62"/>
      <c r="N312" s="102"/>
    </row>
    <row r="313" spans="2:22" x14ac:dyDescent="0.25">
      <c r="L313" s="62"/>
      <c r="N313" s="104"/>
    </row>
    <row r="314" spans="2:22" x14ac:dyDescent="0.25">
      <c r="L314" s="62"/>
      <c r="N314" s="104"/>
    </row>
    <row r="315" spans="2:22" x14ac:dyDescent="0.25">
      <c r="L315" s="62"/>
      <c r="N315" s="104"/>
    </row>
    <row r="316" spans="2:22" x14ac:dyDescent="0.25">
      <c r="L316" s="62"/>
    </row>
    <row r="317" spans="2:22" x14ac:dyDescent="0.25">
      <c r="L317" s="62"/>
    </row>
    <row r="318" spans="2:22" x14ac:dyDescent="0.25">
      <c r="B318" s="706" t="s">
        <v>0</v>
      </c>
      <c r="C318" s="706"/>
      <c r="D318" s="706"/>
      <c r="E318" s="706"/>
      <c r="F318" s="706"/>
      <c r="G318" s="706"/>
      <c r="H318" s="706"/>
      <c r="I318" s="706"/>
      <c r="J318" s="706"/>
      <c r="K318" s="706"/>
      <c r="L318" s="706"/>
      <c r="M318" s="706"/>
      <c r="N318" s="706"/>
      <c r="O318" s="706"/>
      <c r="P318" s="706"/>
      <c r="Q318" s="706"/>
      <c r="R318" s="706"/>
      <c r="S318" s="706"/>
      <c r="T318" s="706"/>
      <c r="U318" s="706"/>
      <c r="V318" s="706"/>
    </row>
    <row r="319" spans="2:22" x14ac:dyDescent="0.25">
      <c r="B319" s="713" t="s">
        <v>1</v>
      </c>
      <c r="C319" s="713"/>
      <c r="D319" s="713"/>
      <c r="E319" s="713"/>
      <c r="F319" s="713"/>
      <c r="G319" s="713"/>
      <c r="H319" s="713"/>
      <c r="I319" s="713"/>
      <c r="J319" s="713"/>
      <c r="K319" s="713"/>
      <c r="L319" s="713"/>
      <c r="M319" s="713"/>
      <c r="N319" s="713"/>
      <c r="O319" s="713"/>
      <c r="P319" s="713"/>
      <c r="Q319" s="713"/>
      <c r="R319" s="713"/>
      <c r="S319" s="713"/>
      <c r="T319" s="713"/>
      <c r="U319" s="713"/>
      <c r="V319" s="713"/>
    </row>
    <row r="320" spans="2:22" x14ac:dyDescent="0.25">
      <c r="B320" s="713" t="s">
        <v>2</v>
      </c>
      <c r="C320" s="713"/>
      <c r="D320" s="713"/>
      <c r="E320" s="713"/>
      <c r="F320" s="713"/>
      <c r="G320" s="713"/>
      <c r="H320" s="713"/>
      <c r="I320" s="713"/>
      <c r="J320" s="713"/>
      <c r="K320" s="713"/>
      <c r="L320" s="713"/>
      <c r="M320" s="713"/>
      <c r="N320" s="713"/>
      <c r="O320" s="713"/>
      <c r="P320" s="713"/>
      <c r="Q320" s="713"/>
      <c r="R320" s="713"/>
      <c r="S320" s="713"/>
      <c r="T320" s="713"/>
      <c r="U320" s="713"/>
      <c r="V320" s="713"/>
    </row>
    <row r="321" spans="2:22" x14ac:dyDescent="0.25">
      <c r="B321" s="713" t="s">
        <v>3</v>
      </c>
      <c r="C321" s="713"/>
      <c r="D321" s="713"/>
      <c r="E321" s="713"/>
      <c r="F321" s="713"/>
      <c r="G321" s="713"/>
      <c r="H321" s="713"/>
      <c r="I321" s="713"/>
      <c r="J321" s="713"/>
      <c r="K321" s="713"/>
      <c r="L321" s="713"/>
      <c r="M321" s="713"/>
      <c r="N321" s="713"/>
      <c r="O321" s="713"/>
      <c r="P321" s="713"/>
      <c r="Q321" s="713"/>
      <c r="R321" s="713"/>
      <c r="S321" s="713"/>
      <c r="T321" s="713"/>
      <c r="U321" s="713"/>
      <c r="V321" s="713"/>
    </row>
    <row r="322" spans="2:22" x14ac:dyDescent="0.25">
      <c r="B322" s="713" t="s">
        <v>494</v>
      </c>
      <c r="C322" s="713"/>
      <c r="D322" s="713"/>
      <c r="E322" s="713"/>
      <c r="F322" s="713"/>
      <c r="G322" s="713"/>
      <c r="H322" s="713"/>
      <c r="I322" s="713"/>
      <c r="J322" s="713"/>
      <c r="K322" s="713"/>
      <c r="L322" s="713"/>
      <c r="M322" s="713"/>
      <c r="N322" s="713"/>
      <c r="O322" s="713"/>
      <c r="P322" s="713"/>
      <c r="Q322" s="713"/>
      <c r="R322" s="713"/>
      <c r="S322" s="713"/>
      <c r="T322" s="713"/>
      <c r="U322" s="713"/>
      <c r="V322" s="713"/>
    </row>
    <row r="323" spans="2:22" x14ac:dyDescent="0.25">
      <c r="B323" s="714" t="s">
        <v>4</v>
      </c>
      <c r="C323" s="714"/>
      <c r="D323" s="714"/>
      <c r="E323" s="714"/>
      <c r="F323" s="714"/>
      <c r="G323" s="714"/>
      <c r="H323" s="714"/>
      <c r="I323" s="714"/>
      <c r="J323" s="714"/>
      <c r="K323" s="714"/>
      <c r="L323" s="714"/>
      <c r="M323" s="714"/>
      <c r="N323" s="714"/>
      <c r="O323" s="714"/>
      <c r="P323" s="714"/>
      <c r="Q323" s="714"/>
      <c r="R323" s="714"/>
      <c r="S323" s="714"/>
      <c r="T323" s="714"/>
      <c r="U323" s="714"/>
      <c r="V323" s="714"/>
    </row>
    <row r="324" spans="2:22" ht="15" customHeight="1" x14ac:dyDescent="0.25">
      <c r="B324" s="737" t="s">
        <v>94</v>
      </c>
      <c r="C324" s="737"/>
      <c r="D324" s="737"/>
      <c r="E324" s="737"/>
      <c r="F324" s="737"/>
      <c r="G324" s="737"/>
      <c r="H324" s="737"/>
      <c r="I324" s="737"/>
      <c r="J324" s="737"/>
      <c r="K324" s="737"/>
      <c r="L324" s="737"/>
      <c r="M324" s="737"/>
      <c r="N324" s="737"/>
      <c r="O324" s="737"/>
      <c r="P324" s="737"/>
      <c r="Q324" s="737"/>
      <c r="R324" s="737"/>
      <c r="S324" s="737"/>
      <c r="T324" s="737"/>
      <c r="U324" s="737"/>
      <c r="V324" s="737"/>
    </row>
    <row r="325" spans="2:22" ht="18.75" thickBot="1" x14ac:dyDescent="0.3">
      <c r="B325" s="2"/>
      <c r="C325" s="2"/>
      <c r="D325" s="3"/>
      <c r="E325" s="3"/>
      <c r="F325" s="3"/>
      <c r="G325" s="3"/>
      <c r="H325" s="3"/>
      <c r="I325" s="3"/>
      <c r="J325" s="3"/>
      <c r="K325" s="3"/>
      <c r="L325" s="4"/>
      <c r="M325" s="3"/>
      <c r="N325" s="3"/>
      <c r="O325" s="3"/>
      <c r="P325" s="3"/>
      <c r="Q325" s="3"/>
      <c r="R325" s="3"/>
      <c r="S325" s="3"/>
      <c r="T325" s="2"/>
      <c r="U325" s="2"/>
      <c r="V325" s="2"/>
    </row>
    <row r="326" spans="2:22" ht="15.75" thickTop="1" x14ac:dyDescent="0.25">
      <c r="B326" s="698" t="s">
        <v>6</v>
      </c>
      <c r="C326" s="700" t="s">
        <v>7</v>
      </c>
      <c r="D326" s="702" t="s">
        <v>8</v>
      </c>
      <c r="E326" s="702" t="s">
        <v>177</v>
      </c>
      <c r="F326" s="702" t="s">
        <v>178</v>
      </c>
      <c r="G326" s="702" t="s">
        <v>9</v>
      </c>
      <c r="H326" s="702" t="s">
        <v>10</v>
      </c>
      <c r="I326" s="312"/>
      <c r="J326" s="702" t="s">
        <v>179</v>
      </c>
      <c r="K326" s="702" t="s">
        <v>11</v>
      </c>
      <c r="L326" s="700" t="s">
        <v>12</v>
      </c>
      <c r="M326" s="704" t="s">
        <v>13</v>
      </c>
      <c r="N326" s="704" t="s">
        <v>14</v>
      </c>
      <c r="O326" s="704" t="s">
        <v>15</v>
      </c>
      <c r="P326" s="715" t="s">
        <v>16</v>
      </c>
      <c r="Q326" s="716"/>
      <c r="R326" s="716"/>
      <c r="S326" s="717"/>
      <c r="T326" s="721" t="s">
        <v>17</v>
      </c>
      <c r="U326" s="722"/>
      <c r="V326" s="708" t="s">
        <v>18</v>
      </c>
    </row>
    <row r="327" spans="2:22" x14ac:dyDescent="0.25">
      <c r="B327" s="699"/>
      <c r="C327" s="701"/>
      <c r="D327" s="703"/>
      <c r="E327" s="765"/>
      <c r="F327" s="765"/>
      <c r="G327" s="703"/>
      <c r="H327" s="703"/>
      <c r="I327" s="313"/>
      <c r="J327" s="765"/>
      <c r="K327" s="703"/>
      <c r="L327" s="701"/>
      <c r="M327" s="705"/>
      <c r="N327" s="705"/>
      <c r="O327" s="705"/>
      <c r="P327" s="718"/>
      <c r="Q327" s="719"/>
      <c r="R327" s="719"/>
      <c r="S327" s="720"/>
      <c r="T327" s="723"/>
      <c r="U327" s="724"/>
      <c r="V327" s="709"/>
    </row>
    <row r="328" spans="2:22" ht="48" x14ac:dyDescent="0.25">
      <c r="B328" s="699"/>
      <c r="C328" s="701"/>
      <c r="D328" s="703"/>
      <c r="E328" s="765"/>
      <c r="F328" s="765"/>
      <c r="G328" s="703"/>
      <c r="H328" s="703"/>
      <c r="I328" s="313" t="s">
        <v>180</v>
      </c>
      <c r="J328" s="765"/>
      <c r="K328" s="703"/>
      <c r="L328" s="701"/>
      <c r="M328" s="705"/>
      <c r="N328" s="705"/>
      <c r="O328" s="705"/>
      <c r="P328" s="738" t="s">
        <v>19</v>
      </c>
      <c r="Q328" s="738" t="s">
        <v>20</v>
      </c>
      <c r="R328" s="738" t="s">
        <v>21</v>
      </c>
      <c r="S328" s="738" t="s">
        <v>22</v>
      </c>
      <c r="T328" s="740" t="s">
        <v>23</v>
      </c>
      <c r="U328" s="740" t="s">
        <v>24</v>
      </c>
      <c r="V328" s="709"/>
    </row>
    <row r="329" spans="2:22" ht="15.75" thickBot="1" x14ac:dyDescent="0.3">
      <c r="B329" s="727"/>
      <c r="C329" s="725"/>
      <c r="D329" s="707"/>
      <c r="E329" s="766"/>
      <c r="F329" s="766"/>
      <c r="G329" s="707"/>
      <c r="H329" s="707"/>
      <c r="I329" s="314"/>
      <c r="J329" s="766"/>
      <c r="K329" s="707"/>
      <c r="L329" s="725"/>
      <c r="M329" s="705"/>
      <c r="N329" s="696"/>
      <c r="O329" s="696"/>
      <c r="P329" s="739"/>
      <c r="Q329" s="739"/>
      <c r="R329" s="739"/>
      <c r="S329" s="739"/>
      <c r="T329" s="741"/>
      <c r="U329" s="741"/>
      <c r="V329" s="710"/>
    </row>
    <row r="330" spans="2:22" ht="180" customHeight="1" x14ac:dyDescent="0.25">
      <c r="B330" s="52">
        <v>1</v>
      </c>
      <c r="C330" s="16">
        <v>33801</v>
      </c>
      <c r="D330" s="7" t="s">
        <v>421</v>
      </c>
      <c r="E330" s="318" t="s">
        <v>489</v>
      </c>
      <c r="F330" s="319" t="s">
        <v>182</v>
      </c>
      <c r="G330" s="5">
        <v>9</v>
      </c>
      <c r="H330" s="5" t="s">
        <v>181</v>
      </c>
      <c r="I330" s="5">
        <v>287</v>
      </c>
      <c r="J330" s="790" t="s">
        <v>528</v>
      </c>
      <c r="K330" s="16">
        <v>12</v>
      </c>
      <c r="L330" s="7" t="s">
        <v>75</v>
      </c>
      <c r="M330" s="607">
        <v>25</v>
      </c>
      <c r="N330" s="606">
        <v>4975</v>
      </c>
      <c r="O330" s="775" t="s">
        <v>183</v>
      </c>
      <c r="P330" s="86">
        <v>0.25</v>
      </c>
      <c r="Q330" s="86">
        <v>0.25</v>
      </c>
      <c r="R330" s="86">
        <v>0.25</v>
      </c>
      <c r="S330" s="86">
        <v>0.25</v>
      </c>
      <c r="T330" s="351" t="s">
        <v>514</v>
      </c>
      <c r="U330" s="351"/>
      <c r="V330" s="773" t="s">
        <v>529</v>
      </c>
    </row>
    <row r="331" spans="2:22" ht="48.75" thickBot="1" x14ac:dyDescent="0.3">
      <c r="B331" s="244">
        <v>2</v>
      </c>
      <c r="C331" s="230">
        <v>33801</v>
      </c>
      <c r="D331" s="176" t="s">
        <v>422</v>
      </c>
      <c r="E331" s="318" t="s">
        <v>489</v>
      </c>
      <c r="F331" s="319" t="s">
        <v>182</v>
      </c>
      <c r="G331" s="5">
        <v>9</v>
      </c>
      <c r="H331" s="7" t="s">
        <v>181</v>
      </c>
      <c r="I331" s="5">
        <v>287</v>
      </c>
      <c r="J331" s="792"/>
      <c r="K331" s="16">
        <v>12</v>
      </c>
      <c r="L331" s="7" t="s">
        <v>75</v>
      </c>
      <c r="M331" s="606">
        <v>25</v>
      </c>
      <c r="N331" s="606">
        <v>4975</v>
      </c>
      <c r="O331" s="776"/>
      <c r="P331" s="100">
        <v>0.25</v>
      </c>
      <c r="Q331" s="100">
        <v>0.25</v>
      </c>
      <c r="R331" s="100">
        <v>0.25</v>
      </c>
      <c r="S331" s="100">
        <v>0.25</v>
      </c>
      <c r="T331" s="376" t="s">
        <v>514</v>
      </c>
      <c r="U331" s="376"/>
      <c r="V331" s="774"/>
    </row>
    <row r="332" spans="2:22" ht="15.75" thickTop="1" x14ac:dyDescent="0.25">
      <c r="L332" s="62"/>
      <c r="N332" s="61"/>
      <c r="V332" s="372"/>
    </row>
    <row r="333" spans="2:22" x14ac:dyDescent="0.25">
      <c r="L333" s="62"/>
      <c r="N333" s="102"/>
    </row>
    <row r="334" spans="2:22" x14ac:dyDescent="0.25">
      <c r="L334" s="62"/>
    </row>
    <row r="335" spans="2:22" x14ac:dyDescent="0.25">
      <c r="L335" s="62"/>
      <c r="N335" s="61">
        <f>SUM(N330:N334)</f>
        <v>9950</v>
      </c>
    </row>
    <row r="336" spans="2:22" x14ac:dyDescent="0.25">
      <c r="L336" s="62"/>
    </row>
    <row r="337" spans="2:22" x14ac:dyDescent="0.25">
      <c r="L337" s="62"/>
    </row>
    <row r="338" spans="2:22" x14ac:dyDescent="0.25">
      <c r="L338" s="62"/>
    </row>
    <row r="339" spans="2:22" x14ac:dyDescent="0.25">
      <c r="L339" s="62"/>
    </row>
    <row r="340" spans="2:22" x14ac:dyDescent="0.25">
      <c r="L340" s="62"/>
    </row>
    <row r="341" spans="2:22" x14ac:dyDescent="0.25">
      <c r="L341" s="62"/>
    </row>
    <row r="342" spans="2:22" x14ac:dyDescent="0.25">
      <c r="L342" s="62"/>
    </row>
    <row r="343" spans="2:22" x14ac:dyDescent="0.25">
      <c r="B343" s="706" t="s">
        <v>0</v>
      </c>
      <c r="C343" s="706"/>
      <c r="D343" s="706"/>
      <c r="E343" s="706"/>
      <c r="F343" s="706"/>
      <c r="G343" s="706"/>
      <c r="H343" s="706"/>
      <c r="I343" s="706"/>
      <c r="J343" s="706"/>
      <c r="K343" s="706"/>
      <c r="L343" s="706"/>
      <c r="M343" s="706"/>
      <c r="N343" s="706"/>
      <c r="O343" s="706"/>
      <c r="P343" s="706"/>
      <c r="Q343" s="706"/>
      <c r="R343" s="706"/>
      <c r="S343" s="706"/>
      <c r="T343" s="706"/>
      <c r="U343" s="706"/>
      <c r="V343" s="706"/>
    </row>
    <row r="344" spans="2:22" x14ac:dyDescent="0.25">
      <c r="B344" s="713" t="s">
        <v>1</v>
      </c>
      <c r="C344" s="713"/>
      <c r="D344" s="713"/>
      <c r="E344" s="713"/>
      <c r="F344" s="713"/>
      <c r="G344" s="713"/>
      <c r="H344" s="713"/>
      <c r="I344" s="713"/>
      <c r="J344" s="713"/>
      <c r="K344" s="713"/>
      <c r="L344" s="713"/>
      <c r="M344" s="713"/>
      <c r="N344" s="713"/>
      <c r="O344" s="713"/>
      <c r="P344" s="713"/>
      <c r="Q344" s="713"/>
      <c r="R344" s="713"/>
      <c r="S344" s="713"/>
      <c r="T344" s="713"/>
      <c r="U344" s="713"/>
      <c r="V344" s="713"/>
    </row>
    <row r="345" spans="2:22" x14ac:dyDescent="0.25">
      <c r="B345" s="713" t="s">
        <v>2</v>
      </c>
      <c r="C345" s="713"/>
      <c r="D345" s="713"/>
      <c r="E345" s="713"/>
      <c r="F345" s="713"/>
      <c r="G345" s="713"/>
      <c r="H345" s="713"/>
      <c r="I345" s="713"/>
      <c r="J345" s="713"/>
      <c r="K345" s="713"/>
      <c r="L345" s="713"/>
      <c r="M345" s="713"/>
      <c r="N345" s="713"/>
      <c r="O345" s="713"/>
      <c r="P345" s="713"/>
      <c r="Q345" s="713"/>
      <c r="R345" s="713"/>
      <c r="S345" s="713"/>
      <c r="T345" s="713"/>
      <c r="U345" s="713"/>
      <c r="V345" s="713"/>
    </row>
    <row r="346" spans="2:22" x14ac:dyDescent="0.25">
      <c r="B346" s="713" t="s">
        <v>3</v>
      </c>
      <c r="C346" s="713"/>
      <c r="D346" s="713"/>
      <c r="E346" s="713"/>
      <c r="F346" s="713"/>
      <c r="G346" s="713"/>
      <c r="H346" s="713"/>
      <c r="I346" s="713"/>
      <c r="J346" s="713"/>
      <c r="K346" s="713"/>
      <c r="L346" s="713"/>
      <c r="M346" s="713"/>
      <c r="N346" s="713"/>
      <c r="O346" s="713"/>
      <c r="P346" s="713"/>
      <c r="Q346" s="713"/>
      <c r="R346" s="713"/>
      <c r="S346" s="713"/>
      <c r="T346" s="713"/>
      <c r="U346" s="713"/>
      <c r="V346" s="713"/>
    </row>
    <row r="347" spans="2:22" x14ac:dyDescent="0.25">
      <c r="B347" s="713" t="s">
        <v>494</v>
      </c>
      <c r="C347" s="713"/>
      <c r="D347" s="713"/>
      <c r="E347" s="713"/>
      <c r="F347" s="713"/>
      <c r="G347" s="713"/>
      <c r="H347" s="713"/>
      <c r="I347" s="713"/>
      <c r="J347" s="713"/>
      <c r="K347" s="713"/>
      <c r="L347" s="713"/>
      <c r="M347" s="713"/>
      <c r="N347" s="713"/>
      <c r="O347" s="713"/>
      <c r="P347" s="713"/>
      <c r="Q347" s="713"/>
      <c r="R347" s="713"/>
      <c r="S347" s="713"/>
      <c r="T347" s="713"/>
      <c r="U347" s="713"/>
      <c r="V347" s="713"/>
    </row>
    <row r="348" spans="2:22" x14ac:dyDescent="0.25">
      <c r="B348" s="726" t="s">
        <v>4</v>
      </c>
      <c r="C348" s="726"/>
      <c r="D348" s="726"/>
      <c r="E348" s="726"/>
      <c r="F348" s="726"/>
      <c r="G348" s="726"/>
      <c r="H348" s="726"/>
      <c r="I348" s="726"/>
      <c r="J348" s="726"/>
      <c r="K348" s="72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</row>
    <row r="349" spans="2:22" x14ac:dyDescent="0.25">
      <c r="B349" s="697" t="s">
        <v>101</v>
      </c>
      <c r="C349" s="697"/>
      <c r="D349" s="697"/>
      <c r="E349" s="697"/>
      <c r="F349" s="697"/>
      <c r="G349" s="697"/>
      <c r="H349" s="697"/>
      <c r="I349" s="697"/>
      <c r="J349" s="697"/>
      <c r="K349" s="697"/>
      <c r="L349" s="697"/>
      <c r="M349" s="697"/>
      <c r="N349" s="697"/>
      <c r="O349" s="697"/>
      <c r="P349" s="697"/>
      <c r="Q349" s="697"/>
      <c r="R349" s="697"/>
      <c r="S349" s="697"/>
      <c r="T349" s="697"/>
      <c r="U349" s="697"/>
      <c r="V349" s="697"/>
    </row>
    <row r="350" spans="2:22" ht="18.75" thickBot="1" x14ac:dyDescent="0.3">
      <c r="B350" s="2"/>
      <c r="C350" s="2"/>
      <c r="D350" s="3"/>
      <c r="E350" s="3"/>
      <c r="F350" s="3"/>
      <c r="G350" s="3"/>
      <c r="H350" s="3"/>
      <c r="I350" s="3"/>
      <c r="J350" s="3"/>
      <c r="K350" s="3"/>
      <c r="L350" s="4"/>
      <c r="M350" s="3"/>
      <c r="N350" s="3"/>
      <c r="O350" s="3"/>
      <c r="P350" s="3"/>
      <c r="Q350" s="3"/>
      <c r="R350" s="3"/>
      <c r="S350" s="3"/>
      <c r="T350" s="2"/>
      <c r="U350" s="2"/>
      <c r="V350" s="2"/>
    </row>
    <row r="351" spans="2:22" ht="15.75" thickTop="1" x14ac:dyDescent="0.25">
      <c r="B351" s="698" t="s">
        <v>6</v>
      </c>
      <c r="C351" s="700" t="s">
        <v>7</v>
      </c>
      <c r="D351" s="702" t="s">
        <v>8</v>
      </c>
      <c r="E351" s="702" t="s">
        <v>177</v>
      </c>
      <c r="F351" s="702" t="s">
        <v>178</v>
      </c>
      <c r="G351" s="702" t="s">
        <v>9</v>
      </c>
      <c r="H351" s="702" t="s">
        <v>10</v>
      </c>
      <c r="I351" s="312"/>
      <c r="J351" s="702" t="s">
        <v>179</v>
      </c>
      <c r="K351" s="702" t="s">
        <v>11</v>
      </c>
      <c r="L351" s="700" t="s">
        <v>12</v>
      </c>
      <c r="M351" s="704" t="s">
        <v>13</v>
      </c>
      <c r="N351" s="704" t="s">
        <v>14</v>
      </c>
      <c r="O351" s="704" t="s">
        <v>15</v>
      </c>
      <c r="P351" s="715" t="s">
        <v>16</v>
      </c>
      <c r="Q351" s="716"/>
      <c r="R351" s="716"/>
      <c r="S351" s="717"/>
      <c r="T351" s="721" t="s">
        <v>17</v>
      </c>
      <c r="U351" s="722"/>
      <c r="V351" s="708" t="s">
        <v>18</v>
      </c>
    </row>
    <row r="352" spans="2:22" x14ac:dyDescent="0.25">
      <c r="B352" s="699"/>
      <c r="C352" s="701"/>
      <c r="D352" s="703"/>
      <c r="E352" s="765"/>
      <c r="F352" s="765"/>
      <c r="G352" s="703"/>
      <c r="H352" s="703"/>
      <c r="I352" s="313"/>
      <c r="J352" s="765"/>
      <c r="K352" s="703"/>
      <c r="L352" s="701"/>
      <c r="M352" s="705"/>
      <c r="N352" s="705"/>
      <c r="O352" s="705"/>
      <c r="P352" s="718"/>
      <c r="Q352" s="719"/>
      <c r="R352" s="719"/>
      <c r="S352" s="720"/>
      <c r="T352" s="723"/>
      <c r="U352" s="724"/>
      <c r="V352" s="709"/>
    </row>
    <row r="353" spans="2:22" ht="48" x14ac:dyDescent="0.25">
      <c r="B353" s="699"/>
      <c r="C353" s="701"/>
      <c r="D353" s="703"/>
      <c r="E353" s="765"/>
      <c r="F353" s="765"/>
      <c r="G353" s="703"/>
      <c r="H353" s="703"/>
      <c r="I353" s="313" t="s">
        <v>180</v>
      </c>
      <c r="J353" s="765"/>
      <c r="K353" s="703"/>
      <c r="L353" s="701"/>
      <c r="M353" s="705"/>
      <c r="N353" s="705"/>
      <c r="O353" s="705"/>
      <c r="P353" s="711" t="s">
        <v>19</v>
      </c>
      <c r="Q353" s="711" t="s">
        <v>20</v>
      </c>
      <c r="R353" s="711" t="s">
        <v>21</v>
      </c>
      <c r="S353" s="711" t="s">
        <v>22</v>
      </c>
      <c r="T353" s="695" t="s">
        <v>23</v>
      </c>
      <c r="U353" s="695" t="s">
        <v>24</v>
      </c>
      <c r="V353" s="709"/>
    </row>
    <row r="354" spans="2:22" ht="15.75" thickBot="1" x14ac:dyDescent="0.3">
      <c r="B354" s="727"/>
      <c r="C354" s="725"/>
      <c r="D354" s="707"/>
      <c r="E354" s="766"/>
      <c r="F354" s="766"/>
      <c r="G354" s="707"/>
      <c r="H354" s="707"/>
      <c r="I354" s="314"/>
      <c r="J354" s="766"/>
      <c r="K354" s="707"/>
      <c r="L354" s="725"/>
      <c r="M354" s="696"/>
      <c r="N354" s="696"/>
      <c r="O354" s="696"/>
      <c r="P354" s="712"/>
      <c r="Q354" s="712"/>
      <c r="R354" s="712"/>
      <c r="S354" s="712"/>
      <c r="T354" s="696"/>
      <c r="U354" s="696"/>
      <c r="V354" s="710"/>
    </row>
    <row r="355" spans="2:22" ht="180.75" thickBot="1" x14ac:dyDescent="0.3">
      <c r="B355" s="378">
        <v>1</v>
      </c>
      <c r="C355" s="342">
        <v>35101</v>
      </c>
      <c r="D355" s="379" t="s">
        <v>433</v>
      </c>
      <c r="E355" s="318" t="s">
        <v>489</v>
      </c>
      <c r="F355" s="319" t="s">
        <v>182</v>
      </c>
      <c r="G355" s="5">
        <v>9</v>
      </c>
      <c r="H355" s="164" t="s">
        <v>181</v>
      </c>
      <c r="I355" s="5">
        <v>287</v>
      </c>
      <c r="J355" s="323" t="s">
        <v>528</v>
      </c>
      <c r="K355" s="71">
        <v>12</v>
      </c>
      <c r="L355" s="170" t="s">
        <v>75</v>
      </c>
      <c r="M355" s="612">
        <f>N355/K355</f>
        <v>2487.5</v>
      </c>
      <c r="N355" s="613">
        <v>29850</v>
      </c>
      <c r="O355" s="380" t="s">
        <v>183</v>
      </c>
      <c r="P355" s="74">
        <v>0.25</v>
      </c>
      <c r="Q355" s="74">
        <v>0.25</v>
      </c>
      <c r="R355" s="74">
        <v>0.25</v>
      </c>
      <c r="S355" s="74">
        <v>0.25</v>
      </c>
      <c r="T355" s="381" t="s">
        <v>514</v>
      </c>
      <c r="U355" s="382"/>
      <c r="V355" s="287" t="s">
        <v>529</v>
      </c>
    </row>
    <row r="356" spans="2:22" ht="15.75" thickTop="1" x14ac:dyDescent="0.25">
      <c r="B356" s="27"/>
      <c r="C356" s="27"/>
      <c r="D356" s="77"/>
      <c r="E356" s="329"/>
      <c r="F356" s="330"/>
      <c r="G356" s="12"/>
      <c r="H356" s="12"/>
      <c r="I356" s="12"/>
      <c r="J356" s="383"/>
      <c r="K356" s="27"/>
      <c r="L356" s="12"/>
      <c r="M356" s="69"/>
      <c r="N356" s="377"/>
      <c r="O356" s="369"/>
      <c r="P356" s="79"/>
      <c r="Q356" s="79"/>
      <c r="R356" s="79"/>
      <c r="S356" s="79"/>
      <c r="T356" s="34"/>
      <c r="U356" s="27"/>
      <c r="V356" s="50"/>
    </row>
    <row r="357" spans="2:22" x14ac:dyDescent="0.25">
      <c r="L357" s="62"/>
      <c r="N357" s="61"/>
    </row>
    <row r="358" spans="2:22" x14ac:dyDescent="0.25">
      <c r="L358" s="62"/>
      <c r="N358" s="103"/>
    </row>
    <row r="359" spans="2:22" x14ac:dyDescent="0.25">
      <c r="L359" s="62"/>
      <c r="N359" s="102">
        <f>SUM(N355:N358)</f>
        <v>29850</v>
      </c>
    </row>
    <row r="360" spans="2:22" x14ac:dyDescent="0.25">
      <c r="L360" s="62"/>
      <c r="N360" s="102"/>
    </row>
    <row r="361" spans="2:22" x14ac:dyDescent="0.25">
      <c r="L361" s="62"/>
    </row>
    <row r="362" spans="2:22" x14ac:dyDescent="0.25">
      <c r="L362" s="62"/>
    </row>
    <row r="363" spans="2:22" x14ac:dyDescent="0.25">
      <c r="B363" s="706" t="s">
        <v>0</v>
      </c>
      <c r="C363" s="706"/>
      <c r="D363" s="706"/>
      <c r="E363" s="706"/>
      <c r="F363" s="706"/>
      <c r="G363" s="706"/>
      <c r="H363" s="706"/>
      <c r="I363" s="706"/>
      <c r="J363" s="706"/>
      <c r="K363" s="706"/>
      <c r="L363" s="706"/>
      <c r="M363" s="706"/>
      <c r="N363" s="706"/>
      <c r="O363" s="706"/>
      <c r="P363" s="706"/>
      <c r="Q363" s="706"/>
      <c r="R363" s="706"/>
      <c r="S363" s="706"/>
      <c r="T363" s="706"/>
      <c r="U363" s="706"/>
      <c r="V363" s="706"/>
    </row>
    <row r="364" spans="2:22" x14ac:dyDescent="0.25">
      <c r="B364" s="713" t="s">
        <v>1</v>
      </c>
      <c r="C364" s="713"/>
      <c r="D364" s="713"/>
      <c r="E364" s="713"/>
      <c r="F364" s="713"/>
      <c r="G364" s="713"/>
      <c r="H364" s="713"/>
      <c r="I364" s="713"/>
      <c r="J364" s="713"/>
      <c r="K364" s="713"/>
      <c r="L364" s="713"/>
      <c r="M364" s="713"/>
      <c r="N364" s="713"/>
      <c r="O364" s="713"/>
      <c r="P364" s="713"/>
      <c r="Q364" s="713"/>
      <c r="R364" s="713"/>
      <c r="S364" s="713"/>
      <c r="T364" s="713"/>
      <c r="U364" s="713"/>
      <c r="V364" s="713"/>
    </row>
    <row r="365" spans="2:22" x14ac:dyDescent="0.25">
      <c r="B365" s="713" t="s">
        <v>2</v>
      </c>
      <c r="C365" s="713"/>
      <c r="D365" s="713"/>
      <c r="E365" s="713"/>
      <c r="F365" s="713"/>
      <c r="G365" s="713"/>
      <c r="H365" s="713"/>
      <c r="I365" s="713"/>
      <c r="J365" s="713"/>
      <c r="K365" s="713"/>
      <c r="L365" s="713"/>
      <c r="M365" s="713"/>
      <c r="N365" s="713"/>
      <c r="O365" s="713"/>
      <c r="P365" s="713"/>
      <c r="Q365" s="713"/>
      <c r="R365" s="713"/>
      <c r="S365" s="713"/>
      <c r="T365" s="713"/>
      <c r="U365" s="713"/>
      <c r="V365" s="713"/>
    </row>
    <row r="366" spans="2:22" x14ac:dyDescent="0.25">
      <c r="B366" s="713" t="s">
        <v>3</v>
      </c>
      <c r="C366" s="713"/>
      <c r="D366" s="713"/>
      <c r="E366" s="713"/>
      <c r="F366" s="713"/>
      <c r="G366" s="713"/>
      <c r="H366" s="713"/>
      <c r="I366" s="713"/>
      <c r="J366" s="713"/>
      <c r="K366" s="713"/>
      <c r="L366" s="713"/>
      <c r="M366" s="713"/>
      <c r="N366" s="713"/>
      <c r="O366" s="713"/>
      <c r="P366" s="713"/>
      <c r="Q366" s="713"/>
      <c r="R366" s="713"/>
      <c r="S366" s="713"/>
      <c r="T366" s="713"/>
      <c r="U366" s="713"/>
      <c r="V366" s="713"/>
    </row>
    <row r="367" spans="2:22" x14ac:dyDescent="0.25">
      <c r="B367" s="713" t="s">
        <v>494</v>
      </c>
      <c r="C367" s="713"/>
      <c r="D367" s="713"/>
      <c r="E367" s="713"/>
      <c r="F367" s="713"/>
      <c r="G367" s="713"/>
      <c r="H367" s="713"/>
      <c r="I367" s="713"/>
      <c r="J367" s="713"/>
      <c r="K367" s="713"/>
      <c r="L367" s="713"/>
      <c r="M367" s="713"/>
      <c r="N367" s="713"/>
      <c r="O367" s="713"/>
      <c r="P367" s="713"/>
      <c r="Q367" s="713"/>
      <c r="R367" s="713"/>
      <c r="S367" s="713"/>
      <c r="T367" s="713"/>
      <c r="U367" s="713"/>
      <c r="V367" s="713"/>
    </row>
    <row r="368" spans="2:22" x14ac:dyDescent="0.25">
      <c r="B368" s="714" t="s">
        <v>4</v>
      </c>
      <c r="C368" s="714"/>
      <c r="D368" s="714"/>
      <c r="E368" s="714"/>
      <c r="F368" s="714"/>
      <c r="G368" s="714"/>
      <c r="H368" s="714"/>
      <c r="I368" s="714"/>
      <c r="J368" s="714"/>
      <c r="K368" s="714"/>
      <c r="L368" s="714"/>
      <c r="M368" s="714"/>
      <c r="N368" s="714"/>
      <c r="O368" s="714"/>
      <c r="P368" s="714"/>
      <c r="Q368" s="714"/>
      <c r="R368" s="714"/>
      <c r="S368" s="714"/>
      <c r="T368" s="714"/>
      <c r="U368" s="714"/>
      <c r="V368" s="714"/>
    </row>
    <row r="369" spans="2:22" ht="15" customHeight="1" x14ac:dyDescent="0.25">
      <c r="B369" s="737" t="s">
        <v>108</v>
      </c>
      <c r="C369" s="737"/>
      <c r="D369" s="737"/>
      <c r="E369" s="737"/>
      <c r="F369" s="737"/>
      <c r="G369" s="737"/>
      <c r="H369" s="737"/>
      <c r="I369" s="737"/>
      <c r="J369" s="737"/>
      <c r="K369" s="737"/>
      <c r="L369" s="737"/>
      <c r="M369" s="737"/>
      <c r="N369" s="737"/>
      <c r="O369" s="737"/>
      <c r="P369" s="737"/>
      <c r="Q369" s="737"/>
      <c r="R369" s="737"/>
      <c r="S369" s="737"/>
      <c r="T369" s="737"/>
      <c r="U369" s="737"/>
      <c r="V369" s="737"/>
    </row>
    <row r="370" spans="2:22" ht="18.75" thickBot="1" x14ac:dyDescent="0.3">
      <c r="B370" s="2"/>
      <c r="C370" s="2"/>
      <c r="D370" s="3"/>
      <c r="E370" s="3"/>
      <c r="F370" s="3"/>
      <c r="G370" s="3"/>
      <c r="H370" s="3"/>
      <c r="I370" s="3"/>
      <c r="J370" s="3"/>
      <c r="K370" s="3"/>
      <c r="L370" s="4"/>
      <c r="M370" s="3"/>
      <c r="N370" s="3"/>
      <c r="O370" s="3"/>
      <c r="P370" s="3"/>
      <c r="Q370" s="3"/>
      <c r="R370" s="3"/>
      <c r="S370" s="3"/>
      <c r="T370" s="2"/>
      <c r="U370" s="2"/>
      <c r="V370" s="2"/>
    </row>
    <row r="371" spans="2:22" ht="15.75" thickTop="1" x14ac:dyDescent="0.25">
      <c r="B371" s="767" t="s">
        <v>6</v>
      </c>
      <c r="C371" s="770" t="s">
        <v>7</v>
      </c>
      <c r="D371" s="702" t="s">
        <v>8</v>
      </c>
      <c r="E371" s="702" t="s">
        <v>177</v>
      </c>
      <c r="F371" s="702" t="s">
        <v>178</v>
      </c>
      <c r="G371" s="702" t="s">
        <v>9</v>
      </c>
      <c r="H371" s="702" t="s">
        <v>10</v>
      </c>
      <c r="I371" s="312"/>
      <c r="J371" s="702" t="s">
        <v>179</v>
      </c>
      <c r="K371" s="702" t="s">
        <v>11</v>
      </c>
      <c r="L371" s="700" t="s">
        <v>12</v>
      </c>
      <c r="M371" s="704" t="s">
        <v>13</v>
      </c>
      <c r="N371" s="704" t="s">
        <v>14</v>
      </c>
      <c r="O371" s="704" t="s">
        <v>15</v>
      </c>
      <c r="P371" s="715" t="s">
        <v>16</v>
      </c>
      <c r="Q371" s="716"/>
      <c r="R371" s="716"/>
      <c r="S371" s="717"/>
      <c r="T371" s="721" t="s">
        <v>17</v>
      </c>
      <c r="U371" s="722"/>
      <c r="V371" s="708" t="s">
        <v>18</v>
      </c>
    </row>
    <row r="372" spans="2:22" x14ac:dyDescent="0.25">
      <c r="B372" s="768"/>
      <c r="C372" s="771"/>
      <c r="D372" s="703"/>
      <c r="E372" s="765"/>
      <c r="F372" s="765"/>
      <c r="G372" s="703"/>
      <c r="H372" s="703"/>
      <c r="I372" s="313"/>
      <c r="J372" s="765"/>
      <c r="K372" s="703"/>
      <c r="L372" s="701"/>
      <c r="M372" s="705"/>
      <c r="N372" s="705"/>
      <c r="O372" s="705"/>
      <c r="P372" s="718"/>
      <c r="Q372" s="719"/>
      <c r="R372" s="719"/>
      <c r="S372" s="720"/>
      <c r="T372" s="723"/>
      <c r="U372" s="724"/>
      <c r="V372" s="709"/>
    </row>
    <row r="373" spans="2:22" ht="48" x14ac:dyDescent="0.25">
      <c r="B373" s="768"/>
      <c r="C373" s="771"/>
      <c r="D373" s="703"/>
      <c r="E373" s="765"/>
      <c r="F373" s="765"/>
      <c r="G373" s="703"/>
      <c r="H373" s="703"/>
      <c r="I373" s="313" t="s">
        <v>180</v>
      </c>
      <c r="J373" s="765"/>
      <c r="K373" s="703"/>
      <c r="L373" s="701"/>
      <c r="M373" s="705"/>
      <c r="N373" s="705"/>
      <c r="O373" s="705"/>
      <c r="P373" s="738" t="s">
        <v>19</v>
      </c>
      <c r="Q373" s="738" t="s">
        <v>20</v>
      </c>
      <c r="R373" s="738" t="s">
        <v>21</v>
      </c>
      <c r="S373" s="738" t="s">
        <v>22</v>
      </c>
      <c r="T373" s="740" t="s">
        <v>23</v>
      </c>
      <c r="U373" s="740" t="s">
        <v>24</v>
      </c>
      <c r="V373" s="709"/>
    </row>
    <row r="374" spans="2:22" ht="15.75" thickBot="1" x14ac:dyDescent="0.3">
      <c r="B374" s="769"/>
      <c r="C374" s="772"/>
      <c r="D374" s="707"/>
      <c r="E374" s="766"/>
      <c r="F374" s="766"/>
      <c r="G374" s="707"/>
      <c r="H374" s="707"/>
      <c r="I374" s="314"/>
      <c r="J374" s="766"/>
      <c r="K374" s="707"/>
      <c r="L374" s="725"/>
      <c r="M374" s="696"/>
      <c r="N374" s="696"/>
      <c r="O374" s="696"/>
      <c r="P374" s="739"/>
      <c r="Q374" s="739"/>
      <c r="R374" s="739"/>
      <c r="S374" s="739"/>
      <c r="T374" s="741"/>
      <c r="U374" s="741"/>
      <c r="V374" s="710"/>
    </row>
    <row r="375" spans="2:22" ht="180" x14ac:dyDescent="0.25">
      <c r="B375" s="52">
        <v>1</v>
      </c>
      <c r="C375" s="53">
        <v>35901</v>
      </c>
      <c r="D375" s="172" t="s">
        <v>443</v>
      </c>
      <c r="E375" s="318" t="s">
        <v>489</v>
      </c>
      <c r="F375" s="319" t="s">
        <v>182</v>
      </c>
      <c r="G375" s="5">
        <v>9</v>
      </c>
      <c r="H375" s="5" t="s">
        <v>181</v>
      </c>
      <c r="I375" s="5">
        <v>287</v>
      </c>
      <c r="J375" s="323" t="s">
        <v>528</v>
      </c>
      <c r="K375" s="538">
        <v>1</v>
      </c>
      <c r="L375" s="539" t="s">
        <v>97</v>
      </c>
      <c r="M375" s="601">
        <v>1492.5</v>
      </c>
      <c r="N375" s="608">
        <v>1492.5</v>
      </c>
      <c r="O375" s="654" t="s">
        <v>183</v>
      </c>
      <c r="P375" s="86">
        <v>0.25</v>
      </c>
      <c r="Q375" s="86">
        <v>0.25</v>
      </c>
      <c r="R375" s="86">
        <v>0.25</v>
      </c>
      <c r="S375" s="86">
        <v>0.25</v>
      </c>
      <c r="T375" s="270" t="s">
        <v>514</v>
      </c>
      <c r="U375" s="270"/>
      <c r="V375" s="652" t="s">
        <v>529</v>
      </c>
    </row>
    <row r="376" spans="2:22" x14ac:dyDescent="0.25">
      <c r="L376" s="62"/>
      <c r="N376" s="102"/>
      <c r="O376" s="103"/>
      <c r="P376" s="103"/>
      <c r="Q376" s="103"/>
      <c r="R376" s="103"/>
      <c r="S376" s="103"/>
      <c r="T376" s="103"/>
      <c r="U376" s="103"/>
      <c r="V376" s="103"/>
    </row>
    <row r="377" spans="2:22" x14ac:dyDescent="0.25">
      <c r="L377" s="62"/>
      <c r="N377" s="103"/>
      <c r="O377" s="103"/>
      <c r="P377" s="103"/>
      <c r="Q377" s="103"/>
      <c r="R377" s="103"/>
      <c r="S377" s="103"/>
      <c r="T377" s="103"/>
      <c r="U377" s="103"/>
      <c r="V377" s="108"/>
    </row>
    <row r="378" spans="2:22" x14ac:dyDescent="0.25">
      <c r="L378" s="62"/>
      <c r="N378" s="103"/>
      <c r="O378" s="103"/>
      <c r="P378" s="103"/>
      <c r="Q378" s="103"/>
      <c r="R378" s="103"/>
      <c r="S378" s="103"/>
      <c r="T378" s="103"/>
      <c r="U378" s="103"/>
      <c r="V378" s="108"/>
    </row>
    <row r="379" spans="2:22" x14ac:dyDescent="0.25">
      <c r="L379" s="62"/>
      <c r="N379" s="108">
        <f>SUM(N375:N378)</f>
        <v>1492.5</v>
      </c>
      <c r="O379" s="103"/>
      <c r="P379" s="103"/>
      <c r="Q379" s="103"/>
      <c r="R379" s="103"/>
      <c r="S379" s="103"/>
      <c r="T379" s="103"/>
      <c r="U379" s="103"/>
      <c r="V379" s="108"/>
    </row>
    <row r="380" spans="2:22" x14ac:dyDescent="0.25">
      <c r="L380" s="62"/>
      <c r="N380" s="103"/>
      <c r="O380" s="103"/>
      <c r="P380" s="103"/>
      <c r="Q380" s="103"/>
      <c r="R380" s="103"/>
      <c r="S380" s="103"/>
      <c r="T380" s="103"/>
      <c r="U380" s="103"/>
      <c r="V380" s="108"/>
    </row>
    <row r="381" spans="2:22" x14ac:dyDescent="0.25">
      <c r="L381" s="62"/>
    </row>
    <row r="382" spans="2:22" x14ac:dyDescent="0.25">
      <c r="L382" s="62"/>
    </row>
    <row r="383" spans="2:22" x14ac:dyDescent="0.25">
      <c r="L383" s="62"/>
    </row>
    <row r="384" spans="2:22" x14ac:dyDescent="0.25">
      <c r="L384" s="62"/>
    </row>
    <row r="385" spans="2:22" x14ac:dyDescent="0.25">
      <c r="L385" s="62"/>
    </row>
    <row r="386" spans="2:22" x14ac:dyDescent="0.25">
      <c r="L386" s="62"/>
    </row>
    <row r="387" spans="2:22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5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2:22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5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2:22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5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2:22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5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2:22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5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2:22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5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2:22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5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2:22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5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2:22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5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2:22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5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2:22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51"/>
      <c r="M397" s="1"/>
      <c r="N397" s="105"/>
      <c r="O397" s="1"/>
      <c r="P397" s="1"/>
      <c r="Q397" s="1"/>
      <c r="R397" s="1"/>
      <c r="S397" s="1"/>
      <c r="T397" s="1"/>
      <c r="U397" s="1"/>
      <c r="V397" s="1"/>
    </row>
    <row r="398" spans="2:22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51"/>
      <c r="M398" s="1"/>
      <c r="N398" s="105"/>
      <c r="O398" s="1"/>
      <c r="P398" s="1"/>
      <c r="Q398" s="1"/>
      <c r="R398" s="1"/>
      <c r="S398" s="1"/>
      <c r="T398" s="1"/>
      <c r="U398" s="1"/>
      <c r="V398" s="1"/>
    </row>
    <row r="399" spans="2:22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51"/>
      <c r="M399" s="1"/>
      <c r="N399" s="106"/>
      <c r="O399" s="1"/>
      <c r="P399" s="1"/>
      <c r="Q399" s="1"/>
      <c r="R399" s="1"/>
      <c r="S399" s="1"/>
      <c r="T399" s="1"/>
      <c r="U399" s="1"/>
      <c r="V399" s="1"/>
    </row>
    <row r="400" spans="2:22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5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2:22" x14ac:dyDescent="0.25">
      <c r="L401" s="62"/>
    </row>
    <row r="402" spans="2:22" x14ac:dyDescent="0.25">
      <c r="B402" s="706" t="s">
        <v>0</v>
      </c>
      <c r="C402" s="706"/>
      <c r="D402" s="706"/>
      <c r="E402" s="706"/>
      <c r="F402" s="706"/>
      <c r="G402" s="706"/>
      <c r="H402" s="706"/>
      <c r="I402" s="706"/>
      <c r="J402" s="706"/>
      <c r="K402" s="706"/>
      <c r="L402" s="706"/>
      <c r="M402" s="706"/>
      <c r="N402" s="706"/>
      <c r="O402" s="706"/>
      <c r="P402" s="706"/>
      <c r="Q402" s="706"/>
      <c r="R402" s="706"/>
      <c r="S402" s="706"/>
      <c r="T402" s="706"/>
      <c r="U402" s="706"/>
      <c r="V402" s="706"/>
    </row>
    <row r="403" spans="2:22" x14ac:dyDescent="0.25">
      <c r="B403" s="713" t="s">
        <v>1</v>
      </c>
      <c r="C403" s="713"/>
      <c r="D403" s="713"/>
      <c r="E403" s="713"/>
      <c r="F403" s="713"/>
      <c r="G403" s="713"/>
      <c r="H403" s="713"/>
      <c r="I403" s="713"/>
      <c r="J403" s="713"/>
      <c r="K403" s="713"/>
      <c r="L403" s="713"/>
      <c r="M403" s="713"/>
      <c r="N403" s="713"/>
      <c r="O403" s="713"/>
      <c r="P403" s="713"/>
      <c r="Q403" s="713"/>
      <c r="R403" s="713"/>
      <c r="S403" s="713"/>
      <c r="T403" s="713"/>
      <c r="U403" s="713"/>
      <c r="V403" s="713"/>
    </row>
    <row r="404" spans="2:22" x14ac:dyDescent="0.25">
      <c r="B404" s="713" t="s">
        <v>2</v>
      </c>
      <c r="C404" s="713"/>
      <c r="D404" s="713"/>
      <c r="E404" s="713"/>
      <c r="F404" s="713"/>
      <c r="G404" s="713"/>
      <c r="H404" s="713"/>
      <c r="I404" s="713"/>
      <c r="J404" s="713"/>
      <c r="K404" s="713"/>
      <c r="L404" s="713"/>
      <c r="M404" s="713"/>
      <c r="N404" s="713"/>
      <c r="O404" s="713"/>
      <c r="P404" s="713"/>
      <c r="Q404" s="713"/>
      <c r="R404" s="713"/>
      <c r="S404" s="713"/>
      <c r="T404" s="713"/>
      <c r="U404" s="713"/>
      <c r="V404" s="713"/>
    </row>
    <row r="405" spans="2:22" x14ac:dyDescent="0.25">
      <c r="B405" s="713" t="s">
        <v>3</v>
      </c>
      <c r="C405" s="713"/>
      <c r="D405" s="713"/>
      <c r="E405" s="713"/>
      <c r="F405" s="713"/>
      <c r="G405" s="713"/>
      <c r="H405" s="713"/>
      <c r="I405" s="713"/>
      <c r="J405" s="713"/>
      <c r="K405" s="713"/>
      <c r="L405" s="713"/>
      <c r="M405" s="713"/>
      <c r="N405" s="713"/>
      <c r="O405" s="713"/>
      <c r="P405" s="713"/>
      <c r="Q405" s="713"/>
      <c r="R405" s="713"/>
      <c r="S405" s="713"/>
      <c r="T405" s="713"/>
      <c r="U405" s="713"/>
      <c r="V405" s="713"/>
    </row>
    <row r="406" spans="2:22" x14ac:dyDescent="0.25">
      <c r="B406" s="713" t="s">
        <v>494</v>
      </c>
      <c r="C406" s="713"/>
      <c r="D406" s="713"/>
      <c r="E406" s="713"/>
      <c r="F406" s="713"/>
      <c r="G406" s="713"/>
      <c r="H406" s="713"/>
      <c r="I406" s="713"/>
      <c r="J406" s="713"/>
      <c r="K406" s="713"/>
      <c r="L406" s="713"/>
      <c r="M406" s="713"/>
      <c r="N406" s="713"/>
      <c r="O406" s="713"/>
      <c r="P406" s="713"/>
      <c r="Q406" s="713"/>
      <c r="R406" s="713"/>
      <c r="S406" s="713"/>
      <c r="T406" s="713"/>
      <c r="U406" s="713"/>
      <c r="V406" s="713"/>
    </row>
    <row r="407" spans="2:22" x14ac:dyDescent="0.25">
      <c r="B407" s="714" t="s">
        <v>4</v>
      </c>
      <c r="C407" s="714"/>
      <c r="D407" s="714"/>
      <c r="E407" s="714"/>
      <c r="F407" s="714"/>
      <c r="G407" s="714"/>
      <c r="H407" s="714"/>
      <c r="I407" s="714"/>
      <c r="J407" s="714"/>
      <c r="K407" s="714"/>
      <c r="L407" s="714"/>
      <c r="M407" s="714"/>
      <c r="N407" s="714"/>
      <c r="O407" s="714"/>
      <c r="P407" s="714"/>
      <c r="Q407" s="714"/>
      <c r="R407" s="714"/>
      <c r="S407" s="714"/>
      <c r="T407" s="714"/>
      <c r="U407" s="714"/>
      <c r="V407" s="714"/>
    </row>
    <row r="408" spans="2:22" ht="15" customHeight="1" x14ac:dyDescent="0.25">
      <c r="B408" s="737" t="s">
        <v>112</v>
      </c>
      <c r="C408" s="737"/>
      <c r="D408" s="737"/>
      <c r="E408" s="737"/>
      <c r="F408" s="737"/>
      <c r="G408" s="737"/>
      <c r="H408" s="737"/>
      <c r="I408" s="737"/>
      <c r="J408" s="737"/>
      <c r="K408" s="737"/>
      <c r="L408" s="737"/>
      <c r="M408" s="737"/>
      <c r="N408" s="737"/>
      <c r="O408" s="737"/>
      <c r="P408" s="737"/>
      <c r="Q408" s="737"/>
      <c r="R408" s="737"/>
      <c r="S408" s="737"/>
      <c r="T408" s="737"/>
      <c r="U408" s="737"/>
      <c r="V408" s="737"/>
    </row>
    <row r="409" spans="2:22" ht="18.75" thickBot="1" x14ac:dyDescent="0.3">
      <c r="B409" s="2"/>
      <c r="C409" s="2"/>
      <c r="D409" s="3"/>
      <c r="E409" s="3"/>
      <c r="F409" s="3"/>
      <c r="G409" s="3"/>
      <c r="H409" s="3"/>
      <c r="I409" s="3"/>
      <c r="J409" s="3"/>
      <c r="K409" s="3"/>
      <c r="L409" s="4"/>
      <c r="M409" s="3"/>
      <c r="N409" s="3"/>
      <c r="O409" s="3"/>
      <c r="P409" s="3"/>
      <c r="Q409" s="3"/>
      <c r="R409" s="3"/>
      <c r="S409" s="3"/>
      <c r="T409" s="2"/>
      <c r="U409" s="2"/>
      <c r="V409" s="2"/>
    </row>
    <row r="410" spans="2:22" ht="15.75" thickTop="1" x14ac:dyDescent="0.25">
      <c r="B410" s="698" t="s">
        <v>6</v>
      </c>
      <c r="C410" s="700" t="s">
        <v>7</v>
      </c>
      <c r="D410" s="702" t="s">
        <v>8</v>
      </c>
      <c r="E410" s="702" t="s">
        <v>177</v>
      </c>
      <c r="F410" s="702" t="s">
        <v>178</v>
      </c>
      <c r="G410" s="702" t="s">
        <v>9</v>
      </c>
      <c r="H410" s="702" t="s">
        <v>10</v>
      </c>
      <c r="I410" s="312"/>
      <c r="J410" s="702" t="s">
        <v>179</v>
      </c>
      <c r="K410" s="702" t="s">
        <v>11</v>
      </c>
      <c r="L410" s="700" t="s">
        <v>12</v>
      </c>
      <c r="M410" s="704" t="s">
        <v>13</v>
      </c>
      <c r="N410" s="704" t="s">
        <v>14</v>
      </c>
      <c r="O410" s="704" t="s">
        <v>15</v>
      </c>
      <c r="P410" s="715" t="s">
        <v>16</v>
      </c>
      <c r="Q410" s="716"/>
      <c r="R410" s="716"/>
      <c r="S410" s="717"/>
      <c r="T410" s="721" t="s">
        <v>17</v>
      </c>
      <c r="U410" s="722"/>
      <c r="V410" s="708" t="s">
        <v>18</v>
      </c>
    </row>
    <row r="411" spans="2:22" x14ac:dyDescent="0.25">
      <c r="B411" s="699"/>
      <c r="C411" s="701"/>
      <c r="D411" s="703"/>
      <c r="E411" s="765"/>
      <c r="F411" s="765"/>
      <c r="G411" s="703"/>
      <c r="H411" s="703"/>
      <c r="I411" s="313"/>
      <c r="J411" s="765"/>
      <c r="K411" s="703"/>
      <c r="L411" s="701"/>
      <c r="M411" s="705"/>
      <c r="N411" s="705"/>
      <c r="O411" s="705"/>
      <c r="P411" s="718"/>
      <c r="Q411" s="719"/>
      <c r="R411" s="719"/>
      <c r="S411" s="720"/>
      <c r="T411" s="723"/>
      <c r="U411" s="724"/>
      <c r="V411" s="709"/>
    </row>
    <row r="412" spans="2:22" ht="48" x14ac:dyDescent="0.25">
      <c r="B412" s="699"/>
      <c r="C412" s="701"/>
      <c r="D412" s="703"/>
      <c r="E412" s="765"/>
      <c r="F412" s="765"/>
      <c r="G412" s="703"/>
      <c r="H412" s="703"/>
      <c r="I412" s="313" t="s">
        <v>180</v>
      </c>
      <c r="J412" s="765"/>
      <c r="K412" s="703"/>
      <c r="L412" s="701"/>
      <c r="M412" s="705"/>
      <c r="N412" s="705"/>
      <c r="O412" s="705"/>
      <c r="P412" s="738" t="s">
        <v>19</v>
      </c>
      <c r="Q412" s="738" t="s">
        <v>20</v>
      </c>
      <c r="R412" s="738" t="s">
        <v>21</v>
      </c>
      <c r="S412" s="738" t="s">
        <v>22</v>
      </c>
      <c r="T412" s="740" t="s">
        <v>23</v>
      </c>
      <c r="U412" s="740" t="s">
        <v>24</v>
      </c>
      <c r="V412" s="709"/>
    </row>
    <row r="413" spans="2:22" ht="15.75" thickBot="1" x14ac:dyDescent="0.3">
      <c r="B413" s="727"/>
      <c r="C413" s="725"/>
      <c r="D413" s="707"/>
      <c r="E413" s="766"/>
      <c r="F413" s="766"/>
      <c r="G413" s="707"/>
      <c r="H413" s="707"/>
      <c r="I413" s="314"/>
      <c r="J413" s="766"/>
      <c r="K413" s="707"/>
      <c r="L413" s="725"/>
      <c r="M413" s="696"/>
      <c r="N413" s="696"/>
      <c r="O413" s="696"/>
      <c r="P413" s="739"/>
      <c r="Q413" s="739"/>
      <c r="R413" s="739"/>
      <c r="S413" s="739"/>
      <c r="T413" s="741"/>
      <c r="U413" s="741"/>
      <c r="V413" s="710"/>
    </row>
    <row r="414" spans="2:22" ht="180.75" thickBot="1" x14ac:dyDescent="0.3">
      <c r="B414" s="129">
        <v>1</v>
      </c>
      <c r="C414" s="71">
        <v>37501</v>
      </c>
      <c r="D414" s="164" t="s">
        <v>449</v>
      </c>
      <c r="E414" s="318" t="s">
        <v>489</v>
      </c>
      <c r="F414" s="319" t="s">
        <v>182</v>
      </c>
      <c r="G414" s="5">
        <v>9</v>
      </c>
      <c r="H414" s="164" t="s">
        <v>181</v>
      </c>
      <c r="I414" s="5">
        <v>287</v>
      </c>
      <c r="J414" s="323" t="s">
        <v>528</v>
      </c>
      <c r="K414" s="71">
        <v>99</v>
      </c>
      <c r="L414" s="164" t="s">
        <v>75</v>
      </c>
      <c r="M414" s="72">
        <v>1000</v>
      </c>
      <c r="N414" s="72">
        <v>9950</v>
      </c>
      <c r="O414" s="344" t="s">
        <v>183</v>
      </c>
      <c r="P414" s="74">
        <v>0.25</v>
      </c>
      <c r="Q414" s="74">
        <v>0.25</v>
      </c>
      <c r="R414" s="74">
        <v>0.25</v>
      </c>
      <c r="S414" s="74">
        <v>0.25</v>
      </c>
      <c r="T414" s="75" t="s">
        <v>514</v>
      </c>
      <c r="U414" s="75"/>
      <c r="V414" s="287" t="s">
        <v>529</v>
      </c>
    </row>
    <row r="415" spans="2:22" ht="15.75" thickTop="1" x14ac:dyDescent="0.25">
      <c r="L415" s="62"/>
    </row>
    <row r="416" spans="2:22" x14ac:dyDescent="0.25">
      <c r="L416" s="62"/>
      <c r="N416" s="61"/>
    </row>
    <row r="417" spans="12:14" x14ac:dyDescent="0.25">
      <c r="L417" s="62"/>
      <c r="N417" s="102"/>
    </row>
    <row r="418" spans="12:14" x14ac:dyDescent="0.25">
      <c r="L418" s="62"/>
      <c r="N418" s="102"/>
    </row>
    <row r="419" spans="12:14" x14ac:dyDescent="0.25">
      <c r="L419" s="62"/>
      <c r="N419" s="108">
        <f>SUM(N414:N418)</f>
        <v>9950</v>
      </c>
    </row>
    <row r="420" spans="12:14" x14ac:dyDescent="0.25">
      <c r="L420" s="62"/>
    </row>
    <row r="421" spans="12:14" x14ac:dyDescent="0.25">
      <c r="L421" s="62"/>
      <c r="N421" s="63"/>
    </row>
    <row r="422" spans="12:14" x14ac:dyDescent="0.25">
      <c r="L422" s="62"/>
    </row>
    <row r="423" spans="12:14" x14ac:dyDescent="0.25">
      <c r="L423" s="62"/>
    </row>
    <row r="424" spans="12:14" x14ac:dyDescent="0.25">
      <c r="L424" s="62"/>
    </row>
    <row r="425" spans="12:14" x14ac:dyDescent="0.25">
      <c r="L425" s="62"/>
    </row>
    <row r="426" spans="12:14" x14ac:dyDescent="0.25">
      <c r="L426" s="62"/>
      <c r="N426" s="61"/>
    </row>
    <row r="427" spans="12:14" x14ac:dyDescent="0.25">
      <c r="L427" s="62"/>
    </row>
    <row r="428" spans="12:14" x14ac:dyDescent="0.25">
      <c r="L428" s="62"/>
    </row>
    <row r="429" spans="12:14" x14ac:dyDescent="0.25">
      <c r="L429" s="62"/>
    </row>
    <row r="430" spans="12:14" x14ac:dyDescent="0.25">
      <c r="L430" s="62"/>
    </row>
    <row r="431" spans="12:14" x14ac:dyDescent="0.25">
      <c r="L431" s="62"/>
    </row>
    <row r="432" spans="12:14" x14ac:dyDescent="0.25">
      <c r="L432" s="62"/>
    </row>
    <row r="433" spans="12:14" x14ac:dyDescent="0.25">
      <c r="L433" s="62"/>
    </row>
    <row r="438" spans="12:14" x14ac:dyDescent="0.25">
      <c r="N438" s="61">
        <f>SUM(N22+N58+N126+N171+N216+N248+N287+N308+N335+N359+N419+N95+N379)</f>
        <v>1105992.25</v>
      </c>
    </row>
  </sheetData>
  <mergeCells count="392">
    <mergeCell ref="J330:J331"/>
    <mergeCell ref="J208:J211"/>
    <mergeCell ref="J84:J91"/>
    <mergeCell ref="J17:J20"/>
    <mergeCell ref="B233:V233"/>
    <mergeCell ref="B232:V232"/>
    <mergeCell ref="O17:O20"/>
    <mergeCell ref="V17:V20"/>
    <mergeCell ref="O83:O91"/>
    <mergeCell ref="V83:V91"/>
    <mergeCell ref="B326:B329"/>
    <mergeCell ref="C326:C329"/>
    <mergeCell ref="D326:D329"/>
    <mergeCell ref="E326:E329"/>
    <mergeCell ref="F326:F329"/>
    <mergeCell ref="G326:G329"/>
    <mergeCell ref="H326:H329"/>
    <mergeCell ref="J326:J329"/>
    <mergeCell ref="B311:V311"/>
    <mergeCell ref="B318:V318"/>
    <mergeCell ref="B319:V319"/>
    <mergeCell ref="B320:V320"/>
    <mergeCell ref="B321:V321"/>
    <mergeCell ref="B322:V322"/>
    <mergeCell ref="B346:V346"/>
    <mergeCell ref="B345:V345"/>
    <mergeCell ref="B344:V344"/>
    <mergeCell ref="B343:V343"/>
    <mergeCell ref="B235:V235"/>
    <mergeCell ref="B234:V234"/>
    <mergeCell ref="O330:O331"/>
    <mergeCell ref="V330:V331"/>
    <mergeCell ref="T326:U327"/>
    <mergeCell ref="V326:V329"/>
    <mergeCell ref="P328:P329"/>
    <mergeCell ref="Q328:Q329"/>
    <mergeCell ref="R328:R329"/>
    <mergeCell ref="S328:S329"/>
    <mergeCell ref="T328:T329"/>
    <mergeCell ref="U328:U329"/>
    <mergeCell ref="K326:K329"/>
    <mergeCell ref="L326:L329"/>
    <mergeCell ref="M326:M329"/>
    <mergeCell ref="N326:N329"/>
    <mergeCell ref="O326:O329"/>
    <mergeCell ref="P326:S327"/>
    <mergeCell ref="B323:V323"/>
    <mergeCell ref="B324:V324"/>
    <mergeCell ref="B408:V408"/>
    <mergeCell ref="B410:B413"/>
    <mergeCell ref="C410:C413"/>
    <mergeCell ref="D410:D413"/>
    <mergeCell ref="E410:E413"/>
    <mergeCell ref="F410:F413"/>
    <mergeCell ref="G410:G413"/>
    <mergeCell ref="H410:H413"/>
    <mergeCell ref="J410:J413"/>
    <mergeCell ref="K410:K413"/>
    <mergeCell ref="V410:V413"/>
    <mergeCell ref="P412:P413"/>
    <mergeCell ref="Q412:Q413"/>
    <mergeCell ref="R412:R413"/>
    <mergeCell ref="S412:S413"/>
    <mergeCell ref="T412:T413"/>
    <mergeCell ref="U412:U413"/>
    <mergeCell ref="L410:L413"/>
    <mergeCell ref="M410:M413"/>
    <mergeCell ref="N410:N413"/>
    <mergeCell ref="O410:O413"/>
    <mergeCell ref="P410:S411"/>
    <mergeCell ref="T410:U411"/>
    <mergeCell ref="B402:V402"/>
    <mergeCell ref="B403:V403"/>
    <mergeCell ref="B404:V404"/>
    <mergeCell ref="B405:V405"/>
    <mergeCell ref="B406:V406"/>
    <mergeCell ref="B407:V407"/>
    <mergeCell ref="V371:V374"/>
    <mergeCell ref="P373:P374"/>
    <mergeCell ref="Q373:Q374"/>
    <mergeCell ref="R373:R374"/>
    <mergeCell ref="S373:S374"/>
    <mergeCell ref="T373:T374"/>
    <mergeCell ref="U373:U374"/>
    <mergeCell ref="L371:L374"/>
    <mergeCell ref="M371:M374"/>
    <mergeCell ref="N371:N374"/>
    <mergeCell ref="O371:O374"/>
    <mergeCell ref="P371:S372"/>
    <mergeCell ref="T371:U372"/>
    <mergeCell ref="B369:V369"/>
    <mergeCell ref="B371:B374"/>
    <mergeCell ref="C371:C374"/>
    <mergeCell ref="D371:D374"/>
    <mergeCell ref="E371:E374"/>
    <mergeCell ref="F371:F374"/>
    <mergeCell ref="G371:G374"/>
    <mergeCell ref="H371:H374"/>
    <mergeCell ref="J371:J374"/>
    <mergeCell ref="K371:K374"/>
    <mergeCell ref="B363:V363"/>
    <mergeCell ref="B364:V364"/>
    <mergeCell ref="B365:V365"/>
    <mergeCell ref="B366:V366"/>
    <mergeCell ref="B367:V367"/>
    <mergeCell ref="B368:V368"/>
    <mergeCell ref="P351:S352"/>
    <mergeCell ref="T351:U352"/>
    <mergeCell ref="V351:V354"/>
    <mergeCell ref="P353:P354"/>
    <mergeCell ref="Q353:Q354"/>
    <mergeCell ref="R353:R354"/>
    <mergeCell ref="S353:S354"/>
    <mergeCell ref="T353:T354"/>
    <mergeCell ref="U353:U354"/>
    <mergeCell ref="J351:J354"/>
    <mergeCell ref="K351:K354"/>
    <mergeCell ref="L351:L354"/>
    <mergeCell ref="M351:M354"/>
    <mergeCell ref="N351:N354"/>
    <mergeCell ref="O351:O354"/>
    <mergeCell ref="B347:V347"/>
    <mergeCell ref="B348:V348"/>
    <mergeCell ref="B349:V349"/>
    <mergeCell ref="B351:B354"/>
    <mergeCell ref="C351:C354"/>
    <mergeCell ref="D351:D354"/>
    <mergeCell ref="E351:E354"/>
    <mergeCell ref="F351:F354"/>
    <mergeCell ref="G351:G354"/>
    <mergeCell ref="H351:H354"/>
    <mergeCell ref="B298:V298"/>
    <mergeCell ref="B300:B303"/>
    <mergeCell ref="C300:C303"/>
    <mergeCell ref="D300:D303"/>
    <mergeCell ref="E300:E303"/>
    <mergeCell ref="F300:F303"/>
    <mergeCell ref="G300:G303"/>
    <mergeCell ref="H300:H303"/>
    <mergeCell ref="J300:J303"/>
    <mergeCell ref="K300:K303"/>
    <mergeCell ref="V300:V303"/>
    <mergeCell ref="P302:P303"/>
    <mergeCell ref="Q302:Q303"/>
    <mergeCell ref="R302:R303"/>
    <mergeCell ref="S302:S303"/>
    <mergeCell ref="T302:T303"/>
    <mergeCell ref="U302:U303"/>
    <mergeCell ref="L300:L303"/>
    <mergeCell ref="M300:M303"/>
    <mergeCell ref="N300:N303"/>
    <mergeCell ref="O300:O303"/>
    <mergeCell ref="P300:S301"/>
    <mergeCell ref="T300:U301"/>
    <mergeCell ref="B292:V292"/>
    <mergeCell ref="B293:V293"/>
    <mergeCell ref="B294:V294"/>
    <mergeCell ref="B295:V295"/>
    <mergeCell ref="B296:V296"/>
    <mergeCell ref="B297:V297"/>
    <mergeCell ref="V279:V282"/>
    <mergeCell ref="P281:P282"/>
    <mergeCell ref="Q281:Q282"/>
    <mergeCell ref="R281:R282"/>
    <mergeCell ref="S281:S282"/>
    <mergeCell ref="T281:T282"/>
    <mergeCell ref="U281:U282"/>
    <mergeCell ref="L279:L282"/>
    <mergeCell ref="M279:M282"/>
    <mergeCell ref="N279:N282"/>
    <mergeCell ref="O279:O282"/>
    <mergeCell ref="P279:S280"/>
    <mergeCell ref="T279:U280"/>
    <mergeCell ref="B277:V277"/>
    <mergeCell ref="B279:B282"/>
    <mergeCell ref="C279:C282"/>
    <mergeCell ref="D279:D282"/>
    <mergeCell ref="E279:E282"/>
    <mergeCell ref="F279:F282"/>
    <mergeCell ref="G279:G282"/>
    <mergeCell ref="H279:H282"/>
    <mergeCell ref="J279:J282"/>
    <mergeCell ref="K279:K282"/>
    <mergeCell ref="B271:V271"/>
    <mergeCell ref="B272:V272"/>
    <mergeCell ref="B273:V273"/>
    <mergeCell ref="B274:V274"/>
    <mergeCell ref="B275:V275"/>
    <mergeCell ref="B276:V276"/>
    <mergeCell ref="P240:S241"/>
    <mergeCell ref="T240:U241"/>
    <mergeCell ref="V240:V243"/>
    <mergeCell ref="P242:P243"/>
    <mergeCell ref="Q242:Q243"/>
    <mergeCell ref="R242:R243"/>
    <mergeCell ref="S242:S243"/>
    <mergeCell ref="T242:T243"/>
    <mergeCell ref="U242:U243"/>
    <mergeCell ref="J240:J243"/>
    <mergeCell ref="K240:K243"/>
    <mergeCell ref="L240:L243"/>
    <mergeCell ref="M240:M243"/>
    <mergeCell ref="N240:N243"/>
    <mergeCell ref="O240:O243"/>
    <mergeCell ref="B236:V236"/>
    <mergeCell ref="B237:V237"/>
    <mergeCell ref="B238:V238"/>
    <mergeCell ref="B240:B243"/>
    <mergeCell ref="C240:C243"/>
    <mergeCell ref="D240:D243"/>
    <mergeCell ref="E240:E243"/>
    <mergeCell ref="F240:F243"/>
    <mergeCell ref="G240:G243"/>
    <mergeCell ref="H240:H243"/>
    <mergeCell ref="O208:O210"/>
    <mergeCell ref="V204:V207"/>
    <mergeCell ref="P206:P207"/>
    <mergeCell ref="Q206:Q207"/>
    <mergeCell ref="R206:R207"/>
    <mergeCell ref="S206:S207"/>
    <mergeCell ref="T206:T207"/>
    <mergeCell ref="U206:U207"/>
    <mergeCell ref="V208:V211"/>
    <mergeCell ref="L204:L207"/>
    <mergeCell ref="M204:M207"/>
    <mergeCell ref="N204:N207"/>
    <mergeCell ref="O204:O207"/>
    <mergeCell ref="P204:S205"/>
    <mergeCell ref="T204:U205"/>
    <mergeCell ref="B202:V202"/>
    <mergeCell ref="B204:B207"/>
    <mergeCell ref="C204:C207"/>
    <mergeCell ref="D204:D207"/>
    <mergeCell ref="E204:E207"/>
    <mergeCell ref="F204:F207"/>
    <mergeCell ref="G204:G207"/>
    <mergeCell ref="H204:H207"/>
    <mergeCell ref="J204:J207"/>
    <mergeCell ref="K204:K207"/>
    <mergeCell ref="B196:V196"/>
    <mergeCell ref="B197:V197"/>
    <mergeCell ref="B198:V198"/>
    <mergeCell ref="B199:V199"/>
    <mergeCell ref="B200:V200"/>
    <mergeCell ref="B201:V201"/>
    <mergeCell ref="V164:V167"/>
    <mergeCell ref="P166:P167"/>
    <mergeCell ref="Q166:Q167"/>
    <mergeCell ref="R166:R167"/>
    <mergeCell ref="S166:S167"/>
    <mergeCell ref="T166:T167"/>
    <mergeCell ref="U166:U167"/>
    <mergeCell ref="L164:L167"/>
    <mergeCell ref="M164:M167"/>
    <mergeCell ref="N164:N167"/>
    <mergeCell ref="O164:O167"/>
    <mergeCell ref="P164:S165"/>
    <mergeCell ref="T164:U165"/>
    <mergeCell ref="B162:V162"/>
    <mergeCell ref="B164:B167"/>
    <mergeCell ref="C164:C167"/>
    <mergeCell ref="D164:D167"/>
    <mergeCell ref="E164:E167"/>
    <mergeCell ref="F164:F167"/>
    <mergeCell ref="G164:G167"/>
    <mergeCell ref="H164:H167"/>
    <mergeCell ref="J164:J167"/>
    <mergeCell ref="K164:K167"/>
    <mergeCell ref="B156:V156"/>
    <mergeCell ref="B157:V157"/>
    <mergeCell ref="B158:V158"/>
    <mergeCell ref="B159:V159"/>
    <mergeCell ref="B160:V160"/>
    <mergeCell ref="B161:V161"/>
    <mergeCell ref="V118:V121"/>
    <mergeCell ref="P120:P121"/>
    <mergeCell ref="Q120:Q121"/>
    <mergeCell ref="R120:R121"/>
    <mergeCell ref="S120:S121"/>
    <mergeCell ref="T120:T121"/>
    <mergeCell ref="U120:U121"/>
    <mergeCell ref="L118:L121"/>
    <mergeCell ref="M118:M121"/>
    <mergeCell ref="N118:N121"/>
    <mergeCell ref="O118:O121"/>
    <mergeCell ref="P118:S119"/>
    <mergeCell ref="T118:U119"/>
    <mergeCell ref="B116:V116"/>
    <mergeCell ref="B118:B121"/>
    <mergeCell ref="C118:C121"/>
    <mergeCell ref="D118:D121"/>
    <mergeCell ref="E118:E121"/>
    <mergeCell ref="F118:F121"/>
    <mergeCell ref="G118:G121"/>
    <mergeCell ref="H118:H121"/>
    <mergeCell ref="J118:J121"/>
    <mergeCell ref="K118:K121"/>
    <mergeCell ref="B110:V110"/>
    <mergeCell ref="B111:V111"/>
    <mergeCell ref="B112:V112"/>
    <mergeCell ref="B113:V113"/>
    <mergeCell ref="B114:V114"/>
    <mergeCell ref="B115:V115"/>
    <mergeCell ref="P79:S80"/>
    <mergeCell ref="T79:U80"/>
    <mergeCell ref="V79:V82"/>
    <mergeCell ref="P81:P82"/>
    <mergeCell ref="Q81:Q82"/>
    <mergeCell ref="R81:R82"/>
    <mergeCell ref="S81:S82"/>
    <mergeCell ref="T81:T82"/>
    <mergeCell ref="U81:U82"/>
    <mergeCell ref="J79:J82"/>
    <mergeCell ref="K79:K82"/>
    <mergeCell ref="L79:L82"/>
    <mergeCell ref="M79:M82"/>
    <mergeCell ref="N79:N82"/>
    <mergeCell ref="O79:O82"/>
    <mergeCell ref="B75:V75"/>
    <mergeCell ref="B76:V76"/>
    <mergeCell ref="B77:V77"/>
    <mergeCell ref="B79:B82"/>
    <mergeCell ref="C79:C82"/>
    <mergeCell ref="D79:D82"/>
    <mergeCell ref="E79:E82"/>
    <mergeCell ref="F79:F82"/>
    <mergeCell ref="G79:G82"/>
    <mergeCell ref="H79:H82"/>
    <mergeCell ref="O52:O56"/>
    <mergeCell ref="V52:V56"/>
    <mergeCell ref="B71:V71"/>
    <mergeCell ref="B72:V72"/>
    <mergeCell ref="B73:V73"/>
    <mergeCell ref="B74:V74"/>
    <mergeCell ref="V48:V51"/>
    <mergeCell ref="P50:P51"/>
    <mergeCell ref="Q50:Q51"/>
    <mergeCell ref="R50:R51"/>
    <mergeCell ref="S50:S51"/>
    <mergeCell ref="T50:T51"/>
    <mergeCell ref="U50:U51"/>
    <mergeCell ref="L48:L51"/>
    <mergeCell ref="M48:M51"/>
    <mergeCell ref="N48:N51"/>
    <mergeCell ref="O48:O51"/>
    <mergeCell ref="P48:S49"/>
    <mergeCell ref="T48:U49"/>
    <mergeCell ref="B46:V46"/>
    <mergeCell ref="B48:B51"/>
    <mergeCell ref="C48:C51"/>
    <mergeCell ref="D48:D51"/>
    <mergeCell ref="E48:E51"/>
    <mergeCell ref="F48:F51"/>
    <mergeCell ref="G48:G51"/>
    <mergeCell ref="H48:H51"/>
    <mergeCell ref="J48:J51"/>
    <mergeCell ref="K48:K51"/>
    <mergeCell ref="B40:V40"/>
    <mergeCell ref="B41:V41"/>
    <mergeCell ref="B42:V42"/>
    <mergeCell ref="B43:V43"/>
    <mergeCell ref="B44:V44"/>
    <mergeCell ref="B45:V45"/>
    <mergeCell ref="V13:V16"/>
    <mergeCell ref="P15:P16"/>
    <mergeCell ref="Q15:Q16"/>
    <mergeCell ref="R15:R16"/>
    <mergeCell ref="S15:S16"/>
    <mergeCell ref="T15:T16"/>
    <mergeCell ref="U15:U16"/>
    <mergeCell ref="L13:L16"/>
    <mergeCell ref="M13:M16"/>
    <mergeCell ref="N13:N16"/>
    <mergeCell ref="O13:O16"/>
    <mergeCell ref="P13:S14"/>
    <mergeCell ref="T13:U14"/>
    <mergeCell ref="B5:V5"/>
    <mergeCell ref="B6:V6"/>
    <mergeCell ref="B7:V7"/>
    <mergeCell ref="B8:V8"/>
    <mergeCell ref="B9:V9"/>
    <mergeCell ref="B10:V10"/>
    <mergeCell ref="B11:V11"/>
    <mergeCell ref="B13:B16"/>
    <mergeCell ref="C13:C16"/>
    <mergeCell ref="D13:D16"/>
    <mergeCell ref="E13:E16"/>
    <mergeCell ref="F13:F16"/>
    <mergeCell ref="G13:G16"/>
    <mergeCell ref="H13:H16"/>
    <mergeCell ref="J13:J16"/>
    <mergeCell ref="K13:K1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6F99F-26F6-4AA5-9E53-36B4758A72B1}">
  <dimension ref="A1:V1604"/>
  <sheetViews>
    <sheetView topLeftCell="A1581" workbookViewId="0">
      <selection activeCell="W1581" sqref="W1:AQ1048576"/>
    </sheetView>
  </sheetViews>
  <sheetFormatPr baseColWidth="10" defaultRowHeight="15" x14ac:dyDescent="0.25"/>
  <cols>
    <col min="2" max="2" width="3.42578125" customWidth="1"/>
    <col min="3" max="3" width="6.7109375" customWidth="1"/>
    <col min="4" max="4" width="33.140625" customWidth="1"/>
    <col min="5" max="5" width="6.5703125" customWidth="1"/>
    <col min="6" max="7" width="7.28515625" customWidth="1"/>
    <col min="8" max="8" width="5.28515625" customWidth="1"/>
    <col min="9" max="9" width="7.140625" customWidth="1"/>
    <col min="10" max="10" width="6.7109375" customWidth="1"/>
    <col min="12" max="12" width="8.140625" customWidth="1"/>
    <col min="13" max="13" width="13.7109375" customWidth="1"/>
    <col min="14" max="14" width="16.28515625" customWidth="1"/>
    <col min="15" max="15" width="6" customWidth="1"/>
    <col min="16" max="16" width="6.28515625" bestFit="1" customWidth="1"/>
    <col min="17" max="17" width="5.5703125" customWidth="1"/>
    <col min="18" max="18" width="4.85546875" customWidth="1"/>
    <col min="19" max="19" width="6.28515625" customWidth="1"/>
    <col min="20" max="20" width="4.85546875" customWidth="1"/>
    <col min="21" max="21" width="5.7109375" customWidth="1"/>
    <col min="22" max="22" width="12.7109375" customWidth="1"/>
  </cols>
  <sheetData>
    <row r="1" spans="2:22" x14ac:dyDescent="0.25">
      <c r="B1" s="706" t="s">
        <v>0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</row>
    <row r="2" spans="2:22" x14ac:dyDescent="0.25">
      <c r="B2" s="713" t="s">
        <v>1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</row>
    <row r="3" spans="2:22" x14ac:dyDescent="0.25">
      <c r="B3" s="713" t="s">
        <v>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</row>
    <row r="4" spans="2:22" x14ac:dyDescent="0.25">
      <c r="B4" s="713" t="s">
        <v>3</v>
      </c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</row>
    <row r="5" spans="2:22" x14ac:dyDescent="0.25">
      <c r="B5" s="713" t="s">
        <v>494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</row>
    <row r="6" spans="2:22" x14ac:dyDescent="0.25">
      <c r="B6" s="726" t="s">
        <v>4</v>
      </c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</row>
    <row r="7" spans="2:22" x14ac:dyDescent="0.25">
      <c r="B7" s="697" t="s">
        <v>5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</row>
    <row r="8" spans="2:22" ht="18.75" thickBot="1" x14ac:dyDescent="0.3">
      <c r="B8" s="2"/>
      <c r="C8" s="2"/>
      <c r="D8" s="3"/>
      <c r="E8" s="3"/>
      <c r="F8" s="3"/>
      <c r="G8" s="3"/>
      <c r="H8" s="3"/>
      <c r="I8" s="3"/>
      <c r="J8" s="3"/>
      <c r="K8" s="3"/>
      <c r="L8" s="4"/>
      <c r="M8" s="3"/>
      <c r="N8" s="3"/>
      <c r="O8" s="3"/>
      <c r="P8" s="3"/>
      <c r="Q8" s="3"/>
      <c r="R8" s="3"/>
      <c r="S8" s="3"/>
      <c r="T8" s="2"/>
      <c r="U8" s="2"/>
      <c r="V8" s="2"/>
    </row>
    <row r="9" spans="2:22" ht="15.75" thickTop="1" x14ac:dyDescent="0.25">
      <c r="B9" s="698" t="s">
        <v>6</v>
      </c>
      <c r="C9" s="700" t="s">
        <v>7</v>
      </c>
      <c r="D9" s="702" t="s">
        <v>8</v>
      </c>
      <c r="E9" s="702" t="s">
        <v>177</v>
      </c>
      <c r="F9" s="702" t="s">
        <v>178</v>
      </c>
      <c r="G9" s="702" t="s">
        <v>9</v>
      </c>
      <c r="H9" s="702" t="s">
        <v>10</v>
      </c>
      <c r="I9" s="312"/>
      <c r="J9" s="702" t="s">
        <v>179</v>
      </c>
      <c r="K9" s="702" t="s">
        <v>11</v>
      </c>
      <c r="L9" s="700" t="s">
        <v>12</v>
      </c>
      <c r="M9" s="704" t="s">
        <v>13</v>
      </c>
      <c r="N9" s="704" t="s">
        <v>14</v>
      </c>
      <c r="O9" s="704" t="s">
        <v>15</v>
      </c>
      <c r="P9" s="715" t="s">
        <v>16</v>
      </c>
      <c r="Q9" s="716"/>
      <c r="R9" s="716"/>
      <c r="S9" s="717"/>
      <c r="T9" s="721" t="s">
        <v>17</v>
      </c>
      <c r="U9" s="722"/>
      <c r="V9" s="708" t="s">
        <v>18</v>
      </c>
    </row>
    <row r="10" spans="2:22" x14ac:dyDescent="0.25">
      <c r="B10" s="699"/>
      <c r="C10" s="701"/>
      <c r="D10" s="703"/>
      <c r="E10" s="765"/>
      <c r="F10" s="765"/>
      <c r="G10" s="703"/>
      <c r="H10" s="703"/>
      <c r="I10" s="313"/>
      <c r="J10" s="765"/>
      <c r="K10" s="703"/>
      <c r="L10" s="701"/>
      <c r="M10" s="705"/>
      <c r="N10" s="705"/>
      <c r="O10" s="705"/>
      <c r="P10" s="718"/>
      <c r="Q10" s="719"/>
      <c r="R10" s="719"/>
      <c r="S10" s="720"/>
      <c r="T10" s="723"/>
      <c r="U10" s="724"/>
      <c r="V10" s="709"/>
    </row>
    <row r="11" spans="2:22" ht="48" x14ac:dyDescent="0.25">
      <c r="B11" s="699"/>
      <c r="C11" s="701"/>
      <c r="D11" s="703"/>
      <c r="E11" s="765"/>
      <c r="F11" s="765"/>
      <c r="G11" s="703"/>
      <c r="H11" s="703"/>
      <c r="I11" s="313" t="s">
        <v>180</v>
      </c>
      <c r="J11" s="765"/>
      <c r="K11" s="703"/>
      <c r="L11" s="701"/>
      <c r="M11" s="705"/>
      <c r="N11" s="705"/>
      <c r="O11" s="705"/>
      <c r="P11" s="738" t="s">
        <v>19</v>
      </c>
      <c r="Q11" s="738" t="s">
        <v>20</v>
      </c>
      <c r="R11" s="738" t="s">
        <v>21</v>
      </c>
      <c r="S11" s="738" t="s">
        <v>22</v>
      </c>
      <c r="T11" s="740" t="s">
        <v>23</v>
      </c>
      <c r="U11" s="740" t="s">
        <v>24</v>
      </c>
      <c r="V11" s="709"/>
    </row>
    <row r="12" spans="2:22" ht="15.75" thickBot="1" x14ac:dyDescent="0.3">
      <c r="B12" s="727"/>
      <c r="C12" s="725"/>
      <c r="D12" s="707"/>
      <c r="E12" s="766"/>
      <c r="F12" s="766"/>
      <c r="G12" s="707"/>
      <c r="H12" s="707"/>
      <c r="I12" s="314"/>
      <c r="J12" s="766"/>
      <c r="K12" s="707"/>
      <c r="L12" s="725"/>
      <c r="M12" s="696"/>
      <c r="N12" s="696"/>
      <c r="O12" s="696"/>
      <c r="P12" s="739"/>
      <c r="Q12" s="739"/>
      <c r="R12" s="739"/>
      <c r="S12" s="739"/>
      <c r="T12" s="741"/>
      <c r="U12" s="741"/>
      <c r="V12" s="710"/>
    </row>
    <row r="13" spans="2:22" ht="132" customHeight="1" x14ac:dyDescent="0.25">
      <c r="B13" s="152">
        <v>1</v>
      </c>
      <c r="C13" s="5">
        <v>21101</v>
      </c>
      <c r="D13" s="471" t="s">
        <v>217</v>
      </c>
      <c r="E13" s="318" t="s">
        <v>489</v>
      </c>
      <c r="F13" s="319" t="s">
        <v>182</v>
      </c>
      <c r="G13" s="5">
        <v>9</v>
      </c>
      <c r="H13" s="5" t="s">
        <v>181</v>
      </c>
      <c r="I13" s="5">
        <v>287</v>
      </c>
      <c r="J13" s="790" t="s">
        <v>530</v>
      </c>
      <c r="K13" s="533">
        <v>168.00000000000003</v>
      </c>
      <c r="L13" s="5" t="s">
        <v>27</v>
      </c>
      <c r="M13" s="153">
        <v>4.99</v>
      </c>
      <c r="N13" s="154">
        <f t="shared" ref="N13:N43" si="0">M13*K13</f>
        <v>838.32000000000016</v>
      </c>
      <c r="O13" s="783" t="s">
        <v>183</v>
      </c>
      <c r="P13" s="156">
        <v>0.1</v>
      </c>
      <c r="Q13" s="156">
        <v>0.4</v>
      </c>
      <c r="R13" s="156">
        <v>0.1</v>
      </c>
      <c r="S13" s="156">
        <v>0.4</v>
      </c>
      <c r="T13" s="138"/>
      <c r="U13" s="215" t="s">
        <v>515</v>
      </c>
      <c r="V13" s="773" t="s">
        <v>531</v>
      </c>
    </row>
    <row r="14" spans="2:22" x14ac:dyDescent="0.25">
      <c r="B14" s="150">
        <v>2</v>
      </c>
      <c r="C14" s="7">
        <v>21101</v>
      </c>
      <c r="D14" s="472" t="s">
        <v>218</v>
      </c>
      <c r="E14" s="318" t="s">
        <v>489</v>
      </c>
      <c r="F14" s="319" t="s">
        <v>182</v>
      </c>
      <c r="G14" s="5">
        <v>9</v>
      </c>
      <c r="H14" s="7" t="s">
        <v>181</v>
      </c>
      <c r="I14" s="5">
        <v>287</v>
      </c>
      <c r="J14" s="791"/>
      <c r="K14" s="533">
        <v>56.000000000000007</v>
      </c>
      <c r="L14" s="7" t="s">
        <v>27</v>
      </c>
      <c r="M14" s="132">
        <v>16</v>
      </c>
      <c r="N14" s="154">
        <f t="shared" si="0"/>
        <v>896.00000000000011</v>
      </c>
      <c r="O14" s="765"/>
      <c r="P14" s="10">
        <v>0.1</v>
      </c>
      <c r="Q14" s="10">
        <v>0.4</v>
      </c>
      <c r="R14" s="10">
        <v>0.1</v>
      </c>
      <c r="S14" s="10">
        <v>0.4</v>
      </c>
      <c r="T14" s="11"/>
      <c r="U14" s="324" t="s">
        <v>514</v>
      </c>
      <c r="V14" s="774"/>
    </row>
    <row r="15" spans="2:22" x14ac:dyDescent="0.25">
      <c r="B15" s="150">
        <v>3</v>
      </c>
      <c r="C15" s="7">
        <v>21101</v>
      </c>
      <c r="D15" s="473" t="s">
        <v>219</v>
      </c>
      <c r="E15" s="318" t="s">
        <v>489</v>
      </c>
      <c r="F15" s="319" t="s">
        <v>182</v>
      </c>
      <c r="G15" s="5">
        <v>9</v>
      </c>
      <c r="H15" s="7" t="s">
        <v>181</v>
      </c>
      <c r="I15" s="5">
        <v>287</v>
      </c>
      <c r="J15" s="791"/>
      <c r="K15" s="533">
        <v>168.00000000000003</v>
      </c>
      <c r="L15" s="7" t="s">
        <v>27</v>
      </c>
      <c r="M15" s="132">
        <v>72</v>
      </c>
      <c r="N15" s="154">
        <f t="shared" si="0"/>
        <v>12096.000000000002</v>
      </c>
      <c r="O15" s="765"/>
      <c r="P15" s="10">
        <v>0.1</v>
      </c>
      <c r="Q15" s="10">
        <v>0.4</v>
      </c>
      <c r="R15" s="10">
        <v>0.1</v>
      </c>
      <c r="S15" s="10">
        <v>0.4</v>
      </c>
      <c r="T15" s="11"/>
      <c r="U15" s="324" t="s">
        <v>514</v>
      </c>
      <c r="V15" s="774"/>
    </row>
    <row r="16" spans="2:22" x14ac:dyDescent="0.25">
      <c r="B16" s="150">
        <v>4</v>
      </c>
      <c r="C16" s="7">
        <v>21101</v>
      </c>
      <c r="D16" s="472" t="s">
        <v>220</v>
      </c>
      <c r="E16" s="318" t="s">
        <v>489</v>
      </c>
      <c r="F16" s="319" t="s">
        <v>182</v>
      </c>
      <c r="G16" s="5">
        <v>9</v>
      </c>
      <c r="H16" s="7" t="s">
        <v>181</v>
      </c>
      <c r="I16" s="5">
        <v>287</v>
      </c>
      <c r="J16" s="791"/>
      <c r="K16" s="533">
        <v>28.000000000000004</v>
      </c>
      <c r="L16" s="7" t="s">
        <v>31</v>
      </c>
      <c r="M16" s="132">
        <v>110</v>
      </c>
      <c r="N16" s="154">
        <f t="shared" si="0"/>
        <v>3080.0000000000005</v>
      </c>
      <c r="O16" s="765"/>
      <c r="P16" s="10">
        <v>0.1</v>
      </c>
      <c r="Q16" s="10">
        <v>0.4</v>
      </c>
      <c r="R16" s="10">
        <v>0.1</v>
      </c>
      <c r="S16" s="10">
        <v>0.4</v>
      </c>
      <c r="T16" s="11"/>
      <c r="U16" s="324" t="s">
        <v>514</v>
      </c>
      <c r="V16" s="774"/>
    </row>
    <row r="17" spans="2:22" ht="22.5" x14ac:dyDescent="0.25">
      <c r="B17" s="150">
        <v>5</v>
      </c>
      <c r="C17" s="7">
        <v>21101</v>
      </c>
      <c r="D17" s="472" t="s">
        <v>221</v>
      </c>
      <c r="E17" s="318" t="s">
        <v>489</v>
      </c>
      <c r="F17" s="319" t="s">
        <v>182</v>
      </c>
      <c r="G17" s="5">
        <v>9</v>
      </c>
      <c r="H17" s="7" t="s">
        <v>181</v>
      </c>
      <c r="I17" s="5">
        <v>287</v>
      </c>
      <c r="J17" s="791"/>
      <c r="K17" s="533">
        <v>54</v>
      </c>
      <c r="L17" s="7" t="s">
        <v>31</v>
      </c>
      <c r="M17" s="132">
        <v>54</v>
      </c>
      <c r="N17" s="154">
        <f t="shared" si="0"/>
        <v>2916</v>
      </c>
      <c r="O17" s="765"/>
      <c r="P17" s="10">
        <v>0.1</v>
      </c>
      <c r="Q17" s="10">
        <v>0.4</v>
      </c>
      <c r="R17" s="10">
        <v>0.1</v>
      </c>
      <c r="S17" s="10">
        <v>0.4</v>
      </c>
      <c r="T17" s="11"/>
      <c r="U17" s="324" t="s">
        <v>514</v>
      </c>
      <c r="V17" s="774"/>
    </row>
    <row r="18" spans="2:22" x14ac:dyDescent="0.25">
      <c r="B18" s="150">
        <v>6</v>
      </c>
      <c r="C18" s="7">
        <v>21101</v>
      </c>
      <c r="D18" s="472" t="s">
        <v>222</v>
      </c>
      <c r="E18" s="318" t="s">
        <v>489</v>
      </c>
      <c r="F18" s="319" t="s">
        <v>182</v>
      </c>
      <c r="G18" s="5">
        <v>9</v>
      </c>
      <c r="H18" s="7" t="s">
        <v>181</v>
      </c>
      <c r="I18" s="5">
        <v>287</v>
      </c>
      <c r="J18" s="791"/>
      <c r="K18" s="533">
        <v>56.000000000000007</v>
      </c>
      <c r="L18" s="7" t="s">
        <v>31</v>
      </c>
      <c r="M18" s="132">
        <v>54</v>
      </c>
      <c r="N18" s="154">
        <f t="shared" si="0"/>
        <v>3024.0000000000005</v>
      </c>
      <c r="O18" s="765"/>
      <c r="P18" s="10">
        <v>0.1</v>
      </c>
      <c r="Q18" s="10">
        <v>0.4</v>
      </c>
      <c r="R18" s="10">
        <v>0.1</v>
      </c>
      <c r="S18" s="10">
        <v>0.4</v>
      </c>
      <c r="T18" s="11"/>
      <c r="U18" s="324" t="s">
        <v>514</v>
      </c>
      <c r="V18" s="774"/>
    </row>
    <row r="19" spans="2:22" x14ac:dyDescent="0.25">
      <c r="B19" s="150">
        <v>7</v>
      </c>
      <c r="C19" s="7">
        <v>21101</v>
      </c>
      <c r="D19" s="473" t="s">
        <v>223</v>
      </c>
      <c r="E19" s="318" t="s">
        <v>489</v>
      </c>
      <c r="F19" s="319" t="s">
        <v>182</v>
      </c>
      <c r="G19" s="5">
        <v>9</v>
      </c>
      <c r="H19" s="7" t="s">
        <v>181</v>
      </c>
      <c r="I19" s="5">
        <v>287</v>
      </c>
      <c r="J19" s="791"/>
      <c r="K19" s="533">
        <v>56.000000000000007</v>
      </c>
      <c r="L19" s="7" t="s">
        <v>31</v>
      </c>
      <c r="M19" s="132">
        <v>62</v>
      </c>
      <c r="N19" s="154">
        <f t="shared" si="0"/>
        <v>3472.0000000000005</v>
      </c>
      <c r="O19" s="765"/>
      <c r="P19" s="10">
        <v>0.1</v>
      </c>
      <c r="Q19" s="10">
        <v>0.4</v>
      </c>
      <c r="R19" s="10">
        <v>0.1</v>
      </c>
      <c r="S19" s="10">
        <v>0.4</v>
      </c>
      <c r="T19" s="11"/>
      <c r="U19" s="324" t="s">
        <v>514</v>
      </c>
      <c r="V19" s="774"/>
    </row>
    <row r="20" spans="2:22" x14ac:dyDescent="0.25">
      <c r="B20" s="150">
        <v>8</v>
      </c>
      <c r="C20" s="7">
        <v>21101</v>
      </c>
      <c r="D20" s="472" t="s">
        <v>224</v>
      </c>
      <c r="E20" s="318" t="s">
        <v>489</v>
      </c>
      <c r="F20" s="319" t="s">
        <v>182</v>
      </c>
      <c r="G20" s="5">
        <v>9</v>
      </c>
      <c r="H20" s="7" t="s">
        <v>181</v>
      </c>
      <c r="I20" s="5">
        <v>287</v>
      </c>
      <c r="J20" s="791"/>
      <c r="K20" s="533">
        <v>56.000000000000007</v>
      </c>
      <c r="L20" s="7" t="s">
        <v>31</v>
      </c>
      <c r="M20" s="132">
        <v>72</v>
      </c>
      <c r="N20" s="154">
        <f t="shared" si="0"/>
        <v>4032.0000000000005</v>
      </c>
      <c r="O20" s="765"/>
      <c r="P20" s="10">
        <v>0.1</v>
      </c>
      <c r="Q20" s="10">
        <v>0.4</v>
      </c>
      <c r="R20" s="10">
        <v>0.1</v>
      </c>
      <c r="S20" s="10">
        <v>0.4</v>
      </c>
      <c r="T20" s="11"/>
      <c r="U20" s="324" t="s">
        <v>514</v>
      </c>
      <c r="V20" s="774"/>
    </row>
    <row r="21" spans="2:22" x14ac:dyDescent="0.25">
      <c r="B21" s="150">
        <v>9</v>
      </c>
      <c r="C21" s="7">
        <v>21101</v>
      </c>
      <c r="D21" s="472" t="s">
        <v>225</v>
      </c>
      <c r="E21" s="318" t="s">
        <v>489</v>
      </c>
      <c r="F21" s="319" t="s">
        <v>182</v>
      </c>
      <c r="G21" s="5">
        <v>9</v>
      </c>
      <c r="H21" s="7" t="s">
        <v>181</v>
      </c>
      <c r="I21" s="5">
        <v>287</v>
      </c>
      <c r="J21" s="791"/>
      <c r="K21" s="533">
        <v>45</v>
      </c>
      <c r="L21" s="7" t="s">
        <v>31</v>
      </c>
      <c r="M21" s="132">
        <v>92</v>
      </c>
      <c r="N21" s="154">
        <f t="shared" si="0"/>
        <v>4140</v>
      </c>
      <c r="O21" s="765"/>
      <c r="P21" s="10">
        <v>0.1</v>
      </c>
      <c r="Q21" s="10">
        <v>0.4</v>
      </c>
      <c r="R21" s="10">
        <v>0.1</v>
      </c>
      <c r="S21" s="10">
        <v>0.4</v>
      </c>
      <c r="T21" s="11"/>
      <c r="U21" s="324" t="s">
        <v>514</v>
      </c>
      <c r="V21" s="774"/>
    </row>
    <row r="22" spans="2:22" x14ac:dyDescent="0.25">
      <c r="B22" s="150">
        <v>10</v>
      </c>
      <c r="C22" s="7">
        <v>21101</v>
      </c>
      <c r="D22" s="472" t="s">
        <v>226</v>
      </c>
      <c r="E22" s="318" t="s">
        <v>489</v>
      </c>
      <c r="F22" s="319" t="s">
        <v>182</v>
      </c>
      <c r="G22" s="5">
        <v>9</v>
      </c>
      <c r="H22" s="7" t="s">
        <v>181</v>
      </c>
      <c r="I22" s="5">
        <v>287</v>
      </c>
      <c r="J22" s="791"/>
      <c r="K22" s="533">
        <v>20</v>
      </c>
      <c r="L22" s="7" t="s">
        <v>31</v>
      </c>
      <c r="M22" s="132">
        <v>140</v>
      </c>
      <c r="N22" s="154">
        <f t="shared" si="0"/>
        <v>2800</v>
      </c>
      <c r="O22" s="765"/>
      <c r="P22" s="10">
        <v>0.1</v>
      </c>
      <c r="Q22" s="10">
        <v>0.4</v>
      </c>
      <c r="R22" s="10">
        <v>0.1</v>
      </c>
      <c r="S22" s="10">
        <v>0.4</v>
      </c>
      <c r="T22" s="11"/>
      <c r="U22" s="324" t="s">
        <v>514</v>
      </c>
      <c r="V22" s="774"/>
    </row>
    <row r="23" spans="2:22" x14ac:dyDescent="0.25">
      <c r="B23" s="150">
        <v>11</v>
      </c>
      <c r="C23" s="7">
        <v>21101</v>
      </c>
      <c r="D23" s="472" t="s">
        <v>227</v>
      </c>
      <c r="E23" s="318" t="s">
        <v>489</v>
      </c>
      <c r="F23" s="319" t="s">
        <v>182</v>
      </c>
      <c r="G23" s="5">
        <v>9</v>
      </c>
      <c r="H23" s="7" t="s">
        <v>181</v>
      </c>
      <c r="I23" s="5">
        <v>287</v>
      </c>
      <c r="J23" s="791"/>
      <c r="K23" s="533">
        <v>196.00000000000003</v>
      </c>
      <c r="L23" s="7" t="s">
        <v>31</v>
      </c>
      <c r="M23" s="132">
        <v>39</v>
      </c>
      <c r="N23" s="154">
        <f t="shared" si="0"/>
        <v>7644.0000000000009</v>
      </c>
      <c r="O23" s="765"/>
      <c r="P23" s="10">
        <v>0.1</v>
      </c>
      <c r="Q23" s="10">
        <v>0.4</v>
      </c>
      <c r="R23" s="10">
        <v>0.1</v>
      </c>
      <c r="S23" s="10">
        <v>0.4</v>
      </c>
      <c r="T23" s="11"/>
      <c r="U23" s="324" t="s">
        <v>514</v>
      </c>
      <c r="V23" s="774"/>
    </row>
    <row r="24" spans="2:22" x14ac:dyDescent="0.25">
      <c r="B24" s="150">
        <v>12</v>
      </c>
      <c r="C24" s="7">
        <v>21101</v>
      </c>
      <c r="D24" s="472" t="s">
        <v>228</v>
      </c>
      <c r="E24" s="318" t="s">
        <v>489</v>
      </c>
      <c r="F24" s="319" t="s">
        <v>182</v>
      </c>
      <c r="G24" s="5">
        <v>9</v>
      </c>
      <c r="H24" s="7" t="s">
        <v>181</v>
      </c>
      <c r="I24" s="5">
        <v>287</v>
      </c>
      <c r="J24" s="791"/>
      <c r="K24" s="533">
        <v>22</v>
      </c>
      <c r="L24" s="7" t="s">
        <v>31</v>
      </c>
      <c r="M24" s="132">
        <v>45</v>
      </c>
      <c r="N24" s="154">
        <f t="shared" si="0"/>
        <v>990</v>
      </c>
      <c r="O24" s="765"/>
      <c r="P24" s="10">
        <v>0.1</v>
      </c>
      <c r="Q24" s="10">
        <v>0.4</v>
      </c>
      <c r="R24" s="10">
        <v>0.1</v>
      </c>
      <c r="S24" s="10">
        <v>0.4</v>
      </c>
      <c r="T24" s="11"/>
      <c r="U24" s="324" t="s">
        <v>514</v>
      </c>
      <c r="V24" s="774"/>
    </row>
    <row r="25" spans="2:22" x14ac:dyDescent="0.25">
      <c r="B25" s="150">
        <v>13</v>
      </c>
      <c r="C25" s="7">
        <v>21101</v>
      </c>
      <c r="D25" s="472" t="s">
        <v>229</v>
      </c>
      <c r="E25" s="318" t="s">
        <v>489</v>
      </c>
      <c r="F25" s="319" t="s">
        <v>182</v>
      </c>
      <c r="G25" s="5">
        <v>9</v>
      </c>
      <c r="H25" s="7" t="s">
        <v>181</v>
      </c>
      <c r="I25" s="5">
        <v>287</v>
      </c>
      <c r="J25" s="791"/>
      <c r="K25" s="533">
        <v>196.00000000000003</v>
      </c>
      <c r="L25" s="7" t="s">
        <v>31</v>
      </c>
      <c r="M25" s="132">
        <v>13.5</v>
      </c>
      <c r="N25" s="154">
        <f t="shared" si="0"/>
        <v>2646.0000000000005</v>
      </c>
      <c r="O25" s="765"/>
      <c r="P25" s="10">
        <v>0.1</v>
      </c>
      <c r="Q25" s="10">
        <v>0.4</v>
      </c>
      <c r="R25" s="10">
        <v>0.1</v>
      </c>
      <c r="S25" s="10">
        <v>0.4</v>
      </c>
      <c r="T25" s="11"/>
      <c r="U25" s="324" t="s">
        <v>514</v>
      </c>
      <c r="V25" s="774"/>
    </row>
    <row r="26" spans="2:22" x14ac:dyDescent="0.25">
      <c r="B26" s="150">
        <v>14</v>
      </c>
      <c r="C26" s="7">
        <v>21101</v>
      </c>
      <c r="D26" s="472" t="s">
        <v>230</v>
      </c>
      <c r="E26" s="318" t="s">
        <v>489</v>
      </c>
      <c r="F26" s="319" t="s">
        <v>182</v>
      </c>
      <c r="G26" s="5">
        <v>9</v>
      </c>
      <c r="H26" s="7" t="s">
        <v>181</v>
      </c>
      <c r="I26" s="5">
        <v>287</v>
      </c>
      <c r="J26" s="791"/>
      <c r="K26" s="533">
        <v>196.00000000000003</v>
      </c>
      <c r="L26" s="7" t="s">
        <v>31</v>
      </c>
      <c r="M26" s="132">
        <v>59.5</v>
      </c>
      <c r="N26" s="154">
        <f t="shared" si="0"/>
        <v>11662.000000000002</v>
      </c>
      <c r="O26" s="765"/>
      <c r="P26" s="10">
        <v>0.1</v>
      </c>
      <c r="Q26" s="10">
        <v>0.4</v>
      </c>
      <c r="R26" s="10">
        <v>0.1</v>
      </c>
      <c r="S26" s="10">
        <v>0.4</v>
      </c>
      <c r="T26" s="11"/>
      <c r="U26" s="324" t="s">
        <v>514</v>
      </c>
      <c r="V26" s="774"/>
    </row>
    <row r="27" spans="2:22" x14ac:dyDescent="0.25">
      <c r="B27" s="150">
        <v>15</v>
      </c>
      <c r="C27" s="7">
        <v>21101</v>
      </c>
      <c r="D27" s="472" t="s">
        <v>231</v>
      </c>
      <c r="E27" s="318" t="s">
        <v>489</v>
      </c>
      <c r="F27" s="319" t="s">
        <v>182</v>
      </c>
      <c r="G27" s="5">
        <v>9</v>
      </c>
      <c r="H27" s="7" t="s">
        <v>181</v>
      </c>
      <c r="I27" s="5">
        <v>287</v>
      </c>
      <c r="J27" s="791"/>
      <c r="K27" s="533">
        <v>168.00000000000003</v>
      </c>
      <c r="L27" s="7" t="s">
        <v>31</v>
      </c>
      <c r="M27" s="132">
        <v>59.5</v>
      </c>
      <c r="N27" s="154">
        <f t="shared" si="0"/>
        <v>9996.0000000000018</v>
      </c>
      <c r="O27" s="765"/>
      <c r="P27" s="10">
        <v>0.1</v>
      </c>
      <c r="Q27" s="10">
        <v>0.4</v>
      </c>
      <c r="R27" s="10">
        <v>0.1</v>
      </c>
      <c r="S27" s="10">
        <v>0.4</v>
      </c>
      <c r="T27" s="11"/>
      <c r="U27" s="324" t="s">
        <v>514</v>
      </c>
      <c r="V27" s="774"/>
    </row>
    <row r="28" spans="2:22" x14ac:dyDescent="0.25">
      <c r="B28" s="150">
        <v>16</v>
      </c>
      <c r="C28" s="7">
        <v>21101</v>
      </c>
      <c r="D28" s="472" t="s">
        <v>232</v>
      </c>
      <c r="E28" s="318" t="s">
        <v>489</v>
      </c>
      <c r="F28" s="319" t="s">
        <v>182</v>
      </c>
      <c r="G28" s="5">
        <v>9</v>
      </c>
      <c r="H28" s="7" t="s">
        <v>181</v>
      </c>
      <c r="I28" s="5">
        <v>287</v>
      </c>
      <c r="J28" s="791"/>
      <c r="K28" s="533">
        <v>336.00000000000006</v>
      </c>
      <c r="L28" s="7" t="s">
        <v>27</v>
      </c>
      <c r="M28" s="132">
        <v>8</v>
      </c>
      <c r="N28" s="154">
        <f t="shared" si="0"/>
        <v>2688.0000000000005</v>
      </c>
      <c r="O28" s="765"/>
      <c r="P28" s="10">
        <v>0.1</v>
      </c>
      <c r="Q28" s="10">
        <v>0.4</v>
      </c>
      <c r="R28" s="10">
        <v>0.1</v>
      </c>
      <c r="S28" s="10">
        <v>0.4</v>
      </c>
      <c r="T28" s="11"/>
      <c r="U28" s="324" t="s">
        <v>514</v>
      </c>
      <c r="V28" s="774"/>
    </row>
    <row r="29" spans="2:22" x14ac:dyDescent="0.25">
      <c r="B29" s="150">
        <v>17</v>
      </c>
      <c r="C29" s="7">
        <v>21101</v>
      </c>
      <c r="D29" s="472" t="s">
        <v>233</v>
      </c>
      <c r="E29" s="318" t="s">
        <v>489</v>
      </c>
      <c r="F29" s="319" t="s">
        <v>182</v>
      </c>
      <c r="G29" s="5">
        <v>9</v>
      </c>
      <c r="H29" s="7" t="s">
        <v>181</v>
      </c>
      <c r="I29" s="5">
        <v>287</v>
      </c>
      <c r="J29" s="791"/>
      <c r="K29" s="533">
        <v>280</v>
      </c>
      <c r="L29" s="7" t="s">
        <v>27</v>
      </c>
      <c r="M29" s="132">
        <v>18.3</v>
      </c>
      <c r="N29" s="154">
        <f t="shared" si="0"/>
        <v>5124</v>
      </c>
      <c r="O29" s="765"/>
      <c r="P29" s="10">
        <v>0.1</v>
      </c>
      <c r="Q29" s="10">
        <v>0.4</v>
      </c>
      <c r="R29" s="10">
        <v>0.1</v>
      </c>
      <c r="S29" s="10">
        <v>0.4</v>
      </c>
      <c r="T29" s="11"/>
      <c r="U29" s="324" t="s">
        <v>514</v>
      </c>
      <c r="V29" s="774"/>
    </row>
    <row r="30" spans="2:22" ht="22.5" x14ac:dyDescent="0.25">
      <c r="B30" s="150">
        <v>18</v>
      </c>
      <c r="C30" s="7">
        <v>21101</v>
      </c>
      <c r="D30" s="472" t="s">
        <v>234</v>
      </c>
      <c r="E30" s="318" t="s">
        <v>489</v>
      </c>
      <c r="F30" s="319" t="s">
        <v>182</v>
      </c>
      <c r="G30" s="5">
        <v>9</v>
      </c>
      <c r="H30" s="7" t="s">
        <v>181</v>
      </c>
      <c r="I30" s="5">
        <v>287</v>
      </c>
      <c r="J30" s="791"/>
      <c r="K30" s="533">
        <v>15</v>
      </c>
      <c r="L30" s="7" t="s">
        <v>31</v>
      </c>
      <c r="M30" s="132">
        <v>36.5</v>
      </c>
      <c r="N30" s="154">
        <f t="shared" si="0"/>
        <v>547.5</v>
      </c>
      <c r="O30" s="765"/>
      <c r="P30" s="10">
        <v>0.1</v>
      </c>
      <c r="Q30" s="10">
        <v>0.4</v>
      </c>
      <c r="R30" s="10">
        <v>0.1</v>
      </c>
      <c r="S30" s="10">
        <v>0.4</v>
      </c>
      <c r="T30" s="11"/>
      <c r="U30" s="324" t="s">
        <v>514</v>
      </c>
      <c r="V30" s="774"/>
    </row>
    <row r="31" spans="2:22" x14ac:dyDescent="0.25">
      <c r="B31" s="150">
        <v>19</v>
      </c>
      <c r="C31" s="7">
        <v>21101</v>
      </c>
      <c r="D31" s="472" t="s">
        <v>32</v>
      </c>
      <c r="E31" s="318" t="s">
        <v>489</v>
      </c>
      <c r="F31" s="319" t="s">
        <v>182</v>
      </c>
      <c r="G31" s="5">
        <v>9</v>
      </c>
      <c r="H31" s="7" t="s">
        <v>181</v>
      </c>
      <c r="I31" s="5">
        <v>287</v>
      </c>
      <c r="J31" s="791"/>
      <c r="K31" s="533">
        <v>224.00000000000003</v>
      </c>
      <c r="L31" s="7" t="s">
        <v>27</v>
      </c>
      <c r="M31" s="132">
        <v>29.6</v>
      </c>
      <c r="N31" s="154">
        <f t="shared" si="0"/>
        <v>6630.4000000000015</v>
      </c>
      <c r="O31" s="765"/>
      <c r="P31" s="10">
        <v>0.1</v>
      </c>
      <c r="Q31" s="10">
        <v>0.4</v>
      </c>
      <c r="R31" s="10">
        <v>0.1</v>
      </c>
      <c r="S31" s="10">
        <v>0.4</v>
      </c>
      <c r="T31" s="11"/>
      <c r="U31" s="324" t="s">
        <v>514</v>
      </c>
      <c r="V31" s="774"/>
    </row>
    <row r="32" spans="2:22" x14ac:dyDescent="0.25">
      <c r="B32" s="150">
        <v>20</v>
      </c>
      <c r="C32" s="7">
        <v>21101</v>
      </c>
      <c r="D32" s="472" t="s">
        <v>33</v>
      </c>
      <c r="E32" s="318" t="s">
        <v>489</v>
      </c>
      <c r="F32" s="319" t="s">
        <v>182</v>
      </c>
      <c r="G32" s="5">
        <v>9</v>
      </c>
      <c r="H32" s="7" t="s">
        <v>181</v>
      </c>
      <c r="I32" s="5">
        <v>287</v>
      </c>
      <c r="J32" s="791"/>
      <c r="K32" s="533">
        <v>168.00000000000003</v>
      </c>
      <c r="L32" s="7" t="s">
        <v>27</v>
      </c>
      <c r="M32" s="132">
        <v>32</v>
      </c>
      <c r="N32" s="154">
        <f t="shared" si="0"/>
        <v>5376.0000000000009</v>
      </c>
      <c r="O32" s="765"/>
      <c r="P32" s="10">
        <v>0.1</v>
      </c>
      <c r="Q32" s="10">
        <v>0.4</v>
      </c>
      <c r="R32" s="10">
        <v>0.1</v>
      </c>
      <c r="S32" s="10">
        <v>0.4</v>
      </c>
      <c r="T32" s="11"/>
      <c r="U32" s="324" t="s">
        <v>514</v>
      </c>
      <c r="V32" s="774"/>
    </row>
    <row r="33" spans="2:22" x14ac:dyDescent="0.25">
      <c r="B33" s="150">
        <v>21</v>
      </c>
      <c r="C33" s="7">
        <v>21101</v>
      </c>
      <c r="D33" s="472" t="s">
        <v>235</v>
      </c>
      <c r="E33" s="318" t="s">
        <v>489</v>
      </c>
      <c r="F33" s="319" t="s">
        <v>182</v>
      </c>
      <c r="G33" s="5">
        <v>9</v>
      </c>
      <c r="H33" s="7" t="s">
        <v>181</v>
      </c>
      <c r="I33" s="5">
        <v>287</v>
      </c>
      <c r="J33" s="791"/>
      <c r="K33" s="533">
        <v>168.00000000000003</v>
      </c>
      <c r="L33" s="7" t="s">
        <v>27</v>
      </c>
      <c r="M33" s="132">
        <v>7</v>
      </c>
      <c r="N33" s="154">
        <f t="shared" si="0"/>
        <v>1176.0000000000002</v>
      </c>
      <c r="O33" s="765"/>
      <c r="P33" s="10">
        <v>0.1</v>
      </c>
      <c r="Q33" s="10">
        <v>0.4</v>
      </c>
      <c r="R33" s="10">
        <v>0.1</v>
      </c>
      <c r="S33" s="10">
        <v>0.4</v>
      </c>
      <c r="T33" s="11"/>
      <c r="U33" s="324" t="s">
        <v>514</v>
      </c>
      <c r="V33" s="774"/>
    </row>
    <row r="34" spans="2:22" x14ac:dyDescent="0.25">
      <c r="B34" s="150">
        <v>22</v>
      </c>
      <c r="C34" s="7">
        <v>21101</v>
      </c>
      <c r="D34" s="472" t="s">
        <v>236</v>
      </c>
      <c r="E34" s="318" t="s">
        <v>489</v>
      </c>
      <c r="F34" s="319" t="s">
        <v>182</v>
      </c>
      <c r="G34" s="5">
        <v>9</v>
      </c>
      <c r="H34" s="7" t="s">
        <v>181</v>
      </c>
      <c r="I34" s="5">
        <v>287</v>
      </c>
      <c r="J34" s="791"/>
      <c r="K34" s="533">
        <v>140</v>
      </c>
      <c r="L34" s="7" t="s">
        <v>31</v>
      </c>
      <c r="M34" s="132">
        <v>17</v>
      </c>
      <c r="N34" s="154">
        <f t="shared" si="0"/>
        <v>2380</v>
      </c>
      <c r="O34" s="765"/>
      <c r="P34" s="10">
        <v>0.1</v>
      </c>
      <c r="Q34" s="10">
        <v>0.4</v>
      </c>
      <c r="R34" s="10">
        <v>0.1</v>
      </c>
      <c r="S34" s="10">
        <v>0.4</v>
      </c>
      <c r="T34" s="11"/>
      <c r="U34" s="324" t="s">
        <v>514</v>
      </c>
      <c r="V34" s="774"/>
    </row>
    <row r="35" spans="2:22" x14ac:dyDescent="0.25">
      <c r="B35" s="150">
        <v>23</v>
      </c>
      <c r="C35" s="7">
        <v>21101</v>
      </c>
      <c r="D35" s="472" t="s">
        <v>237</v>
      </c>
      <c r="E35" s="318" t="s">
        <v>489</v>
      </c>
      <c r="F35" s="319" t="s">
        <v>182</v>
      </c>
      <c r="G35" s="5">
        <v>9</v>
      </c>
      <c r="H35" s="7" t="s">
        <v>181</v>
      </c>
      <c r="I35" s="5">
        <v>287</v>
      </c>
      <c r="J35" s="791"/>
      <c r="K35" s="533">
        <v>56.000000000000007</v>
      </c>
      <c r="L35" s="7" t="s">
        <v>31</v>
      </c>
      <c r="M35" s="132">
        <v>19.5</v>
      </c>
      <c r="N35" s="154">
        <f t="shared" si="0"/>
        <v>1092.0000000000002</v>
      </c>
      <c r="O35" s="765"/>
      <c r="P35" s="10">
        <v>0.1</v>
      </c>
      <c r="Q35" s="10">
        <v>0.4</v>
      </c>
      <c r="R35" s="10">
        <v>0.1</v>
      </c>
      <c r="S35" s="10">
        <v>0.4</v>
      </c>
      <c r="T35" s="11"/>
      <c r="U35" s="324" t="s">
        <v>514</v>
      </c>
      <c r="V35" s="774"/>
    </row>
    <row r="36" spans="2:22" x14ac:dyDescent="0.25">
      <c r="B36" s="150">
        <v>24</v>
      </c>
      <c r="C36" s="7">
        <v>21101</v>
      </c>
      <c r="D36" s="472" t="s">
        <v>238</v>
      </c>
      <c r="E36" s="318" t="s">
        <v>489</v>
      </c>
      <c r="F36" s="319" t="s">
        <v>182</v>
      </c>
      <c r="G36" s="5">
        <v>9</v>
      </c>
      <c r="H36" s="7" t="s">
        <v>181</v>
      </c>
      <c r="I36" s="5">
        <v>287</v>
      </c>
      <c r="J36" s="791"/>
      <c r="K36" s="533">
        <v>112.00000000000001</v>
      </c>
      <c r="L36" s="7" t="s">
        <v>31</v>
      </c>
      <c r="M36" s="132">
        <v>10</v>
      </c>
      <c r="N36" s="154">
        <f t="shared" si="0"/>
        <v>1120.0000000000002</v>
      </c>
      <c r="O36" s="765"/>
      <c r="P36" s="10">
        <v>0.1</v>
      </c>
      <c r="Q36" s="10">
        <v>0.4</v>
      </c>
      <c r="R36" s="10">
        <v>0.1</v>
      </c>
      <c r="S36" s="10">
        <v>0.4</v>
      </c>
      <c r="T36" s="11"/>
      <c r="U36" s="324" t="s">
        <v>514</v>
      </c>
      <c r="V36" s="774"/>
    </row>
    <row r="37" spans="2:22" ht="22.5" x14ac:dyDescent="0.25">
      <c r="B37" s="150">
        <v>25</v>
      </c>
      <c r="C37" s="7">
        <v>21101</v>
      </c>
      <c r="D37" s="472" t="s">
        <v>239</v>
      </c>
      <c r="E37" s="318" t="s">
        <v>489</v>
      </c>
      <c r="F37" s="319" t="s">
        <v>182</v>
      </c>
      <c r="G37" s="5">
        <v>9</v>
      </c>
      <c r="H37" s="7" t="s">
        <v>181</v>
      </c>
      <c r="I37" s="5">
        <v>287</v>
      </c>
      <c r="J37" s="791"/>
      <c r="K37" s="533">
        <v>28.000000000000004</v>
      </c>
      <c r="L37" s="7" t="s">
        <v>31</v>
      </c>
      <c r="M37" s="132">
        <v>113</v>
      </c>
      <c r="N37" s="154">
        <f t="shared" si="0"/>
        <v>3164.0000000000005</v>
      </c>
      <c r="O37" s="765"/>
      <c r="P37" s="10">
        <v>0.1</v>
      </c>
      <c r="Q37" s="10">
        <v>0.4</v>
      </c>
      <c r="R37" s="10">
        <v>0.1</v>
      </c>
      <c r="S37" s="10">
        <v>0.4</v>
      </c>
      <c r="T37" s="11"/>
      <c r="U37" s="324" t="s">
        <v>514</v>
      </c>
      <c r="V37" s="774"/>
    </row>
    <row r="38" spans="2:22" x14ac:dyDescent="0.25">
      <c r="B38" s="150">
        <v>26</v>
      </c>
      <c r="C38" s="7">
        <v>21101</v>
      </c>
      <c r="D38" s="472" t="s">
        <v>240</v>
      </c>
      <c r="E38" s="318" t="s">
        <v>489</v>
      </c>
      <c r="F38" s="319" t="s">
        <v>182</v>
      </c>
      <c r="G38" s="5">
        <v>9</v>
      </c>
      <c r="H38" s="7" t="s">
        <v>181</v>
      </c>
      <c r="I38" s="5">
        <v>287</v>
      </c>
      <c r="J38" s="791"/>
      <c r="K38" s="533">
        <v>28.000000000000004</v>
      </c>
      <c r="L38" s="7" t="s">
        <v>31</v>
      </c>
      <c r="M38" s="132">
        <v>35</v>
      </c>
      <c r="N38" s="154">
        <f t="shared" si="0"/>
        <v>980.00000000000011</v>
      </c>
      <c r="O38" s="765"/>
      <c r="P38" s="10">
        <v>0.1</v>
      </c>
      <c r="Q38" s="10">
        <v>0.4</v>
      </c>
      <c r="R38" s="10">
        <v>0.1</v>
      </c>
      <c r="S38" s="10">
        <v>0.4</v>
      </c>
      <c r="T38" s="11"/>
      <c r="U38" s="324" t="s">
        <v>514</v>
      </c>
      <c r="V38" s="774"/>
    </row>
    <row r="39" spans="2:22" x14ac:dyDescent="0.25">
      <c r="B39" s="150">
        <v>27</v>
      </c>
      <c r="C39" s="7">
        <v>21101</v>
      </c>
      <c r="D39" s="472" t="s">
        <v>241</v>
      </c>
      <c r="E39" s="318" t="s">
        <v>489</v>
      </c>
      <c r="F39" s="319" t="s">
        <v>182</v>
      </c>
      <c r="G39" s="5">
        <v>9</v>
      </c>
      <c r="H39" s="7" t="s">
        <v>181</v>
      </c>
      <c r="I39" s="5">
        <v>287</v>
      </c>
      <c r="J39" s="791"/>
      <c r="K39" s="533">
        <v>28.000000000000004</v>
      </c>
      <c r="L39" s="7" t="s">
        <v>31</v>
      </c>
      <c r="M39" s="132">
        <v>35</v>
      </c>
      <c r="N39" s="154">
        <f t="shared" si="0"/>
        <v>980.00000000000011</v>
      </c>
      <c r="O39" s="765"/>
      <c r="P39" s="10">
        <v>0.1</v>
      </c>
      <c r="Q39" s="10">
        <v>0.4</v>
      </c>
      <c r="R39" s="10">
        <v>0.1</v>
      </c>
      <c r="S39" s="10">
        <v>0.4</v>
      </c>
      <c r="T39" s="11"/>
      <c r="U39" s="324" t="s">
        <v>514</v>
      </c>
      <c r="V39" s="774"/>
    </row>
    <row r="40" spans="2:22" x14ac:dyDescent="0.25">
      <c r="B40" s="150">
        <v>28</v>
      </c>
      <c r="C40" s="7">
        <v>21101</v>
      </c>
      <c r="D40" s="472" t="s">
        <v>242</v>
      </c>
      <c r="E40" s="318" t="s">
        <v>489</v>
      </c>
      <c r="F40" s="319" t="s">
        <v>182</v>
      </c>
      <c r="G40" s="5">
        <v>9</v>
      </c>
      <c r="H40" s="7" t="s">
        <v>181</v>
      </c>
      <c r="I40" s="5">
        <v>287</v>
      </c>
      <c r="J40" s="791"/>
      <c r="K40" s="533">
        <v>1910</v>
      </c>
      <c r="L40" s="7" t="s">
        <v>31</v>
      </c>
      <c r="M40" s="132">
        <v>3</v>
      </c>
      <c r="N40" s="154">
        <f t="shared" si="0"/>
        <v>5730</v>
      </c>
      <c r="O40" s="765"/>
      <c r="P40" s="10">
        <v>0.1</v>
      </c>
      <c r="Q40" s="10">
        <v>0.4</v>
      </c>
      <c r="R40" s="10">
        <v>0.1</v>
      </c>
      <c r="S40" s="10">
        <v>0.4</v>
      </c>
      <c r="T40" s="11"/>
      <c r="U40" s="324" t="s">
        <v>514</v>
      </c>
      <c r="V40" s="774"/>
    </row>
    <row r="41" spans="2:22" x14ac:dyDescent="0.25">
      <c r="B41" s="150">
        <v>29</v>
      </c>
      <c r="C41" s="7">
        <v>21101</v>
      </c>
      <c r="D41" s="472" t="s">
        <v>243</v>
      </c>
      <c r="E41" s="318" t="s">
        <v>489</v>
      </c>
      <c r="F41" s="319" t="s">
        <v>182</v>
      </c>
      <c r="G41" s="5">
        <v>9</v>
      </c>
      <c r="H41" s="7" t="s">
        <v>181</v>
      </c>
      <c r="I41" s="5">
        <v>287</v>
      </c>
      <c r="J41" s="791"/>
      <c r="K41" s="533">
        <v>510</v>
      </c>
      <c r="L41" s="7" t="s">
        <v>31</v>
      </c>
      <c r="M41" s="132">
        <v>3.5</v>
      </c>
      <c r="N41" s="154">
        <f t="shared" si="0"/>
        <v>1785</v>
      </c>
      <c r="O41" s="765"/>
      <c r="P41" s="10">
        <v>0.1</v>
      </c>
      <c r="Q41" s="10">
        <v>0.4</v>
      </c>
      <c r="R41" s="10">
        <v>0.1</v>
      </c>
      <c r="S41" s="10">
        <v>0.4</v>
      </c>
      <c r="T41" s="11"/>
      <c r="U41" s="324" t="s">
        <v>514</v>
      </c>
      <c r="V41" s="774"/>
    </row>
    <row r="42" spans="2:22" x14ac:dyDescent="0.25">
      <c r="B42" s="15">
        <v>30</v>
      </c>
      <c r="C42" s="16">
        <v>21101</v>
      </c>
      <c r="D42" s="473" t="s">
        <v>244</v>
      </c>
      <c r="E42" s="318" t="s">
        <v>489</v>
      </c>
      <c r="F42" s="319" t="s">
        <v>182</v>
      </c>
      <c r="G42" s="5">
        <v>9</v>
      </c>
      <c r="H42" s="7" t="s">
        <v>181</v>
      </c>
      <c r="I42" s="5">
        <v>287</v>
      </c>
      <c r="J42" s="791"/>
      <c r="K42" s="533">
        <v>84.000000000000014</v>
      </c>
      <c r="L42" s="7" t="s">
        <v>27</v>
      </c>
      <c r="M42" s="17">
        <v>24.3</v>
      </c>
      <c r="N42" s="154">
        <f t="shared" si="0"/>
        <v>2041.2000000000005</v>
      </c>
      <c r="O42" s="765"/>
      <c r="P42" s="10">
        <v>0.1</v>
      </c>
      <c r="Q42" s="10">
        <v>0.4</v>
      </c>
      <c r="R42" s="10">
        <v>0.1</v>
      </c>
      <c r="S42" s="10">
        <v>0.4</v>
      </c>
      <c r="T42" s="11"/>
      <c r="U42" s="324" t="s">
        <v>514</v>
      </c>
      <c r="V42" s="774"/>
    </row>
    <row r="43" spans="2:22" ht="15.75" thickBot="1" x14ac:dyDescent="0.3">
      <c r="B43" s="22">
        <v>31</v>
      </c>
      <c r="C43" s="23">
        <v>21101</v>
      </c>
      <c r="D43" s="474" t="s">
        <v>245</v>
      </c>
      <c r="E43" s="318" t="s">
        <v>489</v>
      </c>
      <c r="F43" s="319" t="s">
        <v>182</v>
      </c>
      <c r="G43" s="5">
        <v>9</v>
      </c>
      <c r="H43" s="7" t="s">
        <v>181</v>
      </c>
      <c r="I43" s="5">
        <v>287</v>
      </c>
      <c r="J43" s="792"/>
      <c r="K43" s="533">
        <v>28.000000000000004</v>
      </c>
      <c r="L43" s="174" t="s">
        <v>36</v>
      </c>
      <c r="M43" s="149">
        <v>37.9</v>
      </c>
      <c r="N43" s="154">
        <f t="shared" si="0"/>
        <v>1061.2</v>
      </c>
      <c r="O43" s="765"/>
      <c r="P43" s="10">
        <v>0.1</v>
      </c>
      <c r="Q43" s="10">
        <v>0.4</v>
      </c>
      <c r="R43" s="10">
        <v>0.1</v>
      </c>
      <c r="S43" s="10">
        <v>0.4</v>
      </c>
      <c r="T43" s="11"/>
      <c r="U43" s="324" t="s">
        <v>514</v>
      </c>
      <c r="V43" s="774"/>
    </row>
    <row r="44" spans="2:22" ht="15.75" thickTop="1" x14ac:dyDescent="0.25">
      <c r="B44" s="12"/>
      <c r="C44" s="12"/>
      <c r="D44" s="328"/>
      <c r="E44" s="329"/>
      <c r="F44" s="330"/>
      <c r="G44" s="12"/>
      <c r="H44" s="12"/>
      <c r="I44" s="12"/>
      <c r="J44" s="331"/>
      <c r="K44" s="332"/>
      <c r="L44" s="12"/>
      <c r="M44" s="333"/>
      <c r="N44" s="139"/>
      <c r="O44" s="334"/>
      <c r="P44" s="290"/>
      <c r="Q44" s="290"/>
      <c r="R44" s="290"/>
      <c r="S44" s="290"/>
      <c r="T44" s="13"/>
      <c r="U44" s="163"/>
      <c r="V44" s="14"/>
    </row>
    <row r="45" spans="2:22" x14ac:dyDescent="0.25">
      <c r="B45" s="12"/>
      <c r="C45" s="12"/>
      <c r="D45" s="328"/>
      <c r="E45" s="329"/>
      <c r="F45" s="330"/>
      <c r="G45" s="12"/>
      <c r="H45" s="12"/>
      <c r="I45" s="12"/>
      <c r="J45" s="331"/>
      <c r="K45" s="332"/>
      <c r="L45" s="12"/>
      <c r="M45" s="333"/>
      <c r="N45" s="139">
        <f>SUM(N13:N44)</f>
        <v>112107.62</v>
      </c>
      <c r="O45" s="334"/>
      <c r="P45" s="290"/>
      <c r="Q45" s="290"/>
      <c r="R45" s="290"/>
      <c r="S45" s="290"/>
      <c r="T45" s="13"/>
      <c r="U45" s="163"/>
      <c r="V45" s="14"/>
    </row>
    <row r="46" spans="2:22" x14ac:dyDescent="0.25">
      <c r="B46" s="12"/>
      <c r="C46" s="12"/>
      <c r="D46" s="328"/>
      <c r="E46" s="329"/>
      <c r="F46" s="330"/>
      <c r="G46" s="12"/>
      <c r="H46" s="12"/>
      <c r="I46" s="12"/>
      <c r="J46" s="331"/>
      <c r="K46" s="332"/>
      <c r="L46" s="12"/>
      <c r="M46" s="333"/>
      <c r="N46" s="139"/>
      <c r="O46" s="334"/>
      <c r="P46" s="290"/>
      <c r="Q46" s="290"/>
      <c r="R46" s="290"/>
      <c r="S46" s="290"/>
      <c r="T46" s="13"/>
      <c r="U46" s="163"/>
      <c r="V46" s="14"/>
    </row>
    <row r="47" spans="2:22" x14ac:dyDescent="0.25">
      <c r="B47" s="12"/>
      <c r="C47" s="12"/>
      <c r="D47" s="328"/>
      <c r="E47" s="328"/>
      <c r="F47" s="328"/>
      <c r="G47" s="12"/>
      <c r="H47" s="12"/>
      <c r="I47" s="12"/>
      <c r="J47" s="12"/>
      <c r="K47" s="335"/>
      <c r="L47" s="12"/>
      <c r="M47" s="333"/>
      <c r="N47" s="139"/>
      <c r="O47" s="289"/>
      <c r="P47" s="290"/>
      <c r="Q47" s="290"/>
      <c r="R47" s="290"/>
      <c r="S47" s="290"/>
      <c r="T47" s="13"/>
      <c r="U47" s="163"/>
      <c r="V47" s="14"/>
    </row>
    <row r="48" spans="2:22" x14ac:dyDescent="0.25">
      <c r="B48" s="706" t="s">
        <v>0</v>
      </c>
      <c r="C48" s="706"/>
      <c r="D48" s="706"/>
      <c r="E48" s="706"/>
      <c r="F48" s="706"/>
      <c r="G48" s="706"/>
      <c r="H48" s="706"/>
      <c r="I48" s="706"/>
      <c r="J48" s="706"/>
      <c r="K48" s="706"/>
      <c r="L48" s="706"/>
      <c r="M48" s="706"/>
      <c r="N48" s="706"/>
      <c r="O48" s="706"/>
      <c r="P48" s="706"/>
      <c r="Q48" s="706"/>
      <c r="R48" s="706"/>
      <c r="S48" s="706"/>
      <c r="T48" s="706"/>
      <c r="U48" s="706"/>
      <c r="V48" s="706"/>
    </row>
    <row r="49" spans="2:22" x14ac:dyDescent="0.25">
      <c r="B49" s="713" t="s">
        <v>1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</row>
    <row r="50" spans="2:22" x14ac:dyDescent="0.25">
      <c r="B50" s="713" t="s">
        <v>2</v>
      </c>
      <c r="C50" s="713"/>
      <c r="D50" s="713"/>
      <c r="E50" s="713"/>
      <c r="F50" s="713"/>
      <c r="G50" s="713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</row>
    <row r="51" spans="2:22" x14ac:dyDescent="0.25">
      <c r="B51" s="713" t="s">
        <v>3</v>
      </c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</row>
    <row r="52" spans="2:22" x14ac:dyDescent="0.25">
      <c r="B52" s="713" t="s">
        <v>494</v>
      </c>
      <c r="C52" s="713"/>
      <c r="D52" s="713"/>
      <c r="E52" s="713"/>
      <c r="F52" s="713"/>
      <c r="G52" s="713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</row>
    <row r="53" spans="2:22" x14ac:dyDescent="0.25">
      <c r="B53" s="726" t="s">
        <v>4</v>
      </c>
      <c r="C53" s="726"/>
      <c r="D53" s="726"/>
      <c r="E53" s="726"/>
      <c r="F53" s="726"/>
      <c r="G53" s="726"/>
      <c r="H53" s="726"/>
      <c r="I53" s="726"/>
      <c r="J53" s="726"/>
      <c r="K53" s="726"/>
      <c r="L53" s="726"/>
      <c r="M53" s="726"/>
      <c r="N53" s="726"/>
      <c r="O53" s="726"/>
      <c r="P53" s="726"/>
      <c r="Q53" s="726"/>
      <c r="R53" s="726"/>
      <c r="S53" s="726"/>
      <c r="T53" s="726"/>
      <c r="U53" s="726"/>
      <c r="V53" s="726"/>
    </row>
    <row r="54" spans="2:22" x14ac:dyDescent="0.25">
      <c r="B54" s="697" t="s">
        <v>5</v>
      </c>
      <c r="C54" s="697"/>
      <c r="D54" s="697"/>
      <c r="E54" s="697"/>
      <c r="F54" s="697"/>
      <c r="G54" s="697"/>
      <c r="H54" s="697"/>
      <c r="I54" s="697"/>
      <c r="J54" s="697"/>
      <c r="K54" s="697"/>
      <c r="L54" s="697"/>
      <c r="M54" s="697"/>
      <c r="N54" s="697"/>
      <c r="O54" s="697"/>
      <c r="P54" s="697"/>
      <c r="Q54" s="697"/>
      <c r="R54" s="697"/>
      <c r="S54" s="697"/>
      <c r="T54" s="697"/>
      <c r="U54" s="697"/>
      <c r="V54" s="697"/>
    </row>
    <row r="55" spans="2:22" ht="18.75" thickBot="1" x14ac:dyDescent="0.3">
      <c r="B55" s="2"/>
      <c r="C55" s="2"/>
      <c r="D55" s="3"/>
      <c r="E55" s="3"/>
      <c r="F55" s="3"/>
      <c r="G55" s="3"/>
      <c r="H55" s="3"/>
      <c r="I55" s="3"/>
      <c r="J55" s="3"/>
      <c r="K55" s="3"/>
      <c r="L55" s="4"/>
      <c r="M55" s="3"/>
      <c r="N55" s="3"/>
      <c r="O55" s="3"/>
      <c r="P55" s="3"/>
      <c r="Q55" s="3"/>
      <c r="R55" s="3"/>
      <c r="S55" s="3"/>
      <c r="T55" s="2"/>
      <c r="U55" s="2"/>
      <c r="V55" s="2"/>
    </row>
    <row r="56" spans="2:22" ht="15.75" thickTop="1" x14ac:dyDescent="0.25">
      <c r="B56" s="698" t="s">
        <v>6</v>
      </c>
      <c r="C56" s="700" t="s">
        <v>7</v>
      </c>
      <c r="D56" s="702" t="s">
        <v>8</v>
      </c>
      <c r="E56" s="702" t="s">
        <v>177</v>
      </c>
      <c r="F56" s="702" t="s">
        <v>178</v>
      </c>
      <c r="G56" s="702" t="s">
        <v>9</v>
      </c>
      <c r="H56" s="702" t="s">
        <v>10</v>
      </c>
      <c r="I56" s="312"/>
      <c r="J56" s="702" t="s">
        <v>179</v>
      </c>
      <c r="K56" s="702" t="s">
        <v>11</v>
      </c>
      <c r="L56" s="700" t="s">
        <v>12</v>
      </c>
      <c r="M56" s="704" t="s">
        <v>13</v>
      </c>
      <c r="N56" s="704" t="s">
        <v>14</v>
      </c>
      <c r="O56" s="704" t="s">
        <v>15</v>
      </c>
      <c r="P56" s="715" t="s">
        <v>16</v>
      </c>
      <c r="Q56" s="716"/>
      <c r="R56" s="716"/>
      <c r="S56" s="717"/>
      <c r="T56" s="721" t="s">
        <v>17</v>
      </c>
      <c r="U56" s="722"/>
      <c r="V56" s="708" t="s">
        <v>18</v>
      </c>
    </row>
    <row r="57" spans="2:22" x14ac:dyDescent="0.25">
      <c r="B57" s="699"/>
      <c r="C57" s="701"/>
      <c r="D57" s="703"/>
      <c r="E57" s="765"/>
      <c r="F57" s="765"/>
      <c r="G57" s="703"/>
      <c r="H57" s="703"/>
      <c r="I57" s="313"/>
      <c r="J57" s="765"/>
      <c r="K57" s="703"/>
      <c r="L57" s="701"/>
      <c r="M57" s="705"/>
      <c r="N57" s="705"/>
      <c r="O57" s="705"/>
      <c r="P57" s="718"/>
      <c r="Q57" s="719"/>
      <c r="R57" s="719"/>
      <c r="S57" s="720"/>
      <c r="T57" s="723"/>
      <c r="U57" s="724"/>
      <c r="V57" s="709"/>
    </row>
    <row r="58" spans="2:22" ht="48" x14ac:dyDescent="0.25">
      <c r="B58" s="699"/>
      <c r="C58" s="701"/>
      <c r="D58" s="703"/>
      <c r="E58" s="765"/>
      <c r="F58" s="765"/>
      <c r="G58" s="703"/>
      <c r="H58" s="703"/>
      <c r="I58" s="313" t="s">
        <v>180</v>
      </c>
      <c r="J58" s="765"/>
      <c r="K58" s="703"/>
      <c r="L58" s="701"/>
      <c r="M58" s="705"/>
      <c r="N58" s="705"/>
      <c r="O58" s="705"/>
      <c r="P58" s="738" t="s">
        <v>19</v>
      </c>
      <c r="Q58" s="738" t="s">
        <v>20</v>
      </c>
      <c r="R58" s="738" t="s">
        <v>21</v>
      </c>
      <c r="S58" s="738" t="s">
        <v>22</v>
      </c>
      <c r="T58" s="740" t="s">
        <v>23</v>
      </c>
      <c r="U58" s="740" t="s">
        <v>24</v>
      </c>
      <c r="V58" s="709"/>
    </row>
    <row r="59" spans="2:22" ht="15.75" thickBot="1" x14ac:dyDescent="0.3">
      <c r="B59" s="727"/>
      <c r="C59" s="725"/>
      <c r="D59" s="707"/>
      <c r="E59" s="766"/>
      <c r="F59" s="766"/>
      <c r="G59" s="707"/>
      <c r="H59" s="707"/>
      <c r="I59" s="314"/>
      <c r="J59" s="766"/>
      <c r="K59" s="707"/>
      <c r="L59" s="725"/>
      <c r="M59" s="696"/>
      <c r="N59" s="705"/>
      <c r="O59" s="705"/>
      <c r="P59" s="739"/>
      <c r="Q59" s="739"/>
      <c r="R59" s="739"/>
      <c r="S59" s="739"/>
      <c r="T59" s="741"/>
      <c r="U59" s="741"/>
      <c r="V59" s="710"/>
    </row>
    <row r="60" spans="2:22" ht="132" customHeight="1" x14ac:dyDescent="0.25">
      <c r="B60" s="52">
        <v>32</v>
      </c>
      <c r="C60" s="53">
        <v>21101</v>
      </c>
      <c r="D60" s="158" t="s">
        <v>246</v>
      </c>
      <c r="E60" s="318" t="s">
        <v>489</v>
      </c>
      <c r="F60" s="319" t="s">
        <v>182</v>
      </c>
      <c r="G60" s="5">
        <v>9</v>
      </c>
      <c r="H60" s="5" t="s">
        <v>181</v>
      </c>
      <c r="I60" s="5">
        <v>287</v>
      </c>
      <c r="J60" s="790" t="s">
        <v>530</v>
      </c>
      <c r="K60" s="533">
        <v>12</v>
      </c>
      <c r="L60" s="5" t="s">
        <v>36</v>
      </c>
      <c r="M60" s="159">
        <v>65.5</v>
      </c>
      <c r="N60" s="154">
        <f t="shared" ref="N60:N75" si="1">M60*K60</f>
        <v>786</v>
      </c>
      <c r="O60" s="815" t="s">
        <v>183</v>
      </c>
      <c r="P60" s="19">
        <v>0.1</v>
      </c>
      <c r="Q60" s="19">
        <v>0.4</v>
      </c>
      <c r="R60" s="19">
        <v>0.1</v>
      </c>
      <c r="S60" s="19">
        <v>0.4</v>
      </c>
      <c r="T60" s="20"/>
      <c r="U60" s="21" t="s">
        <v>514</v>
      </c>
      <c r="V60" s="773" t="s">
        <v>531</v>
      </c>
    </row>
    <row r="61" spans="2:22" x14ac:dyDescent="0.25">
      <c r="B61" s="15">
        <v>33</v>
      </c>
      <c r="C61" s="16">
        <v>21101</v>
      </c>
      <c r="D61" s="577" t="s">
        <v>247</v>
      </c>
      <c r="E61" s="318" t="s">
        <v>489</v>
      </c>
      <c r="F61" s="319" t="s">
        <v>182</v>
      </c>
      <c r="G61" s="5">
        <v>9</v>
      </c>
      <c r="H61" s="7" t="s">
        <v>181</v>
      </c>
      <c r="I61" s="5">
        <v>287</v>
      </c>
      <c r="J61" s="791"/>
      <c r="K61" s="533">
        <v>1047</v>
      </c>
      <c r="L61" s="7" t="s">
        <v>36</v>
      </c>
      <c r="M61" s="17">
        <v>115</v>
      </c>
      <c r="N61" s="154">
        <f t="shared" si="1"/>
        <v>120405</v>
      </c>
      <c r="O61" s="816"/>
      <c r="P61" s="19">
        <v>0.1</v>
      </c>
      <c r="Q61" s="19">
        <v>0.4</v>
      </c>
      <c r="R61" s="19">
        <v>0.1</v>
      </c>
      <c r="S61" s="19">
        <v>0.4</v>
      </c>
      <c r="T61" s="20"/>
      <c r="U61" s="21" t="s">
        <v>514</v>
      </c>
      <c r="V61" s="774"/>
    </row>
    <row r="62" spans="2:22" x14ac:dyDescent="0.25">
      <c r="B62" s="15">
        <v>34</v>
      </c>
      <c r="C62" s="16">
        <v>21101</v>
      </c>
      <c r="D62" s="130" t="s">
        <v>248</v>
      </c>
      <c r="E62" s="318" t="s">
        <v>489</v>
      </c>
      <c r="F62" s="319" t="s">
        <v>182</v>
      </c>
      <c r="G62" s="5">
        <v>9</v>
      </c>
      <c r="H62" s="7" t="s">
        <v>181</v>
      </c>
      <c r="I62" s="5">
        <v>287</v>
      </c>
      <c r="J62" s="791"/>
      <c r="K62" s="533">
        <v>10</v>
      </c>
      <c r="L62" s="7" t="s">
        <v>36</v>
      </c>
      <c r="M62" s="17">
        <v>140</v>
      </c>
      <c r="N62" s="154">
        <f t="shared" si="1"/>
        <v>1400</v>
      </c>
      <c r="O62" s="816"/>
      <c r="P62" s="19">
        <v>0.1</v>
      </c>
      <c r="Q62" s="19">
        <v>0.4</v>
      </c>
      <c r="R62" s="19">
        <v>0.1</v>
      </c>
      <c r="S62" s="19">
        <v>0.4</v>
      </c>
      <c r="T62" s="20"/>
      <c r="U62" s="21" t="s">
        <v>514</v>
      </c>
      <c r="V62" s="774"/>
    </row>
    <row r="63" spans="2:22" x14ac:dyDescent="0.25">
      <c r="B63" s="15">
        <v>35</v>
      </c>
      <c r="C63" s="16">
        <v>21101</v>
      </c>
      <c r="D63" s="130" t="s">
        <v>249</v>
      </c>
      <c r="E63" s="318" t="s">
        <v>489</v>
      </c>
      <c r="F63" s="319" t="s">
        <v>182</v>
      </c>
      <c r="G63" s="5">
        <v>9</v>
      </c>
      <c r="H63" s="7" t="s">
        <v>181</v>
      </c>
      <c r="I63" s="5">
        <v>287</v>
      </c>
      <c r="J63" s="791"/>
      <c r="K63" s="533">
        <v>200</v>
      </c>
      <c r="L63" s="7" t="s">
        <v>31</v>
      </c>
      <c r="M63" s="17">
        <v>2.2000000000000002</v>
      </c>
      <c r="N63" s="154">
        <f t="shared" si="1"/>
        <v>440.00000000000006</v>
      </c>
      <c r="O63" s="816"/>
      <c r="P63" s="19">
        <v>0.1</v>
      </c>
      <c r="Q63" s="19">
        <v>0.4</v>
      </c>
      <c r="R63" s="19">
        <v>0.1</v>
      </c>
      <c r="S63" s="19">
        <v>0.4</v>
      </c>
      <c r="T63" s="20"/>
      <c r="U63" s="21" t="s">
        <v>514</v>
      </c>
      <c r="V63" s="774"/>
    </row>
    <row r="64" spans="2:22" x14ac:dyDescent="0.25">
      <c r="B64" s="15">
        <v>36</v>
      </c>
      <c r="C64" s="16">
        <v>21101</v>
      </c>
      <c r="D64" s="130" t="s">
        <v>250</v>
      </c>
      <c r="E64" s="318" t="s">
        <v>489</v>
      </c>
      <c r="F64" s="319" t="s">
        <v>182</v>
      </c>
      <c r="G64" s="5">
        <v>9</v>
      </c>
      <c r="H64" s="7" t="s">
        <v>181</v>
      </c>
      <c r="I64" s="5">
        <v>287</v>
      </c>
      <c r="J64" s="791"/>
      <c r="K64" s="533">
        <v>140</v>
      </c>
      <c r="L64" s="7" t="s">
        <v>31</v>
      </c>
      <c r="M64" s="17">
        <v>14</v>
      </c>
      <c r="N64" s="154">
        <f t="shared" si="1"/>
        <v>1960</v>
      </c>
      <c r="O64" s="816"/>
      <c r="P64" s="19">
        <v>0.1</v>
      </c>
      <c r="Q64" s="19">
        <v>0.4</v>
      </c>
      <c r="R64" s="19">
        <v>0.1</v>
      </c>
      <c r="S64" s="19">
        <v>0.4</v>
      </c>
      <c r="T64" s="20"/>
      <c r="U64" s="21" t="s">
        <v>514</v>
      </c>
      <c r="V64" s="774"/>
    </row>
    <row r="65" spans="2:22" x14ac:dyDescent="0.25">
      <c r="B65" s="15">
        <v>37</v>
      </c>
      <c r="C65" s="16">
        <v>21101</v>
      </c>
      <c r="D65" s="130" t="s">
        <v>251</v>
      </c>
      <c r="E65" s="318" t="s">
        <v>489</v>
      </c>
      <c r="F65" s="319" t="s">
        <v>182</v>
      </c>
      <c r="G65" s="5">
        <v>9</v>
      </c>
      <c r="H65" s="7" t="s">
        <v>181</v>
      </c>
      <c r="I65" s="5">
        <v>287</v>
      </c>
      <c r="J65" s="791"/>
      <c r="K65" s="533">
        <v>60</v>
      </c>
      <c r="L65" s="7" t="s">
        <v>31</v>
      </c>
      <c r="M65" s="17">
        <v>5.8</v>
      </c>
      <c r="N65" s="154">
        <f t="shared" si="1"/>
        <v>348</v>
      </c>
      <c r="O65" s="816"/>
      <c r="P65" s="19">
        <v>0.1</v>
      </c>
      <c r="Q65" s="19">
        <v>0.4</v>
      </c>
      <c r="R65" s="19">
        <v>0.1</v>
      </c>
      <c r="S65" s="19">
        <v>0.4</v>
      </c>
      <c r="T65" s="20"/>
      <c r="U65" s="21" t="s">
        <v>514</v>
      </c>
      <c r="V65" s="774"/>
    </row>
    <row r="66" spans="2:22" x14ac:dyDescent="0.25">
      <c r="B66" s="15">
        <v>38</v>
      </c>
      <c r="C66" s="16">
        <v>21101</v>
      </c>
      <c r="D66" s="130" t="s">
        <v>252</v>
      </c>
      <c r="E66" s="318" t="s">
        <v>489</v>
      </c>
      <c r="F66" s="319" t="s">
        <v>182</v>
      </c>
      <c r="G66" s="5">
        <v>9</v>
      </c>
      <c r="H66" s="7" t="s">
        <v>181</v>
      </c>
      <c r="I66" s="5">
        <v>287</v>
      </c>
      <c r="J66" s="791"/>
      <c r="K66" s="533">
        <v>2</v>
      </c>
      <c r="L66" s="7" t="s">
        <v>31</v>
      </c>
      <c r="M66" s="17">
        <v>295</v>
      </c>
      <c r="N66" s="154">
        <f t="shared" si="1"/>
        <v>590</v>
      </c>
      <c r="O66" s="816"/>
      <c r="P66" s="19">
        <v>0.1</v>
      </c>
      <c r="Q66" s="19">
        <v>0.4</v>
      </c>
      <c r="R66" s="19">
        <v>0.1</v>
      </c>
      <c r="S66" s="19">
        <v>0.4</v>
      </c>
      <c r="T66" s="20"/>
      <c r="U66" s="21" t="s">
        <v>514</v>
      </c>
      <c r="V66" s="774"/>
    </row>
    <row r="67" spans="2:22" x14ac:dyDescent="0.25">
      <c r="B67" s="15">
        <v>39</v>
      </c>
      <c r="C67" s="16">
        <v>21101</v>
      </c>
      <c r="D67" s="130" t="s">
        <v>253</v>
      </c>
      <c r="E67" s="318" t="s">
        <v>489</v>
      </c>
      <c r="F67" s="319" t="s">
        <v>182</v>
      </c>
      <c r="G67" s="5">
        <v>9</v>
      </c>
      <c r="H67" s="7" t="s">
        <v>181</v>
      </c>
      <c r="I67" s="5">
        <v>287</v>
      </c>
      <c r="J67" s="791"/>
      <c r="K67" s="533">
        <v>84.000000000000014</v>
      </c>
      <c r="L67" s="7" t="s">
        <v>27</v>
      </c>
      <c r="M67" s="17">
        <v>29</v>
      </c>
      <c r="N67" s="154">
        <f t="shared" si="1"/>
        <v>2436.0000000000005</v>
      </c>
      <c r="O67" s="816"/>
      <c r="P67" s="19">
        <v>0.1</v>
      </c>
      <c r="Q67" s="19">
        <v>0.4</v>
      </c>
      <c r="R67" s="19">
        <v>0.1</v>
      </c>
      <c r="S67" s="19">
        <v>0.4</v>
      </c>
      <c r="T67" s="20"/>
      <c r="U67" s="21" t="s">
        <v>514</v>
      </c>
      <c r="V67" s="774"/>
    </row>
    <row r="68" spans="2:22" x14ac:dyDescent="0.25">
      <c r="B68" s="15">
        <v>40</v>
      </c>
      <c r="C68" s="16">
        <v>21101</v>
      </c>
      <c r="D68" s="130" t="s">
        <v>254</v>
      </c>
      <c r="E68" s="318" t="s">
        <v>489</v>
      </c>
      <c r="F68" s="319" t="s">
        <v>182</v>
      </c>
      <c r="G68" s="5">
        <v>9</v>
      </c>
      <c r="H68" s="7" t="s">
        <v>181</v>
      </c>
      <c r="I68" s="5">
        <v>287</v>
      </c>
      <c r="J68" s="791"/>
      <c r="K68" s="533">
        <v>84.000000000000014</v>
      </c>
      <c r="L68" s="7" t="s">
        <v>31</v>
      </c>
      <c r="M68" s="17">
        <v>10</v>
      </c>
      <c r="N68" s="154">
        <f t="shared" si="1"/>
        <v>840.00000000000011</v>
      </c>
      <c r="O68" s="816"/>
      <c r="P68" s="19">
        <v>0.1</v>
      </c>
      <c r="Q68" s="19">
        <v>0.4</v>
      </c>
      <c r="R68" s="19">
        <v>0.1</v>
      </c>
      <c r="S68" s="19">
        <v>0.4</v>
      </c>
      <c r="T68" s="20"/>
      <c r="U68" s="21" t="s">
        <v>514</v>
      </c>
      <c r="V68" s="774"/>
    </row>
    <row r="69" spans="2:22" x14ac:dyDescent="0.25">
      <c r="B69" s="15">
        <v>41</v>
      </c>
      <c r="C69" s="16">
        <v>21101</v>
      </c>
      <c r="D69" s="130" t="s">
        <v>255</v>
      </c>
      <c r="E69" s="318" t="s">
        <v>489</v>
      </c>
      <c r="F69" s="319" t="s">
        <v>182</v>
      </c>
      <c r="G69" s="5">
        <v>9</v>
      </c>
      <c r="H69" s="7" t="s">
        <v>181</v>
      </c>
      <c r="I69" s="5">
        <v>287</v>
      </c>
      <c r="J69" s="791"/>
      <c r="K69" s="533">
        <v>196.00000000000003</v>
      </c>
      <c r="L69" s="7" t="s">
        <v>31</v>
      </c>
      <c r="M69" s="17">
        <v>9</v>
      </c>
      <c r="N69" s="154">
        <f t="shared" si="1"/>
        <v>1764.0000000000002</v>
      </c>
      <c r="O69" s="816"/>
      <c r="P69" s="19">
        <v>0.1</v>
      </c>
      <c r="Q69" s="19">
        <v>0.4</v>
      </c>
      <c r="R69" s="19">
        <v>0.1</v>
      </c>
      <c r="S69" s="19">
        <v>0.4</v>
      </c>
      <c r="T69" s="20"/>
      <c r="U69" s="21" t="s">
        <v>514</v>
      </c>
      <c r="V69" s="774"/>
    </row>
    <row r="70" spans="2:22" x14ac:dyDescent="0.25">
      <c r="B70" s="15">
        <v>42</v>
      </c>
      <c r="C70" s="16">
        <v>21101</v>
      </c>
      <c r="D70" s="130" t="s">
        <v>256</v>
      </c>
      <c r="E70" s="318" t="s">
        <v>489</v>
      </c>
      <c r="F70" s="319" t="s">
        <v>182</v>
      </c>
      <c r="G70" s="5">
        <v>9</v>
      </c>
      <c r="H70" s="7" t="s">
        <v>181</v>
      </c>
      <c r="I70" s="5">
        <v>287</v>
      </c>
      <c r="J70" s="791"/>
      <c r="K70" s="533">
        <v>140</v>
      </c>
      <c r="L70" s="7" t="s">
        <v>31</v>
      </c>
      <c r="M70" s="17">
        <v>14</v>
      </c>
      <c r="N70" s="154">
        <f t="shared" si="1"/>
        <v>1960</v>
      </c>
      <c r="O70" s="816"/>
      <c r="P70" s="19">
        <v>0.1</v>
      </c>
      <c r="Q70" s="19">
        <v>0.4</v>
      </c>
      <c r="R70" s="19">
        <v>0.1</v>
      </c>
      <c r="S70" s="19">
        <v>0.4</v>
      </c>
      <c r="T70" s="20"/>
      <c r="U70" s="21" t="s">
        <v>514</v>
      </c>
      <c r="V70" s="774"/>
    </row>
    <row r="71" spans="2:22" x14ac:dyDescent="0.25">
      <c r="B71" s="15">
        <v>43</v>
      </c>
      <c r="C71" s="16">
        <v>21101</v>
      </c>
      <c r="D71" s="130" t="s">
        <v>257</v>
      </c>
      <c r="E71" s="318" t="s">
        <v>489</v>
      </c>
      <c r="F71" s="319" t="s">
        <v>182</v>
      </c>
      <c r="G71" s="5">
        <v>9</v>
      </c>
      <c r="H71" s="7" t="s">
        <v>181</v>
      </c>
      <c r="I71" s="5">
        <v>287</v>
      </c>
      <c r="J71" s="791"/>
      <c r="K71" s="533">
        <v>168.00000000000003</v>
      </c>
      <c r="L71" s="7" t="s">
        <v>31</v>
      </c>
      <c r="M71" s="17">
        <v>27</v>
      </c>
      <c r="N71" s="154">
        <f t="shared" si="1"/>
        <v>4536.0000000000009</v>
      </c>
      <c r="O71" s="816"/>
      <c r="P71" s="19">
        <v>0.1</v>
      </c>
      <c r="Q71" s="19">
        <v>0.4</v>
      </c>
      <c r="R71" s="19">
        <v>0.1</v>
      </c>
      <c r="S71" s="19">
        <v>0.4</v>
      </c>
      <c r="T71" s="20"/>
      <c r="U71" s="21" t="s">
        <v>514</v>
      </c>
      <c r="V71" s="774"/>
    </row>
    <row r="72" spans="2:22" x14ac:dyDescent="0.25">
      <c r="B72" s="15">
        <v>44</v>
      </c>
      <c r="C72" s="16">
        <v>21101</v>
      </c>
      <c r="D72" s="130" t="s">
        <v>258</v>
      </c>
      <c r="E72" s="318" t="s">
        <v>489</v>
      </c>
      <c r="F72" s="319" t="s">
        <v>182</v>
      </c>
      <c r="G72" s="5">
        <v>9</v>
      </c>
      <c r="H72" s="7" t="s">
        <v>181</v>
      </c>
      <c r="I72" s="5">
        <v>287</v>
      </c>
      <c r="J72" s="791"/>
      <c r="K72" s="533">
        <v>11</v>
      </c>
      <c r="L72" s="7" t="s">
        <v>36</v>
      </c>
      <c r="M72" s="17">
        <v>215</v>
      </c>
      <c r="N72" s="154">
        <f t="shared" si="1"/>
        <v>2365</v>
      </c>
      <c r="O72" s="816"/>
      <c r="P72" s="19">
        <v>0.1</v>
      </c>
      <c r="Q72" s="19">
        <v>0.4</v>
      </c>
      <c r="R72" s="19">
        <v>0.1</v>
      </c>
      <c r="S72" s="19">
        <v>0.4</v>
      </c>
      <c r="T72" s="20"/>
      <c r="U72" s="21" t="s">
        <v>514</v>
      </c>
      <c r="V72" s="774"/>
    </row>
    <row r="73" spans="2:22" x14ac:dyDescent="0.25">
      <c r="B73" s="15">
        <v>45</v>
      </c>
      <c r="C73" s="16">
        <v>21101</v>
      </c>
      <c r="D73" s="130" t="s">
        <v>259</v>
      </c>
      <c r="E73" s="318" t="s">
        <v>489</v>
      </c>
      <c r="F73" s="319" t="s">
        <v>182</v>
      </c>
      <c r="G73" s="5">
        <v>9</v>
      </c>
      <c r="H73" s="7" t="s">
        <v>181</v>
      </c>
      <c r="I73" s="5">
        <v>287</v>
      </c>
      <c r="J73" s="791"/>
      <c r="K73" s="533">
        <v>11</v>
      </c>
      <c r="L73" s="7" t="s">
        <v>31</v>
      </c>
      <c r="M73" s="17">
        <v>215</v>
      </c>
      <c r="N73" s="154">
        <f t="shared" si="1"/>
        <v>2365</v>
      </c>
      <c r="O73" s="816"/>
      <c r="P73" s="19">
        <v>0.1</v>
      </c>
      <c r="Q73" s="19">
        <v>0.4</v>
      </c>
      <c r="R73" s="19">
        <v>0.1</v>
      </c>
      <c r="S73" s="19">
        <v>0.4</v>
      </c>
      <c r="T73" s="20"/>
      <c r="U73" s="21" t="s">
        <v>514</v>
      </c>
      <c r="V73" s="774"/>
    </row>
    <row r="74" spans="2:22" x14ac:dyDescent="0.25">
      <c r="B74" s="15">
        <v>46</v>
      </c>
      <c r="C74" s="16">
        <v>21101</v>
      </c>
      <c r="D74" s="130" t="s">
        <v>260</v>
      </c>
      <c r="E74" s="318" t="s">
        <v>489</v>
      </c>
      <c r="F74" s="319" t="s">
        <v>182</v>
      </c>
      <c r="G74" s="5">
        <v>9</v>
      </c>
      <c r="H74" s="7" t="s">
        <v>181</v>
      </c>
      <c r="I74" s="5">
        <v>287</v>
      </c>
      <c r="J74" s="791"/>
      <c r="K74" s="533">
        <v>15</v>
      </c>
      <c r="L74" s="7" t="s">
        <v>31</v>
      </c>
      <c r="M74" s="17">
        <v>450</v>
      </c>
      <c r="N74" s="154">
        <f t="shared" si="1"/>
        <v>6750</v>
      </c>
      <c r="O74" s="816"/>
      <c r="P74" s="19">
        <v>0.1</v>
      </c>
      <c r="Q74" s="19">
        <v>0.4</v>
      </c>
      <c r="R74" s="19">
        <v>0.1</v>
      </c>
      <c r="S74" s="19">
        <v>0.4</v>
      </c>
      <c r="T74" s="20"/>
      <c r="U74" s="21" t="s">
        <v>514</v>
      </c>
      <c r="V74" s="774"/>
    </row>
    <row r="75" spans="2:22" x14ac:dyDescent="0.25">
      <c r="B75" s="15">
        <v>47</v>
      </c>
      <c r="C75" s="16">
        <v>21101</v>
      </c>
      <c r="D75" s="130" t="s">
        <v>261</v>
      </c>
      <c r="E75" s="318" t="s">
        <v>489</v>
      </c>
      <c r="F75" s="319" t="s">
        <v>182</v>
      </c>
      <c r="G75" s="5">
        <v>9</v>
      </c>
      <c r="H75" s="7" t="s">
        <v>181</v>
      </c>
      <c r="I75" s="5">
        <v>287</v>
      </c>
      <c r="J75" s="791"/>
      <c r="K75" s="533">
        <v>5</v>
      </c>
      <c r="L75" s="7" t="s">
        <v>31</v>
      </c>
      <c r="M75" s="17">
        <v>210</v>
      </c>
      <c r="N75" s="154">
        <f t="shared" si="1"/>
        <v>1050</v>
      </c>
      <c r="O75" s="816"/>
      <c r="P75" s="19">
        <v>0.1</v>
      </c>
      <c r="Q75" s="19">
        <v>0.4</v>
      </c>
      <c r="R75" s="19">
        <v>0.1</v>
      </c>
      <c r="S75" s="19">
        <v>0.4</v>
      </c>
      <c r="T75" s="20"/>
      <c r="U75" s="21" t="s">
        <v>514</v>
      </c>
      <c r="V75" s="774"/>
    </row>
    <row r="76" spans="2:22" x14ac:dyDescent="0.25">
      <c r="B76" s="15">
        <v>48</v>
      </c>
      <c r="C76" s="16">
        <v>21101</v>
      </c>
      <c r="D76" s="130" t="s">
        <v>262</v>
      </c>
      <c r="E76" s="318" t="s">
        <v>489</v>
      </c>
      <c r="F76" s="319" t="s">
        <v>182</v>
      </c>
      <c r="G76" s="5">
        <v>9</v>
      </c>
      <c r="H76" s="7" t="s">
        <v>181</v>
      </c>
      <c r="I76" s="5">
        <v>287</v>
      </c>
      <c r="J76" s="791"/>
      <c r="K76" s="533"/>
      <c r="L76" s="7" t="s">
        <v>34</v>
      </c>
      <c r="M76" s="17" t="s">
        <v>99</v>
      </c>
      <c r="N76" s="154">
        <v>0</v>
      </c>
      <c r="O76" s="816"/>
      <c r="P76" s="19">
        <v>0.1</v>
      </c>
      <c r="Q76" s="19">
        <v>0.4</v>
      </c>
      <c r="R76" s="19">
        <v>0.1</v>
      </c>
      <c r="S76" s="19">
        <v>0.4</v>
      </c>
      <c r="T76" s="20"/>
      <c r="U76" s="21" t="s">
        <v>514</v>
      </c>
      <c r="V76" s="774"/>
    </row>
    <row r="77" spans="2:22" x14ac:dyDescent="0.25">
      <c r="B77" s="15">
        <v>49</v>
      </c>
      <c r="C77" s="16">
        <v>21101</v>
      </c>
      <c r="D77" s="130" t="s">
        <v>263</v>
      </c>
      <c r="E77" s="318" t="s">
        <v>489</v>
      </c>
      <c r="F77" s="319" t="s">
        <v>182</v>
      </c>
      <c r="G77" s="5">
        <v>9</v>
      </c>
      <c r="H77" s="7" t="s">
        <v>181</v>
      </c>
      <c r="I77" s="5">
        <v>287</v>
      </c>
      <c r="J77" s="791"/>
      <c r="K77" s="533">
        <v>336.00000000000006</v>
      </c>
      <c r="L77" s="7" t="s">
        <v>31</v>
      </c>
      <c r="M77" s="17">
        <v>5.5</v>
      </c>
      <c r="N77" s="154">
        <f t="shared" ref="N77:N89" si="2">M77*K77</f>
        <v>1848.0000000000002</v>
      </c>
      <c r="O77" s="816"/>
      <c r="P77" s="19">
        <v>0.1</v>
      </c>
      <c r="Q77" s="19">
        <v>0.4</v>
      </c>
      <c r="R77" s="19">
        <v>0.1</v>
      </c>
      <c r="S77" s="19">
        <v>0.4</v>
      </c>
      <c r="T77" s="20"/>
      <c r="U77" s="21" t="s">
        <v>514</v>
      </c>
      <c r="V77" s="774"/>
    </row>
    <row r="78" spans="2:22" x14ac:dyDescent="0.25">
      <c r="B78" s="15">
        <v>50</v>
      </c>
      <c r="C78" s="16">
        <v>21101</v>
      </c>
      <c r="D78" s="130" t="s">
        <v>264</v>
      </c>
      <c r="E78" s="318" t="s">
        <v>489</v>
      </c>
      <c r="F78" s="319" t="s">
        <v>182</v>
      </c>
      <c r="G78" s="5">
        <v>9</v>
      </c>
      <c r="H78" s="7" t="s">
        <v>181</v>
      </c>
      <c r="I78" s="5">
        <v>287</v>
      </c>
      <c r="J78" s="791"/>
      <c r="K78" s="533">
        <v>336.00000000000006</v>
      </c>
      <c r="L78" s="7" t="s">
        <v>31</v>
      </c>
      <c r="M78" s="17">
        <v>5.5</v>
      </c>
      <c r="N78" s="154">
        <f t="shared" si="2"/>
        <v>1848.0000000000002</v>
      </c>
      <c r="O78" s="816"/>
      <c r="P78" s="19">
        <v>0.1</v>
      </c>
      <c r="Q78" s="19">
        <v>0.4</v>
      </c>
      <c r="R78" s="19">
        <v>0.1</v>
      </c>
      <c r="S78" s="19">
        <v>0.4</v>
      </c>
      <c r="T78" s="20"/>
      <c r="U78" s="21" t="s">
        <v>514</v>
      </c>
      <c r="V78" s="774"/>
    </row>
    <row r="79" spans="2:22" x14ac:dyDescent="0.25">
      <c r="B79" s="15">
        <v>51</v>
      </c>
      <c r="C79" s="16">
        <v>21101</v>
      </c>
      <c r="D79" s="130" t="s">
        <v>265</v>
      </c>
      <c r="E79" s="318" t="s">
        <v>489</v>
      </c>
      <c r="F79" s="319" t="s">
        <v>182</v>
      </c>
      <c r="G79" s="5">
        <v>9</v>
      </c>
      <c r="H79" s="7" t="s">
        <v>181</v>
      </c>
      <c r="I79" s="5">
        <v>287</v>
      </c>
      <c r="J79" s="791"/>
      <c r="K79" s="533">
        <v>168.00000000000003</v>
      </c>
      <c r="L79" s="7" t="s">
        <v>31</v>
      </c>
      <c r="M79" s="17">
        <v>5.5</v>
      </c>
      <c r="N79" s="154">
        <f t="shared" si="2"/>
        <v>924.00000000000011</v>
      </c>
      <c r="O79" s="816"/>
      <c r="P79" s="19">
        <v>0.1</v>
      </c>
      <c r="Q79" s="19">
        <v>0.4</v>
      </c>
      <c r="R79" s="19">
        <v>0.1</v>
      </c>
      <c r="S79" s="19">
        <v>0.4</v>
      </c>
      <c r="T79" s="20"/>
      <c r="U79" s="21" t="s">
        <v>514</v>
      </c>
      <c r="V79" s="774"/>
    </row>
    <row r="80" spans="2:22" x14ac:dyDescent="0.25">
      <c r="B80" s="15">
        <v>51</v>
      </c>
      <c r="C80" s="16">
        <v>21101</v>
      </c>
      <c r="D80" s="130" t="s">
        <v>266</v>
      </c>
      <c r="E80" s="318" t="s">
        <v>489</v>
      </c>
      <c r="F80" s="319" t="s">
        <v>182</v>
      </c>
      <c r="G80" s="5">
        <v>9</v>
      </c>
      <c r="H80" s="7" t="s">
        <v>181</v>
      </c>
      <c r="I80" s="5">
        <v>287</v>
      </c>
      <c r="J80" s="791"/>
      <c r="K80" s="533">
        <v>392.00000000000006</v>
      </c>
      <c r="L80" s="7" t="s">
        <v>35</v>
      </c>
      <c r="M80" s="17">
        <v>25</v>
      </c>
      <c r="N80" s="154">
        <f t="shared" si="2"/>
        <v>9800.0000000000018</v>
      </c>
      <c r="O80" s="816"/>
      <c r="P80" s="19">
        <v>0.1</v>
      </c>
      <c r="Q80" s="19">
        <v>0.4</v>
      </c>
      <c r="R80" s="19">
        <v>0.1</v>
      </c>
      <c r="S80" s="19">
        <v>0.4</v>
      </c>
      <c r="T80" s="20"/>
      <c r="U80" s="21" t="s">
        <v>514</v>
      </c>
      <c r="V80" s="774"/>
    </row>
    <row r="81" spans="2:22" x14ac:dyDescent="0.25">
      <c r="B81" s="15">
        <v>53</v>
      </c>
      <c r="C81" s="16">
        <v>21101</v>
      </c>
      <c r="D81" s="130" t="s">
        <v>267</v>
      </c>
      <c r="E81" s="318" t="s">
        <v>489</v>
      </c>
      <c r="F81" s="319" t="s">
        <v>182</v>
      </c>
      <c r="G81" s="5">
        <v>9</v>
      </c>
      <c r="H81" s="7" t="s">
        <v>181</v>
      </c>
      <c r="I81" s="5">
        <v>287</v>
      </c>
      <c r="J81" s="791"/>
      <c r="K81" s="533">
        <v>56.000000000000007</v>
      </c>
      <c r="L81" s="7" t="s">
        <v>31</v>
      </c>
      <c r="M81" s="17">
        <v>23</v>
      </c>
      <c r="N81" s="154">
        <f t="shared" si="2"/>
        <v>1288.0000000000002</v>
      </c>
      <c r="O81" s="816"/>
      <c r="P81" s="19">
        <v>0.1</v>
      </c>
      <c r="Q81" s="19">
        <v>0.4</v>
      </c>
      <c r="R81" s="19">
        <v>0.1</v>
      </c>
      <c r="S81" s="19">
        <v>0.4</v>
      </c>
      <c r="T81" s="20"/>
      <c r="U81" s="21" t="s">
        <v>514</v>
      </c>
      <c r="V81" s="774"/>
    </row>
    <row r="82" spans="2:22" x14ac:dyDescent="0.25">
      <c r="B82" s="15">
        <v>54</v>
      </c>
      <c r="C82" s="16">
        <v>21101</v>
      </c>
      <c r="D82" s="130" t="s">
        <v>268</v>
      </c>
      <c r="E82" s="318" t="s">
        <v>489</v>
      </c>
      <c r="F82" s="319" t="s">
        <v>182</v>
      </c>
      <c r="G82" s="5">
        <v>9</v>
      </c>
      <c r="H82" s="7" t="s">
        <v>181</v>
      </c>
      <c r="I82" s="5">
        <v>287</v>
      </c>
      <c r="J82" s="791"/>
      <c r="K82" s="533">
        <v>112.00000000000001</v>
      </c>
      <c r="L82" s="7" t="s">
        <v>31</v>
      </c>
      <c r="M82" s="17">
        <v>68</v>
      </c>
      <c r="N82" s="154">
        <f t="shared" si="2"/>
        <v>7616.0000000000009</v>
      </c>
      <c r="O82" s="816"/>
      <c r="P82" s="19">
        <v>0.1</v>
      </c>
      <c r="Q82" s="19">
        <v>0.4</v>
      </c>
      <c r="R82" s="19">
        <v>0.1</v>
      </c>
      <c r="S82" s="19">
        <v>0.4</v>
      </c>
      <c r="T82" s="20"/>
      <c r="U82" s="21" t="s">
        <v>514</v>
      </c>
      <c r="V82" s="774"/>
    </row>
    <row r="83" spans="2:22" x14ac:dyDescent="0.25">
      <c r="B83" s="15">
        <v>55</v>
      </c>
      <c r="C83" s="16">
        <v>21101</v>
      </c>
      <c r="D83" s="130" t="s">
        <v>269</v>
      </c>
      <c r="E83" s="318" t="s">
        <v>489</v>
      </c>
      <c r="F83" s="319" t="s">
        <v>182</v>
      </c>
      <c r="G83" s="5">
        <v>9</v>
      </c>
      <c r="H83" s="7" t="s">
        <v>181</v>
      </c>
      <c r="I83" s="5">
        <v>287</v>
      </c>
      <c r="J83" s="791"/>
      <c r="K83" s="533">
        <v>7</v>
      </c>
      <c r="L83" s="7" t="s">
        <v>31</v>
      </c>
      <c r="M83" s="17">
        <v>487</v>
      </c>
      <c r="N83" s="154">
        <f t="shared" si="2"/>
        <v>3409</v>
      </c>
      <c r="O83" s="816"/>
      <c r="P83" s="19">
        <v>0.1</v>
      </c>
      <c r="Q83" s="19">
        <v>0.4</v>
      </c>
      <c r="R83" s="19">
        <v>0.1</v>
      </c>
      <c r="S83" s="19">
        <v>0.4</v>
      </c>
      <c r="T83" s="20"/>
      <c r="U83" s="21" t="s">
        <v>514</v>
      </c>
      <c r="V83" s="774"/>
    </row>
    <row r="84" spans="2:22" x14ac:dyDescent="0.25">
      <c r="B84" s="15">
        <v>56</v>
      </c>
      <c r="C84" s="16">
        <v>21101</v>
      </c>
      <c r="D84" s="130" t="s">
        <v>270</v>
      </c>
      <c r="E84" s="318" t="s">
        <v>489</v>
      </c>
      <c r="F84" s="319" t="s">
        <v>182</v>
      </c>
      <c r="G84" s="5">
        <v>9</v>
      </c>
      <c r="H84" s="7" t="s">
        <v>181</v>
      </c>
      <c r="I84" s="5">
        <v>287</v>
      </c>
      <c r="J84" s="791"/>
      <c r="K84" s="533">
        <v>168.00000000000003</v>
      </c>
      <c r="L84" s="7" t="s">
        <v>31</v>
      </c>
      <c r="M84" s="17">
        <v>10</v>
      </c>
      <c r="N84" s="154">
        <f t="shared" si="2"/>
        <v>1680.0000000000002</v>
      </c>
      <c r="O84" s="816"/>
      <c r="P84" s="19">
        <v>0.1</v>
      </c>
      <c r="Q84" s="19">
        <v>0.4</v>
      </c>
      <c r="R84" s="19">
        <v>0.1</v>
      </c>
      <c r="S84" s="19">
        <v>0.4</v>
      </c>
      <c r="T84" s="20"/>
      <c r="U84" s="21" t="s">
        <v>514</v>
      </c>
      <c r="V84" s="774"/>
    </row>
    <row r="85" spans="2:22" x14ac:dyDescent="0.25">
      <c r="B85" s="15">
        <v>57</v>
      </c>
      <c r="C85" s="16">
        <v>21101</v>
      </c>
      <c r="D85" s="130" t="s">
        <v>271</v>
      </c>
      <c r="E85" s="318" t="s">
        <v>489</v>
      </c>
      <c r="F85" s="319" t="s">
        <v>182</v>
      </c>
      <c r="G85" s="5">
        <v>9</v>
      </c>
      <c r="H85" s="7" t="s">
        <v>181</v>
      </c>
      <c r="I85" s="5">
        <v>287</v>
      </c>
      <c r="J85" s="791"/>
      <c r="K85" s="533">
        <v>84.000000000000014</v>
      </c>
      <c r="L85" s="7" t="s">
        <v>31</v>
      </c>
      <c r="M85" s="17">
        <v>10</v>
      </c>
      <c r="N85" s="154">
        <f t="shared" si="2"/>
        <v>840.00000000000011</v>
      </c>
      <c r="O85" s="816"/>
      <c r="P85" s="19">
        <v>0.1</v>
      </c>
      <c r="Q85" s="19">
        <v>0.4</v>
      </c>
      <c r="R85" s="19">
        <v>0.1</v>
      </c>
      <c r="S85" s="19">
        <v>0.4</v>
      </c>
      <c r="T85" s="20"/>
      <c r="U85" s="21" t="s">
        <v>514</v>
      </c>
      <c r="V85" s="774"/>
    </row>
    <row r="86" spans="2:22" x14ac:dyDescent="0.25">
      <c r="B86" s="15">
        <v>58</v>
      </c>
      <c r="C86" s="16">
        <v>21101</v>
      </c>
      <c r="D86" s="130" t="s">
        <v>272</v>
      </c>
      <c r="E86" s="318" t="s">
        <v>489</v>
      </c>
      <c r="F86" s="319" t="s">
        <v>182</v>
      </c>
      <c r="G86" s="5">
        <v>9</v>
      </c>
      <c r="H86" s="7" t="s">
        <v>181</v>
      </c>
      <c r="I86" s="5">
        <v>287</v>
      </c>
      <c r="J86" s="791"/>
      <c r="K86" s="533">
        <v>840.00000000000011</v>
      </c>
      <c r="L86" s="7" t="s">
        <v>31</v>
      </c>
      <c r="M86" s="17">
        <v>2.5</v>
      </c>
      <c r="N86" s="154">
        <f t="shared" si="2"/>
        <v>2100.0000000000005</v>
      </c>
      <c r="O86" s="816"/>
      <c r="P86" s="19">
        <v>0.1</v>
      </c>
      <c r="Q86" s="19">
        <v>0.4</v>
      </c>
      <c r="R86" s="19">
        <v>0.1</v>
      </c>
      <c r="S86" s="19">
        <v>0.4</v>
      </c>
      <c r="T86" s="20"/>
      <c r="U86" s="21" t="s">
        <v>514</v>
      </c>
      <c r="V86" s="774"/>
    </row>
    <row r="87" spans="2:22" x14ac:dyDescent="0.25">
      <c r="B87" s="15">
        <v>59</v>
      </c>
      <c r="C87" s="16">
        <v>21101</v>
      </c>
      <c r="D87" s="130" t="s">
        <v>273</v>
      </c>
      <c r="E87" s="318" t="s">
        <v>489</v>
      </c>
      <c r="F87" s="319" t="s">
        <v>182</v>
      </c>
      <c r="G87" s="5">
        <v>9</v>
      </c>
      <c r="H87" s="7" t="s">
        <v>181</v>
      </c>
      <c r="I87" s="5">
        <v>287</v>
      </c>
      <c r="J87" s="791"/>
      <c r="K87" s="533">
        <v>1000</v>
      </c>
      <c r="L87" s="7" t="s">
        <v>31</v>
      </c>
      <c r="M87" s="17">
        <v>3.2</v>
      </c>
      <c r="N87" s="154">
        <f t="shared" si="2"/>
        <v>3200</v>
      </c>
      <c r="O87" s="816"/>
      <c r="P87" s="19">
        <v>0.1</v>
      </c>
      <c r="Q87" s="19">
        <v>0.4</v>
      </c>
      <c r="R87" s="19">
        <v>0.1</v>
      </c>
      <c r="S87" s="19">
        <v>0.4</v>
      </c>
      <c r="T87" s="20"/>
      <c r="U87" s="21" t="s">
        <v>514</v>
      </c>
      <c r="V87" s="774"/>
    </row>
    <row r="88" spans="2:22" x14ac:dyDescent="0.25">
      <c r="B88" s="15">
        <v>60</v>
      </c>
      <c r="C88" s="16">
        <v>21101</v>
      </c>
      <c r="D88" s="130" t="s">
        <v>274</v>
      </c>
      <c r="E88" s="318" t="s">
        <v>489</v>
      </c>
      <c r="F88" s="319" t="s">
        <v>182</v>
      </c>
      <c r="G88" s="5">
        <v>9</v>
      </c>
      <c r="H88" s="7" t="s">
        <v>181</v>
      </c>
      <c r="I88" s="5">
        <v>287</v>
      </c>
      <c r="J88" s="791"/>
      <c r="K88" s="533">
        <v>840.00000000000011</v>
      </c>
      <c r="L88" s="7" t="s">
        <v>31</v>
      </c>
      <c r="M88" s="17">
        <v>3.5</v>
      </c>
      <c r="N88" s="154">
        <f t="shared" si="2"/>
        <v>2940.0000000000005</v>
      </c>
      <c r="O88" s="816"/>
      <c r="P88" s="19">
        <v>0.1</v>
      </c>
      <c r="Q88" s="19">
        <v>0.4</v>
      </c>
      <c r="R88" s="19">
        <v>0.1</v>
      </c>
      <c r="S88" s="19">
        <v>0.4</v>
      </c>
      <c r="T88" s="20"/>
      <c r="U88" s="21" t="s">
        <v>514</v>
      </c>
      <c r="V88" s="774"/>
    </row>
    <row r="89" spans="2:22" ht="15.75" thickBot="1" x14ac:dyDescent="0.3">
      <c r="B89" s="22">
        <v>61</v>
      </c>
      <c r="C89" s="23">
        <v>21101</v>
      </c>
      <c r="D89" s="148" t="s">
        <v>275</v>
      </c>
      <c r="E89" s="318" t="s">
        <v>489</v>
      </c>
      <c r="F89" s="319" t="s">
        <v>182</v>
      </c>
      <c r="G89" s="5">
        <v>9</v>
      </c>
      <c r="H89" s="7" t="s">
        <v>181</v>
      </c>
      <c r="I89" s="5">
        <v>287</v>
      </c>
      <c r="J89" s="792"/>
      <c r="K89" s="533">
        <v>840.00000000000011</v>
      </c>
      <c r="L89" s="174" t="s">
        <v>31</v>
      </c>
      <c r="M89" s="149">
        <v>6.8</v>
      </c>
      <c r="N89" s="154">
        <f t="shared" si="2"/>
        <v>5712.0000000000009</v>
      </c>
      <c r="O89" s="816"/>
      <c r="P89" s="19">
        <v>0.1</v>
      </c>
      <c r="Q89" s="19">
        <v>0.4</v>
      </c>
      <c r="R89" s="19">
        <v>0.1</v>
      </c>
      <c r="S89" s="19">
        <v>0.4</v>
      </c>
      <c r="T89" s="20"/>
      <c r="U89" s="21" t="s">
        <v>514</v>
      </c>
      <c r="V89" s="774"/>
    </row>
    <row r="90" spans="2:22" ht="15.75" thickTop="1" x14ac:dyDescent="0.25">
      <c r="B90" s="27"/>
      <c r="C90" s="27"/>
      <c r="D90" s="28"/>
      <c r="E90" s="329"/>
      <c r="F90" s="330"/>
      <c r="G90" s="12"/>
      <c r="H90" s="12"/>
      <c r="I90" s="12"/>
      <c r="J90" s="331"/>
      <c r="K90" s="337"/>
      <c r="L90" s="12"/>
      <c r="M90" s="69"/>
      <c r="N90" s="69"/>
      <c r="O90" s="334"/>
      <c r="P90" s="32"/>
      <c r="Q90" s="32"/>
      <c r="R90" s="32"/>
      <c r="S90" s="32"/>
      <c r="T90" s="33"/>
      <c r="U90" s="34"/>
      <c r="V90" s="14"/>
    </row>
    <row r="91" spans="2:22" x14ac:dyDescent="0.25">
      <c r="B91" s="27"/>
      <c r="C91" s="27"/>
      <c r="D91" s="28"/>
      <c r="E91" s="329"/>
      <c r="F91" s="330"/>
      <c r="G91" s="12"/>
      <c r="H91" s="12"/>
      <c r="I91" s="12"/>
      <c r="J91" s="331"/>
      <c r="K91" s="337"/>
      <c r="L91" s="12"/>
      <c r="M91" s="69"/>
      <c r="N91" s="69">
        <f>SUM(N60:N90)</f>
        <v>193200</v>
      </c>
      <c r="O91" s="334"/>
      <c r="P91" s="32"/>
      <c r="Q91" s="32"/>
      <c r="R91" s="32"/>
      <c r="S91" s="32"/>
      <c r="T91" s="33"/>
      <c r="U91" s="34"/>
      <c r="V91" s="14"/>
    </row>
    <row r="92" spans="2:22" x14ac:dyDescent="0.25">
      <c r="B92" s="27"/>
      <c r="C92" s="27"/>
      <c r="D92" s="28"/>
      <c r="E92" s="329"/>
      <c r="F92" s="330"/>
      <c r="G92" s="12"/>
      <c r="H92" s="12"/>
      <c r="I92" s="12"/>
      <c r="J92" s="331"/>
      <c r="K92" s="337"/>
      <c r="L92" s="12"/>
      <c r="M92" s="69"/>
      <c r="N92" s="69"/>
      <c r="O92" s="334"/>
      <c r="P92" s="32"/>
      <c r="Q92" s="32"/>
      <c r="R92" s="32"/>
      <c r="S92" s="32"/>
      <c r="T92" s="33"/>
      <c r="U92" s="34"/>
      <c r="V92" s="14"/>
    </row>
    <row r="93" spans="2:22" x14ac:dyDescent="0.25">
      <c r="B93" s="27"/>
      <c r="C93" s="27"/>
      <c r="D93" s="28"/>
      <c r="E93" s="28"/>
      <c r="F93" s="28"/>
      <c r="G93" s="12"/>
      <c r="H93" s="12"/>
      <c r="I93" s="12"/>
      <c r="J93" s="12"/>
      <c r="K93" s="338"/>
      <c r="L93" s="12"/>
      <c r="M93" s="29"/>
      <c r="N93" s="30"/>
      <c r="O93" s="31"/>
      <c r="P93" s="32"/>
      <c r="Q93" s="32"/>
      <c r="R93" s="32"/>
      <c r="S93" s="32"/>
      <c r="T93" s="33"/>
      <c r="U93" s="34"/>
      <c r="V93" s="14"/>
    </row>
    <row r="94" spans="2:22" x14ac:dyDescent="0.25">
      <c r="B94" s="27"/>
      <c r="C94" s="27"/>
      <c r="D94" s="28"/>
      <c r="E94" s="28"/>
      <c r="F94" s="28"/>
      <c r="G94" s="12"/>
      <c r="H94" s="12"/>
      <c r="I94" s="12"/>
      <c r="J94" s="12"/>
      <c r="K94" s="338"/>
      <c r="L94" s="12"/>
      <c r="M94" s="29"/>
      <c r="N94" s="30"/>
      <c r="O94" s="31"/>
      <c r="P94" s="32"/>
      <c r="Q94" s="32"/>
      <c r="R94" s="32"/>
      <c r="S94" s="32"/>
      <c r="T94" s="33"/>
      <c r="U94" s="34"/>
      <c r="V94" s="14"/>
    </row>
    <row r="95" spans="2:22" x14ac:dyDescent="0.25">
      <c r="B95" s="706" t="s">
        <v>0</v>
      </c>
      <c r="C95" s="706"/>
      <c r="D95" s="706"/>
      <c r="E95" s="706"/>
      <c r="F95" s="706"/>
      <c r="G95" s="706"/>
      <c r="H95" s="706"/>
      <c r="I95" s="706"/>
      <c r="J95" s="706"/>
      <c r="K95" s="706"/>
      <c r="L95" s="706"/>
      <c r="M95" s="706"/>
      <c r="N95" s="706"/>
      <c r="O95" s="706"/>
      <c r="P95" s="706"/>
      <c r="Q95" s="706"/>
      <c r="R95" s="706"/>
      <c r="S95" s="706"/>
      <c r="T95" s="706"/>
      <c r="U95" s="706"/>
      <c r="V95" s="706"/>
    </row>
    <row r="96" spans="2:22" x14ac:dyDescent="0.25">
      <c r="B96" s="713" t="s">
        <v>1</v>
      </c>
      <c r="C96" s="713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  <c r="V96" s="713"/>
    </row>
    <row r="97" spans="2:22" x14ac:dyDescent="0.25">
      <c r="B97" s="713" t="s">
        <v>2</v>
      </c>
      <c r="C97" s="713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  <c r="R97" s="713"/>
      <c r="S97" s="713"/>
      <c r="T97" s="713"/>
      <c r="U97" s="713"/>
      <c r="V97" s="713"/>
    </row>
    <row r="98" spans="2:22" x14ac:dyDescent="0.25">
      <c r="B98" s="713" t="s">
        <v>3</v>
      </c>
      <c r="C98" s="713"/>
      <c r="D98" s="713"/>
      <c r="E98" s="713"/>
      <c r="F98" s="713"/>
      <c r="G98" s="713"/>
      <c r="H98" s="713"/>
      <c r="I98" s="713"/>
      <c r="J98" s="713"/>
      <c r="K98" s="713"/>
      <c r="L98" s="713"/>
      <c r="M98" s="713"/>
      <c r="N98" s="713"/>
      <c r="O98" s="713"/>
      <c r="P98" s="713"/>
      <c r="Q98" s="713"/>
      <c r="R98" s="713"/>
      <c r="S98" s="713"/>
      <c r="T98" s="713"/>
      <c r="U98" s="713"/>
      <c r="V98" s="713"/>
    </row>
    <row r="99" spans="2:22" x14ac:dyDescent="0.25">
      <c r="B99" s="713" t="s">
        <v>494</v>
      </c>
      <c r="C99" s="713"/>
      <c r="D99" s="713"/>
      <c r="E99" s="713"/>
      <c r="F99" s="713"/>
      <c r="G99" s="713"/>
      <c r="H99" s="713"/>
      <c r="I99" s="713"/>
      <c r="J99" s="713"/>
      <c r="K99" s="713"/>
      <c r="L99" s="713"/>
      <c r="M99" s="713"/>
      <c r="N99" s="713"/>
      <c r="O99" s="713"/>
      <c r="P99" s="713"/>
      <c r="Q99" s="713"/>
      <c r="R99" s="713"/>
      <c r="S99" s="713"/>
      <c r="T99" s="713"/>
      <c r="U99" s="713"/>
      <c r="V99" s="713"/>
    </row>
    <row r="100" spans="2:22" x14ac:dyDescent="0.25">
      <c r="B100" s="714" t="s">
        <v>4</v>
      </c>
      <c r="C100" s="714"/>
      <c r="D100" s="714"/>
      <c r="E100" s="714"/>
      <c r="F100" s="714"/>
      <c r="G100" s="714"/>
      <c r="H100" s="714"/>
      <c r="I100" s="714"/>
      <c r="J100" s="714"/>
      <c r="K100" s="714"/>
      <c r="L100" s="714"/>
      <c r="M100" s="714"/>
      <c r="N100" s="714"/>
      <c r="O100" s="714"/>
      <c r="P100" s="714"/>
      <c r="Q100" s="714"/>
      <c r="R100" s="714"/>
      <c r="S100" s="714"/>
      <c r="T100" s="714"/>
      <c r="U100" s="714"/>
      <c r="V100" s="714"/>
    </row>
    <row r="101" spans="2:22" x14ac:dyDescent="0.25">
      <c r="B101" s="697" t="s">
        <v>5</v>
      </c>
      <c r="C101" s="697"/>
      <c r="D101" s="697"/>
      <c r="E101" s="697"/>
      <c r="F101" s="697"/>
      <c r="G101" s="697"/>
      <c r="H101" s="697"/>
      <c r="I101" s="697"/>
      <c r="J101" s="697"/>
      <c r="K101" s="697"/>
      <c r="L101" s="697"/>
      <c r="M101" s="697"/>
      <c r="N101" s="697"/>
      <c r="O101" s="697"/>
      <c r="P101" s="697"/>
      <c r="Q101" s="697"/>
      <c r="R101" s="697"/>
      <c r="S101" s="697"/>
      <c r="T101" s="697"/>
      <c r="U101" s="697"/>
      <c r="V101" s="697"/>
    </row>
    <row r="102" spans="2:22" ht="18.75" thickBot="1" x14ac:dyDescent="0.3">
      <c r="B102" s="2"/>
      <c r="C102" s="2"/>
      <c r="D102" s="3"/>
      <c r="E102" s="3"/>
      <c r="F102" s="3"/>
      <c r="G102" s="3"/>
      <c r="H102" s="3"/>
      <c r="I102" s="3"/>
      <c r="J102" s="3"/>
      <c r="K102" s="3"/>
      <c r="L102" s="4"/>
      <c r="M102" s="3"/>
      <c r="N102" s="3"/>
      <c r="O102" s="3"/>
      <c r="P102" s="3"/>
      <c r="Q102" s="3"/>
      <c r="R102" s="3"/>
      <c r="S102" s="3"/>
      <c r="T102" s="2"/>
      <c r="U102" s="2"/>
      <c r="V102" s="2"/>
    </row>
    <row r="103" spans="2:22" ht="15.75" thickTop="1" x14ac:dyDescent="0.25">
      <c r="B103" s="698" t="s">
        <v>6</v>
      </c>
      <c r="C103" s="700" t="s">
        <v>7</v>
      </c>
      <c r="D103" s="702" t="s">
        <v>8</v>
      </c>
      <c r="E103" s="702" t="s">
        <v>177</v>
      </c>
      <c r="F103" s="702" t="s">
        <v>178</v>
      </c>
      <c r="G103" s="702" t="s">
        <v>9</v>
      </c>
      <c r="H103" s="702" t="s">
        <v>10</v>
      </c>
      <c r="I103" s="312"/>
      <c r="J103" s="702" t="s">
        <v>179</v>
      </c>
      <c r="K103" s="702" t="s">
        <v>11</v>
      </c>
      <c r="L103" s="700" t="s">
        <v>12</v>
      </c>
      <c r="M103" s="704" t="s">
        <v>13</v>
      </c>
      <c r="N103" s="704" t="s">
        <v>14</v>
      </c>
      <c r="O103" s="704" t="s">
        <v>15</v>
      </c>
      <c r="P103" s="715" t="s">
        <v>16</v>
      </c>
      <c r="Q103" s="716"/>
      <c r="R103" s="716"/>
      <c r="S103" s="717"/>
      <c r="T103" s="721" t="s">
        <v>17</v>
      </c>
      <c r="U103" s="722"/>
      <c r="V103" s="708" t="s">
        <v>18</v>
      </c>
    </row>
    <row r="104" spans="2:22" x14ac:dyDescent="0.25">
      <c r="B104" s="699"/>
      <c r="C104" s="701"/>
      <c r="D104" s="703"/>
      <c r="E104" s="765"/>
      <c r="F104" s="765"/>
      <c r="G104" s="703"/>
      <c r="H104" s="703"/>
      <c r="I104" s="313"/>
      <c r="J104" s="765"/>
      <c r="K104" s="703"/>
      <c r="L104" s="701"/>
      <c r="M104" s="705"/>
      <c r="N104" s="705"/>
      <c r="O104" s="705"/>
      <c r="P104" s="718"/>
      <c r="Q104" s="719"/>
      <c r="R104" s="719"/>
      <c r="S104" s="720"/>
      <c r="T104" s="723"/>
      <c r="U104" s="724"/>
      <c r="V104" s="709"/>
    </row>
    <row r="105" spans="2:22" ht="48" x14ac:dyDescent="0.25">
      <c r="B105" s="699"/>
      <c r="C105" s="701"/>
      <c r="D105" s="703"/>
      <c r="E105" s="765"/>
      <c r="F105" s="765"/>
      <c r="G105" s="703"/>
      <c r="H105" s="703"/>
      <c r="I105" s="313" t="s">
        <v>180</v>
      </c>
      <c r="J105" s="765"/>
      <c r="K105" s="703"/>
      <c r="L105" s="701"/>
      <c r="M105" s="705"/>
      <c r="N105" s="705"/>
      <c r="O105" s="705"/>
      <c r="P105" s="738" t="s">
        <v>19</v>
      </c>
      <c r="Q105" s="738" t="s">
        <v>20</v>
      </c>
      <c r="R105" s="738" t="s">
        <v>21</v>
      </c>
      <c r="S105" s="738" t="s">
        <v>22</v>
      </c>
      <c r="T105" s="740" t="s">
        <v>23</v>
      </c>
      <c r="U105" s="740" t="s">
        <v>24</v>
      </c>
      <c r="V105" s="709"/>
    </row>
    <row r="106" spans="2:22" ht="15.75" thickBot="1" x14ac:dyDescent="0.3">
      <c r="B106" s="727"/>
      <c r="C106" s="725"/>
      <c r="D106" s="707"/>
      <c r="E106" s="766"/>
      <c r="F106" s="766"/>
      <c r="G106" s="707"/>
      <c r="H106" s="707"/>
      <c r="I106" s="314"/>
      <c r="J106" s="766"/>
      <c r="K106" s="707"/>
      <c r="L106" s="725"/>
      <c r="M106" s="696"/>
      <c r="N106" s="696"/>
      <c r="O106" s="696"/>
      <c r="P106" s="739"/>
      <c r="Q106" s="739"/>
      <c r="R106" s="739"/>
      <c r="S106" s="739"/>
      <c r="T106" s="741"/>
      <c r="U106" s="741"/>
      <c r="V106" s="710"/>
    </row>
    <row r="107" spans="2:22" ht="132" customHeight="1" x14ac:dyDescent="0.25">
      <c r="B107" s="52">
        <v>62</v>
      </c>
      <c r="C107" s="53">
        <v>21101</v>
      </c>
      <c r="D107" s="158" t="s">
        <v>276</v>
      </c>
      <c r="E107" s="318" t="s">
        <v>489</v>
      </c>
      <c r="F107" s="319" t="s">
        <v>182</v>
      </c>
      <c r="G107" s="5">
        <v>9</v>
      </c>
      <c r="H107" s="5" t="s">
        <v>181</v>
      </c>
      <c r="I107" s="5">
        <v>287</v>
      </c>
      <c r="J107" s="790" t="s">
        <v>530</v>
      </c>
      <c r="K107" s="533">
        <v>112.00000000000001</v>
      </c>
      <c r="L107" s="5" t="s">
        <v>31</v>
      </c>
      <c r="M107" s="159">
        <v>39.5</v>
      </c>
      <c r="N107" s="154">
        <f t="shared" ref="N107:N130" si="3">M107*K107</f>
        <v>4424.0000000000009</v>
      </c>
      <c r="O107" s="783" t="s">
        <v>183</v>
      </c>
      <c r="P107" s="42">
        <v>0.1</v>
      </c>
      <c r="Q107" s="42">
        <v>0.4</v>
      </c>
      <c r="R107" s="42">
        <v>0.1</v>
      </c>
      <c r="S107" s="42">
        <v>0.4</v>
      </c>
      <c r="T107" s="20"/>
      <c r="U107" s="21" t="s">
        <v>514</v>
      </c>
      <c r="V107" s="773" t="s">
        <v>531</v>
      </c>
    </row>
    <row r="108" spans="2:22" x14ac:dyDescent="0.25">
      <c r="B108" s="15">
        <v>63</v>
      </c>
      <c r="C108" s="16">
        <v>21101</v>
      </c>
      <c r="D108" s="130" t="s">
        <v>277</v>
      </c>
      <c r="E108" s="318" t="s">
        <v>489</v>
      </c>
      <c r="F108" s="319" t="s">
        <v>182</v>
      </c>
      <c r="G108" s="5">
        <v>9</v>
      </c>
      <c r="H108" s="7" t="s">
        <v>181</v>
      </c>
      <c r="I108" s="5">
        <v>287</v>
      </c>
      <c r="J108" s="791"/>
      <c r="K108" s="533">
        <v>28.000000000000004</v>
      </c>
      <c r="L108" s="7" t="s">
        <v>31</v>
      </c>
      <c r="M108" s="17">
        <v>30</v>
      </c>
      <c r="N108" s="154">
        <f t="shared" si="3"/>
        <v>840.00000000000011</v>
      </c>
      <c r="O108" s="784"/>
      <c r="P108" s="19">
        <v>0.1</v>
      </c>
      <c r="Q108" s="19">
        <v>0.4</v>
      </c>
      <c r="R108" s="19">
        <v>0.1</v>
      </c>
      <c r="S108" s="19">
        <v>0.4</v>
      </c>
      <c r="T108" s="20"/>
      <c r="U108" s="21" t="s">
        <v>514</v>
      </c>
      <c r="V108" s="774"/>
    </row>
    <row r="109" spans="2:22" x14ac:dyDescent="0.25">
      <c r="B109" s="15">
        <v>64</v>
      </c>
      <c r="C109" s="16">
        <v>21101</v>
      </c>
      <c r="D109" s="130" t="s">
        <v>278</v>
      </c>
      <c r="E109" s="318" t="s">
        <v>489</v>
      </c>
      <c r="F109" s="319" t="s">
        <v>182</v>
      </c>
      <c r="G109" s="5">
        <v>9</v>
      </c>
      <c r="H109" s="7" t="s">
        <v>181</v>
      </c>
      <c r="I109" s="5">
        <v>287</v>
      </c>
      <c r="J109" s="791"/>
      <c r="K109" s="533">
        <v>28.000000000000004</v>
      </c>
      <c r="L109" s="7" t="s">
        <v>31</v>
      </c>
      <c r="M109" s="17">
        <v>30</v>
      </c>
      <c r="N109" s="154">
        <f t="shared" si="3"/>
        <v>840.00000000000011</v>
      </c>
      <c r="O109" s="784"/>
      <c r="P109" s="19">
        <v>0.1</v>
      </c>
      <c r="Q109" s="19">
        <v>0.4</v>
      </c>
      <c r="R109" s="19">
        <v>0.1</v>
      </c>
      <c r="S109" s="19">
        <v>0.4</v>
      </c>
      <c r="T109" s="20"/>
      <c r="U109" s="21" t="s">
        <v>514</v>
      </c>
      <c r="V109" s="774"/>
    </row>
    <row r="110" spans="2:22" x14ac:dyDescent="0.25">
      <c r="B110" s="15">
        <v>65</v>
      </c>
      <c r="C110" s="16">
        <v>21101</v>
      </c>
      <c r="D110" s="130" t="s">
        <v>279</v>
      </c>
      <c r="E110" s="318" t="s">
        <v>489</v>
      </c>
      <c r="F110" s="319" t="s">
        <v>182</v>
      </c>
      <c r="G110" s="5">
        <v>9</v>
      </c>
      <c r="H110" s="7" t="s">
        <v>181</v>
      </c>
      <c r="I110" s="5">
        <v>287</v>
      </c>
      <c r="J110" s="791"/>
      <c r="K110" s="533">
        <v>28.000000000000004</v>
      </c>
      <c r="L110" s="7" t="s">
        <v>31</v>
      </c>
      <c r="M110" s="17">
        <v>30</v>
      </c>
      <c r="N110" s="154">
        <f t="shared" si="3"/>
        <v>840.00000000000011</v>
      </c>
      <c r="O110" s="784"/>
      <c r="P110" s="19">
        <v>0.1</v>
      </c>
      <c r="Q110" s="19">
        <v>0.4</v>
      </c>
      <c r="R110" s="19">
        <v>0.1</v>
      </c>
      <c r="S110" s="19">
        <v>0.4</v>
      </c>
      <c r="T110" s="20"/>
      <c r="U110" s="21" t="s">
        <v>514</v>
      </c>
      <c r="V110" s="774"/>
    </row>
    <row r="111" spans="2:22" x14ac:dyDescent="0.25">
      <c r="B111" s="15">
        <v>66</v>
      </c>
      <c r="C111" s="16">
        <v>21101</v>
      </c>
      <c r="D111" s="130" t="s">
        <v>280</v>
      </c>
      <c r="E111" s="318" t="s">
        <v>489</v>
      </c>
      <c r="F111" s="319" t="s">
        <v>182</v>
      </c>
      <c r="G111" s="5">
        <v>9</v>
      </c>
      <c r="H111" s="7" t="s">
        <v>181</v>
      </c>
      <c r="I111" s="5">
        <v>287</v>
      </c>
      <c r="J111" s="791"/>
      <c r="K111" s="533">
        <v>56.000000000000007</v>
      </c>
      <c r="L111" s="7" t="s">
        <v>35</v>
      </c>
      <c r="M111" s="17">
        <v>32</v>
      </c>
      <c r="N111" s="154">
        <f t="shared" si="3"/>
        <v>1792.0000000000002</v>
      </c>
      <c r="O111" s="784"/>
      <c r="P111" s="19">
        <v>0.1</v>
      </c>
      <c r="Q111" s="19">
        <v>0.4</v>
      </c>
      <c r="R111" s="19">
        <v>0.1</v>
      </c>
      <c r="S111" s="19">
        <v>0.4</v>
      </c>
      <c r="T111" s="20"/>
      <c r="U111" s="21" t="s">
        <v>514</v>
      </c>
      <c r="V111" s="774"/>
    </row>
    <row r="112" spans="2:22" x14ac:dyDescent="0.25">
      <c r="B112" s="15">
        <v>67</v>
      </c>
      <c r="C112" s="16">
        <v>21101</v>
      </c>
      <c r="D112" s="130" t="s">
        <v>281</v>
      </c>
      <c r="E112" s="318" t="s">
        <v>489</v>
      </c>
      <c r="F112" s="319" t="s">
        <v>182</v>
      </c>
      <c r="G112" s="5">
        <v>9</v>
      </c>
      <c r="H112" s="7" t="s">
        <v>181</v>
      </c>
      <c r="I112" s="5">
        <v>287</v>
      </c>
      <c r="J112" s="791"/>
      <c r="K112" s="533">
        <v>5</v>
      </c>
      <c r="L112" s="7" t="s">
        <v>36</v>
      </c>
      <c r="M112" s="17">
        <v>82</v>
      </c>
      <c r="N112" s="154">
        <f t="shared" si="3"/>
        <v>410</v>
      </c>
      <c r="O112" s="784"/>
      <c r="P112" s="19">
        <v>0.1</v>
      </c>
      <c r="Q112" s="19">
        <v>0.4</v>
      </c>
      <c r="R112" s="19">
        <v>0.1</v>
      </c>
      <c r="S112" s="19">
        <v>0.4</v>
      </c>
      <c r="T112" s="20"/>
      <c r="U112" s="21" t="s">
        <v>514</v>
      </c>
      <c r="V112" s="774"/>
    </row>
    <row r="113" spans="2:22" x14ac:dyDescent="0.25">
      <c r="B113" s="15">
        <v>68</v>
      </c>
      <c r="C113" s="16">
        <v>21101</v>
      </c>
      <c r="D113" s="130" t="s">
        <v>282</v>
      </c>
      <c r="E113" s="318" t="s">
        <v>489</v>
      </c>
      <c r="F113" s="319" t="s">
        <v>182</v>
      </c>
      <c r="G113" s="5">
        <v>9</v>
      </c>
      <c r="H113" s="7" t="s">
        <v>181</v>
      </c>
      <c r="I113" s="5">
        <v>287</v>
      </c>
      <c r="J113" s="791"/>
      <c r="K113" s="533">
        <v>56.000000000000007</v>
      </c>
      <c r="L113" s="7" t="s">
        <v>31</v>
      </c>
      <c r="M113" s="17">
        <v>18</v>
      </c>
      <c r="N113" s="154">
        <f t="shared" si="3"/>
        <v>1008.0000000000001</v>
      </c>
      <c r="O113" s="784"/>
      <c r="P113" s="19">
        <v>0.1</v>
      </c>
      <c r="Q113" s="19">
        <v>0.4</v>
      </c>
      <c r="R113" s="19">
        <v>0.1</v>
      </c>
      <c r="S113" s="19">
        <v>0.4</v>
      </c>
      <c r="T113" s="20"/>
      <c r="U113" s="21" t="s">
        <v>514</v>
      </c>
      <c r="V113" s="774"/>
    </row>
    <row r="114" spans="2:22" x14ac:dyDescent="0.25">
      <c r="B114" s="15">
        <v>69</v>
      </c>
      <c r="C114" s="16">
        <v>21101</v>
      </c>
      <c r="D114" s="130" t="s">
        <v>283</v>
      </c>
      <c r="E114" s="318" t="s">
        <v>489</v>
      </c>
      <c r="F114" s="319" t="s">
        <v>182</v>
      </c>
      <c r="G114" s="5">
        <v>9</v>
      </c>
      <c r="H114" s="7" t="s">
        <v>181</v>
      </c>
      <c r="I114" s="5">
        <v>287</v>
      </c>
      <c r="J114" s="791"/>
      <c r="K114" s="533">
        <v>56.000000000000007</v>
      </c>
      <c r="L114" s="7" t="s">
        <v>31</v>
      </c>
      <c r="M114" s="17">
        <v>11.2</v>
      </c>
      <c r="N114" s="154">
        <f t="shared" si="3"/>
        <v>627.20000000000005</v>
      </c>
      <c r="O114" s="784"/>
      <c r="P114" s="19">
        <v>0.1</v>
      </c>
      <c r="Q114" s="19">
        <v>0.4</v>
      </c>
      <c r="R114" s="19">
        <v>0.1</v>
      </c>
      <c r="S114" s="19">
        <v>0.4</v>
      </c>
      <c r="T114" s="20"/>
      <c r="U114" s="21" t="s">
        <v>514</v>
      </c>
      <c r="V114" s="774"/>
    </row>
    <row r="115" spans="2:22" x14ac:dyDescent="0.25">
      <c r="B115" s="15">
        <v>70</v>
      </c>
      <c r="C115" s="16">
        <v>21101</v>
      </c>
      <c r="D115" s="130" t="s">
        <v>284</v>
      </c>
      <c r="E115" s="318" t="s">
        <v>489</v>
      </c>
      <c r="F115" s="319" t="s">
        <v>182</v>
      </c>
      <c r="G115" s="5">
        <v>9</v>
      </c>
      <c r="H115" s="7" t="s">
        <v>181</v>
      </c>
      <c r="I115" s="5">
        <v>287</v>
      </c>
      <c r="J115" s="791"/>
      <c r="K115" s="533">
        <v>60</v>
      </c>
      <c r="L115" s="7" t="s">
        <v>31</v>
      </c>
      <c r="M115" s="17">
        <v>46</v>
      </c>
      <c r="N115" s="154">
        <f t="shared" si="3"/>
        <v>2760</v>
      </c>
      <c r="O115" s="784"/>
      <c r="P115" s="19">
        <v>0.1</v>
      </c>
      <c r="Q115" s="19">
        <v>0.4</v>
      </c>
      <c r="R115" s="19">
        <v>0.1</v>
      </c>
      <c r="S115" s="19">
        <v>0.4</v>
      </c>
      <c r="T115" s="20"/>
      <c r="U115" s="21" t="s">
        <v>514</v>
      </c>
      <c r="V115" s="774"/>
    </row>
    <row r="116" spans="2:22" x14ac:dyDescent="0.25">
      <c r="B116" s="15">
        <v>71</v>
      </c>
      <c r="C116" s="16">
        <v>21101</v>
      </c>
      <c r="D116" s="130" t="s">
        <v>285</v>
      </c>
      <c r="E116" s="318" t="s">
        <v>489</v>
      </c>
      <c r="F116" s="319" t="s">
        <v>182</v>
      </c>
      <c r="G116" s="5">
        <v>9</v>
      </c>
      <c r="H116" s="7" t="s">
        <v>181</v>
      </c>
      <c r="I116" s="5">
        <v>287</v>
      </c>
      <c r="J116" s="791"/>
      <c r="K116" s="533">
        <v>28.000000000000004</v>
      </c>
      <c r="L116" s="7" t="s">
        <v>31</v>
      </c>
      <c r="M116" s="17">
        <v>16</v>
      </c>
      <c r="N116" s="154">
        <f t="shared" si="3"/>
        <v>448.00000000000006</v>
      </c>
      <c r="O116" s="784"/>
      <c r="P116" s="19">
        <v>0.1</v>
      </c>
      <c r="Q116" s="19">
        <v>0.4</v>
      </c>
      <c r="R116" s="19">
        <v>0.1</v>
      </c>
      <c r="S116" s="19">
        <v>0.4</v>
      </c>
      <c r="T116" s="20"/>
      <c r="U116" s="21" t="s">
        <v>514</v>
      </c>
      <c r="V116" s="774"/>
    </row>
    <row r="117" spans="2:22" x14ac:dyDescent="0.25">
      <c r="B117" s="15">
        <v>72</v>
      </c>
      <c r="C117" s="16">
        <v>21101</v>
      </c>
      <c r="D117" s="130" t="s">
        <v>286</v>
      </c>
      <c r="E117" s="318" t="s">
        <v>489</v>
      </c>
      <c r="F117" s="319" t="s">
        <v>182</v>
      </c>
      <c r="G117" s="5">
        <v>9</v>
      </c>
      <c r="H117" s="7" t="s">
        <v>181</v>
      </c>
      <c r="I117" s="5">
        <v>287</v>
      </c>
      <c r="J117" s="791"/>
      <c r="K117" s="533">
        <v>309</v>
      </c>
      <c r="L117" s="7" t="s">
        <v>31</v>
      </c>
      <c r="M117" s="17">
        <v>5</v>
      </c>
      <c r="N117" s="154">
        <f t="shared" si="3"/>
        <v>1545</v>
      </c>
      <c r="O117" s="784"/>
      <c r="P117" s="19">
        <v>0.1</v>
      </c>
      <c r="Q117" s="19">
        <v>0.4</v>
      </c>
      <c r="R117" s="19">
        <v>0.1</v>
      </c>
      <c r="S117" s="19">
        <v>0.4</v>
      </c>
      <c r="T117" s="20"/>
      <c r="U117" s="21" t="s">
        <v>514</v>
      </c>
      <c r="V117" s="774"/>
    </row>
    <row r="118" spans="2:22" x14ac:dyDescent="0.25">
      <c r="B118" s="15">
        <v>73</v>
      </c>
      <c r="C118" s="16">
        <v>21101</v>
      </c>
      <c r="D118" s="130" t="s">
        <v>287</v>
      </c>
      <c r="E118" s="318" t="s">
        <v>489</v>
      </c>
      <c r="F118" s="319" t="s">
        <v>182</v>
      </c>
      <c r="G118" s="5">
        <v>9</v>
      </c>
      <c r="H118" s="7" t="s">
        <v>181</v>
      </c>
      <c r="I118" s="5">
        <v>287</v>
      </c>
      <c r="J118" s="791"/>
      <c r="K118" s="533">
        <v>112.00000000000001</v>
      </c>
      <c r="L118" s="7" t="s">
        <v>31</v>
      </c>
      <c r="M118" s="17">
        <v>15</v>
      </c>
      <c r="N118" s="154">
        <f t="shared" si="3"/>
        <v>1680.0000000000002</v>
      </c>
      <c r="O118" s="784"/>
      <c r="P118" s="19">
        <v>0.1</v>
      </c>
      <c r="Q118" s="19">
        <v>0.4</v>
      </c>
      <c r="R118" s="19">
        <v>0.1</v>
      </c>
      <c r="S118" s="19">
        <v>0.4</v>
      </c>
      <c r="T118" s="20"/>
      <c r="U118" s="21" t="s">
        <v>514</v>
      </c>
      <c r="V118" s="774"/>
    </row>
    <row r="119" spans="2:22" x14ac:dyDescent="0.25">
      <c r="B119" s="15">
        <v>74</v>
      </c>
      <c r="C119" s="16">
        <v>21101</v>
      </c>
      <c r="D119" s="130" t="s">
        <v>288</v>
      </c>
      <c r="E119" s="318" t="s">
        <v>489</v>
      </c>
      <c r="F119" s="319" t="s">
        <v>182</v>
      </c>
      <c r="G119" s="5">
        <v>9</v>
      </c>
      <c r="H119" s="7" t="s">
        <v>181</v>
      </c>
      <c r="I119" s="5">
        <v>287</v>
      </c>
      <c r="J119" s="791"/>
      <c r="K119" s="533">
        <v>28.000000000000004</v>
      </c>
      <c r="L119" s="7" t="s">
        <v>31</v>
      </c>
      <c r="M119" s="17">
        <v>36</v>
      </c>
      <c r="N119" s="154">
        <f t="shared" si="3"/>
        <v>1008.0000000000001</v>
      </c>
      <c r="O119" s="784"/>
      <c r="P119" s="19">
        <v>0.1</v>
      </c>
      <c r="Q119" s="19">
        <v>0.4</v>
      </c>
      <c r="R119" s="19">
        <v>0.1</v>
      </c>
      <c r="S119" s="19">
        <v>0.4</v>
      </c>
      <c r="T119" s="20"/>
      <c r="U119" s="21" t="s">
        <v>514</v>
      </c>
      <c r="V119" s="774"/>
    </row>
    <row r="120" spans="2:22" x14ac:dyDescent="0.25">
      <c r="B120" s="15">
        <v>75</v>
      </c>
      <c r="C120" s="16">
        <v>21101</v>
      </c>
      <c r="D120" s="130" t="s">
        <v>289</v>
      </c>
      <c r="E120" s="318" t="s">
        <v>489</v>
      </c>
      <c r="F120" s="319" t="s">
        <v>182</v>
      </c>
      <c r="G120" s="5">
        <v>9</v>
      </c>
      <c r="H120" s="7" t="s">
        <v>181</v>
      </c>
      <c r="I120" s="5">
        <v>287</v>
      </c>
      <c r="J120" s="791"/>
      <c r="K120" s="533">
        <v>135</v>
      </c>
      <c r="L120" s="7" t="s">
        <v>31</v>
      </c>
      <c r="M120" s="17">
        <v>115</v>
      </c>
      <c r="N120" s="154">
        <f t="shared" si="3"/>
        <v>15525</v>
      </c>
      <c r="O120" s="784"/>
      <c r="P120" s="19">
        <v>0.1</v>
      </c>
      <c r="Q120" s="19">
        <v>0.4</v>
      </c>
      <c r="R120" s="19">
        <v>0.1</v>
      </c>
      <c r="S120" s="19">
        <v>0.4</v>
      </c>
      <c r="T120" s="20"/>
      <c r="U120" s="21" t="s">
        <v>514</v>
      </c>
      <c r="V120" s="774"/>
    </row>
    <row r="121" spans="2:22" x14ac:dyDescent="0.25">
      <c r="B121" s="15">
        <v>76</v>
      </c>
      <c r="C121" s="16">
        <v>21101</v>
      </c>
      <c r="D121" s="130" t="s">
        <v>290</v>
      </c>
      <c r="E121" s="318" t="s">
        <v>489</v>
      </c>
      <c r="F121" s="319" t="s">
        <v>182</v>
      </c>
      <c r="G121" s="5">
        <v>9</v>
      </c>
      <c r="H121" s="7" t="s">
        <v>181</v>
      </c>
      <c r="I121" s="5">
        <v>287</v>
      </c>
      <c r="J121" s="791"/>
      <c r="K121" s="533">
        <v>56.000000000000007</v>
      </c>
      <c r="L121" s="7" t="s">
        <v>27</v>
      </c>
      <c r="M121" s="17">
        <v>42</v>
      </c>
      <c r="N121" s="154">
        <f t="shared" si="3"/>
        <v>2352.0000000000005</v>
      </c>
      <c r="O121" s="784"/>
      <c r="P121" s="19">
        <v>0.1</v>
      </c>
      <c r="Q121" s="19">
        <v>0.4</v>
      </c>
      <c r="R121" s="19">
        <v>0.1</v>
      </c>
      <c r="S121" s="19">
        <v>0.4</v>
      </c>
      <c r="T121" s="20"/>
      <c r="U121" s="21" t="s">
        <v>514</v>
      </c>
      <c r="V121" s="774"/>
    </row>
    <row r="122" spans="2:22" x14ac:dyDescent="0.25">
      <c r="B122" s="15">
        <v>77</v>
      </c>
      <c r="C122" s="16">
        <v>21101</v>
      </c>
      <c r="D122" s="130" t="s">
        <v>291</v>
      </c>
      <c r="E122" s="318" t="s">
        <v>489</v>
      </c>
      <c r="F122" s="319" t="s">
        <v>182</v>
      </c>
      <c r="G122" s="5">
        <v>9</v>
      </c>
      <c r="H122" s="7" t="s">
        <v>181</v>
      </c>
      <c r="I122" s="5">
        <v>287</v>
      </c>
      <c r="J122" s="791"/>
      <c r="K122" s="533">
        <v>57</v>
      </c>
      <c r="L122" s="7" t="s">
        <v>27</v>
      </c>
      <c r="M122" s="17">
        <v>85</v>
      </c>
      <c r="N122" s="154">
        <f t="shared" si="3"/>
        <v>4845</v>
      </c>
      <c r="O122" s="784"/>
      <c r="P122" s="19">
        <v>0.1</v>
      </c>
      <c r="Q122" s="19">
        <v>0.4</v>
      </c>
      <c r="R122" s="19">
        <v>0.1</v>
      </c>
      <c r="S122" s="19">
        <v>0.4</v>
      </c>
      <c r="T122" s="20"/>
      <c r="U122" s="21" t="s">
        <v>514</v>
      </c>
      <c r="V122" s="774"/>
    </row>
    <row r="123" spans="2:22" x14ac:dyDescent="0.25">
      <c r="B123" s="15">
        <v>78</v>
      </c>
      <c r="C123" s="16">
        <v>21101</v>
      </c>
      <c r="D123" s="130" t="s">
        <v>292</v>
      </c>
      <c r="E123" s="318" t="s">
        <v>489</v>
      </c>
      <c r="F123" s="319" t="s">
        <v>182</v>
      </c>
      <c r="G123" s="5">
        <v>9</v>
      </c>
      <c r="H123" s="7" t="s">
        <v>181</v>
      </c>
      <c r="I123" s="5">
        <v>287</v>
      </c>
      <c r="J123" s="791"/>
      <c r="K123" s="533">
        <v>6</v>
      </c>
      <c r="L123" s="7" t="s">
        <v>31</v>
      </c>
      <c r="M123" s="17">
        <v>28</v>
      </c>
      <c r="N123" s="154">
        <f t="shared" si="3"/>
        <v>168</v>
      </c>
      <c r="O123" s="784"/>
      <c r="P123" s="19">
        <v>0.1</v>
      </c>
      <c r="Q123" s="19">
        <v>0.4</v>
      </c>
      <c r="R123" s="19">
        <v>0.1</v>
      </c>
      <c r="S123" s="19">
        <v>0.4</v>
      </c>
      <c r="T123" s="20"/>
      <c r="U123" s="21" t="s">
        <v>514</v>
      </c>
      <c r="V123" s="774"/>
    </row>
    <row r="124" spans="2:22" x14ac:dyDescent="0.25">
      <c r="B124" s="15">
        <v>79</v>
      </c>
      <c r="C124" s="16">
        <v>21101</v>
      </c>
      <c r="D124" s="130" t="s">
        <v>293</v>
      </c>
      <c r="E124" s="318" t="s">
        <v>489</v>
      </c>
      <c r="F124" s="319" t="s">
        <v>182</v>
      </c>
      <c r="G124" s="5">
        <v>9</v>
      </c>
      <c r="H124" s="7" t="s">
        <v>181</v>
      </c>
      <c r="I124" s="5">
        <v>287</v>
      </c>
      <c r="J124" s="791"/>
      <c r="K124" s="533">
        <v>112.00000000000001</v>
      </c>
      <c r="L124" s="7" t="s">
        <v>31</v>
      </c>
      <c r="M124" s="17">
        <v>68</v>
      </c>
      <c r="N124" s="154">
        <f t="shared" si="3"/>
        <v>7616.0000000000009</v>
      </c>
      <c r="O124" s="784"/>
      <c r="P124" s="19">
        <v>0.1</v>
      </c>
      <c r="Q124" s="19">
        <v>0.4</v>
      </c>
      <c r="R124" s="19">
        <v>0.1</v>
      </c>
      <c r="S124" s="19">
        <v>0.4</v>
      </c>
      <c r="T124" s="20"/>
      <c r="U124" s="21" t="s">
        <v>514</v>
      </c>
      <c r="V124" s="774"/>
    </row>
    <row r="125" spans="2:22" x14ac:dyDescent="0.25">
      <c r="B125" s="15">
        <v>80</v>
      </c>
      <c r="C125" s="16">
        <v>21101</v>
      </c>
      <c r="D125" s="130" t="s">
        <v>294</v>
      </c>
      <c r="E125" s="318" t="s">
        <v>489</v>
      </c>
      <c r="F125" s="319" t="s">
        <v>182</v>
      </c>
      <c r="G125" s="5">
        <v>9</v>
      </c>
      <c r="H125" s="7" t="s">
        <v>181</v>
      </c>
      <c r="I125" s="5">
        <v>287</v>
      </c>
      <c r="J125" s="791"/>
      <c r="K125" s="533">
        <v>6</v>
      </c>
      <c r="L125" s="7" t="s">
        <v>36</v>
      </c>
      <c r="M125" s="17">
        <v>255</v>
      </c>
      <c r="N125" s="154">
        <f t="shared" si="3"/>
        <v>1530</v>
      </c>
      <c r="O125" s="784"/>
      <c r="P125" s="19">
        <v>0.1</v>
      </c>
      <c r="Q125" s="19">
        <v>0.4</v>
      </c>
      <c r="R125" s="19">
        <v>0.1</v>
      </c>
      <c r="S125" s="19">
        <v>0.4</v>
      </c>
      <c r="T125" s="20"/>
      <c r="U125" s="21" t="s">
        <v>514</v>
      </c>
      <c r="V125" s="774"/>
    </row>
    <row r="126" spans="2:22" x14ac:dyDescent="0.25">
      <c r="B126" s="15">
        <v>81</v>
      </c>
      <c r="C126" s="16">
        <v>21101</v>
      </c>
      <c r="D126" s="130" t="s">
        <v>295</v>
      </c>
      <c r="E126" s="318" t="s">
        <v>489</v>
      </c>
      <c r="F126" s="319" t="s">
        <v>182</v>
      </c>
      <c r="G126" s="5">
        <v>9</v>
      </c>
      <c r="H126" s="7" t="s">
        <v>181</v>
      </c>
      <c r="I126" s="5">
        <v>287</v>
      </c>
      <c r="J126" s="791"/>
      <c r="K126" s="533">
        <v>702</v>
      </c>
      <c r="L126" s="7" t="s">
        <v>31</v>
      </c>
      <c r="M126" s="17">
        <v>12</v>
      </c>
      <c r="N126" s="154">
        <f t="shared" si="3"/>
        <v>8424</v>
      </c>
      <c r="O126" s="784"/>
      <c r="P126" s="19">
        <v>0.1</v>
      </c>
      <c r="Q126" s="19">
        <v>0.4</v>
      </c>
      <c r="R126" s="19">
        <v>0.1</v>
      </c>
      <c r="S126" s="19">
        <v>0.4</v>
      </c>
      <c r="T126" s="20"/>
      <c r="U126" s="21" t="s">
        <v>514</v>
      </c>
      <c r="V126" s="774"/>
    </row>
    <row r="127" spans="2:22" x14ac:dyDescent="0.25">
      <c r="B127" s="15">
        <v>82</v>
      </c>
      <c r="C127" s="16">
        <v>21101</v>
      </c>
      <c r="D127" s="131" t="s">
        <v>296</v>
      </c>
      <c r="E127" s="318" t="s">
        <v>489</v>
      </c>
      <c r="F127" s="319" t="s">
        <v>182</v>
      </c>
      <c r="G127" s="5">
        <v>9</v>
      </c>
      <c r="H127" s="7" t="s">
        <v>181</v>
      </c>
      <c r="I127" s="5">
        <v>287</v>
      </c>
      <c r="J127" s="791"/>
      <c r="K127" s="533">
        <v>20</v>
      </c>
      <c r="L127" s="189" t="s">
        <v>36</v>
      </c>
      <c r="M127" s="133">
        <v>233</v>
      </c>
      <c r="N127" s="154">
        <f t="shared" si="3"/>
        <v>4660</v>
      </c>
      <c r="O127" s="784"/>
      <c r="P127" s="19">
        <v>0.1</v>
      </c>
      <c r="Q127" s="19">
        <v>0.4</v>
      </c>
      <c r="R127" s="19">
        <v>0.1</v>
      </c>
      <c r="S127" s="19">
        <v>0.4</v>
      </c>
      <c r="T127" s="20"/>
      <c r="U127" s="21" t="s">
        <v>514</v>
      </c>
      <c r="V127" s="774"/>
    </row>
    <row r="128" spans="2:22" x14ac:dyDescent="0.25">
      <c r="B128" s="15">
        <v>83</v>
      </c>
      <c r="C128" s="16">
        <v>21101</v>
      </c>
      <c r="D128" s="131" t="s">
        <v>297</v>
      </c>
      <c r="E128" s="318" t="s">
        <v>489</v>
      </c>
      <c r="F128" s="319" t="s">
        <v>182</v>
      </c>
      <c r="G128" s="5">
        <v>9</v>
      </c>
      <c r="H128" s="7" t="s">
        <v>181</v>
      </c>
      <c r="I128" s="5">
        <v>287</v>
      </c>
      <c r="J128" s="791"/>
      <c r="K128" s="533">
        <v>56.000000000000007</v>
      </c>
      <c r="L128" s="189" t="s">
        <v>36</v>
      </c>
      <c r="M128" s="133">
        <v>108</v>
      </c>
      <c r="N128" s="154">
        <f t="shared" si="3"/>
        <v>6048.0000000000009</v>
      </c>
      <c r="O128" s="784"/>
      <c r="P128" s="19">
        <v>0.1</v>
      </c>
      <c r="Q128" s="19">
        <v>0.4</v>
      </c>
      <c r="R128" s="19">
        <v>0.1</v>
      </c>
      <c r="S128" s="19">
        <v>0.4</v>
      </c>
      <c r="T128" s="20"/>
      <c r="U128" s="21" t="s">
        <v>514</v>
      </c>
      <c r="V128" s="774"/>
    </row>
    <row r="129" spans="2:22" x14ac:dyDescent="0.25">
      <c r="B129" s="15">
        <v>84</v>
      </c>
      <c r="C129" s="16">
        <v>21101</v>
      </c>
      <c r="D129" s="134" t="s">
        <v>298</v>
      </c>
      <c r="E129" s="318" t="s">
        <v>489</v>
      </c>
      <c r="F129" s="319" t="s">
        <v>182</v>
      </c>
      <c r="G129" s="5">
        <v>9</v>
      </c>
      <c r="H129" s="7" t="s">
        <v>181</v>
      </c>
      <c r="I129" s="5">
        <v>287</v>
      </c>
      <c r="J129" s="791"/>
      <c r="K129" s="533">
        <v>840</v>
      </c>
      <c r="L129" s="189" t="s">
        <v>31</v>
      </c>
      <c r="M129" s="133">
        <v>2.5</v>
      </c>
      <c r="N129" s="154">
        <f t="shared" si="3"/>
        <v>2100</v>
      </c>
      <c r="O129" s="784"/>
      <c r="P129" s="19">
        <v>0.1</v>
      </c>
      <c r="Q129" s="19">
        <v>0.4</v>
      </c>
      <c r="R129" s="19">
        <v>0.1</v>
      </c>
      <c r="S129" s="19">
        <v>0.4</v>
      </c>
      <c r="T129" s="20"/>
      <c r="U129" s="21" t="s">
        <v>514</v>
      </c>
      <c r="V129" s="774"/>
    </row>
    <row r="130" spans="2:22" ht="36" x14ac:dyDescent="0.25">
      <c r="B130" s="15">
        <v>85</v>
      </c>
      <c r="C130" s="16">
        <v>21101</v>
      </c>
      <c r="D130" s="135" t="s">
        <v>299</v>
      </c>
      <c r="E130" s="318" t="s">
        <v>489</v>
      </c>
      <c r="F130" s="319" t="s">
        <v>182</v>
      </c>
      <c r="G130" s="5">
        <v>9</v>
      </c>
      <c r="H130" s="7" t="s">
        <v>181</v>
      </c>
      <c r="I130" s="5">
        <v>287</v>
      </c>
      <c r="J130" s="791"/>
      <c r="K130" s="533">
        <v>2</v>
      </c>
      <c r="L130" s="189" t="s">
        <v>36</v>
      </c>
      <c r="M130" s="133">
        <v>111.5</v>
      </c>
      <c r="N130" s="154">
        <f t="shared" si="3"/>
        <v>223</v>
      </c>
      <c r="O130" s="784"/>
      <c r="P130" s="19">
        <v>0.1</v>
      </c>
      <c r="Q130" s="19">
        <v>0.4</v>
      </c>
      <c r="R130" s="19">
        <v>0.1</v>
      </c>
      <c r="S130" s="19">
        <v>0.4</v>
      </c>
      <c r="T130" s="20"/>
      <c r="U130" s="21" t="s">
        <v>514</v>
      </c>
      <c r="V130" s="774"/>
    </row>
    <row r="131" spans="2:22" ht="15.75" thickBot="1" x14ac:dyDescent="0.3">
      <c r="B131" s="22">
        <v>86</v>
      </c>
      <c r="C131" s="23">
        <v>21101</v>
      </c>
      <c r="D131" s="141" t="s">
        <v>300</v>
      </c>
      <c r="E131" s="318" t="s">
        <v>489</v>
      </c>
      <c r="F131" s="319" t="s">
        <v>182</v>
      </c>
      <c r="G131" s="5">
        <v>9</v>
      </c>
      <c r="H131" s="174" t="s">
        <v>181</v>
      </c>
      <c r="I131" s="5">
        <v>287</v>
      </c>
      <c r="J131" s="793"/>
      <c r="K131" s="533">
        <v>2</v>
      </c>
      <c r="L131" s="143" t="s">
        <v>31</v>
      </c>
      <c r="M131" s="144">
        <v>390</v>
      </c>
      <c r="N131" s="154">
        <v>779.18</v>
      </c>
      <c r="O131" s="785"/>
      <c r="P131" s="25">
        <v>0.1</v>
      </c>
      <c r="Q131" s="25">
        <v>0.4</v>
      </c>
      <c r="R131" s="25">
        <v>0.1</v>
      </c>
      <c r="S131" s="25">
        <v>0.4</v>
      </c>
      <c r="T131" s="146"/>
      <c r="U131" s="26" t="s">
        <v>514</v>
      </c>
      <c r="V131" s="786"/>
    </row>
    <row r="132" spans="2:22" ht="15.75" thickTop="1" x14ac:dyDescent="0.25">
      <c r="B132" s="27"/>
      <c r="C132" s="27"/>
      <c r="D132" s="28"/>
      <c r="E132" s="329"/>
      <c r="F132" s="330"/>
      <c r="G132" s="12"/>
      <c r="H132" s="12"/>
      <c r="I132" s="12"/>
      <c r="J132" s="331"/>
      <c r="K132" s="337"/>
      <c r="L132" s="12"/>
      <c r="M132" s="69"/>
      <c r="N132" s="30"/>
      <c r="O132" s="367"/>
      <c r="P132" s="32"/>
      <c r="Q132" s="32"/>
      <c r="R132" s="32"/>
      <c r="S132" s="32"/>
      <c r="T132" s="33"/>
      <c r="U132" s="34" t="s">
        <v>99</v>
      </c>
      <c r="V132" s="50"/>
    </row>
    <row r="133" spans="2:22" x14ac:dyDescent="0.25">
      <c r="B133" s="27"/>
      <c r="C133" s="27"/>
      <c r="D133" s="28"/>
      <c r="E133" s="329"/>
      <c r="F133" s="330"/>
      <c r="G133" s="12"/>
      <c r="H133" s="12"/>
      <c r="I133" s="12"/>
      <c r="J133" s="331"/>
      <c r="K133" s="337"/>
      <c r="L133" s="12"/>
      <c r="M133" s="69"/>
      <c r="N133" s="30"/>
      <c r="O133" s="367"/>
      <c r="P133" s="32"/>
      <c r="Q133" s="32"/>
      <c r="R133" s="32"/>
      <c r="S133" s="32"/>
      <c r="T133" s="33"/>
      <c r="U133" s="34"/>
      <c r="V133" s="50"/>
    </row>
    <row r="134" spans="2:22" x14ac:dyDescent="0.25">
      <c r="B134" s="27"/>
      <c r="C134" s="27"/>
      <c r="D134" s="28"/>
      <c r="E134" s="329"/>
      <c r="F134" s="330"/>
      <c r="G134" s="12"/>
      <c r="H134" s="12"/>
      <c r="I134" s="12"/>
      <c r="J134" s="331"/>
      <c r="K134" s="337"/>
      <c r="L134" s="12"/>
      <c r="M134" s="69"/>
      <c r="N134" s="30">
        <f>SUM(N107:N133)</f>
        <v>72492.38</v>
      </c>
      <c r="O134" s="367"/>
      <c r="P134" s="32"/>
      <c r="Q134" s="32"/>
      <c r="R134" s="32"/>
      <c r="S134" s="32"/>
      <c r="T134" s="33"/>
      <c r="U134" s="34"/>
      <c r="V134" s="50"/>
    </row>
    <row r="135" spans="2:22" x14ac:dyDescent="0.25">
      <c r="B135" s="27"/>
      <c r="C135" s="27"/>
      <c r="D135" s="28"/>
      <c r="E135" s="329"/>
      <c r="F135" s="330"/>
      <c r="G135" s="12"/>
      <c r="H135" s="12"/>
      <c r="I135" s="12"/>
      <c r="J135" s="331"/>
      <c r="K135" s="337"/>
      <c r="L135" s="12"/>
      <c r="M135" s="69"/>
      <c r="N135" s="30"/>
      <c r="O135" s="367"/>
      <c r="P135" s="32"/>
      <c r="Q135" s="32"/>
      <c r="R135" s="32"/>
      <c r="S135" s="32"/>
      <c r="T135" s="33"/>
      <c r="U135" s="34"/>
      <c r="V135" s="50"/>
    </row>
    <row r="136" spans="2:22" x14ac:dyDescent="0.25">
      <c r="B136" s="27"/>
      <c r="C136" s="27"/>
      <c r="D136" s="28"/>
      <c r="E136" s="329"/>
      <c r="F136" s="330"/>
      <c r="G136" s="12"/>
      <c r="H136" s="12"/>
      <c r="I136" s="12"/>
      <c r="J136" s="331"/>
      <c r="K136" s="337"/>
      <c r="L136" s="12"/>
      <c r="M136" s="69"/>
      <c r="N136" s="30"/>
      <c r="O136" s="367"/>
      <c r="P136" s="32"/>
      <c r="Q136" s="32"/>
      <c r="R136" s="32"/>
      <c r="S136" s="32"/>
      <c r="T136" s="33"/>
      <c r="U136" s="34"/>
      <c r="V136" s="50"/>
    </row>
    <row r="137" spans="2:22" x14ac:dyDescent="0.25">
      <c r="B137" s="27"/>
      <c r="C137" s="27"/>
      <c r="D137" s="28"/>
      <c r="E137" s="329"/>
      <c r="F137" s="330"/>
      <c r="G137" s="12"/>
      <c r="H137" s="12"/>
      <c r="I137" s="12"/>
      <c r="J137" s="331"/>
      <c r="K137" s="337"/>
      <c r="L137" s="12"/>
      <c r="M137" s="69"/>
      <c r="N137" s="30">
        <f>SUM(N45+N91+N134)</f>
        <v>377800</v>
      </c>
      <c r="O137" s="367"/>
      <c r="P137" s="32"/>
      <c r="Q137" s="32"/>
      <c r="R137" s="32"/>
      <c r="S137" s="32"/>
      <c r="T137" s="33"/>
      <c r="U137" s="34"/>
      <c r="V137" s="50"/>
    </row>
    <row r="138" spans="2:22" x14ac:dyDescent="0.25">
      <c r="B138" s="27"/>
      <c r="C138" s="27"/>
      <c r="D138" s="28"/>
      <c r="E138" s="329"/>
      <c r="F138" s="330"/>
      <c r="G138" s="12"/>
      <c r="H138" s="12"/>
      <c r="I138" s="12"/>
      <c r="J138" s="331"/>
      <c r="K138" s="337"/>
      <c r="L138" s="12"/>
      <c r="M138" s="69"/>
      <c r="N138" s="30"/>
      <c r="O138" s="367"/>
      <c r="P138" s="32"/>
      <c r="Q138" s="32"/>
      <c r="R138" s="32"/>
      <c r="S138" s="32"/>
      <c r="T138" s="33"/>
      <c r="U138" s="34"/>
      <c r="V138" s="50"/>
    </row>
    <row r="139" spans="2:22" x14ac:dyDescent="0.25">
      <c r="B139" s="27"/>
      <c r="C139" s="27"/>
      <c r="D139" s="28"/>
      <c r="E139" s="329"/>
      <c r="F139" s="330"/>
      <c r="G139" s="12"/>
      <c r="H139" s="12"/>
      <c r="I139" s="12"/>
      <c r="J139" s="331"/>
      <c r="K139" s="337"/>
      <c r="L139" s="12"/>
      <c r="M139" s="69"/>
      <c r="N139" s="30"/>
      <c r="O139" s="367"/>
      <c r="P139" s="32"/>
      <c r="Q139" s="32"/>
      <c r="R139" s="32"/>
      <c r="S139" s="32"/>
      <c r="T139" s="33"/>
      <c r="U139" s="34"/>
      <c r="V139" s="50"/>
    </row>
    <row r="140" spans="2:22" x14ac:dyDescent="0.25">
      <c r="B140" s="27"/>
      <c r="C140" s="27"/>
      <c r="D140" s="28"/>
      <c r="E140" s="329"/>
      <c r="F140" s="330"/>
      <c r="G140" s="12"/>
      <c r="H140" s="12"/>
      <c r="I140" s="12"/>
      <c r="J140" s="331"/>
      <c r="K140" s="337"/>
      <c r="L140" s="12"/>
      <c r="M140" s="69"/>
      <c r="N140" s="30"/>
      <c r="O140" s="367"/>
      <c r="P140" s="32"/>
      <c r="Q140" s="32"/>
      <c r="R140" s="32"/>
      <c r="S140" s="32"/>
      <c r="T140" s="33"/>
      <c r="U140" s="34"/>
      <c r="V140" s="50"/>
    </row>
    <row r="141" spans="2:22" x14ac:dyDescent="0.25">
      <c r="B141" s="27"/>
      <c r="C141" s="27"/>
      <c r="D141" s="36"/>
      <c r="E141" s="329"/>
      <c r="F141" s="330"/>
      <c r="G141" s="12"/>
      <c r="H141" s="12"/>
      <c r="I141" s="12"/>
      <c r="J141" s="331"/>
      <c r="K141" s="337"/>
      <c r="L141" s="38"/>
      <c r="M141" s="39"/>
      <c r="N141" s="30"/>
      <c r="O141" s="367"/>
      <c r="P141" s="32"/>
      <c r="Q141" s="32"/>
      <c r="R141" s="32"/>
      <c r="S141" s="32"/>
      <c r="T141" s="33"/>
      <c r="U141" s="34"/>
      <c r="V141" s="50"/>
    </row>
    <row r="142" spans="2:22" x14ac:dyDescent="0.25">
      <c r="B142" s="27"/>
      <c r="C142" s="27"/>
      <c r="D142" s="36"/>
      <c r="E142" s="329"/>
      <c r="F142" s="330"/>
      <c r="G142" s="12"/>
      <c r="H142" s="12"/>
      <c r="I142" s="12"/>
      <c r="J142" s="331"/>
      <c r="K142" s="337"/>
      <c r="L142" s="38"/>
      <c r="M142" s="39"/>
      <c r="N142" s="30"/>
      <c r="O142" s="367"/>
      <c r="P142" s="32"/>
      <c r="Q142" s="32"/>
      <c r="R142" s="32"/>
      <c r="S142" s="32"/>
      <c r="T142" s="33"/>
      <c r="U142" s="34"/>
      <c r="V142" s="50"/>
    </row>
    <row r="143" spans="2:22" x14ac:dyDescent="0.25">
      <c r="B143" s="27"/>
      <c r="C143" s="27"/>
      <c r="D143" s="36"/>
      <c r="E143" s="36"/>
      <c r="F143" s="36"/>
      <c r="G143" s="12"/>
      <c r="H143" s="12"/>
      <c r="I143" s="12"/>
      <c r="J143" s="12"/>
      <c r="K143" s="37"/>
      <c r="L143" s="38"/>
      <c r="M143" s="39"/>
      <c r="N143" s="30"/>
      <c r="O143" s="31"/>
      <c r="P143" s="32"/>
      <c r="Q143" s="32"/>
      <c r="R143" s="32"/>
      <c r="S143" s="32"/>
      <c r="T143" s="33"/>
      <c r="U143" s="34"/>
      <c r="V143" s="14"/>
    </row>
    <row r="144" spans="2:22" x14ac:dyDescent="0.25">
      <c r="B144" s="27"/>
      <c r="C144" s="27"/>
      <c r="D144" s="36"/>
      <c r="E144" s="36"/>
      <c r="F144" s="36"/>
      <c r="G144" s="12"/>
      <c r="H144" s="12"/>
      <c r="I144" s="12"/>
      <c r="J144" s="12"/>
      <c r="K144" s="37"/>
      <c r="L144" s="38"/>
      <c r="M144" s="39"/>
      <c r="N144" s="30"/>
      <c r="O144" s="31"/>
      <c r="P144" s="32"/>
      <c r="Q144" s="32"/>
      <c r="R144" s="32"/>
      <c r="S144" s="32"/>
      <c r="T144" s="33"/>
      <c r="U144" s="34"/>
      <c r="V144" s="14"/>
    </row>
    <row r="145" spans="2:22" x14ac:dyDescent="0.25">
      <c r="B145" s="27"/>
      <c r="C145" s="27"/>
      <c r="D145" s="36"/>
      <c r="E145" s="36"/>
      <c r="F145" s="36"/>
      <c r="G145" s="12"/>
      <c r="H145" s="12"/>
      <c r="I145" s="12"/>
      <c r="J145" s="12"/>
      <c r="K145" s="37"/>
      <c r="L145" s="38"/>
      <c r="M145" s="39"/>
      <c r="N145" s="30"/>
      <c r="O145" s="31"/>
      <c r="P145" s="32"/>
      <c r="Q145" s="32"/>
      <c r="R145" s="32"/>
      <c r="S145" s="32"/>
      <c r="T145" s="33"/>
      <c r="U145" s="34"/>
      <c r="V145" s="14"/>
    </row>
    <row r="146" spans="2:22" x14ac:dyDescent="0.25">
      <c r="B146" s="27"/>
      <c r="C146" s="27"/>
      <c r="D146" s="36"/>
      <c r="E146" s="36"/>
      <c r="F146" s="36"/>
      <c r="G146" s="12"/>
      <c r="H146" s="12"/>
      <c r="I146" s="12"/>
      <c r="J146" s="12"/>
      <c r="K146" s="37"/>
      <c r="L146" s="38"/>
      <c r="M146" s="39"/>
      <c r="N146" s="30"/>
      <c r="O146" s="31"/>
      <c r="P146" s="32"/>
      <c r="Q146" s="32"/>
      <c r="R146" s="32"/>
      <c r="S146" s="32"/>
      <c r="T146" s="33"/>
      <c r="U146" s="34"/>
      <c r="V146" s="14"/>
    </row>
    <row r="147" spans="2:22" x14ac:dyDescent="0.25">
      <c r="B147" s="27"/>
      <c r="C147" s="27"/>
      <c r="D147" s="36"/>
      <c r="E147" s="36"/>
      <c r="F147" s="36"/>
      <c r="G147" s="12"/>
      <c r="H147" s="12"/>
      <c r="I147" s="12"/>
      <c r="J147" s="12"/>
      <c r="K147" s="37"/>
      <c r="L147" s="38"/>
      <c r="M147" s="39"/>
      <c r="N147" s="30"/>
      <c r="O147" s="31"/>
      <c r="P147" s="32"/>
      <c r="Q147" s="32"/>
      <c r="R147" s="32"/>
      <c r="S147" s="32"/>
      <c r="T147" s="33"/>
      <c r="U147" s="34"/>
      <c r="V147" s="14"/>
    </row>
    <row r="148" spans="2:22" x14ac:dyDescent="0.25">
      <c r="B148" s="27"/>
      <c r="C148" s="27"/>
      <c r="D148" s="36"/>
      <c r="E148" s="36"/>
      <c r="F148" s="36"/>
      <c r="G148" s="12"/>
      <c r="H148" s="12"/>
      <c r="I148" s="12"/>
      <c r="J148" s="12"/>
      <c r="K148" s="37"/>
      <c r="L148" s="38"/>
      <c r="M148" s="39"/>
      <c r="N148" s="30"/>
      <c r="O148" s="31"/>
      <c r="P148" s="32"/>
      <c r="Q148" s="32"/>
      <c r="R148" s="32"/>
      <c r="S148" s="32"/>
      <c r="T148" s="33"/>
      <c r="U148" s="34"/>
      <c r="V148" s="14"/>
    </row>
    <row r="149" spans="2:22" x14ac:dyDescent="0.25">
      <c r="B149" s="27"/>
      <c r="C149" s="27"/>
      <c r="D149" s="36"/>
      <c r="E149" s="36"/>
      <c r="F149" s="36"/>
      <c r="G149" s="12"/>
      <c r="H149" s="12"/>
      <c r="I149" s="12"/>
      <c r="J149" s="12"/>
      <c r="K149" s="37"/>
      <c r="L149" s="38"/>
      <c r="M149" s="39"/>
      <c r="N149" s="30"/>
      <c r="O149" s="31"/>
      <c r="P149" s="32"/>
      <c r="Q149" s="32"/>
      <c r="R149" s="32"/>
      <c r="S149" s="32"/>
      <c r="T149" s="33"/>
      <c r="U149" s="34"/>
      <c r="V149" s="14"/>
    </row>
    <row r="150" spans="2:22" x14ac:dyDescent="0.25">
      <c r="B150" s="27"/>
      <c r="C150" s="27"/>
      <c r="D150" s="36"/>
      <c r="E150" s="36"/>
      <c r="F150" s="36"/>
      <c r="G150" s="12"/>
      <c r="H150" s="12"/>
      <c r="I150" s="12"/>
      <c r="J150" s="12"/>
      <c r="K150" s="37"/>
      <c r="L150" s="38"/>
      <c r="M150" s="39"/>
      <c r="N150" s="30"/>
      <c r="O150" s="31"/>
      <c r="P150" s="32"/>
      <c r="Q150" s="32"/>
      <c r="R150" s="32"/>
      <c r="S150" s="32"/>
      <c r="T150" s="33"/>
      <c r="U150" s="34"/>
      <c r="V150" s="14"/>
    </row>
    <row r="151" spans="2:22" x14ac:dyDescent="0.25">
      <c r="B151" s="27"/>
      <c r="C151" s="27"/>
      <c r="D151" s="36"/>
      <c r="E151" s="36"/>
      <c r="F151" s="36"/>
      <c r="G151" s="12"/>
      <c r="H151" s="12"/>
      <c r="I151" s="12"/>
      <c r="J151" s="12"/>
      <c r="K151" s="37"/>
      <c r="L151" s="38"/>
      <c r="M151" s="39"/>
      <c r="N151" s="30"/>
      <c r="O151" s="31"/>
      <c r="P151" s="32"/>
      <c r="Q151" s="32"/>
      <c r="R151" s="32"/>
      <c r="S151" s="32"/>
      <c r="T151" s="33"/>
      <c r="U151" s="34"/>
      <c r="V151" s="14"/>
    </row>
    <row r="152" spans="2:22" x14ac:dyDescent="0.25">
      <c r="B152" s="27"/>
      <c r="C152" s="27"/>
      <c r="D152" s="36"/>
      <c r="E152" s="36"/>
      <c r="F152" s="36"/>
      <c r="G152" s="12"/>
      <c r="H152" s="12"/>
      <c r="I152" s="12"/>
      <c r="J152" s="12"/>
      <c r="K152" s="37"/>
      <c r="L152" s="38"/>
      <c r="M152" s="39"/>
      <c r="N152" s="30"/>
      <c r="O152" s="31"/>
      <c r="P152" s="32"/>
      <c r="Q152" s="32"/>
      <c r="R152" s="32"/>
      <c r="S152" s="32"/>
      <c r="T152" s="33"/>
      <c r="U152" s="34"/>
      <c r="V152" s="14"/>
    </row>
    <row r="153" spans="2:22" x14ac:dyDescent="0.25">
      <c r="B153" s="27"/>
      <c r="C153" s="27"/>
      <c r="D153" s="36"/>
      <c r="E153" s="36"/>
      <c r="F153" s="36"/>
      <c r="G153" s="12"/>
      <c r="H153" s="12"/>
      <c r="I153" s="12"/>
      <c r="J153" s="12"/>
      <c r="K153" s="37"/>
      <c r="L153" s="38"/>
      <c r="M153" s="39"/>
      <c r="N153" s="30"/>
      <c r="O153" s="31"/>
      <c r="P153" s="32"/>
      <c r="Q153" s="32"/>
      <c r="R153" s="32"/>
      <c r="S153" s="32"/>
      <c r="T153" s="33"/>
      <c r="U153" s="34"/>
      <c r="V153" s="14"/>
    </row>
    <row r="154" spans="2:22" x14ac:dyDescent="0.25">
      <c r="B154" s="27"/>
      <c r="C154" s="27"/>
      <c r="D154" s="36"/>
      <c r="E154" s="36"/>
      <c r="F154" s="36"/>
      <c r="G154" s="12"/>
      <c r="H154" s="12"/>
      <c r="I154" s="12"/>
      <c r="J154" s="12"/>
      <c r="K154" s="37"/>
      <c r="L154" s="38"/>
      <c r="M154" s="39"/>
      <c r="N154" s="30"/>
      <c r="O154" s="31"/>
      <c r="P154" s="32"/>
      <c r="Q154" s="32"/>
      <c r="R154" s="32"/>
      <c r="S154" s="32"/>
      <c r="T154" s="33"/>
      <c r="U154" s="34"/>
      <c r="V154" s="14"/>
    </row>
    <row r="155" spans="2:22" x14ac:dyDescent="0.25">
      <c r="B155" s="27"/>
      <c r="C155" s="27"/>
      <c r="D155" s="36"/>
      <c r="E155" s="36"/>
      <c r="F155" s="36"/>
      <c r="G155" s="12"/>
      <c r="H155" s="12"/>
      <c r="I155" s="12"/>
      <c r="J155" s="12"/>
      <c r="K155" s="37"/>
      <c r="L155" s="38"/>
      <c r="M155" s="39"/>
      <c r="N155" s="30"/>
      <c r="O155" s="31"/>
      <c r="P155" s="32"/>
      <c r="Q155" s="32"/>
      <c r="R155" s="32"/>
      <c r="S155" s="32"/>
      <c r="T155" s="33"/>
      <c r="U155" s="34"/>
      <c r="V155" s="14"/>
    </row>
    <row r="156" spans="2:22" x14ac:dyDescent="0.25">
      <c r="B156" s="27"/>
      <c r="C156" s="27"/>
      <c r="D156" s="36"/>
      <c r="E156" s="36"/>
      <c r="F156" s="36"/>
      <c r="G156" s="12"/>
      <c r="H156" s="12"/>
      <c r="I156" s="12"/>
      <c r="J156" s="12"/>
      <c r="K156" s="37"/>
      <c r="L156" s="38"/>
      <c r="M156" s="39"/>
      <c r="N156" s="30"/>
      <c r="O156" s="31"/>
      <c r="P156" s="32"/>
      <c r="Q156" s="32"/>
      <c r="R156" s="32"/>
      <c r="S156" s="32"/>
      <c r="T156" s="33"/>
      <c r="U156" s="34"/>
      <c r="V156" s="14"/>
    </row>
    <row r="157" spans="2:22" x14ac:dyDescent="0.25">
      <c r="B157" s="27"/>
      <c r="C157" s="27"/>
      <c r="D157" s="36"/>
      <c r="E157" s="36"/>
      <c r="F157" s="36"/>
      <c r="G157" s="12"/>
      <c r="H157" s="12"/>
      <c r="I157" s="12"/>
      <c r="J157" s="12"/>
      <c r="K157" s="37"/>
      <c r="L157" s="38"/>
      <c r="M157" s="39"/>
      <c r="N157" s="30"/>
      <c r="O157" s="31"/>
      <c r="P157" s="32"/>
      <c r="Q157" s="32"/>
      <c r="R157" s="32"/>
      <c r="S157" s="32"/>
      <c r="T157" s="33"/>
      <c r="U157" s="34"/>
      <c r="V157" s="14"/>
    </row>
    <row r="158" spans="2:22" x14ac:dyDescent="0.25">
      <c r="B158" s="27"/>
      <c r="C158" s="27"/>
      <c r="D158" s="36"/>
      <c r="E158" s="36"/>
      <c r="F158" s="36"/>
      <c r="G158" s="12"/>
      <c r="H158" s="12"/>
      <c r="I158" s="12"/>
      <c r="J158" s="12"/>
      <c r="K158" s="37"/>
      <c r="L158" s="38"/>
      <c r="M158" s="39"/>
      <c r="N158" s="30"/>
      <c r="O158" s="31"/>
      <c r="P158" s="32"/>
      <c r="Q158" s="32"/>
      <c r="R158" s="32"/>
      <c r="S158" s="32"/>
      <c r="T158" s="33"/>
      <c r="U158" s="34"/>
      <c r="V158" s="14"/>
    </row>
    <row r="159" spans="2:22" x14ac:dyDescent="0.25">
      <c r="B159" s="706" t="s">
        <v>0</v>
      </c>
      <c r="C159" s="706"/>
      <c r="D159" s="706"/>
      <c r="E159" s="706"/>
      <c r="F159" s="706"/>
      <c r="G159" s="706"/>
      <c r="H159" s="706"/>
      <c r="I159" s="706"/>
      <c r="J159" s="706"/>
      <c r="K159" s="706"/>
      <c r="L159" s="706"/>
      <c r="M159" s="706"/>
      <c r="N159" s="706"/>
      <c r="O159" s="706"/>
      <c r="P159" s="706"/>
      <c r="Q159" s="706"/>
      <c r="R159" s="706"/>
      <c r="S159" s="706"/>
      <c r="T159" s="706"/>
      <c r="U159" s="706"/>
      <c r="V159" s="706"/>
    </row>
    <row r="160" spans="2:22" x14ac:dyDescent="0.25">
      <c r="B160" s="713" t="s">
        <v>1</v>
      </c>
      <c r="C160" s="713"/>
      <c r="D160" s="713"/>
      <c r="E160" s="713"/>
      <c r="F160" s="713"/>
      <c r="G160" s="713"/>
      <c r="H160" s="713"/>
      <c r="I160" s="713"/>
      <c r="J160" s="713"/>
      <c r="K160" s="713"/>
      <c r="L160" s="713"/>
      <c r="M160" s="713"/>
      <c r="N160" s="713"/>
      <c r="O160" s="713"/>
      <c r="P160" s="713"/>
      <c r="Q160" s="713"/>
      <c r="R160" s="713"/>
      <c r="S160" s="713"/>
      <c r="T160" s="713"/>
      <c r="U160" s="713"/>
      <c r="V160" s="713"/>
    </row>
    <row r="161" spans="2:22" x14ac:dyDescent="0.25">
      <c r="B161" s="713" t="s">
        <v>2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3"/>
      <c r="P161" s="713"/>
      <c r="Q161" s="713"/>
      <c r="R161" s="713"/>
      <c r="S161" s="713"/>
      <c r="T161" s="713"/>
      <c r="U161" s="713"/>
      <c r="V161" s="713"/>
    </row>
    <row r="162" spans="2:22" x14ac:dyDescent="0.25">
      <c r="B162" s="713" t="s">
        <v>3</v>
      </c>
      <c r="C162" s="713"/>
      <c r="D162" s="713"/>
      <c r="E162" s="713"/>
      <c r="F162" s="713"/>
      <c r="G162" s="713"/>
      <c r="H162" s="713"/>
      <c r="I162" s="713"/>
      <c r="J162" s="713"/>
      <c r="K162" s="713"/>
      <c r="L162" s="713"/>
      <c r="M162" s="713"/>
      <c r="N162" s="713"/>
      <c r="O162" s="713"/>
      <c r="P162" s="713"/>
      <c r="Q162" s="713"/>
      <c r="R162" s="713"/>
      <c r="S162" s="713"/>
      <c r="T162" s="713"/>
      <c r="U162" s="713"/>
      <c r="V162" s="713"/>
    </row>
    <row r="163" spans="2:22" x14ac:dyDescent="0.25">
      <c r="B163" s="713" t="s">
        <v>494</v>
      </c>
      <c r="C163" s="713"/>
      <c r="D163" s="713"/>
      <c r="E163" s="713"/>
      <c r="F163" s="713"/>
      <c r="G163" s="713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713"/>
      <c r="U163" s="713"/>
      <c r="V163" s="713"/>
    </row>
    <row r="164" spans="2:22" x14ac:dyDescent="0.25">
      <c r="B164" s="726" t="s">
        <v>4</v>
      </c>
      <c r="C164" s="726"/>
      <c r="D164" s="726"/>
      <c r="E164" s="726"/>
      <c r="F164" s="726"/>
      <c r="G164" s="726"/>
      <c r="H164" s="726"/>
      <c r="I164" s="726"/>
      <c r="J164" s="726"/>
      <c r="K164" s="726"/>
      <c r="L164" s="726"/>
      <c r="M164" s="726"/>
      <c r="N164" s="726"/>
      <c r="O164" s="726"/>
      <c r="P164" s="726"/>
      <c r="Q164" s="726"/>
      <c r="R164" s="726"/>
      <c r="S164" s="726"/>
      <c r="T164" s="726"/>
      <c r="U164" s="726"/>
      <c r="V164" s="726"/>
    </row>
    <row r="165" spans="2:22" x14ac:dyDescent="0.25">
      <c r="B165" s="697" t="s">
        <v>184</v>
      </c>
      <c r="C165" s="697"/>
      <c r="D165" s="697"/>
      <c r="E165" s="697"/>
      <c r="F165" s="697"/>
      <c r="G165" s="697"/>
      <c r="H165" s="697"/>
      <c r="I165" s="697"/>
      <c r="J165" s="697"/>
      <c r="K165" s="697"/>
      <c r="L165" s="697"/>
      <c r="M165" s="697"/>
      <c r="N165" s="697"/>
      <c r="O165" s="697"/>
      <c r="P165" s="697"/>
      <c r="Q165" s="697"/>
      <c r="R165" s="697"/>
      <c r="S165" s="697"/>
      <c r="T165" s="697"/>
      <c r="U165" s="697"/>
      <c r="V165" s="697"/>
    </row>
    <row r="166" spans="2:22" ht="18.75" thickBot="1" x14ac:dyDescent="0.3">
      <c r="B166" s="2"/>
      <c r="C166" s="2"/>
      <c r="D166" s="3"/>
      <c r="E166" s="3"/>
      <c r="F166" s="3"/>
      <c r="G166" s="3"/>
      <c r="H166" s="3"/>
      <c r="I166" s="3"/>
      <c r="J166" s="3"/>
      <c r="K166" s="3"/>
      <c r="L166" s="4"/>
      <c r="M166" s="3"/>
      <c r="N166" s="3"/>
      <c r="O166" s="3"/>
      <c r="P166" s="3"/>
      <c r="Q166" s="3"/>
      <c r="R166" s="3"/>
      <c r="S166" s="3"/>
      <c r="T166" s="2"/>
      <c r="U166" s="2"/>
      <c r="V166" s="2"/>
    </row>
    <row r="167" spans="2:22" ht="15.75" thickTop="1" x14ac:dyDescent="0.25">
      <c r="B167" s="698" t="s">
        <v>6</v>
      </c>
      <c r="C167" s="700" t="s">
        <v>7</v>
      </c>
      <c r="D167" s="702" t="s">
        <v>8</v>
      </c>
      <c r="E167" s="702" t="s">
        <v>177</v>
      </c>
      <c r="F167" s="702" t="s">
        <v>178</v>
      </c>
      <c r="G167" s="702" t="s">
        <v>9</v>
      </c>
      <c r="H167" s="702" t="s">
        <v>10</v>
      </c>
      <c r="I167" s="312"/>
      <c r="J167" s="702" t="s">
        <v>179</v>
      </c>
      <c r="K167" s="702" t="s">
        <v>11</v>
      </c>
      <c r="L167" s="700" t="s">
        <v>12</v>
      </c>
      <c r="M167" s="704" t="s">
        <v>13</v>
      </c>
      <c r="N167" s="704" t="s">
        <v>14</v>
      </c>
      <c r="O167" s="704" t="s">
        <v>15</v>
      </c>
      <c r="P167" s="715" t="s">
        <v>16</v>
      </c>
      <c r="Q167" s="716"/>
      <c r="R167" s="716"/>
      <c r="S167" s="717"/>
      <c r="T167" s="721" t="s">
        <v>17</v>
      </c>
      <c r="U167" s="722"/>
      <c r="V167" s="708" t="s">
        <v>18</v>
      </c>
    </row>
    <row r="168" spans="2:22" x14ac:dyDescent="0.25">
      <c r="B168" s="699"/>
      <c r="C168" s="701"/>
      <c r="D168" s="703"/>
      <c r="E168" s="765"/>
      <c r="F168" s="765"/>
      <c r="G168" s="703"/>
      <c r="H168" s="703"/>
      <c r="I168" s="313"/>
      <c r="J168" s="765"/>
      <c r="K168" s="703"/>
      <c r="L168" s="701"/>
      <c r="M168" s="705"/>
      <c r="N168" s="705"/>
      <c r="O168" s="705"/>
      <c r="P168" s="718"/>
      <c r="Q168" s="719"/>
      <c r="R168" s="719"/>
      <c r="S168" s="720"/>
      <c r="T168" s="723"/>
      <c r="U168" s="724"/>
      <c r="V168" s="709"/>
    </row>
    <row r="169" spans="2:22" ht="48" x14ac:dyDescent="0.25">
      <c r="B169" s="699"/>
      <c r="C169" s="701"/>
      <c r="D169" s="703"/>
      <c r="E169" s="765"/>
      <c r="F169" s="765"/>
      <c r="G169" s="703"/>
      <c r="H169" s="703"/>
      <c r="I169" s="313" t="s">
        <v>180</v>
      </c>
      <c r="J169" s="765"/>
      <c r="K169" s="703"/>
      <c r="L169" s="701"/>
      <c r="M169" s="705"/>
      <c r="N169" s="705"/>
      <c r="O169" s="705"/>
      <c r="P169" s="738" t="s">
        <v>19</v>
      </c>
      <c r="Q169" s="738" t="s">
        <v>20</v>
      </c>
      <c r="R169" s="738" t="s">
        <v>21</v>
      </c>
      <c r="S169" s="738" t="s">
        <v>22</v>
      </c>
      <c r="T169" s="740" t="s">
        <v>23</v>
      </c>
      <c r="U169" s="740" t="s">
        <v>24</v>
      </c>
      <c r="V169" s="709"/>
    </row>
    <row r="170" spans="2:22" ht="15.75" thickBot="1" x14ac:dyDescent="0.3">
      <c r="B170" s="727"/>
      <c r="C170" s="725"/>
      <c r="D170" s="707"/>
      <c r="E170" s="766"/>
      <c r="F170" s="766"/>
      <c r="G170" s="707"/>
      <c r="H170" s="707"/>
      <c r="I170" s="314"/>
      <c r="J170" s="766"/>
      <c r="K170" s="707"/>
      <c r="L170" s="725"/>
      <c r="M170" s="696"/>
      <c r="N170" s="696"/>
      <c r="O170" s="696"/>
      <c r="P170" s="739"/>
      <c r="Q170" s="739"/>
      <c r="R170" s="739"/>
      <c r="S170" s="739"/>
      <c r="T170" s="741"/>
      <c r="U170" s="741"/>
      <c r="V170" s="710"/>
    </row>
    <row r="171" spans="2:22" ht="132" customHeight="1" x14ac:dyDescent="0.25">
      <c r="B171" s="52">
        <v>1</v>
      </c>
      <c r="C171" s="205">
        <v>21201</v>
      </c>
      <c r="D171" s="206" t="s">
        <v>38</v>
      </c>
      <c r="E171" s="318" t="s">
        <v>489</v>
      </c>
      <c r="F171" s="319" t="s">
        <v>182</v>
      </c>
      <c r="G171" s="5">
        <v>9</v>
      </c>
      <c r="H171" s="166" t="s">
        <v>181</v>
      </c>
      <c r="I171" s="5">
        <v>287</v>
      </c>
      <c r="J171" s="790" t="s">
        <v>530</v>
      </c>
      <c r="K171" s="109">
        <v>26</v>
      </c>
      <c r="L171" s="207" t="s">
        <v>31</v>
      </c>
      <c r="M171" s="208">
        <v>178</v>
      </c>
      <c r="N171" s="159">
        <f t="shared" ref="N171:N179" si="4">M171*K171</f>
        <v>4628</v>
      </c>
      <c r="O171" s="817" t="s">
        <v>183</v>
      </c>
      <c r="P171" s="402">
        <v>0.1</v>
      </c>
      <c r="Q171" s="402">
        <v>0.4</v>
      </c>
      <c r="R171" s="402">
        <v>0.1</v>
      </c>
      <c r="S171" s="402">
        <v>0.4</v>
      </c>
      <c r="T171" s="403"/>
      <c r="U171" s="298" t="s">
        <v>514</v>
      </c>
      <c r="V171" s="819" t="s">
        <v>531</v>
      </c>
    </row>
    <row r="172" spans="2:22" x14ac:dyDescent="0.25">
      <c r="B172" s="15">
        <v>2</v>
      </c>
      <c r="C172" s="35">
        <v>21201</v>
      </c>
      <c r="D172" s="131" t="s">
        <v>40</v>
      </c>
      <c r="E172" s="318" t="s">
        <v>489</v>
      </c>
      <c r="F172" s="319" t="s">
        <v>182</v>
      </c>
      <c r="G172" s="5">
        <v>9</v>
      </c>
      <c r="H172" s="7" t="s">
        <v>181</v>
      </c>
      <c r="I172" s="5">
        <v>287</v>
      </c>
      <c r="J172" s="791"/>
      <c r="K172" s="109">
        <v>27</v>
      </c>
      <c r="L172" s="189" t="s">
        <v>31</v>
      </c>
      <c r="M172" s="190">
        <v>257</v>
      </c>
      <c r="N172" s="17">
        <f t="shared" si="4"/>
        <v>6939</v>
      </c>
      <c r="O172" s="815"/>
      <c r="P172" s="19">
        <v>0.1</v>
      </c>
      <c r="Q172" s="19">
        <v>0.4</v>
      </c>
      <c r="R172" s="19">
        <v>0.1</v>
      </c>
      <c r="S172" s="19">
        <v>0.4</v>
      </c>
      <c r="T172" s="45"/>
      <c r="U172" s="21" t="s">
        <v>514</v>
      </c>
      <c r="V172" s="820"/>
    </row>
    <row r="173" spans="2:22" x14ac:dyDescent="0.25">
      <c r="B173" s="15">
        <v>3</v>
      </c>
      <c r="C173" s="35">
        <v>21201</v>
      </c>
      <c r="D173" s="131" t="s">
        <v>41</v>
      </c>
      <c r="E173" s="318" t="s">
        <v>489</v>
      </c>
      <c r="F173" s="319" t="s">
        <v>182</v>
      </c>
      <c r="G173" s="5">
        <v>9</v>
      </c>
      <c r="H173" s="7" t="s">
        <v>181</v>
      </c>
      <c r="I173" s="5">
        <v>287</v>
      </c>
      <c r="J173" s="791"/>
      <c r="K173" s="109">
        <v>30</v>
      </c>
      <c r="L173" s="189" t="s">
        <v>31</v>
      </c>
      <c r="M173" s="190">
        <v>569</v>
      </c>
      <c r="N173" s="17">
        <f t="shared" si="4"/>
        <v>17070</v>
      </c>
      <c r="O173" s="815"/>
      <c r="P173" s="19">
        <v>0.1</v>
      </c>
      <c r="Q173" s="19">
        <v>0.4</v>
      </c>
      <c r="R173" s="19">
        <v>0.1</v>
      </c>
      <c r="S173" s="19">
        <v>0.4</v>
      </c>
      <c r="T173" s="45"/>
      <c r="U173" s="21" t="s">
        <v>514</v>
      </c>
      <c r="V173" s="820"/>
    </row>
    <row r="174" spans="2:22" x14ac:dyDescent="0.25">
      <c r="B174" s="15">
        <v>4</v>
      </c>
      <c r="C174" s="35">
        <v>21201</v>
      </c>
      <c r="D174" s="131" t="s">
        <v>42</v>
      </c>
      <c r="E174" s="318" t="s">
        <v>489</v>
      </c>
      <c r="F174" s="319" t="s">
        <v>182</v>
      </c>
      <c r="G174" s="5">
        <v>9</v>
      </c>
      <c r="H174" s="7" t="s">
        <v>181</v>
      </c>
      <c r="I174" s="5">
        <v>287</v>
      </c>
      <c r="J174" s="791"/>
      <c r="K174" s="109">
        <v>26</v>
      </c>
      <c r="L174" s="189" t="s">
        <v>31</v>
      </c>
      <c r="M174" s="190">
        <v>569.16999999999996</v>
      </c>
      <c r="N174" s="17">
        <f t="shared" si="4"/>
        <v>14798.419999999998</v>
      </c>
      <c r="O174" s="815"/>
      <c r="P174" s="19">
        <v>0.1</v>
      </c>
      <c r="Q174" s="19">
        <v>0.4</v>
      </c>
      <c r="R174" s="19">
        <v>0.1</v>
      </c>
      <c r="S174" s="19">
        <v>0.4</v>
      </c>
      <c r="T174" s="45"/>
      <c r="U174" s="21" t="s">
        <v>514</v>
      </c>
      <c r="V174" s="820"/>
    </row>
    <row r="175" spans="2:22" x14ac:dyDescent="0.25">
      <c r="B175" s="15">
        <v>5</v>
      </c>
      <c r="C175" s="35">
        <v>21201</v>
      </c>
      <c r="D175" s="131" t="s">
        <v>43</v>
      </c>
      <c r="E175" s="318" t="s">
        <v>489</v>
      </c>
      <c r="F175" s="319" t="s">
        <v>182</v>
      </c>
      <c r="G175" s="5">
        <v>9</v>
      </c>
      <c r="H175" s="7" t="s">
        <v>181</v>
      </c>
      <c r="I175" s="5">
        <v>287</v>
      </c>
      <c r="J175" s="791"/>
      <c r="K175" s="109">
        <v>36</v>
      </c>
      <c r="L175" s="189" t="s">
        <v>31</v>
      </c>
      <c r="M175" s="190">
        <v>350</v>
      </c>
      <c r="N175" s="17">
        <f t="shared" si="4"/>
        <v>12600</v>
      </c>
      <c r="O175" s="815"/>
      <c r="P175" s="19">
        <v>0.1</v>
      </c>
      <c r="Q175" s="19">
        <v>0.4</v>
      </c>
      <c r="R175" s="19">
        <v>0.1</v>
      </c>
      <c r="S175" s="19">
        <v>0.4</v>
      </c>
      <c r="T175" s="45"/>
      <c r="U175" s="21" t="s">
        <v>514</v>
      </c>
      <c r="V175" s="820"/>
    </row>
    <row r="176" spans="2:22" x14ac:dyDescent="0.25">
      <c r="B176" s="15">
        <v>6</v>
      </c>
      <c r="C176" s="35">
        <v>21201</v>
      </c>
      <c r="D176" s="131" t="s">
        <v>44</v>
      </c>
      <c r="E176" s="318" t="s">
        <v>489</v>
      </c>
      <c r="F176" s="319" t="s">
        <v>182</v>
      </c>
      <c r="G176" s="5">
        <v>9</v>
      </c>
      <c r="H176" s="7" t="s">
        <v>181</v>
      </c>
      <c r="I176" s="5">
        <v>287</v>
      </c>
      <c r="J176" s="791"/>
      <c r="K176" s="109">
        <v>51</v>
      </c>
      <c r="L176" s="189" t="s">
        <v>31</v>
      </c>
      <c r="M176" s="190">
        <v>380</v>
      </c>
      <c r="N176" s="17">
        <f t="shared" si="4"/>
        <v>19380</v>
      </c>
      <c r="O176" s="815"/>
      <c r="P176" s="19">
        <v>0.1</v>
      </c>
      <c r="Q176" s="19">
        <v>0.4</v>
      </c>
      <c r="R176" s="19">
        <v>0.1</v>
      </c>
      <c r="S176" s="19">
        <v>0.4</v>
      </c>
      <c r="T176" s="45"/>
      <c r="U176" s="21" t="s">
        <v>514</v>
      </c>
      <c r="V176" s="820"/>
    </row>
    <row r="177" spans="2:22" x14ac:dyDescent="0.25">
      <c r="B177" s="15">
        <v>7</v>
      </c>
      <c r="C177" s="35">
        <v>21201</v>
      </c>
      <c r="D177" s="131" t="s">
        <v>45</v>
      </c>
      <c r="E177" s="318" t="s">
        <v>489</v>
      </c>
      <c r="F177" s="319" t="s">
        <v>182</v>
      </c>
      <c r="G177" s="5">
        <v>9</v>
      </c>
      <c r="H177" s="7" t="s">
        <v>181</v>
      </c>
      <c r="I177" s="5">
        <v>287</v>
      </c>
      <c r="J177" s="791"/>
      <c r="K177" s="109">
        <v>51</v>
      </c>
      <c r="L177" s="189" t="s">
        <v>31</v>
      </c>
      <c r="M177" s="190">
        <v>171</v>
      </c>
      <c r="N177" s="17">
        <f t="shared" si="4"/>
        <v>8721</v>
      </c>
      <c r="O177" s="815"/>
      <c r="P177" s="19">
        <v>0.1</v>
      </c>
      <c r="Q177" s="19">
        <v>0.4</v>
      </c>
      <c r="R177" s="19">
        <v>0.1</v>
      </c>
      <c r="S177" s="19">
        <v>0.4</v>
      </c>
      <c r="T177" s="45"/>
      <c r="U177" s="21" t="s">
        <v>514</v>
      </c>
      <c r="V177" s="820"/>
    </row>
    <row r="178" spans="2:22" x14ac:dyDescent="0.25">
      <c r="B178" s="15">
        <v>8</v>
      </c>
      <c r="C178" s="35">
        <v>21201</v>
      </c>
      <c r="D178" s="131" t="s">
        <v>46</v>
      </c>
      <c r="E178" s="318" t="s">
        <v>489</v>
      </c>
      <c r="F178" s="319" t="s">
        <v>182</v>
      </c>
      <c r="G178" s="5">
        <v>9</v>
      </c>
      <c r="H178" s="7" t="s">
        <v>181</v>
      </c>
      <c r="I178" s="5">
        <v>287</v>
      </c>
      <c r="J178" s="791"/>
      <c r="K178" s="109">
        <v>28</v>
      </c>
      <c r="L178" s="189" t="s">
        <v>31</v>
      </c>
      <c r="M178" s="190">
        <v>199</v>
      </c>
      <c r="N178" s="17">
        <f t="shared" si="4"/>
        <v>5572</v>
      </c>
      <c r="O178" s="815"/>
      <c r="P178" s="19">
        <v>0.1</v>
      </c>
      <c r="Q178" s="19">
        <v>0.4</v>
      </c>
      <c r="R178" s="19">
        <v>0.1</v>
      </c>
      <c r="S178" s="19">
        <v>0.4</v>
      </c>
      <c r="T178" s="45"/>
      <c r="U178" s="21" t="s">
        <v>514</v>
      </c>
      <c r="V178" s="820"/>
    </row>
    <row r="179" spans="2:22" x14ac:dyDescent="0.25">
      <c r="B179" s="15">
        <v>9</v>
      </c>
      <c r="C179" s="35">
        <v>21201</v>
      </c>
      <c r="D179" s="131" t="s">
        <v>47</v>
      </c>
      <c r="E179" s="318" t="s">
        <v>489</v>
      </c>
      <c r="F179" s="319" t="s">
        <v>182</v>
      </c>
      <c r="G179" s="5">
        <v>9</v>
      </c>
      <c r="H179" s="7" t="s">
        <v>181</v>
      </c>
      <c r="I179" s="5">
        <v>287</v>
      </c>
      <c r="J179" s="791"/>
      <c r="K179" s="109">
        <v>26</v>
      </c>
      <c r="L179" s="189" t="s">
        <v>31</v>
      </c>
      <c r="M179" s="190">
        <v>199</v>
      </c>
      <c r="N179" s="17">
        <f t="shared" si="4"/>
        <v>5174</v>
      </c>
      <c r="O179" s="815"/>
      <c r="P179" s="19">
        <v>0.1</v>
      </c>
      <c r="Q179" s="19">
        <v>0.4</v>
      </c>
      <c r="R179" s="19">
        <v>0.1</v>
      </c>
      <c r="S179" s="19">
        <v>0.4</v>
      </c>
      <c r="T179" s="45"/>
      <c r="U179" s="21" t="s">
        <v>514</v>
      </c>
      <c r="V179" s="820"/>
    </row>
    <row r="180" spans="2:22" x14ac:dyDescent="0.25">
      <c r="B180" s="15">
        <v>10</v>
      </c>
      <c r="C180" s="35">
        <v>21201</v>
      </c>
      <c r="D180" s="131" t="s">
        <v>48</v>
      </c>
      <c r="E180" s="318" t="s">
        <v>489</v>
      </c>
      <c r="F180" s="319" t="s">
        <v>182</v>
      </c>
      <c r="G180" s="5">
        <v>9</v>
      </c>
      <c r="H180" s="7" t="s">
        <v>181</v>
      </c>
      <c r="I180" s="5">
        <v>287</v>
      </c>
      <c r="J180" s="791"/>
      <c r="K180" s="109">
        <v>26</v>
      </c>
      <c r="L180" s="189" t="s">
        <v>31</v>
      </c>
      <c r="M180" s="190">
        <v>198</v>
      </c>
      <c r="N180" s="17">
        <v>5117.58</v>
      </c>
      <c r="O180" s="815"/>
      <c r="P180" s="19">
        <v>0.1</v>
      </c>
      <c r="Q180" s="19">
        <v>0.4</v>
      </c>
      <c r="R180" s="19">
        <v>0.1</v>
      </c>
      <c r="S180" s="19">
        <v>0.4</v>
      </c>
      <c r="T180" s="45"/>
      <c r="U180" s="21" t="s">
        <v>514</v>
      </c>
      <c r="V180" s="820"/>
    </row>
    <row r="181" spans="2:22" ht="15.75" thickBot="1" x14ac:dyDescent="0.3">
      <c r="B181" s="22"/>
      <c r="C181" s="23"/>
      <c r="D181" s="178"/>
      <c r="E181" s="318"/>
      <c r="F181" s="319"/>
      <c r="G181" s="5"/>
      <c r="H181" s="174"/>
      <c r="I181" s="174"/>
      <c r="J181" s="793"/>
      <c r="K181" s="535"/>
      <c r="L181" s="174"/>
      <c r="M181" s="192"/>
      <c r="N181" s="366"/>
      <c r="O181" s="818"/>
      <c r="P181" s="25"/>
      <c r="Q181" s="25"/>
      <c r="R181" s="25"/>
      <c r="S181" s="25"/>
      <c r="T181" s="46"/>
      <c r="U181" s="26"/>
      <c r="V181" s="801"/>
    </row>
    <row r="182" spans="2:22" ht="15.75" thickTop="1" x14ac:dyDescent="0.25">
      <c r="B182" s="27"/>
      <c r="C182" s="27"/>
      <c r="D182" s="13"/>
      <c r="E182" s="329"/>
      <c r="F182" s="330"/>
      <c r="G182" s="12"/>
      <c r="H182" s="12"/>
      <c r="I182" s="12"/>
      <c r="J182" s="331"/>
      <c r="K182" s="337"/>
      <c r="L182" s="12"/>
      <c r="M182" s="188"/>
      <c r="N182" s="339"/>
      <c r="O182" s="334"/>
      <c r="P182" s="32"/>
      <c r="Q182" s="32"/>
      <c r="R182" s="32"/>
      <c r="S182" s="32"/>
      <c r="T182" s="47"/>
      <c r="U182" s="34"/>
      <c r="V182" s="14"/>
    </row>
    <row r="183" spans="2:22" x14ac:dyDescent="0.25">
      <c r="B183" s="27"/>
      <c r="C183" s="27"/>
      <c r="D183" s="13"/>
      <c r="E183" s="329"/>
      <c r="F183" s="330"/>
      <c r="G183" s="12"/>
      <c r="H183" s="12"/>
      <c r="I183" s="12"/>
      <c r="J183" s="331"/>
      <c r="K183" s="337"/>
      <c r="L183" s="12"/>
      <c r="M183" s="188"/>
      <c r="N183" s="339">
        <f>SUM(N171:N182)</f>
        <v>100000</v>
      </c>
      <c r="O183" s="334"/>
      <c r="P183" s="32"/>
      <c r="Q183" s="32"/>
      <c r="R183" s="32"/>
      <c r="S183" s="32"/>
      <c r="T183" s="47"/>
      <c r="U183" s="34" t="s">
        <v>99</v>
      </c>
      <c r="V183" s="14"/>
    </row>
    <row r="184" spans="2:22" x14ac:dyDescent="0.25">
      <c r="B184" s="27"/>
      <c r="C184" s="27"/>
      <c r="D184" s="13"/>
      <c r="E184" s="329"/>
      <c r="F184" s="330"/>
      <c r="G184" s="12"/>
      <c r="H184" s="12"/>
      <c r="I184" s="12"/>
      <c r="J184" s="331"/>
      <c r="K184" s="337"/>
      <c r="L184" s="12"/>
      <c r="M184" s="188"/>
      <c r="N184" s="339"/>
      <c r="O184" s="334"/>
      <c r="P184" s="32"/>
      <c r="Q184" s="32"/>
      <c r="R184" s="32"/>
      <c r="S184" s="32"/>
      <c r="T184" s="47"/>
      <c r="U184" s="34" t="s">
        <v>99</v>
      </c>
      <c r="V184" s="14"/>
    </row>
    <row r="185" spans="2:22" x14ac:dyDescent="0.25">
      <c r="B185" s="27"/>
      <c r="C185" s="27"/>
      <c r="D185" s="13"/>
      <c r="E185" s="329"/>
      <c r="F185" s="330"/>
      <c r="G185" s="12"/>
      <c r="H185" s="12"/>
      <c r="I185" s="12"/>
      <c r="J185" s="331"/>
      <c r="K185" s="337"/>
      <c r="L185" s="12"/>
      <c r="M185" s="188"/>
      <c r="N185" s="339"/>
      <c r="O185" s="334"/>
      <c r="P185" s="32"/>
      <c r="Q185" s="32"/>
      <c r="R185" s="32"/>
      <c r="S185" s="32"/>
      <c r="T185" s="47"/>
      <c r="U185" s="34"/>
      <c r="V185" s="14"/>
    </row>
    <row r="186" spans="2:22" x14ac:dyDescent="0.25">
      <c r="B186" s="27"/>
      <c r="C186" s="27"/>
      <c r="D186" s="13"/>
      <c r="E186" s="329"/>
      <c r="F186" s="330"/>
      <c r="G186" s="12"/>
      <c r="H186" s="12"/>
      <c r="I186" s="12"/>
      <c r="J186" s="331"/>
      <c r="K186" s="337"/>
      <c r="L186" s="12"/>
      <c r="M186" s="188"/>
      <c r="N186" s="339"/>
      <c r="O186" s="334"/>
      <c r="P186" s="32"/>
      <c r="Q186" s="32"/>
      <c r="R186" s="32"/>
      <c r="S186" s="32"/>
      <c r="T186" s="47"/>
      <c r="U186" s="34"/>
      <c r="V186" s="14"/>
    </row>
    <row r="187" spans="2:22" x14ac:dyDescent="0.25">
      <c r="B187" s="27"/>
      <c r="C187" s="27"/>
      <c r="D187" s="13"/>
      <c r="E187" s="329"/>
      <c r="F187" s="330"/>
      <c r="G187" s="12"/>
      <c r="H187" s="12"/>
      <c r="I187" s="12"/>
      <c r="J187" s="331"/>
      <c r="K187" s="337"/>
      <c r="L187" s="12"/>
      <c r="M187" s="188"/>
      <c r="N187" s="339"/>
      <c r="O187" s="334"/>
      <c r="P187" s="32"/>
      <c r="Q187" s="32"/>
      <c r="R187" s="32"/>
      <c r="S187" s="32"/>
      <c r="T187" s="47"/>
      <c r="U187" s="34"/>
      <c r="V187" s="14"/>
    </row>
    <row r="188" spans="2:22" x14ac:dyDescent="0.25">
      <c r="B188" s="27"/>
      <c r="C188" s="27"/>
      <c r="D188" s="13"/>
      <c r="E188" s="329"/>
      <c r="F188" s="330"/>
      <c r="G188" s="12"/>
      <c r="H188" s="12"/>
      <c r="I188" s="12"/>
      <c r="J188" s="331"/>
      <c r="K188" s="337"/>
      <c r="L188" s="12"/>
      <c r="M188" s="188"/>
      <c r="N188" s="339"/>
      <c r="O188" s="334"/>
      <c r="P188" s="32"/>
      <c r="Q188" s="32"/>
      <c r="R188" s="32"/>
      <c r="S188" s="32"/>
      <c r="T188" s="47"/>
      <c r="U188" s="34"/>
      <c r="V188" s="14"/>
    </row>
    <row r="189" spans="2:22" x14ac:dyDescent="0.25">
      <c r="B189" s="27"/>
      <c r="C189" s="27"/>
      <c r="D189" s="13"/>
      <c r="E189" s="329"/>
      <c r="F189" s="330"/>
      <c r="G189" s="12"/>
      <c r="H189" s="12"/>
      <c r="I189" s="12"/>
      <c r="J189" s="331"/>
      <c r="K189" s="337"/>
      <c r="L189" s="12"/>
      <c r="M189" s="188"/>
      <c r="N189" s="339"/>
      <c r="O189" s="334"/>
      <c r="P189" s="32"/>
      <c r="Q189" s="32"/>
      <c r="R189" s="32"/>
      <c r="S189" s="32"/>
      <c r="T189" s="47"/>
      <c r="U189" s="34"/>
      <c r="V189" s="14"/>
    </row>
    <row r="190" spans="2:22" x14ac:dyDescent="0.25">
      <c r="B190" s="27"/>
      <c r="C190" s="27"/>
      <c r="D190" s="13"/>
      <c r="E190" s="329"/>
      <c r="F190" s="330"/>
      <c r="G190" s="12"/>
      <c r="H190" s="12"/>
      <c r="I190" s="12"/>
      <c r="J190" s="331"/>
      <c r="K190" s="337"/>
      <c r="L190" s="12"/>
      <c r="M190" s="188"/>
      <c r="N190" s="339"/>
      <c r="O190" s="334"/>
      <c r="P190" s="32"/>
      <c r="Q190" s="32"/>
      <c r="R190" s="32"/>
      <c r="S190" s="32"/>
      <c r="T190" s="47"/>
      <c r="U190" s="34"/>
      <c r="V190" s="14"/>
    </row>
    <row r="191" spans="2:22" x14ac:dyDescent="0.25">
      <c r="B191" s="27"/>
      <c r="C191" s="27"/>
      <c r="D191" s="13"/>
      <c r="E191" s="329"/>
      <c r="F191" s="330"/>
      <c r="G191" s="12"/>
      <c r="H191" s="12"/>
      <c r="I191" s="12"/>
      <c r="J191" s="331"/>
      <c r="K191" s="337"/>
      <c r="L191" s="12"/>
      <c r="M191" s="188"/>
      <c r="N191" s="339"/>
      <c r="O191" s="334"/>
      <c r="P191" s="32"/>
      <c r="Q191" s="32"/>
      <c r="R191" s="32"/>
      <c r="S191" s="32"/>
      <c r="T191" s="47"/>
      <c r="U191" s="34"/>
      <c r="V191" s="14"/>
    </row>
    <row r="192" spans="2:22" x14ac:dyDescent="0.25">
      <c r="B192" s="27"/>
      <c r="C192" s="27"/>
      <c r="D192" s="13"/>
      <c r="E192" s="329"/>
      <c r="F192" s="330"/>
      <c r="G192" s="12"/>
      <c r="H192" s="12"/>
      <c r="I192" s="12"/>
      <c r="J192" s="331"/>
      <c r="K192" s="337"/>
      <c r="L192" s="12"/>
      <c r="M192" s="188"/>
      <c r="N192" s="339"/>
      <c r="O192" s="334"/>
      <c r="P192" s="32"/>
      <c r="Q192" s="32"/>
      <c r="R192" s="32"/>
      <c r="S192" s="32"/>
      <c r="T192" s="47"/>
      <c r="U192" s="34"/>
      <c r="V192" s="14"/>
    </row>
    <row r="193" spans="2:22" x14ac:dyDescent="0.25">
      <c r="B193" s="27"/>
      <c r="C193" s="27"/>
      <c r="D193" s="13"/>
      <c r="E193" s="329"/>
      <c r="F193" s="330"/>
      <c r="G193" s="12"/>
      <c r="H193" s="12"/>
      <c r="I193" s="12"/>
      <c r="J193" s="331"/>
      <c r="K193" s="337"/>
      <c r="L193" s="12"/>
      <c r="M193" s="188"/>
      <c r="N193" s="339"/>
      <c r="O193" s="334"/>
      <c r="P193" s="32"/>
      <c r="Q193" s="32"/>
      <c r="R193" s="32"/>
      <c r="S193" s="32"/>
      <c r="T193" s="47"/>
      <c r="U193" s="34"/>
      <c r="V193" s="14"/>
    </row>
    <row r="194" spans="2:22" x14ac:dyDescent="0.25">
      <c r="B194" s="27"/>
      <c r="C194" s="27"/>
      <c r="D194" s="13"/>
      <c r="E194" s="329"/>
      <c r="F194" s="330"/>
      <c r="G194" s="12"/>
      <c r="H194" s="12"/>
      <c r="I194" s="12"/>
      <c r="J194" s="331"/>
      <c r="K194" s="337"/>
      <c r="L194" s="12"/>
      <c r="M194" s="188"/>
      <c r="N194" s="339"/>
      <c r="O194" s="334"/>
      <c r="P194" s="32"/>
      <c r="Q194" s="32"/>
      <c r="R194" s="32"/>
      <c r="S194" s="32"/>
      <c r="T194" s="47"/>
      <c r="U194" s="34"/>
      <c r="V194" s="14"/>
    </row>
    <row r="195" spans="2:22" x14ac:dyDescent="0.25">
      <c r="B195" s="27"/>
      <c r="C195" s="27"/>
      <c r="D195" s="13"/>
      <c r="E195" s="329"/>
      <c r="F195" s="330"/>
      <c r="G195" s="12"/>
      <c r="H195" s="12"/>
      <c r="I195" s="12"/>
      <c r="J195" s="331"/>
      <c r="K195" s="337"/>
      <c r="L195" s="12"/>
      <c r="M195" s="188"/>
      <c r="N195" s="339"/>
      <c r="O195" s="334"/>
      <c r="P195" s="32"/>
      <c r="Q195" s="32"/>
      <c r="R195" s="32"/>
      <c r="S195" s="32"/>
      <c r="T195" s="47"/>
      <c r="U195" s="34"/>
      <c r="V195" s="14"/>
    </row>
    <row r="196" spans="2:22" x14ac:dyDescent="0.25">
      <c r="B196" s="27"/>
      <c r="C196" s="27"/>
      <c r="D196" s="13"/>
      <c r="E196" s="329"/>
      <c r="F196" s="330"/>
      <c r="G196" s="12"/>
      <c r="H196" s="12"/>
      <c r="I196" s="12"/>
      <c r="J196" s="331"/>
      <c r="K196" s="337"/>
      <c r="L196" s="12"/>
      <c r="M196" s="188"/>
      <c r="N196" s="339"/>
      <c r="O196" s="334"/>
      <c r="P196" s="32"/>
      <c r="Q196" s="32"/>
      <c r="R196" s="32"/>
      <c r="S196" s="32"/>
      <c r="T196" s="47"/>
      <c r="U196" s="34"/>
      <c r="V196" s="14"/>
    </row>
    <row r="197" spans="2:22" x14ac:dyDescent="0.25">
      <c r="B197" s="27"/>
      <c r="C197" s="27"/>
      <c r="D197" s="13"/>
      <c r="E197" s="329"/>
      <c r="F197" s="330"/>
      <c r="G197" s="12"/>
      <c r="H197" s="12"/>
      <c r="I197" s="12"/>
      <c r="J197" s="331"/>
      <c r="K197" s="337"/>
      <c r="L197" s="12"/>
      <c r="M197" s="188"/>
      <c r="N197" s="339"/>
      <c r="O197" s="334"/>
      <c r="P197" s="32"/>
      <c r="Q197" s="32"/>
      <c r="R197" s="32"/>
      <c r="S197" s="32"/>
      <c r="T197" s="47"/>
      <c r="U197" s="34"/>
      <c r="V197" s="14"/>
    </row>
    <row r="198" spans="2:22" x14ac:dyDescent="0.25">
      <c r="B198" s="27"/>
      <c r="C198" s="27"/>
      <c r="D198" s="13"/>
      <c r="E198" s="329"/>
      <c r="F198" s="330"/>
      <c r="G198" s="12"/>
      <c r="H198" s="12"/>
      <c r="I198" s="12"/>
      <c r="J198" s="331"/>
      <c r="K198" s="337"/>
      <c r="L198" s="12"/>
      <c r="M198" s="188"/>
      <c r="N198" s="339"/>
      <c r="O198" s="334"/>
      <c r="P198" s="32"/>
      <c r="Q198" s="32"/>
      <c r="R198" s="32"/>
      <c r="S198" s="32"/>
      <c r="T198" s="47"/>
      <c r="U198" s="34"/>
      <c r="V198" s="14"/>
    </row>
    <row r="199" spans="2:22" x14ac:dyDescent="0.25">
      <c r="B199" s="27"/>
      <c r="C199" s="27"/>
      <c r="D199" s="13"/>
      <c r="E199" s="329"/>
      <c r="F199" s="330"/>
      <c r="G199" s="12"/>
      <c r="H199" s="12"/>
      <c r="I199" s="12"/>
      <c r="J199" s="331"/>
      <c r="K199" s="337"/>
      <c r="L199" s="12"/>
      <c r="M199" s="188"/>
      <c r="N199" s="339"/>
      <c r="O199" s="334"/>
      <c r="P199" s="32"/>
      <c r="Q199" s="32"/>
      <c r="R199" s="32"/>
      <c r="S199" s="32"/>
      <c r="T199" s="47"/>
      <c r="U199" s="34"/>
      <c r="V199" s="14"/>
    </row>
    <row r="200" spans="2:22" x14ac:dyDescent="0.25">
      <c r="B200" s="27"/>
      <c r="C200" s="27"/>
      <c r="D200" s="13"/>
      <c r="E200" s="329"/>
      <c r="F200" s="330"/>
      <c r="G200" s="12"/>
      <c r="H200" s="12"/>
      <c r="I200" s="12"/>
      <c r="J200" s="331"/>
      <c r="K200" s="337"/>
      <c r="L200" s="12"/>
      <c r="M200" s="188"/>
      <c r="N200" s="339"/>
      <c r="O200" s="334"/>
      <c r="P200" s="32"/>
      <c r="Q200" s="32"/>
      <c r="R200" s="32"/>
      <c r="S200" s="32"/>
      <c r="T200" s="47"/>
      <c r="U200" s="34"/>
      <c r="V200" s="14"/>
    </row>
    <row r="201" spans="2:22" x14ac:dyDescent="0.25">
      <c r="B201" s="27"/>
      <c r="C201" s="27"/>
      <c r="D201" s="13"/>
      <c r="E201" s="329"/>
      <c r="F201" s="330"/>
      <c r="G201" s="12"/>
      <c r="H201" s="12"/>
      <c r="I201" s="12"/>
      <c r="J201" s="331"/>
      <c r="K201" s="337"/>
      <c r="L201" s="12"/>
      <c r="M201" s="188"/>
      <c r="N201" s="339"/>
      <c r="O201" s="334"/>
      <c r="P201" s="32"/>
      <c r="Q201" s="32"/>
      <c r="R201" s="32"/>
      <c r="S201" s="32"/>
      <c r="T201" s="47"/>
      <c r="U201" s="34"/>
      <c r="V201" s="14"/>
    </row>
    <row r="202" spans="2:22" x14ac:dyDescent="0.25">
      <c r="B202" s="27"/>
      <c r="C202" s="27"/>
      <c r="D202" s="33"/>
      <c r="E202" s="33"/>
      <c r="F202" s="33"/>
      <c r="G202" s="13"/>
      <c r="H202" s="13"/>
      <c r="I202" s="13"/>
      <c r="J202" s="13"/>
      <c r="K202" s="27"/>
      <c r="L202" s="12"/>
      <c r="M202" s="49"/>
      <c r="N202" s="49"/>
      <c r="O202" s="31"/>
      <c r="P202" s="32"/>
      <c r="Q202" s="32"/>
      <c r="R202" s="32"/>
      <c r="S202" s="32"/>
      <c r="T202" s="47"/>
      <c r="U202" s="34"/>
      <c r="V202" s="50"/>
    </row>
    <row r="203" spans="2:22" x14ac:dyDescent="0.25">
      <c r="B203" s="27"/>
      <c r="C203" s="27"/>
      <c r="D203" s="33"/>
      <c r="E203" s="33"/>
      <c r="F203" s="33"/>
      <c r="G203" s="13"/>
      <c r="H203" s="13"/>
      <c r="I203" s="13"/>
      <c r="J203" s="13"/>
      <c r="K203" s="27"/>
      <c r="L203" s="12"/>
      <c r="M203" s="49"/>
      <c r="N203" s="49"/>
      <c r="O203" s="31"/>
      <c r="P203" s="32"/>
      <c r="Q203" s="32"/>
      <c r="R203" s="32"/>
      <c r="S203" s="32"/>
      <c r="T203" s="47"/>
      <c r="U203" s="34"/>
      <c r="V203" s="50"/>
    </row>
    <row r="204" spans="2:22" x14ac:dyDescent="0.25">
      <c r="B204" s="27"/>
      <c r="C204" s="27"/>
      <c r="D204" s="36"/>
      <c r="E204" s="36"/>
      <c r="F204" s="36"/>
      <c r="G204" s="12"/>
      <c r="H204" s="12"/>
      <c r="I204" s="12"/>
      <c r="J204" s="12"/>
      <c r="K204" s="37"/>
      <c r="L204" s="38"/>
      <c r="M204" s="39"/>
      <c r="N204" s="30"/>
      <c r="O204" s="31"/>
      <c r="P204" s="32"/>
      <c r="Q204" s="32"/>
      <c r="R204" s="32"/>
      <c r="S204" s="32"/>
      <c r="T204" s="33"/>
      <c r="U204" s="34"/>
      <c r="V204" s="14"/>
    </row>
    <row r="205" spans="2:22" x14ac:dyDescent="0.25">
      <c r="B205" s="27"/>
      <c r="C205" s="27"/>
      <c r="D205" s="36"/>
      <c r="E205" s="36"/>
      <c r="F205" s="36"/>
      <c r="G205" s="12"/>
      <c r="H205" s="12"/>
      <c r="I205" s="12"/>
      <c r="J205" s="12"/>
      <c r="K205" s="37"/>
      <c r="L205" s="38"/>
      <c r="M205" s="40"/>
      <c r="N205" s="30"/>
      <c r="O205" s="31"/>
      <c r="P205" s="32"/>
      <c r="Q205" s="32"/>
      <c r="R205" s="32"/>
      <c r="S205" s="32"/>
      <c r="T205" s="33"/>
      <c r="U205" s="34"/>
      <c r="V205" s="14"/>
    </row>
    <row r="206" spans="2:22" x14ac:dyDescent="0.25">
      <c r="B206" s="27"/>
      <c r="C206" s="37"/>
      <c r="D206" s="36"/>
      <c r="E206" s="36"/>
      <c r="F206" s="36"/>
      <c r="G206" s="38"/>
      <c r="H206" s="38"/>
      <c r="I206" s="38"/>
      <c r="J206" s="38"/>
      <c r="K206" s="37"/>
      <c r="L206" s="38"/>
      <c r="M206" s="317"/>
      <c r="N206" s="341"/>
      <c r="O206" s="31"/>
      <c r="P206" s="32"/>
      <c r="Q206" s="32"/>
      <c r="R206" s="32"/>
      <c r="S206" s="32"/>
      <c r="T206" s="47"/>
      <c r="U206" s="34"/>
      <c r="V206" s="14"/>
    </row>
    <row r="207" spans="2:22" x14ac:dyDescent="0.25">
      <c r="B207" s="706" t="s">
        <v>0</v>
      </c>
      <c r="C207" s="706"/>
      <c r="D207" s="706"/>
      <c r="E207" s="706"/>
      <c r="F207" s="706"/>
      <c r="G207" s="706"/>
      <c r="H207" s="706"/>
      <c r="I207" s="706"/>
      <c r="J207" s="706"/>
      <c r="K207" s="706"/>
      <c r="L207" s="706"/>
      <c r="M207" s="706"/>
      <c r="N207" s="706"/>
      <c r="O207" s="706"/>
      <c r="P207" s="706"/>
      <c r="Q207" s="706"/>
      <c r="R207" s="706"/>
      <c r="S207" s="706"/>
      <c r="T207" s="706"/>
      <c r="U207" s="706"/>
      <c r="V207" s="706"/>
    </row>
    <row r="208" spans="2:22" x14ac:dyDescent="0.25">
      <c r="B208" s="713" t="s">
        <v>1</v>
      </c>
      <c r="C208" s="713"/>
      <c r="D208" s="713"/>
      <c r="E208" s="713"/>
      <c r="F208" s="713"/>
      <c r="G208" s="713"/>
      <c r="H208" s="713"/>
      <c r="I208" s="713"/>
      <c r="J208" s="713"/>
      <c r="K208" s="713"/>
      <c r="L208" s="713"/>
      <c r="M208" s="713"/>
      <c r="N208" s="713"/>
      <c r="O208" s="713"/>
      <c r="P208" s="713"/>
      <c r="Q208" s="713"/>
      <c r="R208" s="713"/>
      <c r="S208" s="713"/>
      <c r="T208" s="713"/>
      <c r="U208" s="713"/>
      <c r="V208" s="713"/>
    </row>
    <row r="209" spans="2:22" x14ac:dyDescent="0.25">
      <c r="B209" s="713" t="s">
        <v>2</v>
      </c>
      <c r="C209" s="713"/>
      <c r="D209" s="713"/>
      <c r="E209" s="713"/>
      <c r="F209" s="713"/>
      <c r="G209" s="713"/>
      <c r="H209" s="713"/>
      <c r="I209" s="713"/>
      <c r="J209" s="713"/>
      <c r="K209" s="713"/>
      <c r="L209" s="713"/>
      <c r="M209" s="713"/>
      <c r="N209" s="713"/>
      <c r="O209" s="713"/>
      <c r="P209" s="713"/>
      <c r="Q209" s="713"/>
      <c r="R209" s="713"/>
      <c r="S209" s="713"/>
      <c r="T209" s="713"/>
      <c r="U209" s="713"/>
      <c r="V209" s="713"/>
    </row>
    <row r="210" spans="2:22" x14ac:dyDescent="0.25">
      <c r="B210" s="713" t="s">
        <v>3</v>
      </c>
      <c r="C210" s="713"/>
      <c r="D210" s="713"/>
      <c r="E210" s="713"/>
      <c r="F210" s="713"/>
      <c r="G210" s="713"/>
      <c r="H210" s="713"/>
      <c r="I210" s="713"/>
      <c r="J210" s="713"/>
      <c r="K210" s="713"/>
      <c r="L210" s="713"/>
      <c r="M210" s="713"/>
      <c r="N210" s="713"/>
      <c r="O210" s="713"/>
      <c r="P210" s="713"/>
      <c r="Q210" s="713"/>
      <c r="R210" s="713"/>
      <c r="S210" s="713"/>
      <c r="T210" s="713"/>
      <c r="U210" s="713"/>
      <c r="V210" s="713"/>
    </row>
    <row r="211" spans="2:22" x14ac:dyDescent="0.25">
      <c r="B211" s="713" t="s">
        <v>494</v>
      </c>
      <c r="C211" s="713"/>
      <c r="D211" s="713"/>
      <c r="E211" s="713"/>
      <c r="F211" s="713"/>
      <c r="G211" s="713"/>
      <c r="H211" s="713"/>
      <c r="I211" s="713"/>
      <c r="J211" s="713"/>
      <c r="K211" s="713"/>
      <c r="L211" s="713"/>
      <c r="M211" s="713"/>
      <c r="N211" s="713"/>
      <c r="O211" s="713"/>
      <c r="P211" s="713"/>
      <c r="Q211" s="713"/>
      <c r="R211" s="713"/>
      <c r="S211" s="713"/>
      <c r="T211" s="713"/>
      <c r="U211" s="713"/>
      <c r="V211" s="713"/>
    </row>
    <row r="212" spans="2:22" x14ac:dyDescent="0.25">
      <c r="B212" s="726" t="s">
        <v>4</v>
      </c>
      <c r="C212" s="726"/>
      <c r="D212" s="726"/>
      <c r="E212" s="726"/>
      <c r="F212" s="726"/>
      <c r="G212" s="726"/>
      <c r="H212" s="726"/>
      <c r="I212" s="726"/>
      <c r="J212" s="726"/>
      <c r="K212" s="726"/>
      <c r="L212" s="726"/>
      <c r="M212" s="726"/>
      <c r="N212" s="726"/>
      <c r="O212" s="726"/>
      <c r="P212" s="726"/>
      <c r="Q212" s="726"/>
      <c r="R212" s="726"/>
      <c r="S212" s="726"/>
      <c r="T212" s="726"/>
      <c r="U212" s="726"/>
      <c r="V212" s="726"/>
    </row>
    <row r="213" spans="2:22" x14ac:dyDescent="0.25">
      <c r="B213" s="697" t="s">
        <v>67</v>
      </c>
      <c r="C213" s="697"/>
      <c r="D213" s="697"/>
      <c r="E213" s="697"/>
      <c r="F213" s="697"/>
      <c r="G213" s="697"/>
      <c r="H213" s="697"/>
      <c r="I213" s="697"/>
      <c r="J213" s="697"/>
      <c r="K213" s="697"/>
      <c r="L213" s="697"/>
      <c r="M213" s="697"/>
      <c r="N213" s="697"/>
      <c r="O213" s="697"/>
      <c r="P213" s="697"/>
      <c r="Q213" s="697"/>
      <c r="R213" s="697"/>
      <c r="S213" s="697"/>
      <c r="T213" s="697"/>
      <c r="U213" s="697"/>
      <c r="V213" s="697"/>
    </row>
    <row r="214" spans="2:22" ht="15.75" thickBot="1" x14ac:dyDescent="0.3"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</row>
    <row r="215" spans="2:22" ht="15.75" thickTop="1" x14ac:dyDescent="0.25">
      <c r="B215" s="698" t="s">
        <v>6</v>
      </c>
      <c r="C215" s="700" t="s">
        <v>7</v>
      </c>
      <c r="D215" s="702" t="s">
        <v>8</v>
      </c>
      <c r="E215" s="702" t="s">
        <v>177</v>
      </c>
      <c r="F215" s="702" t="s">
        <v>178</v>
      </c>
      <c r="G215" s="702" t="s">
        <v>9</v>
      </c>
      <c r="H215" s="702" t="s">
        <v>10</v>
      </c>
      <c r="I215" s="312"/>
      <c r="J215" s="702" t="s">
        <v>179</v>
      </c>
      <c r="K215" s="702" t="s">
        <v>11</v>
      </c>
      <c r="L215" s="700" t="s">
        <v>12</v>
      </c>
      <c r="M215" s="704" t="s">
        <v>13</v>
      </c>
      <c r="N215" s="704" t="s">
        <v>14</v>
      </c>
      <c r="O215" s="704" t="s">
        <v>15</v>
      </c>
      <c r="P215" s="715" t="s">
        <v>16</v>
      </c>
      <c r="Q215" s="716"/>
      <c r="R215" s="716"/>
      <c r="S215" s="717"/>
      <c r="T215" s="721" t="s">
        <v>17</v>
      </c>
      <c r="U215" s="722"/>
      <c r="V215" s="708" t="s">
        <v>18</v>
      </c>
    </row>
    <row r="216" spans="2:22" x14ac:dyDescent="0.25">
      <c r="B216" s="699"/>
      <c r="C216" s="701"/>
      <c r="D216" s="703"/>
      <c r="E216" s="765"/>
      <c r="F216" s="765"/>
      <c r="G216" s="703"/>
      <c r="H216" s="703"/>
      <c r="I216" s="313"/>
      <c r="J216" s="765"/>
      <c r="K216" s="703"/>
      <c r="L216" s="701"/>
      <c r="M216" s="705"/>
      <c r="N216" s="705"/>
      <c r="O216" s="705"/>
      <c r="P216" s="718"/>
      <c r="Q216" s="719"/>
      <c r="R216" s="719"/>
      <c r="S216" s="720"/>
      <c r="T216" s="723"/>
      <c r="U216" s="724"/>
      <c r="V216" s="709"/>
    </row>
    <row r="217" spans="2:22" ht="48" x14ac:dyDescent="0.25">
      <c r="B217" s="699"/>
      <c r="C217" s="701"/>
      <c r="D217" s="703"/>
      <c r="E217" s="765"/>
      <c r="F217" s="765"/>
      <c r="G217" s="703"/>
      <c r="H217" s="703"/>
      <c r="I217" s="313" t="s">
        <v>180</v>
      </c>
      <c r="J217" s="765"/>
      <c r="K217" s="703"/>
      <c r="L217" s="701"/>
      <c r="M217" s="705"/>
      <c r="N217" s="705"/>
      <c r="O217" s="705"/>
      <c r="P217" s="738" t="s">
        <v>19</v>
      </c>
      <c r="Q217" s="738" t="s">
        <v>20</v>
      </c>
      <c r="R217" s="738" t="s">
        <v>21</v>
      </c>
      <c r="S217" s="738" t="s">
        <v>22</v>
      </c>
      <c r="T217" s="740" t="s">
        <v>23</v>
      </c>
      <c r="U217" s="740" t="s">
        <v>24</v>
      </c>
      <c r="V217" s="709"/>
    </row>
    <row r="218" spans="2:22" ht="15.75" thickBot="1" x14ac:dyDescent="0.3">
      <c r="B218" s="727"/>
      <c r="C218" s="725"/>
      <c r="D218" s="707"/>
      <c r="E218" s="766"/>
      <c r="F218" s="766"/>
      <c r="G218" s="707"/>
      <c r="H218" s="707"/>
      <c r="I218" s="314"/>
      <c r="J218" s="766"/>
      <c r="K218" s="707"/>
      <c r="L218" s="725"/>
      <c r="M218" s="696"/>
      <c r="N218" s="696"/>
      <c r="O218" s="696"/>
      <c r="P218" s="739"/>
      <c r="Q218" s="739"/>
      <c r="R218" s="739"/>
      <c r="S218" s="739"/>
      <c r="T218" s="741"/>
      <c r="U218" s="741"/>
      <c r="V218" s="710"/>
    </row>
    <row r="219" spans="2:22" ht="132" customHeight="1" x14ac:dyDescent="0.25">
      <c r="B219" s="15">
        <v>1</v>
      </c>
      <c r="C219" s="16">
        <v>21601</v>
      </c>
      <c r="D219" s="130" t="s">
        <v>333</v>
      </c>
      <c r="E219" s="318" t="s">
        <v>489</v>
      </c>
      <c r="F219" s="319" t="s">
        <v>182</v>
      </c>
      <c r="G219" s="5">
        <v>9</v>
      </c>
      <c r="H219" s="5" t="s">
        <v>181</v>
      </c>
      <c r="I219" s="5">
        <v>287</v>
      </c>
      <c r="J219" s="790" t="s">
        <v>530</v>
      </c>
      <c r="K219" s="16">
        <v>380</v>
      </c>
      <c r="L219" s="65" t="s">
        <v>81</v>
      </c>
      <c r="M219" s="66">
        <v>42.5</v>
      </c>
      <c r="N219" s="17">
        <f t="shared" ref="N219:N254" si="5">M219*K219</f>
        <v>16150</v>
      </c>
      <c r="O219" s="783" t="s">
        <v>183</v>
      </c>
      <c r="P219" s="42">
        <v>0.1</v>
      </c>
      <c r="Q219" s="42">
        <v>0.4</v>
      </c>
      <c r="R219" s="42">
        <v>0.1</v>
      </c>
      <c r="S219" s="42">
        <v>0.4</v>
      </c>
      <c r="T219" s="43"/>
      <c r="U219" s="54" t="s">
        <v>514</v>
      </c>
      <c r="V219" s="773" t="s">
        <v>531</v>
      </c>
    </row>
    <row r="220" spans="2:22" x14ac:dyDescent="0.25">
      <c r="B220" s="15">
        <v>2</v>
      </c>
      <c r="C220" s="16">
        <v>21601</v>
      </c>
      <c r="D220" s="130" t="s">
        <v>334</v>
      </c>
      <c r="E220" s="318" t="s">
        <v>489</v>
      </c>
      <c r="F220" s="319" t="s">
        <v>182</v>
      </c>
      <c r="G220" s="5">
        <v>9</v>
      </c>
      <c r="H220" s="7" t="s">
        <v>181</v>
      </c>
      <c r="I220" s="5">
        <v>287</v>
      </c>
      <c r="J220" s="791"/>
      <c r="K220" s="16">
        <v>640</v>
      </c>
      <c r="L220" s="65" t="s">
        <v>81</v>
      </c>
      <c r="M220" s="66">
        <v>28.5</v>
      </c>
      <c r="N220" s="17">
        <f t="shared" si="5"/>
        <v>18240</v>
      </c>
      <c r="O220" s="784"/>
      <c r="P220" s="19">
        <v>0.1</v>
      </c>
      <c r="Q220" s="19">
        <v>0.4</v>
      </c>
      <c r="R220" s="19">
        <v>0.1</v>
      </c>
      <c r="S220" s="19">
        <v>0.4</v>
      </c>
      <c r="T220" s="45"/>
      <c r="U220" s="21" t="s">
        <v>514</v>
      </c>
      <c r="V220" s="774"/>
    </row>
    <row r="221" spans="2:22" x14ac:dyDescent="0.25">
      <c r="B221" s="15">
        <v>3</v>
      </c>
      <c r="C221" s="16">
        <v>21601</v>
      </c>
      <c r="D221" s="130" t="s">
        <v>335</v>
      </c>
      <c r="E221" s="318" t="s">
        <v>489</v>
      </c>
      <c r="F221" s="319" t="s">
        <v>182</v>
      </c>
      <c r="G221" s="5">
        <v>9</v>
      </c>
      <c r="H221" s="7" t="s">
        <v>181</v>
      </c>
      <c r="I221" s="5">
        <v>287</v>
      </c>
      <c r="J221" s="791"/>
      <c r="K221" s="16">
        <v>468</v>
      </c>
      <c r="L221" s="65" t="s">
        <v>34</v>
      </c>
      <c r="M221" s="66">
        <v>130</v>
      </c>
      <c r="N221" s="17">
        <f t="shared" si="5"/>
        <v>60840</v>
      </c>
      <c r="O221" s="784"/>
      <c r="P221" s="19">
        <v>0.1</v>
      </c>
      <c r="Q221" s="19">
        <v>0.4</v>
      </c>
      <c r="R221" s="19">
        <v>0.1</v>
      </c>
      <c r="S221" s="19">
        <v>0.4</v>
      </c>
      <c r="T221" s="45"/>
      <c r="U221" s="21" t="s">
        <v>514</v>
      </c>
      <c r="V221" s="774"/>
    </row>
    <row r="222" spans="2:22" x14ac:dyDescent="0.25">
      <c r="B222" s="15">
        <v>4</v>
      </c>
      <c r="C222" s="16">
        <v>21601</v>
      </c>
      <c r="D222" s="130" t="s">
        <v>336</v>
      </c>
      <c r="E222" s="318" t="s">
        <v>489</v>
      </c>
      <c r="F222" s="319" t="s">
        <v>182</v>
      </c>
      <c r="G222" s="5">
        <v>9</v>
      </c>
      <c r="H222" s="7" t="s">
        <v>181</v>
      </c>
      <c r="I222" s="5">
        <v>287</v>
      </c>
      <c r="J222" s="791"/>
      <c r="K222" s="16">
        <v>468</v>
      </c>
      <c r="L222" s="65" t="s">
        <v>34</v>
      </c>
      <c r="M222" s="66">
        <v>45</v>
      </c>
      <c r="N222" s="17">
        <f t="shared" si="5"/>
        <v>21060</v>
      </c>
      <c r="O222" s="784"/>
      <c r="P222" s="19">
        <v>0.1</v>
      </c>
      <c r="Q222" s="19">
        <v>0.4</v>
      </c>
      <c r="R222" s="19">
        <v>0.1</v>
      </c>
      <c r="S222" s="19">
        <v>0.4</v>
      </c>
      <c r="T222" s="45"/>
      <c r="U222" s="21" t="s">
        <v>514</v>
      </c>
      <c r="V222" s="774"/>
    </row>
    <row r="223" spans="2:22" x14ac:dyDescent="0.25">
      <c r="B223" s="15">
        <v>5</v>
      </c>
      <c r="C223" s="16">
        <v>21601</v>
      </c>
      <c r="D223" s="130" t="s">
        <v>337</v>
      </c>
      <c r="E223" s="318" t="s">
        <v>489</v>
      </c>
      <c r="F223" s="319" t="s">
        <v>182</v>
      </c>
      <c r="G223" s="5">
        <v>9</v>
      </c>
      <c r="H223" s="7" t="s">
        <v>181</v>
      </c>
      <c r="I223" s="5">
        <v>287</v>
      </c>
      <c r="J223" s="791"/>
      <c r="K223" s="16">
        <v>155</v>
      </c>
      <c r="L223" s="65" t="s">
        <v>31</v>
      </c>
      <c r="M223" s="66">
        <v>120</v>
      </c>
      <c r="N223" s="17">
        <f t="shared" si="5"/>
        <v>18600</v>
      </c>
      <c r="O223" s="784"/>
      <c r="P223" s="19">
        <v>0.1</v>
      </c>
      <c r="Q223" s="19">
        <v>0.4</v>
      </c>
      <c r="R223" s="19">
        <v>0.1</v>
      </c>
      <c r="S223" s="19">
        <v>0.4</v>
      </c>
      <c r="T223" s="45"/>
      <c r="U223" s="21" t="s">
        <v>514</v>
      </c>
      <c r="V223" s="774"/>
    </row>
    <row r="224" spans="2:22" x14ac:dyDescent="0.25">
      <c r="B224" s="15">
        <v>6</v>
      </c>
      <c r="C224" s="16">
        <v>21601</v>
      </c>
      <c r="D224" s="130" t="s">
        <v>338</v>
      </c>
      <c r="E224" s="318" t="s">
        <v>489</v>
      </c>
      <c r="F224" s="319" t="s">
        <v>182</v>
      </c>
      <c r="G224" s="5">
        <v>9</v>
      </c>
      <c r="H224" s="7" t="s">
        <v>181</v>
      </c>
      <c r="I224" s="5">
        <v>287</v>
      </c>
      <c r="J224" s="791"/>
      <c r="K224" s="16">
        <v>240</v>
      </c>
      <c r="L224" s="65" t="s">
        <v>36</v>
      </c>
      <c r="M224" s="66">
        <v>45</v>
      </c>
      <c r="N224" s="17">
        <f t="shared" si="5"/>
        <v>10800</v>
      </c>
      <c r="O224" s="784"/>
      <c r="P224" s="19">
        <v>0.1</v>
      </c>
      <c r="Q224" s="19">
        <v>0.4</v>
      </c>
      <c r="R224" s="19">
        <v>0.1</v>
      </c>
      <c r="S224" s="19">
        <v>0.4</v>
      </c>
      <c r="T224" s="45"/>
      <c r="U224" s="21" t="s">
        <v>514</v>
      </c>
      <c r="V224" s="774"/>
    </row>
    <row r="225" spans="2:22" x14ac:dyDescent="0.25">
      <c r="B225" s="15">
        <v>7</v>
      </c>
      <c r="C225" s="16">
        <v>21601</v>
      </c>
      <c r="D225" s="130" t="s">
        <v>497</v>
      </c>
      <c r="E225" s="318" t="s">
        <v>489</v>
      </c>
      <c r="F225" s="319" t="s">
        <v>182</v>
      </c>
      <c r="G225" s="5">
        <v>9</v>
      </c>
      <c r="H225" s="7" t="s">
        <v>181</v>
      </c>
      <c r="I225" s="5">
        <v>287</v>
      </c>
      <c r="J225" s="791"/>
      <c r="K225" s="16">
        <v>36</v>
      </c>
      <c r="L225" s="65" t="s">
        <v>31</v>
      </c>
      <c r="M225" s="66">
        <v>850</v>
      </c>
      <c r="N225" s="17">
        <f t="shared" si="5"/>
        <v>30600</v>
      </c>
      <c r="O225" s="784"/>
      <c r="P225" s="19">
        <v>0.1</v>
      </c>
      <c r="Q225" s="19">
        <v>0.4</v>
      </c>
      <c r="R225" s="19">
        <v>0.1</v>
      </c>
      <c r="S225" s="19">
        <v>0.4</v>
      </c>
      <c r="T225" s="45"/>
      <c r="U225" s="21" t="s">
        <v>514</v>
      </c>
      <c r="V225" s="774"/>
    </row>
    <row r="226" spans="2:22" x14ac:dyDescent="0.25">
      <c r="B226" s="15">
        <v>8</v>
      </c>
      <c r="C226" s="16">
        <v>21601</v>
      </c>
      <c r="D226" s="130" t="s">
        <v>339</v>
      </c>
      <c r="E226" s="318" t="s">
        <v>489</v>
      </c>
      <c r="F226" s="319" t="s">
        <v>182</v>
      </c>
      <c r="G226" s="5">
        <v>9</v>
      </c>
      <c r="H226" s="7" t="s">
        <v>181</v>
      </c>
      <c r="I226" s="5">
        <v>287</v>
      </c>
      <c r="J226" s="791"/>
      <c r="K226" s="16">
        <v>160</v>
      </c>
      <c r="L226" s="65" t="s">
        <v>31</v>
      </c>
      <c r="M226" s="66">
        <v>65</v>
      </c>
      <c r="N226" s="17">
        <f t="shared" si="5"/>
        <v>10400</v>
      </c>
      <c r="O226" s="784"/>
      <c r="P226" s="19">
        <v>0.1</v>
      </c>
      <c r="Q226" s="19">
        <v>0.4</v>
      </c>
      <c r="R226" s="19">
        <v>0.1</v>
      </c>
      <c r="S226" s="19">
        <v>0.4</v>
      </c>
      <c r="T226" s="45"/>
      <c r="U226" s="21" t="s">
        <v>514</v>
      </c>
      <c r="V226" s="774"/>
    </row>
    <row r="227" spans="2:22" x14ac:dyDescent="0.25">
      <c r="B227" s="15">
        <v>9</v>
      </c>
      <c r="C227" s="16">
        <v>21601</v>
      </c>
      <c r="D227" s="130" t="s">
        <v>340</v>
      </c>
      <c r="E227" s="318" t="s">
        <v>489</v>
      </c>
      <c r="F227" s="319" t="s">
        <v>182</v>
      </c>
      <c r="G227" s="5">
        <v>9</v>
      </c>
      <c r="H227" s="7" t="s">
        <v>181</v>
      </c>
      <c r="I227" s="5">
        <v>287</v>
      </c>
      <c r="J227" s="791"/>
      <c r="K227" s="16">
        <v>472</v>
      </c>
      <c r="L227" s="65" t="s">
        <v>81</v>
      </c>
      <c r="M227" s="66">
        <v>32</v>
      </c>
      <c r="N227" s="17">
        <f t="shared" si="5"/>
        <v>15104</v>
      </c>
      <c r="O227" s="784"/>
      <c r="P227" s="19">
        <v>0.1</v>
      </c>
      <c r="Q227" s="19">
        <v>0.4</v>
      </c>
      <c r="R227" s="19">
        <v>0.1</v>
      </c>
      <c r="S227" s="19">
        <v>0.4</v>
      </c>
      <c r="T227" s="45"/>
      <c r="U227" s="21" t="s">
        <v>514</v>
      </c>
      <c r="V227" s="774"/>
    </row>
    <row r="228" spans="2:22" x14ac:dyDescent="0.25">
      <c r="B228" s="15">
        <v>10</v>
      </c>
      <c r="C228" s="16">
        <v>21601</v>
      </c>
      <c r="D228" s="130" t="s">
        <v>341</v>
      </c>
      <c r="E228" s="318" t="s">
        <v>489</v>
      </c>
      <c r="F228" s="319" t="s">
        <v>182</v>
      </c>
      <c r="G228" s="5">
        <v>9</v>
      </c>
      <c r="H228" s="7" t="s">
        <v>181</v>
      </c>
      <c r="I228" s="5">
        <v>287</v>
      </c>
      <c r="J228" s="791"/>
      <c r="K228" s="16">
        <v>300</v>
      </c>
      <c r="L228" s="65" t="s">
        <v>453</v>
      </c>
      <c r="M228" s="66">
        <v>35</v>
      </c>
      <c r="N228" s="17">
        <f t="shared" si="5"/>
        <v>10500</v>
      </c>
      <c r="O228" s="784"/>
      <c r="P228" s="19">
        <v>0.1</v>
      </c>
      <c r="Q228" s="19">
        <v>0.4</v>
      </c>
      <c r="R228" s="19">
        <v>0.1</v>
      </c>
      <c r="S228" s="19">
        <v>0.4</v>
      </c>
      <c r="T228" s="45"/>
      <c r="U228" s="21" t="s">
        <v>514</v>
      </c>
      <c r="V228" s="774"/>
    </row>
    <row r="229" spans="2:22" x14ac:dyDescent="0.25">
      <c r="B229" s="15">
        <v>11</v>
      </c>
      <c r="C229" s="16">
        <v>21601</v>
      </c>
      <c r="D229" s="130" t="s">
        <v>342</v>
      </c>
      <c r="E229" s="318" t="s">
        <v>489</v>
      </c>
      <c r="F229" s="319" t="s">
        <v>182</v>
      </c>
      <c r="G229" s="5">
        <v>9</v>
      </c>
      <c r="H229" s="7" t="s">
        <v>181</v>
      </c>
      <c r="I229" s="5">
        <v>287</v>
      </c>
      <c r="J229" s="791"/>
      <c r="K229" s="16">
        <v>240</v>
      </c>
      <c r="L229" s="65" t="s">
        <v>31</v>
      </c>
      <c r="M229" s="66">
        <v>68.900000000000006</v>
      </c>
      <c r="N229" s="17">
        <f t="shared" si="5"/>
        <v>16536</v>
      </c>
      <c r="O229" s="784"/>
      <c r="P229" s="19">
        <v>0.1</v>
      </c>
      <c r="Q229" s="19">
        <v>0.4</v>
      </c>
      <c r="R229" s="19">
        <v>0.1</v>
      </c>
      <c r="S229" s="19">
        <v>0.4</v>
      </c>
      <c r="T229" s="45"/>
      <c r="U229" s="21" t="s">
        <v>514</v>
      </c>
      <c r="V229" s="774"/>
    </row>
    <row r="230" spans="2:22" x14ac:dyDescent="0.25">
      <c r="B230" s="15">
        <v>12</v>
      </c>
      <c r="C230" s="16">
        <v>21601</v>
      </c>
      <c r="D230" s="130" t="s">
        <v>343</v>
      </c>
      <c r="E230" s="318" t="s">
        <v>489</v>
      </c>
      <c r="F230" s="319" t="s">
        <v>182</v>
      </c>
      <c r="G230" s="5">
        <v>9</v>
      </c>
      <c r="H230" s="7" t="s">
        <v>181</v>
      </c>
      <c r="I230" s="5">
        <v>287</v>
      </c>
      <c r="J230" s="791"/>
      <c r="K230" s="16">
        <v>402</v>
      </c>
      <c r="L230" s="65" t="s">
        <v>31</v>
      </c>
      <c r="M230" s="66">
        <v>42.3</v>
      </c>
      <c r="N230" s="17">
        <f t="shared" si="5"/>
        <v>17004.599999999999</v>
      </c>
      <c r="O230" s="784"/>
      <c r="P230" s="19">
        <v>0.1</v>
      </c>
      <c r="Q230" s="19">
        <v>0.4</v>
      </c>
      <c r="R230" s="19">
        <v>0.1</v>
      </c>
      <c r="S230" s="19">
        <v>0.4</v>
      </c>
      <c r="T230" s="45"/>
      <c r="U230" s="21" t="s">
        <v>514</v>
      </c>
      <c r="V230" s="774"/>
    </row>
    <row r="231" spans="2:22" x14ac:dyDescent="0.25">
      <c r="B231" s="15">
        <v>13</v>
      </c>
      <c r="C231" s="16">
        <v>21601</v>
      </c>
      <c r="D231" s="130" t="s">
        <v>344</v>
      </c>
      <c r="E231" s="318" t="s">
        <v>489</v>
      </c>
      <c r="F231" s="319" t="s">
        <v>182</v>
      </c>
      <c r="G231" s="5">
        <v>9</v>
      </c>
      <c r="H231" s="7" t="s">
        <v>181</v>
      </c>
      <c r="I231" s="5">
        <v>287</v>
      </c>
      <c r="J231" s="791"/>
      <c r="K231" s="16">
        <v>480</v>
      </c>
      <c r="L231" s="65" t="s">
        <v>31</v>
      </c>
      <c r="M231" s="66">
        <v>22.3</v>
      </c>
      <c r="N231" s="17">
        <f t="shared" si="5"/>
        <v>10704</v>
      </c>
      <c r="O231" s="784"/>
      <c r="P231" s="19">
        <v>0.1</v>
      </c>
      <c r="Q231" s="19">
        <v>0.4</v>
      </c>
      <c r="R231" s="19">
        <v>0.1</v>
      </c>
      <c r="S231" s="19">
        <v>0.4</v>
      </c>
      <c r="T231" s="45"/>
      <c r="U231" s="21" t="s">
        <v>514</v>
      </c>
      <c r="V231" s="774"/>
    </row>
    <row r="232" spans="2:22" x14ac:dyDescent="0.25">
      <c r="B232" s="15">
        <v>14</v>
      </c>
      <c r="C232" s="16">
        <v>21601</v>
      </c>
      <c r="D232" s="130" t="s">
        <v>345</v>
      </c>
      <c r="E232" s="318" t="s">
        <v>489</v>
      </c>
      <c r="F232" s="319" t="s">
        <v>182</v>
      </c>
      <c r="G232" s="5">
        <v>9</v>
      </c>
      <c r="H232" s="7" t="s">
        <v>181</v>
      </c>
      <c r="I232" s="5">
        <v>287</v>
      </c>
      <c r="J232" s="791"/>
      <c r="K232" s="16">
        <v>480</v>
      </c>
      <c r="L232" s="65" t="s">
        <v>31</v>
      </c>
      <c r="M232" s="66">
        <v>48</v>
      </c>
      <c r="N232" s="17">
        <f t="shared" si="5"/>
        <v>23040</v>
      </c>
      <c r="O232" s="784"/>
      <c r="P232" s="19">
        <v>0.1</v>
      </c>
      <c r="Q232" s="19">
        <v>0.4</v>
      </c>
      <c r="R232" s="19">
        <v>0.1</v>
      </c>
      <c r="S232" s="19">
        <v>0.4</v>
      </c>
      <c r="T232" s="45"/>
      <c r="U232" s="21" t="s">
        <v>514</v>
      </c>
      <c r="V232" s="774"/>
    </row>
    <row r="233" spans="2:22" x14ac:dyDescent="0.25">
      <c r="B233" s="15">
        <v>15</v>
      </c>
      <c r="C233" s="16">
        <v>21601</v>
      </c>
      <c r="D233" s="130" t="s">
        <v>346</v>
      </c>
      <c r="E233" s="318" t="s">
        <v>489</v>
      </c>
      <c r="F233" s="319" t="s">
        <v>182</v>
      </c>
      <c r="G233" s="5">
        <v>9</v>
      </c>
      <c r="H233" s="7" t="s">
        <v>181</v>
      </c>
      <c r="I233" s="5">
        <v>287</v>
      </c>
      <c r="J233" s="791"/>
      <c r="K233" s="16">
        <v>318</v>
      </c>
      <c r="L233" s="65" t="s">
        <v>31</v>
      </c>
      <c r="M233" s="66">
        <v>82.5</v>
      </c>
      <c r="N233" s="17">
        <f t="shared" si="5"/>
        <v>26235</v>
      </c>
      <c r="O233" s="784"/>
      <c r="P233" s="19">
        <v>0.1</v>
      </c>
      <c r="Q233" s="19">
        <v>0.4</v>
      </c>
      <c r="R233" s="19">
        <v>0.1</v>
      </c>
      <c r="S233" s="19">
        <v>0.4</v>
      </c>
      <c r="T233" s="45"/>
      <c r="U233" s="21" t="s">
        <v>514</v>
      </c>
      <c r="V233" s="774"/>
    </row>
    <row r="234" spans="2:22" x14ac:dyDescent="0.25">
      <c r="B234" s="15">
        <v>16</v>
      </c>
      <c r="C234" s="16">
        <v>21601</v>
      </c>
      <c r="D234" s="130" t="s">
        <v>347</v>
      </c>
      <c r="E234" s="318" t="s">
        <v>489</v>
      </c>
      <c r="F234" s="319" t="s">
        <v>182</v>
      </c>
      <c r="G234" s="5">
        <v>9</v>
      </c>
      <c r="H234" s="7" t="s">
        <v>181</v>
      </c>
      <c r="I234" s="5">
        <v>287</v>
      </c>
      <c r="J234" s="791"/>
      <c r="K234" s="16">
        <v>680</v>
      </c>
      <c r="L234" s="65" t="s">
        <v>81</v>
      </c>
      <c r="M234" s="66">
        <v>42</v>
      </c>
      <c r="N234" s="17">
        <f t="shared" si="5"/>
        <v>28560</v>
      </c>
      <c r="O234" s="784"/>
      <c r="P234" s="19">
        <v>0.1</v>
      </c>
      <c r="Q234" s="19">
        <v>0.4</v>
      </c>
      <c r="R234" s="19">
        <v>0.1</v>
      </c>
      <c r="S234" s="19">
        <v>0.4</v>
      </c>
      <c r="T234" s="45"/>
      <c r="U234" s="21" t="s">
        <v>514</v>
      </c>
      <c r="V234" s="774"/>
    </row>
    <row r="235" spans="2:22" x14ac:dyDescent="0.25">
      <c r="B235" s="15">
        <v>17</v>
      </c>
      <c r="C235" s="16">
        <v>21601</v>
      </c>
      <c r="D235" s="130" t="s">
        <v>348</v>
      </c>
      <c r="E235" s="318" t="s">
        <v>489</v>
      </c>
      <c r="F235" s="319" t="s">
        <v>182</v>
      </c>
      <c r="G235" s="5">
        <v>9</v>
      </c>
      <c r="H235" s="7" t="s">
        <v>181</v>
      </c>
      <c r="I235" s="5">
        <v>287</v>
      </c>
      <c r="J235" s="791"/>
      <c r="K235" s="16">
        <v>1000</v>
      </c>
      <c r="L235" s="65" t="s">
        <v>39</v>
      </c>
      <c r="M235" s="66">
        <v>7.5</v>
      </c>
      <c r="N235" s="17">
        <f t="shared" si="5"/>
        <v>7500</v>
      </c>
      <c r="O235" s="784"/>
      <c r="P235" s="19">
        <v>0.1</v>
      </c>
      <c r="Q235" s="19">
        <v>0.4</v>
      </c>
      <c r="R235" s="19">
        <v>0.1</v>
      </c>
      <c r="S235" s="19">
        <v>0.4</v>
      </c>
      <c r="T235" s="45"/>
      <c r="U235" s="21" t="s">
        <v>514</v>
      </c>
      <c r="V235" s="774"/>
    </row>
    <row r="236" spans="2:22" x14ac:dyDescent="0.25">
      <c r="B236" s="15">
        <v>18</v>
      </c>
      <c r="C236" s="16">
        <v>21601</v>
      </c>
      <c r="D236" s="130" t="s">
        <v>349</v>
      </c>
      <c r="E236" s="318" t="s">
        <v>489</v>
      </c>
      <c r="F236" s="319" t="s">
        <v>182</v>
      </c>
      <c r="G236" s="5">
        <v>9</v>
      </c>
      <c r="H236" s="7" t="s">
        <v>181</v>
      </c>
      <c r="I236" s="5">
        <v>287</v>
      </c>
      <c r="J236" s="791"/>
      <c r="K236" s="16">
        <v>800</v>
      </c>
      <c r="L236" s="65" t="s">
        <v>31</v>
      </c>
      <c r="M236" s="66">
        <v>92</v>
      </c>
      <c r="N236" s="17">
        <f t="shared" si="5"/>
        <v>73600</v>
      </c>
      <c r="O236" s="784"/>
      <c r="P236" s="19">
        <v>0.1</v>
      </c>
      <c r="Q236" s="19">
        <v>0.4</v>
      </c>
      <c r="R236" s="19">
        <v>0.1</v>
      </c>
      <c r="S236" s="19">
        <v>0.4</v>
      </c>
      <c r="T236" s="45"/>
      <c r="U236" s="21" t="s">
        <v>514</v>
      </c>
      <c r="V236" s="774"/>
    </row>
    <row r="237" spans="2:22" x14ac:dyDescent="0.25">
      <c r="B237" s="15">
        <v>19</v>
      </c>
      <c r="C237" s="16">
        <v>21601</v>
      </c>
      <c r="D237" s="130" t="s">
        <v>350</v>
      </c>
      <c r="E237" s="318" t="s">
        <v>489</v>
      </c>
      <c r="F237" s="319" t="s">
        <v>182</v>
      </c>
      <c r="G237" s="5">
        <v>9</v>
      </c>
      <c r="H237" s="7" t="s">
        <v>181</v>
      </c>
      <c r="I237" s="5">
        <v>287</v>
      </c>
      <c r="J237" s="791"/>
      <c r="K237" s="16">
        <v>799</v>
      </c>
      <c r="L237" s="65" t="s">
        <v>31</v>
      </c>
      <c r="M237" s="66">
        <v>16.5</v>
      </c>
      <c r="N237" s="17">
        <f t="shared" si="5"/>
        <v>13183.5</v>
      </c>
      <c r="O237" s="784"/>
      <c r="P237" s="19">
        <v>0.1</v>
      </c>
      <c r="Q237" s="19">
        <v>0.4</v>
      </c>
      <c r="R237" s="19">
        <v>0.1</v>
      </c>
      <c r="S237" s="19">
        <v>0.4</v>
      </c>
      <c r="T237" s="45"/>
      <c r="U237" s="21" t="s">
        <v>514</v>
      </c>
      <c r="V237" s="774"/>
    </row>
    <row r="238" spans="2:22" x14ac:dyDescent="0.25">
      <c r="B238" s="15">
        <v>20</v>
      </c>
      <c r="C238" s="16">
        <v>21601</v>
      </c>
      <c r="D238" s="130" t="s">
        <v>498</v>
      </c>
      <c r="E238" s="318" t="s">
        <v>489</v>
      </c>
      <c r="F238" s="319" t="s">
        <v>182</v>
      </c>
      <c r="G238" s="5">
        <v>9</v>
      </c>
      <c r="H238" s="7" t="s">
        <v>181</v>
      </c>
      <c r="I238" s="5">
        <v>287</v>
      </c>
      <c r="J238" s="791"/>
      <c r="K238" s="16">
        <v>74</v>
      </c>
      <c r="L238" s="65" t="s">
        <v>31</v>
      </c>
      <c r="M238" s="66">
        <v>780</v>
      </c>
      <c r="N238" s="17">
        <f t="shared" si="5"/>
        <v>57720</v>
      </c>
      <c r="O238" s="784"/>
      <c r="P238" s="19">
        <v>0.1</v>
      </c>
      <c r="Q238" s="19">
        <v>0.4</v>
      </c>
      <c r="R238" s="19">
        <v>0.1</v>
      </c>
      <c r="S238" s="19">
        <v>0.4</v>
      </c>
      <c r="T238" s="45"/>
      <c r="U238" s="21" t="s">
        <v>514</v>
      </c>
      <c r="V238" s="774"/>
    </row>
    <row r="239" spans="2:22" x14ac:dyDescent="0.25">
      <c r="B239" s="15">
        <v>21</v>
      </c>
      <c r="C239" s="16">
        <v>21601</v>
      </c>
      <c r="D239" s="130" t="s">
        <v>351</v>
      </c>
      <c r="E239" s="318" t="s">
        <v>489</v>
      </c>
      <c r="F239" s="319" t="s">
        <v>182</v>
      </c>
      <c r="G239" s="5">
        <v>9</v>
      </c>
      <c r="H239" s="7" t="s">
        <v>181</v>
      </c>
      <c r="I239" s="5">
        <v>287</v>
      </c>
      <c r="J239" s="791"/>
      <c r="K239" s="16">
        <v>158</v>
      </c>
      <c r="L239" s="65" t="s">
        <v>31</v>
      </c>
      <c r="M239" s="66">
        <v>65.3</v>
      </c>
      <c r="N239" s="17">
        <f t="shared" si="5"/>
        <v>10317.4</v>
      </c>
      <c r="O239" s="784"/>
      <c r="P239" s="19">
        <v>0.1</v>
      </c>
      <c r="Q239" s="19">
        <v>0.4</v>
      </c>
      <c r="R239" s="19">
        <v>0.1</v>
      </c>
      <c r="S239" s="19">
        <v>0.4</v>
      </c>
      <c r="T239" s="45"/>
      <c r="U239" s="21" t="s">
        <v>514</v>
      </c>
      <c r="V239" s="774"/>
    </row>
    <row r="240" spans="2:22" x14ac:dyDescent="0.25">
      <c r="B240" s="15">
        <v>22</v>
      </c>
      <c r="C240" s="16">
        <v>21601</v>
      </c>
      <c r="D240" s="130" t="s">
        <v>352</v>
      </c>
      <c r="E240" s="318" t="s">
        <v>489</v>
      </c>
      <c r="F240" s="319" t="s">
        <v>182</v>
      </c>
      <c r="G240" s="5">
        <v>9</v>
      </c>
      <c r="H240" s="7" t="s">
        <v>181</v>
      </c>
      <c r="I240" s="5">
        <v>287</v>
      </c>
      <c r="J240" s="791"/>
      <c r="K240" s="16">
        <v>175</v>
      </c>
      <c r="L240" s="65" t="s">
        <v>31</v>
      </c>
      <c r="M240" s="66">
        <v>75.5</v>
      </c>
      <c r="N240" s="17">
        <f t="shared" si="5"/>
        <v>13212.5</v>
      </c>
      <c r="O240" s="784"/>
      <c r="P240" s="19">
        <v>0.1</v>
      </c>
      <c r="Q240" s="19">
        <v>0.4</v>
      </c>
      <c r="R240" s="19">
        <v>0.1</v>
      </c>
      <c r="S240" s="19">
        <v>0.4</v>
      </c>
      <c r="T240" s="45"/>
      <c r="U240" s="21" t="s">
        <v>514</v>
      </c>
      <c r="V240" s="774"/>
    </row>
    <row r="241" spans="2:22" x14ac:dyDescent="0.25">
      <c r="B241" s="15">
        <v>23</v>
      </c>
      <c r="C241" s="16">
        <v>21601</v>
      </c>
      <c r="D241" s="130" t="s">
        <v>353</v>
      </c>
      <c r="E241" s="318" t="s">
        <v>489</v>
      </c>
      <c r="F241" s="319" t="s">
        <v>182</v>
      </c>
      <c r="G241" s="5">
        <v>9</v>
      </c>
      <c r="H241" s="7" t="s">
        <v>181</v>
      </c>
      <c r="I241" s="5">
        <v>287</v>
      </c>
      <c r="J241" s="791"/>
      <c r="K241" s="16">
        <v>161</v>
      </c>
      <c r="L241" s="65" t="s">
        <v>31</v>
      </c>
      <c r="M241" s="66">
        <v>62.5</v>
      </c>
      <c r="N241" s="17">
        <f t="shared" si="5"/>
        <v>10062.5</v>
      </c>
      <c r="O241" s="784"/>
      <c r="P241" s="19">
        <v>0.1</v>
      </c>
      <c r="Q241" s="19">
        <v>0.4</v>
      </c>
      <c r="R241" s="19">
        <v>0.1</v>
      </c>
      <c r="S241" s="19">
        <v>0.4</v>
      </c>
      <c r="T241" s="45"/>
      <c r="U241" s="21" t="s">
        <v>514</v>
      </c>
      <c r="V241" s="774"/>
    </row>
    <row r="242" spans="2:22" x14ac:dyDescent="0.25">
      <c r="B242" s="15">
        <v>24</v>
      </c>
      <c r="C242" s="16">
        <v>21601</v>
      </c>
      <c r="D242" s="130" t="s">
        <v>354</v>
      </c>
      <c r="E242" s="318" t="s">
        <v>489</v>
      </c>
      <c r="F242" s="319" t="s">
        <v>182</v>
      </c>
      <c r="G242" s="5">
        <v>9</v>
      </c>
      <c r="H242" s="7" t="s">
        <v>181</v>
      </c>
      <c r="I242" s="5">
        <v>287</v>
      </c>
      <c r="J242" s="791"/>
      <c r="K242" s="16">
        <v>160</v>
      </c>
      <c r="L242" s="65" t="s">
        <v>31</v>
      </c>
      <c r="M242" s="66">
        <v>42.5</v>
      </c>
      <c r="N242" s="17">
        <f t="shared" si="5"/>
        <v>6800</v>
      </c>
      <c r="O242" s="784"/>
      <c r="P242" s="19">
        <v>0.1</v>
      </c>
      <c r="Q242" s="19">
        <v>0.4</v>
      </c>
      <c r="R242" s="19">
        <v>0.1</v>
      </c>
      <c r="S242" s="19">
        <v>0.4</v>
      </c>
      <c r="T242" s="45"/>
      <c r="U242" s="21" t="s">
        <v>514</v>
      </c>
      <c r="V242" s="774"/>
    </row>
    <row r="243" spans="2:22" x14ac:dyDescent="0.25">
      <c r="B243" s="15">
        <v>25</v>
      </c>
      <c r="C243" s="16">
        <v>21601</v>
      </c>
      <c r="D243" s="130" t="s">
        <v>355</v>
      </c>
      <c r="E243" s="318" t="s">
        <v>489</v>
      </c>
      <c r="F243" s="319" t="s">
        <v>182</v>
      </c>
      <c r="G243" s="5">
        <v>9</v>
      </c>
      <c r="H243" s="7" t="s">
        <v>181</v>
      </c>
      <c r="I243" s="5">
        <v>287</v>
      </c>
      <c r="J243" s="791"/>
      <c r="K243" s="16">
        <v>120</v>
      </c>
      <c r="L243" s="65" t="s">
        <v>31</v>
      </c>
      <c r="M243" s="66">
        <v>45.5</v>
      </c>
      <c r="N243" s="17">
        <f t="shared" si="5"/>
        <v>5460</v>
      </c>
      <c r="O243" s="784"/>
      <c r="P243" s="19">
        <v>0.1</v>
      </c>
      <c r="Q243" s="19">
        <v>0.4</v>
      </c>
      <c r="R243" s="19">
        <v>0.1</v>
      </c>
      <c r="S243" s="19">
        <v>0.4</v>
      </c>
      <c r="T243" s="45"/>
      <c r="U243" s="21" t="s">
        <v>514</v>
      </c>
      <c r="V243" s="774"/>
    </row>
    <row r="244" spans="2:22" x14ac:dyDescent="0.25">
      <c r="B244" s="15">
        <v>26</v>
      </c>
      <c r="C244" s="16">
        <v>21601</v>
      </c>
      <c r="D244" s="130" t="s">
        <v>356</v>
      </c>
      <c r="E244" s="318" t="s">
        <v>489</v>
      </c>
      <c r="F244" s="319" t="s">
        <v>182</v>
      </c>
      <c r="G244" s="5">
        <v>9</v>
      </c>
      <c r="H244" s="7" t="s">
        <v>181</v>
      </c>
      <c r="I244" s="5">
        <v>287</v>
      </c>
      <c r="J244" s="791"/>
      <c r="K244" s="16">
        <v>2380</v>
      </c>
      <c r="L244" s="65" t="s">
        <v>36</v>
      </c>
      <c r="M244" s="66">
        <v>35</v>
      </c>
      <c r="N244" s="17">
        <f t="shared" si="5"/>
        <v>83300</v>
      </c>
      <c r="O244" s="784"/>
      <c r="P244" s="19">
        <v>0.1</v>
      </c>
      <c r="Q244" s="19">
        <v>0.4</v>
      </c>
      <c r="R244" s="19">
        <v>0.1</v>
      </c>
      <c r="S244" s="19">
        <v>0.4</v>
      </c>
      <c r="T244" s="45"/>
      <c r="U244" s="21" t="s">
        <v>514</v>
      </c>
      <c r="V244" s="774"/>
    </row>
    <row r="245" spans="2:22" x14ac:dyDescent="0.25">
      <c r="B245" s="15">
        <v>27</v>
      </c>
      <c r="C245" s="16">
        <v>21601</v>
      </c>
      <c r="D245" s="130" t="s">
        <v>357</v>
      </c>
      <c r="E245" s="318" t="s">
        <v>489</v>
      </c>
      <c r="F245" s="319" t="s">
        <v>182</v>
      </c>
      <c r="G245" s="5">
        <v>9</v>
      </c>
      <c r="H245" s="7" t="s">
        <v>181</v>
      </c>
      <c r="I245" s="5">
        <v>287</v>
      </c>
      <c r="J245" s="791"/>
      <c r="K245" s="16">
        <v>120</v>
      </c>
      <c r="L245" s="65" t="s">
        <v>31</v>
      </c>
      <c r="M245" s="66">
        <v>58.7</v>
      </c>
      <c r="N245" s="17">
        <f t="shared" si="5"/>
        <v>7044</v>
      </c>
      <c r="O245" s="784"/>
      <c r="P245" s="19">
        <v>0.1</v>
      </c>
      <c r="Q245" s="19">
        <v>0.4</v>
      </c>
      <c r="R245" s="19">
        <v>0.1</v>
      </c>
      <c r="S245" s="19">
        <v>0.4</v>
      </c>
      <c r="T245" s="45"/>
      <c r="U245" s="21" t="s">
        <v>514</v>
      </c>
      <c r="V245" s="774"/>
    </row>
    <row r="246" spans="2:22" x14ac:dyDescent="0.25">
      <c r="B246" s="15">
        <v>28</v>
      </c>
      <c r="C246" s="16">
        <v>21601</v>
      </c>
      <c r="D246" s="130" t="s">
        <v>358</v>
      </c>
      <c r="E246" s="318" t="s">
        <v>489</v>
      </c>
      <c r="F246" s="319" t="s">
        <v>182</v>
      </c>
      <c r="G246" s="5">
        <v>9</v>
      </c>
      <c r="H246" s="7" t="s">
        <v>181</v>
      </c>
      <c r="I246" s="5">
        <v>287</v>
      </c>
      <c r="J246" s="791"/>
      <c r="K246" s="16">
        <v>119</v>
      </c>
      <c r="L246" s="65" t="s">
        <v>68</v>
      </c>
      <c r="M246" s="66">
        <v>32</v>
      </c>
      <c r="N246" s="17">
        <f t="shared" si="5"/>
        <v>3808</v>
      </c>
      <c r="O246" s="784"/>
      <c r="P246" s="19">
        <v>0.1</v>
      </c>
      <c r="Q246" s="19">
        <v>0.4</v>
      </c>
      <c r="R246" s="19">
        <v>0.1</v>
      </c>
      <c r="S246" s="19">
        <v>0.4</v>
      </c>
      <c r="T246" s="45"/>
      <c r="U246" s="21" t="s">
        <v>514</v>
      </c>
      <c r="V246" s="774"/>
    </row>
    <row r="247" spans="2:22" x14ac:dyDescent="0.25">
      <c r="B247" s="15">
        <v>29</v>
      </c>
      <c r="C247" s="16">
        <v>21601</v>
      </c>
      <c r="D247" s="130" t="s">
        <v>359</v>
      </c>
      <c r="E247" s="318" t="s">
        <v>489</v>
      </c>
      <c r="F247" s="319" t="s">
        <v>182</v>
      </c>
      <c r="G247" s="5">
        <v>9</v>
      </c>
      <c r="H247" s="7" t="s">
        <v>181</v>
      </c>
      <c r="I247" s="5">
        <v>287</v>
      </c>
      <c r="J247" s="791"/>
      <c r="K247" s="16">
        <v>155</v>
      </c>
      <c r="L247" s="65" t="s">
        <v>69</v>
      </c>
      <c r="M247" s="66">
        <v>520</v>
      </c>
      <c r="N247" s="17">
        <f t="shared" si="5"/>
        <v>80600</v>
      </c>
      <c r="O247" s="784"/>
      <c r="P247" s="19">
        <v>0.1</v>
      </c>
      <c r="Q247" s="19">
        <v>0.4</v>
      </c>
      <c r="R247" s="19">
        <v>0.1</v>
      </c>
      <c r="S247" s="19">
        <v>0.4</v>
      </c>
      <c r="T247" s="45"/>
      <c r="U247" s="21" t="s">
        <v>514</v>
      </c>
      <c r="V247" s="774"/>
    </row>
    <row r="248" spans="2:22" x14ac:dyDescent="0.25">
      <c r="B248" s="15">
        <v>30</v>
      </c>
      <c r="C248" s="16">
        <v>21601</v>
      </c>
      <c r="D248" s="130" t="s">
        <v>360</v>
      </c>
      <c r="E248" s="318" t="s">
        <v>489</v>
      </c>
      <c r="F248" s="319" t="s">
        <v>182</v>
      </c>
      <c r="G248" s="5">
        <v>9</v>
      </c>
      <c r="H248" s="7" t="s">
        <v>181</v>
      </c>
      <c r="I248" s="5">
        <v>287</v>
      </c>
      <c r="J248" s="791"/>
      <c r="K248" s="16">
        <v>160</v>
      </c>
      <c r="L248" s="65" t="s">
        <v>31</v>
      </c>
      <c r="M248" s="66">
        <v>65</v>
      </c>
      <c r="N248" s="17">
        <f t="shared" si="5"/>
        <v>10400</v>
      </c>
      <c r="O248" s="784"/>
      <c r="P248" s="19">
        <v>0.1</v>
      </c>
      <c r="Q248" s="19">
        <v>0.4</v>
      </c>
      <c r="R248" s="19">
        <v>0.1</v>
      </c>
      <c r="S248" s="19">
        <v>0.4</v>
      </c>
      <c r="T248" s="45"/>
      <c r="U248" s="21" t="s">
        <v>514</v>
      </c>
      <c r="V248" s="774"/>
    </row>
    <row r="249" spans="2:22" x14ac:dyDescent="0.25">
      <c r="B249" s="15">
        <v>31</v>
      </c>
      <c r="C249" s="16">
        <v>21601</v>
      </c>
      <c r="D249" s="130" t="s">
        <v>361</v>
      </c>
      <c r="E249" s="318" t="s">
        <v>489</v>
      </c>
      <c r="F249" s="319" t="s">
        <v>182</v>
      </c>
      <c r="G249" s="5">
        <v>9</v>
      </c>
      <c r="H249" s="7" t="s">
        <v>181</v>
      </c>
      <c r="I249" s="5">
        <v>287</v>
      </c>
      <c r="J249" s="791"/>
      <c r="K249" s="16">
        <v>80</v>
      </c>
      <c r="L249" s="65" t="s">
        <v>31</v>
      </c>
      <c r="M249" s="66">
        <v>180</v>
      </c>
      <c r="N249" s="17">
        <f t="shared" si="5"/>
        <v>14400</v>
      </c>
      <c r="O249" s="784"/>
      <c r="P249" s="19">
        <v>0.1</v>
      </c>
      <c r="Q249" s="19">
        <v>0.4</v>
      </c>
      <c r="R249" s="19">
        <v>0.1</v>
      </c>
      <c r="S249" s="19">
        <v>0.4</v>
      </c>
      <c r="T249" s="45"/>
      <c r="U249" s="21" t="s">
        <v>514</v>
      </c>
      <c r="V249" s="774"/>
    </row>
    <row r="250" spans="2:22" x14ac:dyDescent="0.25">
      <c r="B250" s="15">
        <v>32</v>
      </c>
      <c r="C250" s="16">
        <v>21601</v>
      </c>
      <c r="D250" s="130" t="s">
        <v>362</v>
      </c>
      <c r="E250" s="318" t="s">
        <v>489</v>
      </c>
      <c r="F250" s="319" t="s">
        <v>182</v>
      </c>
      <c r="G250" s="5">
        <v>9</v>
      </c>
      <c r="H250" s="7" t="s">
        <v>181</v>
      </c>
      <c r="I250" s="5">
        <v>287</v>
      </c>
      <c r="J250" s="791"/>
      <c r="K250" s="16">
        <v>78</v>
      </c>
      <c r="L250" s="65" t="s">
        <v>31</v>
      </c>
      <c r="M250" s="66">
        <v>450</v>
      </c>
      <c r="N250" s="17">
        <f t="shared" si="5"/>
        <v>35100</v>
      </c>
      <c r="O250" s="784"/>
      <c r="P250" s="19">
        <v>0.1</v>
      </c>
      <c r="Q250" s="19">
        <v>0.4</v>
      </c>
      <c r="R250" s="19">
        <v>0.1</v>
      </c>
      <c r="S250" s="19">
        <v>0.4</v>
      </c>
      <c r="T250" s="45"/>
      <c r="U250" s="21" t="s">
        <v>514</v>
      </c>
      <c r="V250" s="774"/>
    </row>
    <row r="251" spans="2:22" x14ac:dyDescent="0.25">
      <c r="B251" s="15">
        <v>33</v>
      </c>
      <c r="C251" s="16">
        <v>21601</v>
      </c>
      <c r="D251" s="130" t="s">
        <v>363</v>
      </c>
      <c r="E251" s="318" t="s">
        <v>489</v>
      </c>
      <c r="F251" s="319" t="s">
        <v>182</v>
      </c>
      <c r="G251" s="5">
        <v>9</v>
      </c>
      <c r="H251" s="7" t="s">
        <v>181</v>
      </c>
      <c r="I251" s="5">
        <v>287</v>
      </c>
      <c r="J251" s="791"/>
      <c r="K251" s="16">
        <v>64</v>
      </c>
      <c r="L251" s="65" t="s">
        <v>69</v>
      </c>
      <c r="M251" s="66">
        <v>520</v>
      </c>
      <c r="N251" s="17">
        <f t="shared" si="5"/>
        <v>33280</v>
      </c>
      <c r="O251" s="784"/>
      <c r="P251" s="19">
        <v>0.1</v>
      </c>
      <c r="Q251" s="19">
        <v>0.4</v>
      </c>
      <c r="R251" s="19">
        <v>0.1</v>
      </c>
      <c r="S251" s="19">
        <v>0.4</v>
      </c>
      <c r="T251" s="45"/>
      <c r="U251" s="21" t="s">
        <v>514</v>
      </c>
      <c r="V251" s="774"/>
    </row>
    <row r="252" spans="2:22" x14ac:dyDescent="0.25">
      <c r="B252" s="15">
        <v>34</v>
      </c>
      <c r="C252" s="16">
        <v>21601</v>
      </c>
      <c r="D252" s="130" t="s">
        <v>499</v>
      </c>
      <c r="E252" s="318" t="s">
        <v>489</v>
      </c>
      <c r="F252" s="319" t="s">
        <v>182</v>
      </c>
      <c r="G252" s="5">
        <v>9</v>
      </c>
      <c r="H252" s="7" t="s">
        <v>181</v>
      </c>
      <c r="I252" s="5">
        <v>287</v>
      </c>
      <c r="J252" s="791"/>
      <c r="K252" s="16">
        <v>80</v>
      </c>
      <c r="L252" s="65" t="s">
        <v>31</v>
      </c>
      <c r="M252" s="66">
        <v>95</v>
      </c>
      <c r="N252" s="17">
        <f t="shared" si="5"/>
        <v>7600</v>
      </c>
      <c r="O252" s="784"/>
      <c r="P252" s="19">
        <v>0.1</v>
      </c>
      <c r="Q252" s="19">
        <v>0.4</v>
      </c>
      <c r="R252" s="19">
        <v>0.1</v>
      </c>
      <c r="S252" s="19">
        <v>0.4</v>
      </c>
      <c r="T252" s="45"/>
      <c r="U252" s="21" t="s">
        <v>514</v>
      </c>
      <c r="V252" s="774"/>
    </row>
    <row r="253" spans="2:22" x14ac:dyDescent="0.25">
      <c r="B253" s="15">
        <v>35</v>
      </c>
      <c r="C253" s="16">
        <v>21601</v>
      </c>
      <c r="D253" s="130" t="s">
        <v>364</v>
      </c>
      <c r="E253" s="318" t="s">
        <v>489</v>
      </c>
      <c r="F253" s="319" t="s">
        <v>182</v>
      </c>
      <c r="G253" s="5">
        <v>9</v>
      </c>
      <c r="H253" s="346" t="s">
        <v>181</v>
      </c>
      <c r="I253" s="5">
        <v>287</v>
      </c>
      <c r="J253" s="791"/>
      <c r="K253" s="16">
        <v>100</v>
      </c>
      <c r="L253" s="65" t="s">
        <v>69</v>
      </c>
      <c r="M253" s="66">
        <v>450</v>
      </c>
      <c r="N253" s="17">
        <f t="shared" si="5"/>
        <v>45000</v>
      </c>
      <c r="O253" s="784"/>
      <c r="P253" s="117">
        <v>0.1</v>
      </c>
      <c r="Q253" s="117">
        <v>0.4</v>
      </c>
      <c r="R253" s="117">
        <v>0.1</v>
      </c>
      <c r="S253" s="117">
        <v>0.4</v>
      </c>
      <c r="T253" s="118"/>
      <c r="U253" s="119" t="s">
        <v>514</v>
      </c>
      <c r="V253" s="774"/>
    </row>
    <row r="254" spans="2:22" x14ac:dyDescent="0.25">
      <c r="B254" s="15">
        <v>36</v>
      </c>
      <c r="C254" s="16">
        <v>21601</v>
      </c>
      <c r="D254" s="130" t="s">
        <v>365</v>
      </c>
      <c r="E254" s="318" t="s">
        <v>489</v>
      </c>
      <c r="F254" s="319" t="s">
        <v>182</v>
      </c>
      <c r="G254" s="5">
        <v>9</v>
      </c>
      <c r="H254" s="346" t="s">
        <v>181</v>
      </c>
      <c r="I254" s="5">
        <v>287</v>
      </c>
      <c r="J254" s="791"/>
      <c r="K254" s="16">
        <v>136</v>
      </c>
      <c r="L254" s="65" t="s">
        <v>31</v>
      </c>
      <c r="M254" s="66">
        <v>25</v>
      </c>
      <c r="N254" s="17">
        <f t="shared" si="5"/>
        <v>3400</v>
      </c>
      <c r="O254" s="784"/>
      <c r="P254" s="19">
        <v>0.1</v>
      </c>
      <c r="Q254" s="19">
        <v>0.4</v>
      </c>
      <c r="R254" s="19">
        <v>0.1</v>
      </c>
      <c r="S254" s="19">
        <v>0.4</v>
      </c>
      <c r="T254" s="45"/>
      <c r="U254" s="21" t="s">
        <v>514</v>
      </c>
      <c r="V254" s="774"/>
    </row>
    <row r="255" spans="2:22" ht="15.75" thickBot="1" x14ac:dyDescent="0.3">
      <c r="B255" s="22">
        <v>37</v>
      </c>
      <c r="C255" s="23">
        <v>21601</v>
      </c>
      <c r="D255" s="148" t="s">
        <v>366</v>
      </c>
      <c r="E255" s="318" t="s">
        <v>489</v>
      </c>
      <c r="F255" s="319" t="s">
        <v>182</v>
      </c>
      <c r="G255" s="5">
        <v>9</v>
      </c>
      <c r="H255" s="174" t="s">
        <v>181</v>
      </c>
      <c r="I255" s="5">
        <v>287</v>
      </c>
      <c r="J255" s="793"/>
      <c r="K255" s="23">
        <v>68</v>
      </c>
      <c r="L255" s="194" t="s">
        <v>31</v>
      </c>
      <c r="M255" s="175">
        <v>380</v>
      </c>
      <c r="N255" s="17">
        <v>25838.5</v>
      </c>
      <c r="O255" s="785"/>
      <c r="P255" s="25">
        <v>0.1</v>
      </c>
      <c r="Q255" s="25">
        <v>0.4</v>
      </c>
      <c r="R255" s="25">
        <v>0.1</v>
      </c>
      <c r="S255" s="25">
        <v>0.4</v>
      </c>
      <c r="T255" s="46"/>
      <c r="U255" s="26" t="s">
        <v>514</v>
      </c>
      <c r="V255" s="786"/>
    </row>
    <row r="256" spans="2:22" ht="15.75" thickTop="1" x14ac:dyDescent="0.25">
      <c r="B256" s="27"/>
      <c r="C256" s="27"/>
      <c r="D256" s="28"/>
      <c r="E256" s="28"/>
      <c r="F256" s="28"/>
      <c r="G256" s="12"/>
      <c r="H256" s="12"/>
      <c r="I256" s="12"/>
      <c r="J256" s="12"/>
      <c r="K256" s="27"/>
      <c r="L256" s="67"/>
      <c r="M256" s="68"/>
      <c r="N256" s="69"/>
      <c r="O256" s="31"/>
      <c r="P256" s="32"/>
      <c r="Q256" s="32"/>
      <c r="R256" s="32"/>
      <c r="S256" s="32"/>
      <c r="T256" s="47"/>
      <c r="U256" s="34" t="s">
        <v>99</v>
      </c>
      <c r="V256" s="14"/>
    </row>
    <row r="257" spans="2:22" x14ac:dyDescent="0.25">
      <c r="B257" s="27"/>
      <c r="C257" s="27"/>
      <c r="D257" s="28"/>
      <c r="E257" s="28"/>
      <c r="F257" s="28"/>
      <c r="G257" s="12"/>
      <c r="H257" s="12"/>
      <c r="I257" s="12"/>
      <c r="J257" s="12"/>
      <c r="K257" s="27"/>
      <c r="L257" s="67"/>
      <c r="M257" s="68"/>
      <c r="N257" s="69">
        <f>SUM(N219:N256)</f>
        <v>882000</v>
      </c>
      <c r="O257" s="31"/>
      <c r="P257" s="32"/>
      <c r="Q257" s="32"/>
      <c r="R257" s="32"/>
      <c r="S257" s="32"/>
      <c r="T257" s="47"/>
      <c r="U257" s="34"/>
      <c r="V257" s="14"/>
    </row>
    <row r="258" spans="2:22" x14ac:dyDescent="0.25">
      <c r="B258" s="27"/>
      <c r="C258" s="27"/>
      <c r="D258" s="28"/>
      <c r="E258" s="28"/>
      <c r="F258" s="28"/>
      <c r="G258" s="12"/>
      <c r="H258" s="12"/>
      <c r="I258" s="12"/>
      <c r="J258" s="12"/>
      <c r="K258" s="27"/>
      <c r="L258" s="67"/>
      <c r="M258" s="68"/>
      <c r="N258" s="69"/>
      <c r="O258" s="31"/>
      <c r="P258" s="32"/>
      <c r="Q258" s="32"/>
      <c r="R258" s="32"/>
      <c r="S258" s="32"/>
      <c r="T258" s="47"/>
      <c r="U258" s="34"/>
      <c r="V258" s="14"/>
    </row>
    <row r="259" spans="2:22" x14ac:dyDescent="0.25">
      <c r="B259" s="27"/>
      <c r="C259" s="27"/>
      <c r="D259" s="28"/>
      <c r="E259" s="28"/>
      <c r="F259" s="28"/>
      <c r="G259" s="12"/>
      <c r="H259" s="12"/>
      <c r="I259" s="12"/>
      <c r="J259" s="12"/>
      <c r="K259" s="27"/>
      <c r="L259" s="67"/>
      <c r="M259" s="68"/>
      <c r="N259" s="69"/>
      <c r="O259" s="31"/>
      <c r="P259" s="32"/>
      <c r="Q259" s="32"/>
      <c r="R259" s="32"/>
      <c r="S259" s="32"/>
      <c r="T259" s="47"/>
      <c r="U259" s="34"/>
      <c r="V259" s="14"/>
    </row>
    <row r="260" spans="2:22" x14ac:dyDescent="0.25">
      <c r="B260" s="27"/>
      <c r="C260" s="27"/>
      <c r="D260" s="28"/>
      <c r="E260" s="28"/>
      <c r="F260" s="28"/>
      <c r="G260" s="12"/>
      <c r="H260" s="12"/>
      <c r="I260" s="12"/>
      <c r="J260" s="12"/>
      <c r="K260" s="27"/>
      <c r="L260" s="67"/>
      <c r="M260" s="68"/>
      <c r="N260" s="69"/>
      <c r="O260" s="31"/>
      <c r="P260" s="32"/>
      <c r="Q260" s="32"/>
      <c r="R260" s="32"/>
      <c r="S260" s="32"/>
      <c r="T260" s="47"/>
      <c r="U260" s="34"/>
      <c r="V260" s="14"/>
    </row>
    <row r="261" spans="2:22" x14ac:dyDescent="0.25">
      <c r="B261" s="27"/>
      <c r="C261" s="27"/>
      <c r="D261" s="28"/>
      <c r="E261" s="28"/>
      <c r="F261" s="28"/>
      <c r="G261" s="12"/>
      <c r="H261" s="12"/>
      <c r="I261" s="12"/>
      <c r="J261" s="12"/>
      <c r="K261" s="27"/>
      <c r="L261" s="67"/>
      <c r="M261" s="68"/>
      <c r="N261" s="69"/>
      <c r="O261" s="31"/>
      <c r="P261" s="32"/>
      <c r="Q261" s="32"/>
      <c r="R261" s="32"/>
      <c r="S261" s="32"/>
      <c r="T261" s="47"/>
      <c r="U261" s="34"/>
      <c r="V261" s="14"/>
    </row>
    <row r="262" spans="2:22" x14ac:dyDescent="0.25">
      <c r="B262" s="706" t="s">
        <v>0</v>
      </c>
      <c r="C262" s="706"/>
      <c r="D262" s="706"/>
      <c r="E262" s="706"/>
      <c r="F262" s="706"/>
      <c r="G262" s="706"/>
      <c r="H262" s="706"/>
      <c r="I262" s="706"/>
      <c r="J262" s="706"/>
      <c r="K262" s="706"/>
      <c r="L262" s="706"/>
      <c r="M262" s="706"/>
      <c r="N262" s="706"/>
      <c r="O262" s="706"/>
      <c r="P262" s="706"/>
      <c r="Q262" s="706"/>
      <c r="R262" s="706"/>
      <c r="S262" s="706"/>
      <c r="T262" s="706"/>
      <c r="U262" s="706"/>
      <c r="V262" s="706"/>
    </row>
    <row r="263" spans="2:22" x14ac:dyDescent="0.25">
      <c r="L263" s="62"/>
    </row>
    <row r="264" spans="2:22" x14ac:dyDescent="0.25">
      <c r="L264" s="62"/>
    </row>
    <row r="265" spans="2:22" x14ac:dyDescent="0.25">
      <c r="L265" s="62"/>
    </row>
    <row r="266" spans="2:22" x14ac:dyDescent="0.25">
      <c r="L266" s="62"/>
    </row>
    <row r="267" spans="2:22" x14ac:dyDescent="0.25">
      <c r="L267" s="62"/>
    </row>
    <row r="268" spans="2:22" x14ac:dyDescent="0.25">
      <c r="L268" s="62"/>
    </row>
    <row r="269" spans="2:22" x14ac:dyDescent="0.25">
      <c r="L269" s="62"/>
    </row>
    <row r="270" spans="2:22" x14ac:dyDescent="0.25">
      <c r="L270" s="62"/>
    </row>
    <row r="271" spans="2:22" x14ac:dyDescent="0.25">
      <c r="L271" s="62"/>
    </row>
    <row r="272" spans="2:22" x14ac:dyDescent="0.25">
      <c r="L272" s="62"/>
    </row>
    <row r="273" spans="2:22" x14ac:dyDescent="0.25">
      <c r="L273" s="62"/>
    </row>
    <row r="274" spans="2:22" x14ac:dyDescent="0.25">
      <c r="L274" s="62"/>
    </row>
    <row r="275" spans="2:22" x14ac:dyDescent="0.25">
      <c r="L275" s="62"/>
    </row>
    <row r="276" spans="2:22" x14ac:dyDescent="0.25">
      <c r="L276" s="62"/>
    </row>
    <row r="277" spans="2:22" x14ac:dyDescent="0.25">
      <c r="L277" s="62"/>
    </row>
    <row r="278" spans="2:22" x14ac:dyDescent="0.25">
      <c r="L278" s="62"/>
    </row>
    <row r="279" spans="2:22" x14ac:dyDescent="0.25">
      <c r="L279" s="62"/>
    </row>
    <row r="280" spans="2:22" x14ac:dyDescent="0.25">
      <c r="L280" s="62"/>
    </row>
    <row r="281" spans="2:22" x14ac:dyDescent="0.25">
      <c r="L281" s="62"/>
    </row>
    <row r="282" spans="2:22" x14ac:dyDescent="0.25">
      <c r="L282" s="62"/>
    </row>
    <row r="283" spans="2:22" x14ac:dyDescent="0.25">
      <c r="L283" s="62"/>
    </row>
    <row r="284" spans="2:22" x14ac:dyDescent="0.25">
      <c r="L284" s="62"/>
    </row>
    <row r="285" spans="2:22" x14ac:dyDescent="0.25">
      <c r="L285" s="62"/>
    </row>
    <row r="286" spans="2:22" x14ac:dyDescent="0.25">
      <c r="L286" s="62"/>
    </row>
    <row r="287" spans="2:22" x14ac:dyDescent="0.25">
      <c r="B287" s="706" t="s">
        <v>0</v>
      </c>
      <c r="C287" s="706"/>
      <c r="D287" s="706"/>
      <c r="E287" s="706"/>
      <c r="F287" s="706"/>
      <c r="G287" s="706"/>
      <c r="H287" s="706"/>
      <c r="I287" s="706"/>
      <c r="J287" s="706"/>
      <c r="K287" s="706"/>
      <c r="L287" s="706"/>
      <c r="M287" s="706"/>
      <c r="N287" s="706"/>
      <c r="O287" s="706"/>
      <c r="P287" s="706"/>
      <c r="Q287" s="706"/>
      <c r="R287" s="706"/>
      <c r="S287" s="706"/>
      <c r="T287" s="706"/>
      <c r="U287" s="706"/>
      <c r="V287" s="706"/>
    </row>
    <row r="288" spans="2:22" x14ac:dyDescent="0.25">
      <c r="B288" s="713" t="s">
        <v>1</v>
      </c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  <c r="V288" s="713"/>
    </row>
    <row r="289" spans="2:22" x14ac:dyDescent="0.25">
      <c r="B289" s="713" t="s">
        <v>2</v>
      </c>
      <c r="C289" s="713"/>
      <c r="D289" s="713"/>
      <c r="E289" s="713"/>
      <c r="F289" s="713"/>
      <c r="G289" s="713"/>
      <c r="H289" s="713"/>
      <c r="I289" s="713"/>
      <c r="J289" s="713"/>
      <c r="K289" s="713"/>
      <c r="L289" s="713"/>
      <c r="M289" s="713"/>
      <c r="N289" s="713"/>
      <c r="O289" s="713"/>
      <c r="P289" s="713"/>
      <c r="Q289" s="713"/>
      <c r="R289" s="713"/>
      <c r="S289" s="713"/>
      <c r="T289" s="713"/>
      <c r="U289" s="713"/>
      <c r="V289" s="713"/>
    </row>
    <row r="290" spans="2:22" x14ac:dyDescent="0.25">
      <c r="B290" s="713" t="s">
        <v>3</v>
      </c>
      <c r="C290" s="713"/>
      <c r="D290" s="713"/>
      <c r="E290" s="713"/>
      <c r="F290" s="713"/>
      <c r="G290" s="713"/>
      <c r="H290" s="713"/>
      <c r="I290" s="713"/>
      <c r="J290" s="713"/>
      <c r="K290" s="713"/>
      <c r="L290" s="713"/>
      <c r="M290" s="713"/>
      <c r="N290" s="713"/>
      <c r="O290" s="713"/>
      <c r="P290" s="713"/>
      <c r="Q290" s="713"/>
      <c r="R290" s="713"/>
      <c r="S290" s="713"/>
      <c r="T290" s="713"/>
      <c r="U290" s="713"/>
      <c r="V290" s="713"/>
    </row>
    <row r="291" spans="2:22" x14ac:dyDescent="0.25">
      <c r="B291" s="713" t="s">
        <v>494</v>
      </c>
      <c r="C291" s="713"/>
      <c r="D291" s="713"/>
      <c r="E291" s="713"/>
      <c r="F291" s="713"/>
      <c r="G291" s="713"/>
      <c r="H291" s="713"/>
      <c r="I291" s="713"/>
      <c r="J291" s="713"/>
      <c r="K291" s="713"/>
      <c r="L291" s="713"/>
      <c r="M291" s="713"/>
      <c r="N291" s="713"/>
      <c r="O291" s="713"/>
      <c r="P291" s="713"/>
      <c r="Q291" s="713"/>
      <c r="R291" s="713"/>
      <c r="S291" s="713"/>
      <c r="T291" s="713"/>
      <c r="U291" s="713"/>
      <c r="V291" s="713"/>
    </row>
    <row r="292" spans="2:22" x14ac:dyDescent="0.25">
      <c r="B292" s="714" t="s">
        <v>4</v>
      </c>
      <c r="C292" s="714"/>
      <c r="D292" s="714"/>
      <c r="E292" s="714"/>
      <c r="F292" s="714"/>
      <c r="G292" s="714"/>
      <c r="H292" s="714"/>
      <c r="I292" s="714"/>
      <c r="J292" s="714"/>
      <c r="K292" s="714"/>
      <c r="L292" s="714"/>
      <c r="M292" s="714"/>
      <c r="N292" s="714"/>
      <c r="O292" s="714"/>
      <c r="P292" s="714"/>
      <c r="Q292" s="714"/>
      <c r="R292" s="714"/>
      <c r="S292" s="714"/>
      <c r="T292" s="714"/>
      <c r="U292" s="714"/>
      <c r="V292" s="714"/>
    </row>
    <row r="293" spans="2:22" x14ac:dyDescent="0.25">
      <c r="B293" s="706" t="s">
        <v>74</v>
      </c>
      <c r="C293" s="706"/>
      <c r="D293" s="706"/>
      <c r="E293" s="706"/>
      <c r="F293" s="706"/>
      <c r="G293" s="706"/>
      <c r="H293" s="706"/>
      <c r="I293" s="706"/>
      <c r="J293" s="706"/>
      <c r="K293" s="706"/>
      <c r="L293" s="706"/>
      <c r="M293" s="706"/>
      <c r="N293" s="706"/>
      <c r="O293" s="706"/>
      <c r="P293" s="706"/>
      <c r="Q293" s="706"/>
      <c r="R293" s="706"/>
      <c r="S293" s="706"/>
      <c r="T293" s="706"/>
      <c r="U293" s="706"/>
      <c r="V293" s="706"/>
    </row>
    <row r="294" spans="2:22" ht="18.75" thickBot="1" x14ac:dyDescent="0.3">
      <c r="B294" s="2"/>
      <c r="C294" s="2"/>
      <c r="D294" s="3"/>
      <c r="E294" s="3"/>
      <c r="F294" s="3"/>
      <c r="G294" s="3"/>
      <c r="H294" s="3"/>
      <c r="I294" s="3"/>
      <c r="J294" s="3"/>
      <c r="K294" s="3"/>
      <c r="L294" s="4"/>
      <c r="M294" s="3"/>
      <c r="N294" s="3"/>
      <c r="O294" s="3"/>
      <c r="P294" s="3"/>
      <c r="Q294" s="3"/>
      <c r="R294" s="3"/>
      <c r="S294" s="3"/>
      <c r="T294" s="2"/>
      <c r="U294" s="2"/>
      <c r="V294" s="2"/>
    </row>
    <row r="295" spans="2:22" ht="15.75" thickTop="1" x14ac:dyDescent="0.25">
      <c r="B295" s="698" t="s">
        <v>6</v>
      </c>
      <c r="C295" s="700" t="s">
        <v>7</v>
      </c>
      <c r="D295" s="702" t="s">
        <v>8</v>
      </c>
      <c r="E295" s="702" t="s">
        <v>177</v>
      </c>
      <c r="F295" s="702" t="s">
        <v>178</v>
      </c>
      <c r="G295" s="702" t="s">
        <v>9</v>
      </c>
      <c r="H295" s="702" t="s">
        <v>10</v>
      </c>
      <c r="I295" s="312"/>
      <c r="J295" s="702" t="s">
        <v>179</v>
      </c>
      <c r="K295" s="702" t="s">
        <v>11</v>
      </c>
      <c r="L295" s="700" t="s">
        <v>12</v>
      </c>
      <c r="M295" s="704" t="s">
        <v>13</v>
      </c>
      <c r="N295" s="704" t="s">
        <v>14</v>
      </c>
      <c r="O295" s="704" t="s">
        <v>15</v>
      </c>
      <c r="P295" s="715" t="s">
        <v>16</v>
      </c>
      <c r="Q295" s="716"/>
      <c r="R295" s="716"/>
      <c r="S295" s="717"/>
      <c r="T295" s="721" t="s">
        <v>17</v>
      </c>
      <c r="U295" s="722"/>
      <c r="V295" s="708" t="s">
        <v>18</v>
      </c>
    </row>
    <row r="296" spans="2:22" x14ac:dyDescent="0.25">
      <c r="B296" s="699"/>
      <c r="C296" s="701"/>
      <c r="D296" s="703"/>
      <c r="E296" s="765"/>
      <c r="F296" s="765"/>
      <c r="G296" s="703"/>
      <c r="H296" s="703"/>
      <c r="I296" s="313"/>
      <c r="J296" s="765"/>
      <c r="K296" s="703"/>
      <c r="L296" s="701"/>
      <c r="M296" s="705"/>
      <c r="N296" s="705"/>
      <c r="O296" s="705"/>
      <c r="P296" s="718"/>
      <c r="Q296" s="719"/>
      <c r="R296" s="719"/>
      <c r="S296" s="720"/>
      <c r="T296" s="723"/>
      <c r="U296" s="724"/>
      <c r="V296" s="709"/>
    </row>
    <row r="297" spans="2:22" ht="48" x14ac:dyDescent="0.25">
      <c r="B297" s="699"/>
      <c r="C297" s="701"/>
      <c r="D297" s="703"/>
      <c r="E297" s="765"/>
      <c r="F297" s="765"/>
      <c r="G297" s="703"/>
      <c r="H297" s="703"/>
      <c r="I297" s="313" t="s">
        <v>180</v>
      </c>
      <c r="J297" s="765"/>
      <c r="K297" s="703"/>
      <c r="L297" s="701"/>
      <c r="M297" s="705"/>
      <c r="N297" s="705"/>
      <c r="O297" s="705"/>
      <c r="P297" s="738" t="s">
        <v>19</v>
      </c>
      <c r="Q297" s="738" t="s">
        <v>20</v>
      </c>
      <c r="R297" s="738" t="s">
        <v>21</v>
      </c>
      <c r="S297" s="738" t="s">
        <v>22</v>
      </c>
      <c r="T297" s="740" t="s">
        <v>23</v>
      </c>
      <c r="U297" s="740" t="s">
        <v>24</v>
      </c>
      <c r="V297" s="709"/>
    </row>
    <row r="298" spans="2:22" ht="15.75" thickBot="1" x14ac:dyDescent="0.3">
      <c r="B298" s="727"/>
      <c r="C298" s="725"/>
      <c r="D298" s="707"/>
      <c r="E298" s="766"/>
      <c r="F298" s="766"/>
      <c r="G298" s="707"/>
      <c r="H298" s="707"/>
      <c r="I298" s="314"/>
      <c r="J298" s="766"/>
      <c r="K298" s="707"/>
      <c r="L298" s="725"/>
      <c r="M298" s="696"/>
      <c r="N298" s="696"/>
      <c r="O298" s="696"/>
      <c r="P298" s="739"/>
      <c r="Q298" s="739"/>
      <c r="R298" s="739"/>
      <c r="S298" s="739"/>
      <c r="T298" s="741"/>
      <c r="U298" s="741"/>
      <c r="V298" s="710"/>
    </row>
    <row r="299" spans="2:22" ht="144.75" thickBot="1" x14ac:dyDescent="0.3">
      <c r="B299" s="129">
        <v>1</v>
      </c>
      <c r="C299" s="71">
        <v>21801</v>
      </c>
      <c r="D299" s="581" t="s">
        <v>377</v>
      </c>
      <c r="E299" s="318" t="s">
        <v>489</v>
      </c>
      <c r="F299" s="319" t="s">
        <v>182</v>
      </c>
      <c r="G299" s="5">
        <v>9</v>
      </c>
      <c r="H299" s="164" t="s">
        <v>181</v>
      </c>
      <c r="I299" s="5">
        <v>287</v>
      </c>
      <c r="J299" s="438" t="s">
        <v>530</v>
      </c>
      <c r="K299" s="582">
        <v>65</v>
      </c>
      <c r="L299" s="164" t="s">
        <v>75</v>
      </c>
      <c r="M299" s="72">
        <f>N299/K299</f>
        <v>2307.6923076923076</v>
      </c>
      <c r="N299" s="72">
        <v>150000</v>
      </c>
      <c r="O299" s="344" t="s">
        <v>183</v>
      </c>
      <c r="P299" s="74">
        <v>0.1</v>
      </c>
      <c r="Q299" s="74">
        <v>0.4</v>
      </c>
      <c r="R299" s="74">
        <v>0.1</v>
      </c>
      <c r="S299" s="74">
        <v>0.4</v>
      </c>
      <c r="T299" s="75" t="s">
        <v>514</v>
      </c>
      <c r="U299" s="75"/>
      <c r="V299" s="287" t="s">
        <v>531</v>
      </c>
    </row>
    <row r="300" spans="2:22" ht="15.75" thickTop="1" x14ac:dyDescent="0.25">
      <c r="B300" s="76"/>
      <c r="C300" s="76"/>
      <c r="D300" s="77"/>
      <c r="E300" s="390"/>
      <c r="F300" s="77"/>
      <c r="G300" s="13"/>
      <c r="H300" s="13"/>
      <c r="I300" s="13"/>
      <c r="J300" s="13"/>
      <c r="K300" s="27"/>
      <c r="L300" s="12"/>
      <c r="M300" s="29"/>
      <c r="N300" s="69"/>
      <c r="O300" s="78"/>
      <c r="P300" s="79"/>
      <c r="Q300" s="79"/>
      <c r="R300" s="79"/>
      <c r="S300" s="79"/>
      <c r="T300" s="80"/>
      <c r="U300" s="80"/>
      <c r="V300" s="81"/>
    </row>
    <row r="301" spans="2:22" x14ac:dyDescent="0.25">
      <c r="L301" s="62"/>
      <c r="N301" s="61"/>
    </row>
    <row r="302" spans="2:22" x14ac:dyDescent="0.25">
      <c r="L302" s="62"/>
      <c r="N302" s="61">
        <f>SUM(N299:N301)</f>
        <v>150000</v>
      </c>
    </row>
    <row r="303" spans="2:22" x14ac:dyDescent="0.25">
      <c r="L303" s="62"/>
    </row>
    <row r="304" spans="2:2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2:22" x14ac:dyDescent="0.25">
      <c r="L321" s="62"/>
    </row>
    <row r="322" spans="2:22" x14ac:dyDescent="0.25">
      <c r="L322" s="62"/>
    </row>
    <row r="323" spans="2:22" x14ac:dyDescent="0.25">
      <c r="L323" s="62"/>
    </row>
    <row r="324" spans="2:22" x14ac:dyDescent="0.25">
      <c r="L324" s="62"/>
    </row>
    <row r="325" spans="2:22" x14ac:dyDescent="0.25">
      <c r="L325" s="62"/>
    </row>
    <row r="326" spans="2:22" x14ac:dyDescent="0.25">
      <c r="L326" s="62"/>
    </row>
    <row r="327" spans="2:22" x14ac:dyDescent="0.25">
      <c r="B327" s="706" t="s">
        <v>0</v>
      </c>
      <c r="C327" s="706"/>
      <c r="D327" s="706"/>
      <c r="E327" s="706"/>
      <c r="F327" s="706"/>
      <c r="G327" s="706"/>
      <c r="H327" s="706"/>
      <c r="I327" s="706"/>
      <c r="J327" s="706"/>
      <c r="K327" s="706"/>
      <c r="L327" s="706"/>
      <c r="M327" s="706"/>
      <c r="N327" s="706"/>
      <c r="O327" s="706"/>
      <c r="P327" s="706"/>
      <c r="Q327" s="706"/>
      <c r="R327" s="706"/>
      <c r="S327" s="706"/>
      <c r="T327" s="706"/>
      <c r="U327" s="706"/>
      <c r="V327" s="706"/>
    </row>
    <row r="328" spans="2:22" x14ac:dyDescent="0.25">
      <c r="B328" s="713" t="s">
        <v>1</v>
      </c>
      <c r="C328" s="713"/>
      <c r="D328" s="713"/>
      <c r="E328" s="713"/>
      <c r="F328" s="713"/>
      <c r="G328" s="713"/>
      <c r="H328" s="713"/>
      <c r="I328" s="713"/>
      <c r="J328" s="713"/>
      <c r="K328" s="713"/>
      <c r="L328" s="713"/>
      <c r="M328" s="713"/>
      <c r="N328" s="713"/>
      <c r="O328" s="713"/>
      <c r="P328" s="713"/>
      <c r="Q328" s="713"/>
      <c r="R328" s="713"/>
      <c r="S328" s="713"/>
      <c r="T328" s="713"/>
      <c r="U328" s="713"/>
      <c r="V328" s="713"/>
    </row>
    <row r="329" spans="2:22" x14ac:dyDescent="0.25">
      <c r="B329" s="713" t="s">
        <v>2</v>
      </c>
      <c r="C329" s="713"/>
      <c r="D329" s="713"/>
      <c r="E329" s="713"/>
      <c r="F329" s="713"/>
      <c r="G329" s="713"/>
      <c r="H329" s="713"/>
      <c r="I329" s="713"/>
      <c r="J329" s="713"/>
      <c r="K329" s="713"/>
      <c r="L329" s="713"/>
      <c r="M329" s="713"/>
      <c r="N329" s="713"/>
      <c r="O329" s="713"/>
      <c r="P329" s="713"/>
      <c r="Q329" s="713"/>
      <c r="R329" s="713"/>
      <c r="S329" s="713"/>
      <c r="T329" s="713"/>
      <c r="U329" s="713"/>
      <c r="V329" s="713"/>
    </row>
    <row r="330" spans="2:22" x14ac:dyDescent="0.25">
      <c r="B330" s="713" t="s">
        <v>3</v>
      </c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  <c r="V330" s="713"/>
    </row>
    <row r="331" spans="2:22" x14ac:dyDescent="0.25">
      <c r="B331" s="713" t="s">
        <v>494</v>
      </c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  <c r="V331" s="713"/>
    </row>
    <row r="332" spans="2:22" x14ac:dyDescent="0.25">
      <c r="B332" s="714" t="s">
        <v>4</v>
      </c>
      <c r="C332" s="714"/>
      <c r="D332" s="714"/>
      <c r="E332" s="714"/>
      <c r="F332" s="714"/>
      <c r="G332" s="714"/>
      <c r="H332" s="714"/>
      <c r="I332" s="714"/>
      <c r="J332" s="714"/>
      <c r="K332" s="714"/>
      <c r="L332" s="714"/>
      <c r="M332" s="714"/>
      <c r="N332" s="714"/>
      <c r="O332" s="714"/>
      <c r="P332" s="714"/>
      <c r="Q332" s="714"/>
      <c r="R332" s="714"/>
      <c r="S332" s="714"/>
      <c r="T332" s="714"/>
      <c r="U332" s="714"/>
      <c r="V332" s="714"/>
    </row>
    <row r="333" spans="2:22" x14ac:dyDescent="0.25">
      <c r="B333" s="706" t="s">
        <v>76</v>
      </c>
      <c r="C333" s="706"/>
      <c r="D333" s="706"/>
      <c r="E333" s="706"/>
      <c r="F333" s="706"/>
      <c r="G333" s="706"/>
      <c r="H333" s="706"/>
      <c r="I333" s="706"/>
      <c r="J333" s="706"/>
      <c r="K333" s="706"/>
      <c r="L333" s="706"/>
      <c r="M333" s="706"/>
      <c r="N333" s="706"/>
      <c r="O333" s="706"/>
      <c r="P333" s="706"/>
      <c r="Q333" s="706"/>
      <c r="R333" s="706"/>
      <c r="S333" s="706"/>
      <c r="T333" s="706"/>
      <c r="U333" s="706"/>
      <c r="V333" s="706"/>
    </row>
    <row r="334" spans="2:22" ht="18.75" thickBot="1" x14ac:dyDescent="0.3">
      <c r="B334" s="2"/>
      <c r="C334" s="2"/>
      <c r="D334" s="3"/>
      <c r="E334" s="3"/>
      <c r="F334" s="3"/>
      <c r="G334" s="3"/>
      <c r="H334" s="3"/>
      <c r="I334" s="3"/>
      <c r="J334" s="3"/>
      <c r="K334" s="3"/>
      <c r="L334" s="4"/>
      <c r="M334" s="3"/>
      <c r="N334" s="3"/>
      <c r="O334" s="3"/>
      <c r="P334" s="3"/>
      <c r="Q334" s="3"/>
      <c r="R334" s="3"/>
      <c r="S334" s="3"/>
      <c r="T334" s="2"/>
      <c r="U334" s="2"/>
      <c r="V334" s="2"/>
    </row>
    <row r="335" spans="2:22" ht="15.75" thickTop="1" x14ac:dyDescent="0.25">
      <c r="B335" s="698" t="s">
        <v>6</v>
      </c>
      <c r="C335" s="700" t="s">
        <v>7</v>
      </c>
      <c r="D335" s="702" t="s">
        <v>8</v>
      </c>
      <c r="E335" s="702" t="s">
        <v>177</v>
      </c>
      <c r="F335" s="702" t="s">
        <v>178</v>
      </c>
      <c r="G335" s="702" t="s">
        <v>9</v>
      </c>
      <c r="H335" s="702" t="s">
        <v>10</v>
      </c>
      <c r="I335" s="312"/>
      <c r="J335" s="702" t="s">
        <v>179</v>
      </c>
      <c r="K335" s="702" t="s">
        <v>11</v>
      </c>
      <c r="L335" s="700" t="s">
        <v>12</v>
      </c>
      <c r="M335" s="704" t="s">
        <v>13</v>
      </c>
      <c r="N335" s="704" t="s">
        <v>14</v>
      </c>
      <c r="O335" s="704" t="s">
        <v>15</v>
      </c>
      <c r="P335" s="715" t="s">
        <v>16</v>
      </c>
      <c r="Q335" s="716"/>
      <c r="R335" s="716"/>
      <c r="S335" s="717"/>
      <c r="T335" s="721" t="s">
        <v>17</v>
      </c>
      <c r="U335" s="722"/>
      <c r="V335" s="708" t="s">
        <v>18</v>
      </c>
    </row>
    <row r="336" spans="2:22" x14ac:dyDescent="0.25">
      <c r="B336" s="699"/>
      <c r="C336" s="701"/>
      <c r="D336" s="703"/>
      <c r="E336" s="765"/>
      <c r="F336" s="765"/>
      <c r="G336" s="703"/>
      <c r="H336" s="703"/>
      <c r="I336" s="313"/>
      <c r="J336" s="765"/>
      <c r="K336" s="703"/>
      <c r="L336" s="701"/>
      <c r="M336" s="705"/>
      <c r="N336" s="705"/>
      <c r="O336" s="705"/>
      <c r="P336" s="718"/>
      <c r="Q336" s="719"/>
      <c r="R336" s="719"/>
      <c r="S336" s="720"/>
      <c r="T336" s="723"/>
      <c r="U336" s="724"/>
      <c r="V336" s="709"/>
    </row>
    <row r="337" spans="2:22" ht="48" x14ac:dyDescent="0.25">
      <c r="B337" s="699"/>
      <c r="C337" s="701"/>
      <c r="D337" s="703"/>
      <c r="E337" s="765"/>
      <c r="F337" s="765"/>
      <c r="G337" s="703"/>
      <c r="H337" s="703"/>
      <c r="I337" s="313" t="s">
        <v>180</v>
      </c>
      <c r="J337" s="765"/>
      <c r="K337" s="703"/>
      <c r="L337" s="701"/>
      <c r="M337" s="705"/>
      <c r="N337" s="705"/>
      <c r="O337" s="705"/>
      <c r="P337" s="738" t="s">
        <v>19</v>
      </c>
      <c r="Q337" s="738" t="s">
        <v>20</v>
      </c>
      <c r="R337" s="738" t="s">
        <v>21</v>
      </c>
      <c r="S337" s="738" t="s">
        <v>22</v>
      </c>
      <c r="T337" s="740" t="s">
        <v>23</v>
      </c>
      <c r="U337" s="740" t="s">
        <v>24</v>
      </c>
      <c r="V337" s="709"/>
    </row>
    <row r="338" spans="2:22" ht="15.75" thickBot="1" x14ac:dyDescent="0.3">
      <c r="B338" s="727"/>
      <c r="C338" s="725"/>
      <c r="D338" s="707"/>
      <c r="E338" s="766"/>
      <c r="F338" s="766"/>
      <c r="G338" s="707"/>
      <c r="H338" s="707"/>
      <c r="I338" s="314"/>
      <c r="J338" s="766"/>
      <c r="K338" s="707"/>
      <c r="L338" s="725"/>
      <c r="M338" s="696"/>
      <c r="N338" s="696"/>
      <c r="O338" s="696"/>
      <c r="P338" s="739"/>
      <c r="Q338" s="739"/>
      <c r="R338" s="739"/>
      <c r="S338" s="739"/>
      <c r="T338" s="741"/>
      <c r="U338" s="741"/>
      <c r="V338" s="710"/>
    </row>
    <row r="339" spans="2:22" ht="144.75" thickBot="1" x14ac:dyDescent="0.3">
      <c r="B339" s="22">
        <v>1</v>
      </c>
      <c r="C339" s="23">
        <v>22101</v>
      </c>
      <c r="D339" s="174" t="s">
        <v>378</v>
      </c>
      <c r="E339" s="318" t="s">
        <v>489</v>
      </c>
      <c r="F339" s="319" t="s">
        <v>182</v>
      </c>
      <c r="G339" s="5">
        <v>9</v>
      </c>
      <c r="H339" s="164" t="s">
        <v>181</v>
      </c>
      <c r="I339" s="5">
        <v>287</v>
      </c>
      <c r="J339" s="438" t="s">
        <v>530</v>
      </c>
      <c r="K339" s="185">
        <f>SUM(N339/M339)</f>
        <v>125.25915687629578</v>
      </c>
      <c r="L339" s="174" t="s">
        <v>75</v>
      </c>
      <c r="M339" s="149">
        <v>115.76</v>
      </c>
      <c r="N339" s="149">
        <v>14500</v>
      </c>
      <c r="O339" s="345" t="s">
        <v>183</v>
      </c>
      <c r="P339" s="58">
        <v>0.25</v>
      </c>
      <c r="Q339" s="58">
        <v>0.25</v>
      </c>
      <c r="R339" s="58">
        <v>0.25</v>
      </c>
      <c r="S339" s="58">
        <v>0.25</v>
      </c>
      <c r="T339" s="59" t="s">
        <v>514</v>
      </c>
      <c r="U339" s="60"/>
      <c r="V339" s="287" t="s">
        <v>531</v>
      </c>
    </row>
    <row r="340" spans="2:22" ht="15.75" thickTop="1" x14ac:dyDescent="0.25">
      <c r="B340" s="76"/>
      <c r="C340" s="76"/>
      <c r="D340" s="12"/>
      <c r="E340" s="12"/>
      <c r="F340" s="12"/>
      <c r="G340" s="13"/>
      <c r="H340" s="13"/>
      <c r="I340" s="13"/>
      <c r="J340" s="13"/>
      <c r="K340" s="27"/>
      <c r="L340" s="12"/>
      <c r="M340" s="29"/>
      <c r="N340" s="82"/>
      <c r="O340" s="78"/>
      <c r="P340" s="79"/>
      <c r="Q340" s="79"/>
      <c r="R340" s="79"/>
      <c r="S340" s="79"/>
      <c r="T340" s="80"/>
      <c r="V340" s="81"/>
    </row>
    <row r="341" spans="2:22" x14ac:dyDescent="0.25">
      <c r="B341" s="76"/>
      <c r="C341" s="76"/>
      <c r="D341" s="12"/>
      <c r="E341" s="12"/>
      <c r="F341" s="12"/>
      <c r="G341" s="13"/>
      <c r="H341" s="13"/>
      <c r="I341" s="13"/>
      <c r="J341" s="13"/>
      <c r="K341" s="27"/>
      <c r="L341" s="12"/>
      <c r="M341" s="29"/>
      <c r="N341" s="82"/>
      <c r="O341" s="78"/>
      <c r="P341" s="79"/>
      <c r="Q341" s="79"/>
      <c r="R341" s="79"/>
      <c r="S341" s="79"/>
      <c r="T341" s="80"/>
      <c r="V341" s="81"/>
    </row>
    <row r="342" spans="2:22" x14ac:dyDescent="0.25">
      <c r="B342" s="76"/>
      <c r="C342" s="76"/>
      <c r="D342" s="12"/>
      <c r="E342" s="12"/>
      <c r="F342" s="12"/>
      <c r="G342" s="13"/>
      <c r="H342" s="13"/>
      <c r="I342" s="13"/>
      <c r="J342" s="13"/>
      <c r="K342" s="27"/>
      <c r="L342" s="12"/>
      <c r="M342" s="29"/>
      <c r="N342" s="82"/>
      <c r="O342" s="78"/>
      <c r="P342" s="79"/>
      <c r="Q342" s="79"/>
      <c r="R342" s="79"/>
      <c r="S342" s="79"/>
      <c r="T342" s="80"/>
      <c r="V342" s="81"/>
    </row>
    <row r="343" spans="2:22" x14ac:dyDescent="0.25">
      <c r="B343" s="76"/>
      <c r="C343" s="76"/>
      <c r="D343" s="12"/>
      <c r="E343" s="12"/>
      <c r="F343" s="12"/>
      <c r="G343" s="13"/>
      <c r="H343" s="13"/>
      <c r="I343" s="13"/>
      <c r="J343" s="13"/>
      <c r="K343" s="27"/>
      <c r="L343" s="12"/>
      <c r="M343" s="29"/>
      <c r="N343" s="82">
        <f>SUM(N339:N342)</f>
        <v>14500</v>
      </c>
      <c r="O343" s="78"/>
      <c r="P343" s="79"/>
      <c r="Q343" s="79"/>
      <c r="R343" s="79"/>
      <c r="S343" s="79"/>
      <c r="T343" s="80"/>
      <c r="V343" s="81"/>
    </row>
    <row r="344" spans="2:22" x14ac:dyDescent="0.25">
      <c r="B344" s="76"/>
      <c r="C344" s="76"/>
      <c r="D344" s="12"/>
      <c r="E344" s="12"/>
      <c r="F344" s="12"/>
      <c r="G344" s="13"/>
      <c r="H344" s="13"/>
      <c r="I344" s="13"/>
      <c r="J344" s="13"/>
      <c r="K344" s="27"/>
      <c r="L344" s="12"/>
      <c r="M344" s="29"/>
      <c r="N344" s="82"/>
      <c r="O344" s="78"/>
      <c r="P344" s="79"/>
      <c r="Q344" s="79"/>
      <c r="R344" s="79"/>
      <c r="S344" s="79"/>
      <c r="T344" s="80"/>
      <c r="V344" s="81"/>
    </row>
    <row r="345" spans="2:22" x14ac:dyDescent="0.25">
      <c r="B345" s="76"/>
      <c r="C345" s="76"/>
      <c r="D345" s="12"/>
      <c r="E345" s="12"/>
      <c r="F345" s="12"/>
      <c r="G345" s="13"/>
      <c r="H345" s="13"/>
      <c r="I345" s="13"/>
      <c r="J345" s="13"/>
      <c r="K345" s="27"/>
      <c r="L345" s="12"/>
      <c r="M345" s="29"/>
      <c r="N345" s="82"/>
      <c r="O345" s="78"/>
      <c r="P345" s="79"/>
      <c r="Q345" s="79"/>
      <c r="R345" s="79"/>
      <c r="S345" s="79"/>
      <c r="T345" s="80"/>
      <c r="V345" s="81"/>
    </row>
    <row r="346" spans="2:22" x14ac:dyDescent="0.25">
      <c r="B346" s="76"/>
      <c r="C346" s="76"/>
      <c r="D346" s="12"/>
      <c r="E346" s="12"/>
      <c r="F346" s="12"/>
      <c r="G346" s="13"/>
      <c r="H346" s="13"/>
      <c r="I346" s="13"/>
      <c r="J346" s="13"/>
      <c r="K346" s="27"/>
      <c r="L346" s="12"/>
      <c r="M346" s="29"/>
      <c r="N346" s="82"/>
      <c r="O346" s="78"/>
      <c r="P346" s="79"/>
      <c r="Q346" s="79"/>
      <c r="R346" s="79"/>
      <c r="S346" s="79"/>
      <c r="T346" s="80"/>
      <c r="V346" s="81"/>
    </row>
    <row r="347" spans="2:22" x14ac:dyDescent="0.25">
      <c r="B347" s="76"/>
      <c r="C347" s="76"/>
      <c r="D347" s="12"/>
      <c r="E347" s="12"/>
      <c r="F347" s="12"/>
      <c r="G347" s="13"/>
      <c r="H347" s="13"/>
      <c r="I347" s="13"/>
      <c r="J347" s="13"/>
      <c r="K347" s="27"/>
      <c r="L347" s="12"/>
      <c r="M347" s="29"/>
      <c r="N347" s="82"/>
      <c r="O347" s="78"/>
      <c r="P347" s="79"/>
      <c r="Q347" s="79"/>
      <c r="R347" s="79"/>
      <c r="S347" s="79"/>
      <c r="T347" s="80"/>
      <c r="V347" s="81"/>
    </row>
    <row r="348" spans="2:22" x14ac:dyDescent="0.25">
      <c r="B348" s="76"/>
      <c r="C348" s="76"/>
      <c r="D348" s="12"/>
      <c r="E348" s="12"/>
      <c r="F348" s="12"/>
      <c r="G348" s="13"/>
      <c r="H348" s="13"/>
      <c r="I348" s="13"/>
      <c r="J348" s="13"/>
      <c r="K348" s="27"/>
      <c r="L348" s="12"/>
      <c r="M348" s="29"/>
      <c r="N348" s="82"/>
      <c r="O348" s="78"/>
      <c r="P348" s="79"/>
      <c r="Q348" s="79"/>
      <c r="R348" s="79"/>
      <c r="S348" s="79"/>
      <c r="T348" s="80"/>
      <c r="V348" s="81"/>
    </row>
    <row r="349" spans="2:22" x14ac:dyDescent="0.25">
      <c r="B349" s="76"/>
      <c r="C349" s="76"/>
      <c r="D349" s="12"/>
      <c r="E349" s="12"/>
      <c r="F349" s="12"/>
      <c r="G349" s="13"/>
      <c r="H349" s="13"/>
      <c r="I349" s="13"/>
      <c r="J349" s="13"/>
      <c r="K349" s="27"/>
      <c r="L349" s="12"/>
      <c r="M349" s="29"/>
      <c r="N349" s="82"/>
      <c r="O349" s="78"/>
      <c r="P349" s="79"/>
      <c r="Q349" s="79"/>
      <c r="R349" s="79"/>
      <c r="S349" s="79"/>
      <c r="T349" s="80"/>
      <c r="V349" s="81"/>
    </row>
    <row r="350" spans="2:22" x14ac:dyDescent="0.25">
      <c r="B350" s="76"/>
      <c r="C350" s="76"/>
      <c r="D350" s="12"/>
      <c r="E350" s="12"/>
      <c r="F350" s="12"/>
      <c r="G350" s="13"/>
      <c r="H350" s="13"/>
      <c r="I350" s="13"/>
      <c r="J350" s="13"/>
      <c r="K350" s="27"/>
      <c r="L350" s="12"/>
      <c r="M350" s="29"/>
      <c r="N350" s="82"/>
      <c r="O350" s="78"/>
      <c r="P350" s="79"/>
      <c r="Q350" s="79"/>
      <c r="R350" s="79"/>
      <c r="S350" s="79"/>
      <c r="T350" s="80"/>
      <c r="V350" s="81"/>
    </row>
    <row r="351" spans="2:22" x14ac:dyDescent="0.25">
      <c r="B351" s="76"/>
      <c r="C351" s="76"/>
      <c r="D351" s="12"/>
      <c r="E351" s="12"/>
      <c r="F351" s="12"/>
      <c r="G351" s="13"/>
      <c r="H351" s="13"/>
      <c r="I351" s="13"/>
      <c r="J351" s="13"/>
      <c r="K351" s="27"/>
      <c r="L351" s="12"/>
      <c r="M351" s="29"/>
      <c r="N351" s="82"/>
      <c r="O351" s="78"/>
      <c r="P351" s="79"/>
      <c r="Q351" s="79"/>
      <c r="R351" s="79"/>
      <c r="S351" s="79"/>
      <c r="T351" s="80"/>
      <c r="V351" s="81"/>
    </row>
    <row r="352" spans="2:22" x14ac:dyDescent="0.25">
      <c r="B352" s="76"/>
      <c r="C352" s="76"/>
      <c r="D352" s="12"/>
      <c r="E352" s="12"/>
      <c r="F352" s="12"/>
      <c r="G352" s="13"/>
      <c r="H352" s="13"/>
      <c r="I352" s="13"/>
      <c r="J352" s="13"/>
      <c r="K352" s="27"/>
      <c r="L352" s="12"/>
      <c r="M352" s="29"/>
      <c r="N352" s="82"/>
      <c r="O352" s="78"/>
      <c r="P352" s="79"/>
      <c r="Q352" s="79"/>
      <c r="R352" s="79"/>
      <c r="S352" s="79"/>
      <c r="T352" s="80"/>
      <c r="V352" s="81"/>
    </row>
    <row r="353" spans="2:22" x14ac:dyDescent="0.25">
      <c r="B353" s="76"/>
      <c r="C353" s="76"/>
      <c r="D353" s="12"/>
      <c r="E353" s="12"/>
      <c r="F353" s="12"/>
      <c r="G353" s="13"/>
      <c r="H353" s="13"/>
      <c r="I353" s="13"/>
      <c r="J353" s="13"/>
      <c r="K353" s="27"/>
      <c r="L353" s="12"/>
      <c r="M353" s="29"/>
      <c r="N353" s="82"/>
      <c r="O353" s="78"/>
      <c r="P353" s="79"/>
      <c r="Q353" s="79"/>
      <c r="R353" s="79"/>
      <c r="S353" s="79"/>
      <c r="T353" s="80"/>
      <c r="V353" s="81"/>
    </row>
    <row r="354" spans="2:22" x14ac:dyDescent="0.25">
      <c r="B354" s="76"/>
      <c r="C354" s="76"/>
      <c r="D354" s="12"/>
      <c r="E354" s="12"/>
      <c r="F354" s="12"/>
      <c r="G354" s="13"/>
      <c r="H354" s="13"/>
      <c r="I354" s="13"/>
      <c r="J354" s="13"/>
      <c r="K354" s="27"/>
      <c r="L354" s="12"/>
      <c r="M354" s="29"/>
      <c r="N354" s="82"/>
      <c r="O354" s="78"/>
      <c r="P354" s="79"/>
      <c r="Q354" s="79"/>
      <c r="R354" s="79"/>
      <c r="S354" s="79"/>
      <c r="T354" s="80"/>
      <c r="V354" s="81"/>
    </row>
    <row r="355" spans="2:22" x14ac:dyDescent="0.25">
      <c r="B355" s="76"/>
      <c r="C355" s="76"/>
      <c r="D355" s="12"/>
      <c r="E355" s="12"/>
      <c r="F355" s="12"/>
      <c r="G355" s="13"/>
      <c r="H355" s="13"/>
      <c r="I355" s="13"/>
      <c r="J355" s="13"/>
      <c r="K355" s="27"/>
      <c r="L355" s="12"/>
      <c r="M355" s="29"/>
      <c r="N355" s="82"/>
      <c r="O355" s="78"/>
      <c r="P355" s="79"/>
      <c r="Q355" s="79"/>
      <c r="R355" s="79"/>
      <c r="S355" s="79"/>
      <c r="T355" s="80"/>
      <c r="V355" s="81"/>
    </row>
    <row r="356" spans="2:22" x14ac:dyDescent="0.25">
      <c r="B356" s="76"/>
      <c r="C356" s="76"/>
      <c r="D356" s="12"/>
      <c r="E356" s="12"/>
      <c r="F356" s="12"/>
      <c r="G356" s="13"/>
      <c r="H356" s="13"/>
      <c r="I356" s="13"/>
      <c r="J356" s="13"/>
      <c r="K356" s="27"/>
      <c r="L356" s="12"/>
      <c r="M356" s="29"/>
      <c r="N356" s="82"/>
      <c r="O356" s="78"/>
      <c r="P356" s="79"/>
      <c r="Q356" s="79"/>
      <c r="R356" s="79"/>
      <c r="S356" s="79"/>
      <c r="T356" s="80"/>
      <c r="V356" s="81"/>
    </row>
    <row r="357" spans="2:22" x14ac:dyDescent="0.25">
      <c r="B357" s="76"/>
      <c r="C357" s="76"/>
      <c r="D357" s="12"/>
      <c r="E357" s="12"/>
      <c r="F357" s="12"/>
      <c r="G357" s="13"/>
      <c r="H357" s="13"/>
      <c r="I357" s="13"/>
      <c r="J357" s="13"/>
      <c r="K357" s="27"/>
      <c r="L357" s="12"/>
      <c r="M357" s="29"/>
      <c r="N357" s="82"/>
      <c r="O357" s="78"/>
      <c r="P357" s="79"/>
      <c r="Q357" s="79"/>
      <c r="R357" s="79"/>
      <c r="S357" s="79"/>
      <c r="T357" s="80"/>
      <c r="V357" s="81"/>
    </row>
    <row r="358" spans="2:22" x14ac:dyDescent="0.25">
      <c r="B358" s="76"/>
      <c r="C358" s="76"/>
      <c r="D358" s="12"/>
      <c r="E358" s="12"/>
      <c r="F358" s="12"/>
      <c r="G358" s="13"/>
      <c r="H358" s="13"/>
      <c r="I358" s="13"/>
      <c r="J358" s="13"/>
      <c r="K358" s="27"/>
      <c r="L358" s="12"/>
      <c r="M358" s="29"/>
      <c r="N358" s="82"/>
      <c r="O358" s="78"/>
      <c r="P358" s="79"/>
      <c r="Q358" s="79"/>
      <c r="R358" s="79"/>
      <c r="S358" s="79"/>
      <c r="T358" s="80"/>
      <c r="V358" s="81"/>
    </row>
    <row r="359" spans="2:22" x14ac:dyDescent="0.25">
      <c r="B359" s="76"/>
      <c r="C359" s="76"/>
      <c r="D359" s="12"/>
      <c r="E359" s="12"/>
      <c r="F359" s="12"/>
      <c r="G359" s="13"/>
      <c r="H359" s="13"/>
      <c r="I359" s="13"/>
      <c r="J359" s="13"/>
      <c r="K359" s="27"/>
      <c r="L359" s="12"/>
      <c r="M359" s="29"/>
      <c r="N359" s="82"/>
      <c r="O359" s="78"/>
      <c r="P359" s="79"/>
      <c r="Q359" s="79"/>
      <c r="R359" s="79"/>
      <c r="S359" s="79"/>
      <c r="T359" s="80"/>
      <c r="V359" s="81"/>
    </row>
    <row r="360" spans="2:22" x14ac:dyDescent="0.25">
      <c r="B360" s="76"/>
      <c r="C360" s="76"/>
      <c r="D360" s="12"/>
      <c r="E360" s="12"/>
      <c r="F360" s="12"/>
      <c r="G360" s="13"/>
      <c r="H360" s="13"/>
      <c r="I360" s="13"/>
      <c r="J360" s="13"/>
      <c r="K360" s="27"/>
      <c r="L360" s="12"/>
      <c r="M360" s="29"/>
      <c r="N360" s="82"/>
      <c r="O360" s="78"/>
      <c r="P360" s="79"/>
      <c r="Q360" s="79"/>
      <c r="R360" s="79"/>
      <c r="S360" s="79"/>
      <c r="T360" s="80"/>
      <c r="V360" s="81"/>
    </row>
    <row r="361" spans="2:22" x14ac:dyDescent="0.25">
      <c r="B361" s="76"/>
      <c r="C361" s="76"/>
      <c r="D361" s="12"/>
      <c r="E361" s="12"/>
      <c r="F361" s="12"/>
      <c r="G361" s="13"/>
      <c r="H361" s="13"/>
      <c r="I361" s="13"/>
      <c r="J361" s="13"/>
      <c r="K361" s="27"/>
      <c r="L361" s="12"/>
      <c r="M361" s="29"/>
      <c r="N361" s="82"/>
      <c r="O361" s="78"/>
      <c r="P361" s="79"/>
      <c r="Q361" s="79"/>
      <c r="R361" s="79"/>
      <c r="S361" s="79"/>
      <c r="T361" s="80"/>
      <c r="V361" s="81"/>
    </row>
    <row r="362" spans="2:22" x14ac:dyDescent="0.25">
      <c r="B362" s="76"/>
      <c r="C362" s="76"/>
      <c r="D362" s="12"/>
      <c r="E362" s="12"/>
      <c r="F362" s="12"/>
      <c r="G362" s="13"/>
      <c r="H362" s="13"/>
      <c r="I362" s="13"/>
      <c r="J362" s="13"/>
      <c r="K362" s="27"/>
      <c r="L362" s="12"/>
      <c r="M362" s="29"/>
      <c r="N362" s="82"/>
      <c r="O362" s="78"/>
      <c r="P362" s="79"/>
      <c r="Q362" s="79"/>
      <c r="R362" s="79"/>
      <c r="S362" s="79"/>
      <c r="T362" s="80"/>
      <c r="V362" s="81"/>
    </row>
    <row r="363" spans="2:22" x14ac:dyDescent="0.25">
      <c r="B363" s="76"/>
      <c r="C363" s="76"/>
      <c r="D363" s="12"/>
      <c r="E363" s="12"/>
      <c r="F363" s="12"/>
      <c r="G363" s="13"/>
      <c r="H363" s="13"/>
      <c r="I363" s="13"/>
      <c r="J363" s="13"/>
      <c r="K363" s="27"/>
      <c r="L363" s="12"/>
      <c r="M363" s="29"/>
      <c r="N363" s="82"/>
      <c r="O363" s="78"/>
      <c r="P363" s="79"/>
      <c r="Q363" s="79"/>
      <c r="R363" s="79"/>
      <c r="S363" s="79"/>
      <c r="T363" s="80"/>
      <c r="V363" s="81"/>
    </row>
    <row r="364" spans="2:22" x14ac:dyDescent="0.25">
      <c r="B364" s="76"/>
      <c r="C364" s="76"/>
      <c r="D364" s="12"/>
      <c r="E364" s="12"/>
      <c r="F364" s="12"/>
      <c r="G364" s="13"/>
      <c r="H364" s="13"/>
      <c r="I364" s="13"/>
      <c r="J364" s="13"/>
      <c r="K364" s="27"/>
      <c r="L364" s="12"/>
      <c r="M364" s="29"/>
      <c r="N364" s="82"/>
      <c r="O364" s="78"/>
      <c r="P364" s="79"/>
      <c r="Q364" s="79"/>
      <c r="R364" s="79"/>
      <c r="S364" s="79"/>
      <c r="T364" s="80"/>
      <c r="V364" s="81"/>
    </row>
    <row r="365" spans="2:22" x14ac:dyDescent="0.25">
      <c r="B365" s="76"/>
      <c r="C365" s="76"/>
      <c r="D365" s="12"/>
      <c r="E365" s="12"/>
      <c r="F365" s="12"/>
      <c r="G365" s="13"/>
      <c r="H365" s="13"/>
      <c r="I365" s="13"/>
      <c r="J365" s="13"/>
      <c r="K365" s="27"/>
      <c r="L365" s="12"/>
      <c r="M365" s="29"/>
      <c r="N365" s="82"/>
      <c r="O365" s="78"/>
      <c r="P365" s="79"/>
      <c r="Q365" s="79"/>
      <c r="R365" s="79"/>
      <c r="S365" s="79"/>
      <c r="T365" s="80"/>
      <c r="V365" s="81"/>
    </row>
    <row r="366" spans="2:22" x14ac:dyDescent="0.25">
      <c r="B366" s="76"/>
      <c r="C366" s="76"/>
      <c r="D366" s="12"/>
      <c r="E366" s="12"/>
      <c r="F366" s="12"/>
      <c r="G366" s="13"/>
      <c r="H366" s="13"/>
      <c r="I366" s="13"/>
      <c r="J366" s="13"/>
      <c r="K366" s="27"/>
      <c r="L366" s="12"/>
      <c r="M366" s="29"/>
      <c r="N366" s="82"/>
      <c r="O366" s="78"/>
      <c r="P366" s="79"/>
      <c r="Q366" s="79"/>
      <c r="R366" s="79"/>
      <c r="S366" s="79"/>
      <c r="T366" s="80"/>
      <c r="V366" s="81"/>
    </row>
    <row r="367" spans="2:22" x14ac:dyDescent="0.25">
      <c r="B367" s="706" t="s">
        <v>0</v>
      </c>
      <c r="C367" s="706"/>
      <c r="D367" s="706"/>
      <c r="E367" s="706"/>
      <c r="F367" s="706"/>
      <c r="G367" s="706"/>
      <c r="H367" s="706"/>
      <c r="I367" s="706"/>
      <c r="J367" s="706"/>
      <c r="K367" s="706"/>
      <c r="L367" s="706"/>
      <c r="M367" s="706"/>
      <c r="N367" s="706"/>
      <c r="O367" s="706"/>
      <c r="P367" s="706"/>
      <c r="Q367" s="706"/>
      <c r="R367" s="706"/>
      <c r="S367" s="706"/>
      <c r="T367" s="706"/>
      <c r="U367" s="706"/>
      <c r="V367" s="706"/>
    </row>
    <row r="368" spans="2:22" x14ac:dyDescent="0.25">
      <c r="B368" s="713" t="s">
        <v>1</v>
      </c>
      <c r="C368" s="713"/>
      <c r="D368" s="713"/>
      <c r="E368" s="713"/>
      <c r="F368" s="713"/>
      <c r="G368" s="713"/>
      <c r="H368" s="713"/>
      <c r="I368" s="713"/>
      <c r="J368" s="713"/>
      <c r="K368" s="713"/>
      <c r="L368" s="713"/>
      <c r="M368" s="713"/>
      <c r="N368" s="713"/>
      <c r="O368" s="713"/>
      <c r="P368" s="713"/>
      <c r="Q368" s="713"/>
      <c r="R368" s="713"/>
      <c r="S368" s="713"/>
      <c r="T368" s="713"/>
      <c r="U368" s="713"/>
      <c r="V368" s="713"/>
    </row>
    <row r="369" spans="2:22" x14ac:dyDescent="0.25">
      <c r="B369" s="713" t="s">
        <v>2</v>
      </c>
      <c r="C369" s="713"/>
      <c r="D369" s="713"/>
      <c r="E369" s="713"/>
      <c r="F369" s="713"/>
      <c r="G369" s="713"/>
      <c r="H369" s="713"/>
      <c r="I369" s="713"/>
      <c r="J369" s="713"/>
      <c r="K369" s="713"/>
      <c r="L369" s="713"/>
      <c r="M369" s="713"/>
      <c r="N369" s="713"/>
      <c r="O369" s="713"/>
      <c r="P369" s="713"/>
      <c r="Q369" s="713"/>
      <c r="R369" s="713"/>
      <c r="S369" s="713"/>
      <c r="T369" s="713"/>
      <c r="U369" s="713"/>
      <c r="V369" s="713"/>
    </row>
    <row r="370" spans="2:22" x14ac:dyDescent="0.25">
      <c r="B370" s="713" t="s">
        <v>3</v>
      </c>
      <c r="C370" s="713"/>
      <c r="D370" s="713"/>
      <c r="E370" s="713"/>
      <c r="F370" s="713"/>
      <c r="G370" s="713"/>
      <c r="H370" s="713"/>
      <c r="I370" s="713"/>
      <c r="J370" s="713"/>
      <c r="K370" s="713"/>
      <c r="L370" s="713"/>
      <c r="M370" s="713"/>
      <c r="N370" s="713"/>
      <c r="O370" s="713"/>
      <c r="P370" s="713"/>
      <c r="Q370" s="713"/>
      <c r="R370" s="713"/>
      <c r="S370" s="713"/>
      <c r="T370" s="713"/>
      <c r="U370" s="713"/>
      <c r="V370" s="713"/>
    </row>
    <row r="371" spans="2:22" x14ac:dyDescent="0.25">
      <c r="B371" s="713" t="s">
        <v>494</v>
      </c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  <c r="V371" s="713"/>
    </row>
    <row r="372" spans="2:22" x14ac:dyDescent="0.25">
      <c r="B372" s="714" t="s">
        <v>4</v>
      </c>
      <c r="C372" s="714"/>
      <c r="D372" s="714"/>
      <c r="E372" s="714"/>
      <c r="F372" s="714"/>
      <c r="G372" s="714"/>
      <c r="H372" s="714"/>
      <c r="I372" s="714"/>
      <c r="J372" s="714"/>
      <c r="K372" s="714"/>
      <c r="L372" s="714"/>
      <c r="M372" s="714"/>
      <c r="N372" s="714"/>
      <c r="O372" s="714"/>
      <c r="P372" s="714"/>
      <c r="Q372" s="714"/>
      <c r="R372" s="714"/>
      <c r="S372" s="714"/>
      <c r="T372" s="714"/>
      <c r="U372" s="714"/>
      <c r="V372" s="714"/>
    </row>
    <row r="373" spans="2:22" x14ac:dyDescent="0.25">
      <c r="B373" s="706" t="s">
        <v>188</v>
      </c>
      <c r="C373" s="706"/>
      <c r="D373" s="706"/>
      <c r="E373" s="706"/>
      <c r="F373" s="706"/>
      <c r="G373" s="706"/>
      <c r="H373" s="706"/>
      <c r="I373" s="706"/>
      <c r="J373" s="706"/>
      <c r="K373" s="706"/>
      <c r="L373" s="706"/>
      <c r="M373" s="706"/>
      <c r="N373" s="706"/>
      <c r="O373" s="706"/>
      <c r="P373" s="706"/>
      <c r="Q373" s="706"/>
      <c r="R373" s="706"/>
      <c r="S373" s="706"/>
      <c r="T373" s="706"/>
      <c r="U373" s="706"/>
      <c r="V373" s="706"/>
    </row>
    <row r="374" spans="2:22" ht="18.75" thickBot="1" x14ac:dyDescent="0.3">
      <c r="B374" s="2"/>
      <c r="C374" s="2"/>
      <c r="D374" s="3"/>
      <c r="E374" s="3"/>
      <c r="F374" s="3"/>
      <c r="G374" s="3"/>
      <c r="H374" s="3"/>
      <c r="I374" s="3"/>
      <c r="J374" s="3"/>
      <c r="K374" s="3"/>
      <c r="L374" s="4"/>
      <c r="M374" s="3"/>
      <c r="N374" s="3"/>
      <c r="O374" s="3"/>
      <c r="P374" s="3"/>
      <c r="Q374" s="3"/>
      <c r="R374" s="3"/>
      <c r="S374" s="3"/>
      <c r="T374" s="2"/>
      <c r="U374" s="2"/>
      <c r="V374" s="2"/>
    </row>
    <row r="375" spans="2:22" ht="15.75" thickTop="1" x14ac:dyDescent="0.25">
      <c r="B375" s="698" t="s">
        <v>6</v>
      </c>
      <c r="C375" s="700" t="s">
        <v>7</v>
      </c>
      <c r="D375" s="702" t="s">
        <v>8</v>
      </c>
      <c r="E375" s="702" t="s">
        <v>177</v>
      </c>
      <c r="F375" s="702" t="s">
        <v>178</v>
      </c>
      <c r="G375" s="702" t="s">
        <v>9</v>
      </c>
      <c r="H375" s="702" t="s">
        <v>10</v>
      </c>
      <c r="I375" s="312"/>
      <c r="J375" s="702" t="s">
        <v>179</v>
      </c>
      <c r="K375" s="702" t="s">
        <v>11</v>
      </c>
      <c r="L375" s="700" t="s">
        <v>12</v>
      </c>
      <c r="M375" s="704" t="s">
        <v>13</v>
      </c>
      <c r="N375" s="704" t="s">
        <v>14</v>
      </c>
      <c r="O375" s="704" t="s">
        <v>15</v>
      </c>
      <c r="P375" s="715" t="s">
        <v>16</v>
      </c>
      <c r="Q375" s="716"/>
      <c r="R375" s="716"/>
      <c r="S375" s="717"/>
      <c r="T375" s="721" t="s">
        <v>17</v>
      </c>
      <c r="U375" s="722"/>
      <c r="V375" s="708" t="s">
        <v>18</v>
      </c>
    </row>
    <row r="376" spans="2:22" x14ac:dyDescent="0.25">
      <c r="B376" s="699"/>
      <c r="C376" s="701"/>
      <c r="D376" s="703"/>
      <c r="E376" s="765"/>
      <c r="F376" s="765"/>
      <c r="G376" s="703"/>
      <c r="H376" s="703"/>
      <c r="I376" s="313"/>
      <c r="J376" s="765"/>
      <c r="K376" s="703"/>
      <c r="L376" s="701"/>
      <c r="M376" s="705"/>
      <c r="N376" s="705"/>
      <c r="O376" s="705"/>
      <c r="P376" s="718"/>
      <c r="Q376" s="719"/>
      <c r="R376" s="719"/>
      <c r="S376" s="720"/>
      <c r="T376" s="723"/>
      <c r="U376" s="724"/>
      <c r="V376" s="709"/>
    </row>
    <row r="377" spans="2:22" ht="48" x14ac:dyDescent="0.25">
      <c r="B377" s="699"/>
      <c r="C377" s="701"/>
      <c r="D377" s="703"/>
      <c r="E377" s="765"/>
      <c r="F377" s="765"/>
      <c r="G377" s="703"/>
      <c r="H377" s="703"/>
      <c r="I377" s="313" t="s">
        <v>180</v>
      </c>
      <c r="J377" s="765"/>
      <c r="K377" s="703"/>
      <c r="L377" s="701"/>
      <c r="M377" s="705"/>
      <c r="N377" s="705"/>
      <c r="O377" s="705"/>
      <c r="P377" s="738" t="s">
        <v>19</v>
      </c>
      <c r="Q377" s="738" t="s">
        <v>20</v>
      </c>
      <c r="R377" s="738" t="s">
        <v>21</v>
      </c>
      <c r="S377" s="738" t="s">
        <v>22</v>
      </c>
      <c r="T377" s="740" t="s">
        <v>23</v>
      </c>
      <c r="U377" s="740" t="s">
        <v>24</v>
      </c>
      <c r="V377" s="709"/>
    </row>
    <row r="378" spans="2:22" ht="15.75" thickBot="1" x14ac:dyDescent="0.3">
      <c r="B378" s="727"/>
      <c r="C378" s="725"/>
      <c r="D378" s="707"/>
      <c r="E378" s="766"/>
      <c r="F378" s="766"/>
      <c r="G378" s="707"/>
      <c r="H378" s="707"/>
      <c r="I378" s="314"/>
      <c r="J378" s="766"/>
      <c r="K378" s="707"/>
      <c r="L378" s="725"/>
      <c r="M378" s="696"/>
      <c r="N378" s="696"/>
      <c r="O378" s="696"/>
      <c r="P378" s="739"/>
      <c r="Q378" s="739"/>
      <c r="R378" s="739"/>
      <c r="S378" s="739"/>
      <c r="T378" s="741"/>
      <c r="U378" s="741"/>
      <c r="V378" s="710"/>
    </row>
    <row r="379" spans="2:22" ht="144.75" thickBot="1" x14ac:dyDescent="0.3">
      <c r="B379" s="55">
        <v>1</v>
      </c>
      <c r="C379" s="56">
        <v>22106</v>
      </c>
      <c r="D379" s="174" t="s">
        <v>379</v>
      </c>
      <c r="E379" s="318" t="s">
        <v>489</v>
      </c>
      <c r="F379" s="319" t="s">
        <v>182</v>
      </c>
      <c r="G379" s="5">
        <v>9</v>
      </c>
      <c r="H379" s="164" t="s">
        <v>181</v>
      </c>
      <c r="I379" s="5">
        <v>287</v>
      </c>
      <c r="J379" s="438" t="s">
        <v>530</v>
      </c>
      <c r="K379" s="184">
        <f>N379/M379</f>
        <v>561</v>
      </c>
      <c r="L379" s="174" t="s">
        <v>31</v>
      </c>
      <c r="M379" s="149">
        <v>25</v>
      </c>
      <c r="N379" s="179">
        <v>14025</v>
      </c>
      <c r="O379" s="345" t="s">
        <v>183</v>
      </c>
      <c r="P379" s="58">
        <v>0.25</v>
      </c>
      <c r="Q379" s="58">
        <v>0.25</v>
      </c>
      <c r="R379" s="58">
        <v>0.25</v>
      </c>
      <c r="S379" s="58">
        <v>0.25</v>
      </c>
      <c r="T379" s="59" t="s">
        <v>514</v>
      </c>
      <c r="U379" s="60"/>
      <c r="V379" s="287" t="s">
        <v>531</v>
      </c>
    </row>
    <row r="380" spans="2:22" ht="15.75" thickTop="1" x14ac:dyDescent="0.25">
      <c r="B380" s="76"/>
      <c r="C380" s="76"/>
      <c r="D380" s="12"/>
      <c r="E380" s="12"/>
      <c r="F380" s="12"/>
      <c r="G380" s="13"/>
      <c r="H380" s="13"/>
      <c r="I380" s="13"/>
      <c r="J380" s="13"/>
      <c r="K380" s="27"/>
      <c r="L380" s="12"/>
      <c r="M380" s="29"/>
      <c r="N380" s="82"/>
      <c r="O380" s="78"/>
      <c r="P380" s="79"/>
      <c r="Q380" s="79"/>
      <c r="R380" s="79"/>
      <c r="S380" s="79"/>
      <c r="T380" s="80"/>
      <c r="V380" s="81"/>
    </row>
    <row r="381" spans="2:22" x14ac:dyDescent="0.25">
      <c r="B381" s="76"/>
      <c r="C381" s="76"/>
      <c r="D381" s="12"/>
      <c r="E381" s="12"/>
      <c r="F381" s="12"/>
      <c r="G381" s="13"/>
      <c r="H381" s="13"/>
      <c r="I381" s="13"/>
      <c r="J381" s="13"/>
      <c r="K381" s="27"/>
      <c r="L381" s="12"/>
      <c r="M381" s="29"/>
      <c r="N381" s="82"/>
      <c r="O381" s="78"/>
      <c r="P381" s="79"/>
      <c r="Q381" s="79"/>
      <c r="R381" s="79"/>
      <c r="S381" s="79"/>
      <c r="T381" s="80"/>
      <c r="V381" s="81"/>
    </row>
    <row r="382" spans="2:22" x14ac:dyDescent="0.25">
      <c r="B382" s="76"/>
      <c r="C382" s="76"/>
      <c r="D382" s="12"/>
      <c r="E382" s="12"/>
      <c r="F382" s="12"/>
      <c r="G382" s="13"/>
      <c r="H382" s="13"/>
      <c r="I382" s="13"/>
      <c r="J382" s="13"/>
      <c r="K382" s="27"/>
      <c r="L382" s="12"/>
      <c r="M382" s="29"/>
      <c r="N382" s="82"/>
      <c r="O382" s="78"/>
      <c r="P382" s="79"/>
      <c r="Q382" s="79"/>
      <c r="R382" s="79"/>
      <c r="S382" s="79"/>
      <c r="T382" s="80"/>
      <c r="V382" s="81"/>
    </row>
    <row r="383" spans="2:22" x14ac:dyDescent="0.25">
      <c r="B383" s="76"/>
      <c r="C383" s="76"/>
      <c r="D383" s="12"/>
      <c r="E383" s="12"/>
      <c r="F383" s="12"/>
      <c r="G383" s="13"/>
      <c r="H383" s="13"/>
      <c r="I383" s="13"/>
      <c r="J383" s="13"/>
      <c r="K383" s="536"/>
      <c r="L383" s="12"/>
      <c r="M383" s="29"/>
      <c r="N383" s="82">
        <f>SUM(N379:N382)</f>
        <v>14025</v>
      </c>
      <c r="O383" s="78"/>
      <c r="P383" s="79"/>
      <c r="Q383" s="79"/>
      <c r="R383" s="79"/>
      <c r="S383" s="79"/>
      <c r="T383" s="80"/>
      <c r="V383" s="81"/>
    </row>
    <row r="384" spans="2:22" x14ac:dyDescent="0.25">
      <c r="B384" s="76"/>
      <c r="C384" s="76"/>
      <c r="D384" s="12"/>
      <c r="E384" s="12"/>
      <c r="F384" s="12"/>
      <c r="G384" s="13"/>
      <c r="H384" s="13"/>
      <c r="I384" s="13"/>
      <c r="J384" s="13"/>
      <c r="K384" s="27"/>
      <c r="L384" s="12"/>
      <c r="M384" s="29"/>
      <c r="N384" s="82"/>
      <c r="O384" s="78"/>
      <c r="P384" s="79"/>
      <c r="Q384" s="79"/>
      <c r="R384" s="79"/>
      <c r="S384" s="79"/>
      <c r="T384" s="80"/>
      <c r="V384" s="81"/>
    </row>
    <row r="385" spans="2:22" x14ac:dyDescent="0.25">
      <c r="B385" s="76"/>
      <c r="C385" s="76"/>
      <c r="D385" s="12"/>
      <c r="E385" s="12"/>
      <c r="F385" s="12"/>
      <c r="G385" s="13"/>
      <c r="H385" s="13"/>
      <c r="I385" s="13"/>
      <c r="J385" s="13"/>
      <c r="K385" s="27"/>
      <c r="L385" s="12"/>
      <c r="M385" s="29"/>
      <c r="N385" s="82"/>
      <c r="O385" s="78"/>
      <c r="P385" s="79"/>
      <c r="Q385" s="79"/>
      <c r="R385" s="79"/>
      <c r="S385" s="79"/>
      <c r="T385" s="80"/>
      <c r="V385" s="81"/>
    </row>
    <row r="386" spans="2:22" x14ac:dyDescent="0.25">
      <c r="B386" s="76"/>
      <c r="C386" s="76"/>
      <c r="D386" s="12"/>
      <c r="E386" s="12"/>
      <c r="F386" s="12"/>
      <c r="G386" s="13"/>
      <c r="H386" s="13"/>
      <c r="I386" s="13"/>
      <c r="J386" s="13"/>
      <c r="K386" s="27"/>
      <c r="L386" s="12"/>
      <c r="M386" s="29"/>
      <c r="N386" s="82"/>
      <c r="O386" s="78"/>
      <c r="P386" s="79"/>
      <c r="Q386" s="79"/>
      <c r="R386" s="79"/>
      <c r="S386" s="79"/>
      <c r="T386" s="80"/>
      <c r="V386" s="81"/>
    </row>
    <row r="387" spans="2:22" x14ac:dyDescent="0.25">
      <c r="B387" s="76"/>
      <c r="C387" s="76"/>
      <c r="D387" s="12"/>
      <c r="E387" s="12"/>
      <c r="F387" s="12"/>
      <c r="G387" s="13"/>
      <c r="H387" s="13"/>
      <c r="I387" s="13"/>
      <c r="J387" s="13"/>
      <c r="K387" s="27"/>
      <c r="L387" s="12"/>
      <c r="M387" s="29"/>
      <c r="N387" s="82"/>
      <c r="O387" s="78"/>
      <c r="P387" s="79"/>
      <c r="Q387" s="79"/>
      <c r="R387" s="79"/>
      <c r="S387" s="79"/>
      <c r="T387" s="80"/>
      <c r="V387" s="81"/>
    </row>
    <row r="388" spans="2:22" x14ac:dyDescent="0.25">
      <c r="B388" s="76"/>
      <c r="C388" s="76"/>
      <c r="D388" s="12"/>
      <c r="E388" s="12"/>
      <c r="F388" s="12"/>
      <c r="G388" s="13"/>
      <c r="H388" s="13"/>
      <c r="I388" s="13"/>
      <c r="J388" s="13"/>
      <c r="K388" s="27"/>
      <c r="L388" s="12"/>
      <c r="M388" s="29"/>
      <c r="N388" s="82"/>
      <c r="O388" s="78"/>
      <c r="P388" s="79"/>
      <c r="Q388" s="79"/>
      <c r="R388" s="79"/>
      <c r="S388" s="79"/>
      <c r="T388" s="80"/>
      <c r="V388" s="81"/>
    </row>
    <row r="389" spans="2:22" x14ac:dyDescent="0.25">
      <c r="B389" s="76"/>
      <c r="C389" s="76"/>
      <c r="D389" s="12"/>
      <c r="E389" s="12"/>
      <c r="F389" s="12"/>
      <c r="G389" s="13"/>
      <c r="H389" s="13"/>
      <c r="I389" s="13"/>
      <c r="J389" s="13"/>
      <c r="K389" s="27"/>
      <c r="L389" s="12"/>
      <c r="M389" s="29"/>
      <c r="N389" s="82"/>
      <c r="O389" s="78"/>
      <c r="P389" s="79"/>
      <c r="Q389" s="79"/>
      <c r="R389" s="79"/>
      <c r="S389" s="79"/>
      <c r="T389" s="80"/>
      <c r="V389" s="81"/>
    </row>
    <row r="390" spans="2:22" x14ac:dyDescent="0.25">
      <c r="B390" s="76"/>
      <c r="C390" s="76"/>
      <c r="D390" s="12"/>
      <c r="E390" s="12"/>
      <c r="F390" s="12"/>
      <c r="G390" s="13"/>
      <c r="H390" s="13"/>
      <c r="I390" s="13"/>
      <c r="J390" s="13"/>
      <c r="K390" s="27"/>
      <c r="L390" s="12"/>
      <c r="M390" s="29"/>
      <c r="N390" s="82"/>
      <c r="O390" s="78"/>
      <c r="P390" s="79"/>
      <c r="Q390" s="79"/>
      <c r="R390" s="79"/>
      <c r="S390" s="79"/>
      <c r="T390" s="80"/>
      <c r="V390" s="81"/>
    </row>
    <row r="391" spans="2:22" x14ac:dyDescent="0.25">
      <c r="B391" s="76"/>
      <c r="C391" s="76"/>
      <c r="D391" s="12"/>
      <c r="E391" s="12"/>
      <c r="F391" s="12"/>
      <c r="G391" s="13"/>
      <c r="H391" s="13"/>
      <c r="I391" s="13"/>
      <c r="J391" s="13"/>
      <c r="K391" s="27"/>
      <c r="L391" s="12"/>
      <c r="M391" s="29"/>
      <c r="N391" s="82"/>
      <c r="O391" s="78"/>
      <c r="P391" s="79"/>
      <c r="Q391" s="79"/>
      <c r="R391" s="79"/>
      <c r="S391" s="79"/>
      <c r="T391" s="80"/>
      <c r="V391" s="81"/>
    </row>
    <row r="392" spans="2:22" x14ac:dyDescent="0.25">
      <c r="B392" s="76"/>
      <c r="C392" s="76"/>
      <c r="D392" s="12"/>
      <c r="E392" s="12"/>
      <c r="F392" s="12"/>
      <c r="G392" s="13"/>
      <c r="H392" s="13"/>
      <c r="I392" s="13"/>
      <c r="J392" s="13"/>
      <c r="K392" s="27"/>
      <c r="L392" s="12"/>
      <c r="M392" s="29"/>
      <c r="N392" s="82"/>
      <c r="O392" s="78"/>
      <c r="P392" s="79"/>
      <c r="Q392" s="79"/>
      <c r="R392" s="79"/>
      <c r="S392" s="79"/>
      <c r="T392" s="80"/>
      <c r="V392" s="81"/>
    </row>
    <row r="393" spans="2:22" x14ac:dyDescent="0.25">
      <c r="B393" s="76"/>
      <c r="C393" s="76"/>
      <c r="D393" s="12"/>
      <c r="E393" s="12"/>
      <c r="F393" s="12"/>
      <c r="G393" s="13"/>
      <c r="H393" s="13"/>
      <c r="I393" s="13"/>
      <c r="J393" s="13"/>
      <c r="K393" s="27"/>
      <c r="L393" s="12"/>
      <c r="M393" s="29"/>
      <c r="N393" s="82"/>
      <c r="O393" s="78"/>
      <c r="P393" s="79"/>
      <c r="Q393" s="79"/>
      <c r="R393" s="79"/>
      <c r="S393" s="79"/>
      <c r="T393" s="80"/>
      <c r="V393" s="81"/>
    </row>
    <row r="394" spans="2:22" x14ac:dyDescent="0.25">
      <c r="B394" s="76"/>
      <c r="C394" s="76"/>
      <c r="D394" s="12"/>
      <c r="E394" s="12"/>
      <c r="F394" s="12"/>
      <c r="G394" s="13"/>
      <c r="H394" s="13"/>
      <c r="I394" s="13"/>
      <c r="J394" s="13"/>
      <c r="K394" s="27"/>
      <c r="L394" s="12"/>
      <c r="M394" s="29"/>
      <c r="N394" s="82"/>
      <c r="O394" s="78"/>
      <c r="P394" s="79"/>
      <c r="Q394" s="79"/>
      <c r="R394" s="79"/>
      <c r="S394" s="79"/>
      <c r="T394" s="80"/>
      <c r="V394" s="81"/>
    </row>
    <row r="395" spans="2:22" x14ac:dyDescent="0.25">
      <c r="B395" s="76"/>
      <c r="C395" s="76"/>
      <c r="D395" s="12"/>
      <c r="E395" s="12"/>
      <c r="F395" s="12"/>
      <c r="G395" s="13"/>
      <c r="H395" s="13"/>
      <c r="I395" s="13"/>
      <c r="J395" s="13"/>
      <c r="K395" s="27"/>
      <c r="L395" s="12"/>
      <c r="M395" s="29"/>
      <c r="N395" s="82"/>
      <c r="O395" s="78"/>
      <c r="P395" s="79"/>
      <c r="Q395" s="79"/>
      <c r="R395" s="79"/>
      <c r="S395" s="79"/>
      <c r="T395" s="80"/>
      <c r="V395" s="81"/>
    </row>
    <row r="396" spans="2:22" x14ac:dyDescent="0.25">
      <c r="B396" s="76"/>
      <c r="C396" s="76"/>
      <c r="D396" s="12"/>
      <c r="E396" s="12"/>
      <c r="F396" s="12"/>
      <c r="G396" s="13"/>
      <c r="H396" s="13"/>
      <c r="I396" s="13"/>
      <c r="J396" s="13"/>
      <c r="K396" s="27"/>
      <c r="L396" s="12"/>
      <c r="M396" s="29"/>
      <c r="N396" s="82"/>
      <c r="O396" s="78"/>
      <c r="P396" s="79"/>
      <c r="Q396" s="79"/>
      <c r="R396" s="79"/>
      <c r="S396" s="79"/>
      <c r="T396" s="80"/>
      <c r="V396" s="81"/>
    </row>
    <row r="397" spans="2:22" x14ac:dyDescent="0.25">
      <c r="B397" s="76"/>
      <c r="C397" s="76"/>
      <c r="D397" s="12"/>
      <c r="E397" s="12"/>
      <c r="F397" s="12"/>
      <c r="G397" s="13"/>
      <c r="H397" s="13"/>
      <c r="I397" s="13"/>
      <c r="J397" s="13"/>
      <c r="K397" s="27"/>
      <c r="L397" s="12"/>
      <c r="M397" s="29"/>
      <c r="N397" s="82"/>
      <c r="O397" s="78"/>
      <c r="P397" s="79"/>
      <c r="Q397" s="79"/>
      <c r="R397" s="79"/>
      <c r="S397" s="79"/>
      <c r="T397" s="80"/>
      <c r="V397" s="81"/>
    </row>
    <row r="398" spans="2:22" x14ac:dyDescent="0.25">
      <c r="B398" s="76"/>
      <c r="C398" s="76"/>
      <c r="D398" s="12"/>
      <c r="E398" s="12"/>
      <c r="F398" s="12"/>
      <c r="G398" s="13"/>
      <c r="H398" s="13"/>
      <c r="I398" s="13"/>
      <c r="J398" s="13"/>
      <c r="K398" s="27"/>
      <c r="L398" s="12"/>
      <c r="M398" s="29"/>
      <c r="N398" s="82"/>
      <c r="O398" s="78"/>
      <c r="P398" s="79"/>
      <c r="Q398" s="79"/>
      <c r="R398" s="79"/>
      <c r="S398" s="79"/>
      <c r="T398" s="80"/>
      <c r="V398" s="81"/>
    </row>
    <row r="399" spans="2:22" x14ac:dyDescent="0.25">
      <c r="B399" s="76"/>
      <c r="C399" s="76"/>
      <c r="D399" s="12"/>
      <c r="E399" s="12"/>
      <c r="F399" s="12"/>
      <c r="G399" s="13"/>
      <c r="H399" s="13"/>
      <c r="I399" s="13"/>
      <c r="J399" s="13"/>
      <c r="K399" s="27"/>
      <c r="L399" s="12"/>
      <c r="M399" s="29"/>
      <c r="N399" s="82"/>
      <c r="O399" s="78"/>
      <c r="P399" s="79"/>
      <c r="Q399" s="79"/>
      <c r="R399" s="79"/>
      <c r="S399" s="79"/>
      <c r="T399" s="80"/>
      <c r="V399" s="81"/>
    </row>
    <row r="400" spans="2:22" x14ac:dyDescent="0.25">
      <c r="B400" s="76"/>
      <c r="C400" s="76"/>
      <c r="D400" s="12"/>
      <c r="E400" s="12"/>
      <c r="F400" s="12"/>
      <c r="G400" s="13"/>
      <c r="H400" s="13"/>
      <c r="I400" s="13"/>
      <c r="J400" s="13"/>
      <c r="K400" s="27"/>
      <c r="L400" s="12"/>
      <c r="M400" s="29"/>
      <c r="N400" s="82"/>
      <c r="O400" s="78"/>
      <c r="P400" s="79"/>
      <c r="Q400" s="79"/>
      <c r="R400" s="79"/>
      <c r="S400" s="79"/>
      <c r="T400" s="80"/>
      <c r="V400" s="81"/>
    </row>
    <row r="401" spans="2:22" x14ac:dyDescent="0.25">
      <c r="B401" s="76"/>
      <c r="C401" s="76"/>
      <c r="D401" s="12"/>
      <c r="E401" s="12"/>
      <c r="F401" s="12"/>
      <c r="G401" s="13"/>
      <c r="H401" s="13"/>
      <c r="I401" s="13"/>
      <c r="J401" s="13"/>
      <c r="K401" s="27"/>
      <c r="L401" s="12"/>
      <c r="M401" s="29"/>
      <c r="N401" s="82"/>
      <c r="O401" s="78"/>
      <c r="P401" s="79"/>
      <c r="Q401" s="79"/>
      <c r="R401" s="79"/>
      <c r="S401" s="79"/>
      <c r="T401" s="80"/>
      <c r="V401" s="81"/>
    </row>
    <row r="402" spans="2:22" x14ac:dyDescent="0.25">
      <c r="B402" s="76"/>
      <c r="C402" s="76"/>
      <c r="D402" s="12"/>
      <c r="E402" s="12"/>
      <c r="F402" s="12"/>
      <c r="G402" s="13"/>
      <c r="H402" s="13"/>
      <c r="I402" s="13"/>
      <c r="J402" s="13"/>
      <c r="K402" s="27"/>
      <c r="L402" s="12"/>
      <c r="M402" s="29"/>
      <c r="N402" s="82"/>
      <c r="O402" s="78"/>
      <c r="P402" s="79"/>
      <c r="Q402" s="79"/>
      <c r="R402" s="79"/>
      <c r="S402" s="79"/>
      <c r="T402" s="80"/>
      <c r="V402" s="81"/>
    </row>
    <row r="403" spans="2:22" x14ac:dyDescent="0.25">
      <c r="B403" s="76"/>
      <c r="C403" s="76"/>
      <c r="D403" s="12"/>
      <c r="E403" s="12"/>
      <c r="F403" s="12"/>
      <c r="G403" s="13"/>
      <c r="H403" s="13"/>
      <c r="I403" s="13"/>
      <c r="J403" s="13"/>
      <c r="K403" s="27"/>
      <c r="L403" s="12"/>
      <c r="M403" s="29"/>
      <c r="N403" s="82"/>
      <c r="O403" s="78"/>
      <c r="P403" s="79"/>
      <c r="Q403" s="79"/>
      <c r="R403" s="79"/>
      <c r="S403" s="79"/>
      <c r="T403" s="80"/>
      <c r="V403" s="81"/>
    </row>
    <row r="404" spans="2:22" x14ac:dyDescent="0.25">
      <c r="B404" s="76"/>
      <c r="C404" s="76"/>
      <c r="D404" s="12"/>
      <c r="E404" s="12"/>
      <c r="F404" s="12"/>
      <c r="G404" s="13"/>
      <c r="H404" s="13"/>
      <c r="I404" s="13"/>
      <c r="J404" s="13"/>
      <c r="K404" s="27"/>
      <c r="L404" s="12"/>
      <c r="M404" s="29"/>
      <c r="N404" s="82"/>
      <c r="O404" s="78"/>
      <c r="P404" s="79"/>
      <c r="Q404" s="79"/>
      <c r="R404" s="79"/>
      <c r="S404" s="79"/>
      <c r="T404" s="80"/>
      <c r="V404" s="81"/>
    </row>
    <row r="405" spans="2:22" x14ac:dyDescent="0.25">
      <c r="B405" s="76"/>
      <c r="C405" s="76"/>
      <c r="D405" s="12"/>
      <c r="E405" s="12"/>
      <c r="F405" s="12"/>
      <c r="G405" s="13"/>
      <c r="H405" s="13"/>
      <c r="I405" s="13"/>
      <c r="J405" s="13"/>
      <c r="K405" s="27"/>
      <c r="L405" s="12"/>
      <c r="M405" s="29"/>
      <c r="N405" s="82"/>
      <c r="O405" s="78"/>
      <c r="P405" s="79"/>
      <c r="Q405" s="79"/>
      <c r="R405" s="79"/>
      <c r="S405" s="79"/>
      <c r="T405" s="80"/>
      <c r="V405" s="81"/>
    </row>
    <row r="406" spans="2:22" x14ac:dyDescent="0.25">
      <c r="B406" s="76"/>
      <c r="C406" s="76"/>
      <c r="D406" s="12"/>
      <c r="E406" s="12"/>
      <c r="F406" s="12"/>
      <c r="G406" s="13"/>
      <c r="H406" s="13"/>
      <c r="I406" s="13"/>
      <c r="J406" s="13"/>
      <c r="K406" s="27"/>
      <c r="L406" s="12"/>
      <c r="M406" s="29"/>
      <c r="N406" s="82"/>
      <c r="O406" s="78"/>
      <c r="P406" s="79"/>
      <c r="Q406" s="79"/>
      <c r="R406" s="79"/>
      <c r="S406" s="79"/>
      <c r="T406" s="80"/>
      <c r="V406" s="81"/>
    </row>
    <row r="407" spans="2:22" x14ac:dyDescent="0.25">
      <c r="B407" s="76"/>
      <c r="C407" s="76"/>
      <c r="D407" s="12"/>
      <c r="E407" s="12"/>
      <c r="F407" s="12"/>
      <c r="G407" s="13"/>
      <c r="H407" s="13"/>
      <c r="I407" s="13"/>
      <c r="J407" s="13"/>
      <c r="K407" s="27"/>
      <c r="L407" s="12"/>
      <c r="M407" s="29"/>
      <c r="N407" s="82"/>
      <c r="O407" s="78"/>
      <c r="P407" s="79"/>
      <c r="Q407" s="79"/>
      <c r="R407" s="79"/>
      <c r="S407" s="79"/>
      <c r="T407" s="80"/>
      <c r="V407" s="81"/>
    </row>
    <row r="408" spans="2:22" x14ac:dyDescent="0.25">
      <c r="B408" s="76"/>
      <c r="C408" s="76"/>
      <c r="D408" s="12"/>
      <c r="E408" s="12"/>
      <c r="F408" s="12"/>
      <c r="G408" s="13"/>
      <c r="H408" s="13"/>
      <c r="I408" s="13"/>
      <c r="J408" s="13"/>
      <c r="K408" s="27"/>
      <c r="L408" s="12"/>
      <c r="M408" s="29"/>
      <c r="N408" s="82"/>
      <c r="O408" s="78"/>
      <c r="P408" s="79"/>
      <c r="Q408" s="79"/>
      <c r="R408" s="79"/>
      <c r="S408" s="79"/>
      <c r="T408" s="80"/>
      <c r="V408" s="81"/>
    </row>
    <row r="409" spans="2:22" x14ac:dyDescent="0.25">
      <c r="B409" s="76"/>
      <c r="C409" s="76"/>
      <c r="D409" s="12"/>
      <c r="E409" s="12"/>
      <c r="F409" s="12"/>
      <c r="G409" s="13"/>
      <c r="H409" s="13"/>
      <c r="I409" s="13"/>
      <c r="J409" s="13"/>
      <c r="K409" s="27"/>
      <c r="L409" s="12"/>
      <c r="M409" s="29"/>
      <c r="N409" s="82"/>
      <c r="O409" s="78"/>
      <c r="P409" s="79"/>
      <c r="Q409" s="79"/>
      <c r="R409" s="79"/>
      <c r="S409" s="79"/>
      <c r="T409" s="80"/>
      <c r="V409" s="81"/>
    </row>
    <row r="410" spans="2:22" x14ac:dyDescent="0.25">
      <c r="B410" s="76"/>
      <c r="C410" s="76"/>
      <c r="D410" s="12"/>
      <c r="E410" s="12"/>
      <c r="F410" s="12"/>
      <c r="G410" s="13"/>
      <c r="H410" s="13"/>
      <c r="I410" s="13"/>
      <c r="J410" s="13"/>
      <c r="K410" s="27"/>
      <c r="L410" s="12"/>
      <c r="M410" s="29"/>
      <c r="N410" s="82"/>
      <c r="O410" s="78"/>
      <c r="P410" s="79"/>
      <c r="Q410" s="79"/>
      <c r="R410" s="79"/>
      <c r="S410" s="79"/>
      <c r="T410" s="80"/>
      <c r="V410" s="81"/>
    </row>
    <row r="411" spans="2:22" x14ac:dyDescent="0.25">
      <c r="B411" s="76"/>
      <c r="C411" s="76"/>
      <c r="D411" s="12"/>
      <c r="E411" s="12"/>
      <c r="F411" s="12"/>
      <c r="G411" s="13"/>
      <c r="H411" s="13"/>
      <c r="I411" s="13"/>
      <c r="J411" s="13"/>
      <c r="K411" s="27"/>
      <c r="L411" s="12"/>
      <c r="M411" s="29"/>
      <c r="N411" s="82"/>
      <c r="O411" s="78"/>
      <c r="P411" s="79"/>
      <c r="Q411" s="79"/>
      <c r="R411" s="79"/>
      <c r="S411" s="79"/>
      <c r="T411" s="80"/>
      <c r="V411" s="81"/>
    </row>
    <row r="412" spans="2:22" x14ac:dyDescent="0.25">
      <c r="B412" s="76"/>
      <c r="C412" s="76"/>
      <c r="D412" s="12"/>
      <c r="E412" s="12"/>
      <c r="F412" s="12"/>
      <c r="G412" s="13"/>
      <c r="H412" s="13"/>
      <c r="I412" s="13"/>
      <c r="J412" s="13"/>
      <c r="K412" s="27"/>
      <c r="L412" s="12"/>
      <c r="M412" s="29"/>
      <c r="N412" s="82"/>
      <c r="O412" s="78"/>
      <c r="P412" s="79"/>
      <c r="Q412" s="79"/>
      <c r="R412" s="79"/>
      <c r="S412" s="79"/>
      <c r="T412" s="80"/>
      <c r="V412" s="81"/>
    </row>
    <row r="413" spans="2:22" x14ac:dyDescent="0.25">
      <c r="B413" s="706" t="s">
        <v>0</v>
      </c>
      <c r="C413" s="706"/>
      <c r="D413" s="706"/>
      <c r="E413" s="706"/>
      <c r="F413" s="706"/>
      <c r="G413" s="706"/>
      <c r="H413" s="706"/>
      <c r="I413" s="706"/>
      <c r="J413" s="706"/>
      <c r="K413" s="706"/>
      <c r="L413" s="706"/>
      <c r="M413" s="706"/>
      <c r="N413" s="706"/>
      <c r="O413" s="706"/>
      <c r="P413" s="706"/>
      <c r="Q413" s="706"/>
      <c r="R413" s="706"/>
      <c r="S413" s="706"/>
      <c r="T413" s="706"/>
      <c r="U413" s="706"/>
      <c r="V413" s="706"/>
    </row>
    <row r="414" spans="2:22" x14ac:dyDescent="0.25">
      <c r="B414" s="713" t="s">
        <v>1</v>
      </c>
      <c r="C414" s="713"/>
      <c r="D414" s="713"/>
      <c r="E414" s="713"/>
      <c r="F414" s="713"/>
      <c r="G414" s="713"/>
      <c r="H414" s="713"/>
      <c r="I414" s="713"/>
      <c r="J414" s="713"/>
      <c r="K414" s="713"/>
      <c r="L414" s="713"/>
      <c r="M414" s="713"/>
      <c r="N414" s="713"/>
      <c r="O414" s="713"/>
      <c r="P414" s="713"/>
      <c r="Q414" s="713"/>
      <c r="R414" s="713"/>
      <c r="S414" s="713"/>
      <c r="T414" s="713"/>
      <c r="U414" s="713"/>
      <c r="V414" s="713"/>
    </row>
    <row r="415" spans="2:22" x14ac:dyDescent="0.25">
      <c r="B415" s="713" t="s">
        <v>2</v>
      </c>
      <c r="C415" s="713"/>
      <c r="D415" s="713"/>
      <c r="E415" s="713"/>
      <c r="F415" s="713"/>
      <c r="G415" s="713"/>
      <c r="H415" s="713"/>
      <c r="I415" s="713"/>
      <c r="J415" s="713"/>
      <c r="K415" s="713"/>
      <c r="L415" s="713"/>
      <c r="M415" s="713"/>
      <c r="N415" s="713"/>
      <c r="O415" s="713"/>
      <c r="P415" s="713"/>
      <c r="Q415" s="713"/>
      <c r="R415" s="713"/>
      <c r="S415" s="713"/>
      <c r="T415" s="713"/>
      <c r="U415" s="713"/>
      <c r="V415" s="713"/>
    </row>
    <row r="416" spans="2:22" x14ac:dyDescent="0.25">
      <c r="B416" s="713" t="s">
        <v>3</v>
      </c>
      <c r="C416" s="713"/>
      <c r="D416" s="713"/>
      <c r="E416" s="713"/>
      <c r="F416" s="713"/>
      <c r="G416" s="713"/>
      <c r="H416" s="713"/>
      <c r="I416" s="713"/>
      <c r="J416" s="713"/>
      <c r="K416" s="713"/>
      <c r="L416" s="713"/>
      <c r="M416" s="713"/>
      <c r="N416" s="713"/>
      <c r="O416" s="713"/>
      <c r="P416" s="713"/>
      <c r="Q416" s="713"/>
      <c r="R416" s="713"/>
      <c r="S416" s="713"/>
      <c r="T416" s="713"/>
      <c r="U416" s="713"/>
      <c r="V416" s="713"/>
    </row>
    <row r="417" spans="2:22" x14ac:dyDescent="0.25">
      <c r="B417" s="713" t="s">
        <v>494</v>
      </c>
      <c r="C417" s="713"/>
      <c r="D417" s="713"/>
      <c r="E417" s="713"/>
      <c r="F417" s="713"/>
      <c r="G417" s="713"/>
      <c r="H417" s="713"/>
      <c r="I417" s="713"/>
      <c r="J417" s="713"/>
      <c r="K417" s="713"/>
      <c r="L417" s="713"/>
      <c r="M417" s="713"/>
      <c r="N417" s="713"/>
      <c r="O417" s="713"/>
      <c r="P417" s="713"/>
      <c r="Q417" s="713"/>
      <c r="R417" s="713"/>
      <c r="S417" s="713"/>
      <c r="T417" s="713"/>
      <c r="U417" s="713"/>
      <c r="V417" s="713"/>
    </row>
    <row r="418" spans="2:22" x14ac:dyDescent="0.25">
      <c r="B418" s="714" t="s">
        <v>4</v>
      </c>
      <c r="C418" s="714"/>
      <c r="D418" s="714"/>
      <c r="E418" s="714"/>
      <c r="F418" s="714"/>
      <c r="G418" s="714"/>
      <c r="H418" s="714"/>
      <c r="I418" s="714"/>
      <c r="J418" s="714"/>
      <c r="K418" s="714"/>
      <c r="L418" s="714"/>
      <c r="M418" s="714"/>
      <c r="N418" s="714"/>
      <c r="O418" s="714"/>
      <c r="P418" s="714"/>
      <c r="Q418" s="714"/>
      <c r="R418" s="714"/>
      <c r="S418" s="714"/>
      <c r="T418" s="714"/>
      <c r="U418" s="714"/>
      <c r="V418" s="714"/>
    </row>
    <row r="419" spans="2:22" x14ac:dyDescent="0.25">
      <c r="B419" s="706" t="s">
        <v>80</v>
      </c>
      <c r="C419" s="706"/>
      <c r="D419" s="706"/>
      <c r="E419" s="706"/>
      <c r="F419" s="706"/>
      <c r="G419" s="706"/>
      <c r="H419" s="706"/>
      <c r="I419" s="706"/>
      <c r="J419" s="706"/>
      <c r="K419" s="706"/>
      <c r="L419" s="706"/>
      <c r="M419" s="706"/>
      <c r="N419" s="706"/>
      <c r="O419" s="706"/>
      <c r="P419" s="706"/>
      <c r="Q419" s="706"/>
      <c r="R419" s="706"/>
      <c r="S419" s="706"/>
      <c r="T419" s="706"/>
      <c r="U419" s="706"/>
      <c r="V419" s="706"/>
    </row>
    <row r="420" spans="2:22" ht="18.75" thickBot="1" x14ac:dyDescent="0.3">
      <c r="B420" s="2"/>
      <c r="C420" s="2"/>
      <c r="D420" s="3"/>
      <c r="E420" s="3"/>
      <c r="F420" s="3"/>
      <c r="G420" s="3"/>
      <c r="H420" s="3"/>
      <c r="I420" s="3"/>
      <c r="J420" s="3"/>
      <c r="K420" s="3"/>
      <c r="L420" s="4"/>
      <c r="M420" s="3"/>
      <c r="N420" s="3"/>
      <c r="O420" s="3"/>
      <c r="P420" s="3"/>
      <c r="Q420" s="3"/>
      <c r="R420" s="3"/>
      <c r="S420" s="3"/>
      <c r="T420" s="2"/>
      <c r="U420" s="2"/>
      <c r="V420" s="2"/>
    </row>
    <row r="421" spans="2:22" ht="15.75" thickTop="1" x14ac:dyDescent="0.25">
      <c r="B421" s="698" t="s">
        <v>6</v>
      </c>
      <c r="C421" s="700" t="s">
        <v>7</v>
      </c>
      <c r="D421" s="702" t="s">
        <v>8</v>
      </c>
      <c r="E421" s="702" t="s">
        <v>177</v>
      </c>
      <c r="F421" s="702" t="s">
        <v>178</v>
      </c>
      <c r="G421" s="702" t="s">
        <v>9</v>
      </c>
      <c r="H421" s="702" t="s">
        <v>10</v>
      </c>
      <c r="I421" s="312"/>
      <c r="J421" s="702" t="s">
        <v>179</v>
      </c>
      <c r="K421" s="702" t="s">
        <v>11</v>
      </c>
      <c r="L421" s="700" t="s">
        <v>12</v>
      </c>
      <c r="M421" s="704" t="s">
        <v>13</v>
      </c>
      <c r="N421" s="704" t="s">
        <v>14</v>
      </c>
      <c r="O421" s="704" t="s">
        <v>15</v>
      </c>
      <c r="P421" s="715" t="s">
        <v>16</v>
      </c>
      <c r="Q421" s="716"/>
      <c r="R421" s="716"/>
      <c r="S421" s="717"/>
      <c r="T421" s="721" t="s">
        <v>17</v>
      </c>
      <c r="U421" s="722"/>
      <c r="V421" s="708" t="s">
        <v>18</v>
      </c>
    </row>
    <row r="422" spans="2:22" x14ac:dyDescent="0.25">
      <c r="B422" s="699"/>
      <c r="C422" s="701"/>
      <c r="D422" s="703"/>
      <c r="E422" s="765"/>
      <c r="F422" s="765"/>
      <c r="G422" s="703"/>
      <c r="H422" s="703"/>
      <c r="I422" s="313"/>
      <c r="J422" s="765"/>
      <c r="K422" s="703"/>
      <c r="L422" s="701"/>
      <c r="M422" s="705"/>
      <c r="N422" s="705"/>
      <c r="O422" s="705"/>
      <c r="P422" s="718"/>
      <c r="Q422" s="719"/>
      <c r="R422" s="719"/>
      <c r="S422" s="720"/>
      <c r="T422" s="723"/>
      <c r="U422" s="724"/>
      <c r="V422" s="709"/>
    </row>
    <row r="423" spans="2:22" ht="48" x14ac:dyDescent="0.25">
      <c r="B423" s="699"/>
      <c r="C423" s="701"/>
      <c r="D423" s="703"/>
      <c r="E423" s="765"/>
      <c r="F423" s="765"/>
      <c r="G423" s="703"/>
      <c r="H423" s="703"/>
      <c r="I423" s="313" t="s">
        <v>180</v>
      </c>
      <c r="J423" s="765"/>
      <c r="K423" s="703"/>
      <c r="L423" s="701"/>
      <c r="M423" s="705"/>
      <c r="N423" s="705"/>
      <c r="O423" s="705"/>
      <c r="P423" s="738" t="s">
        <v>19</v>
      </c>
      <c r="Q423" s="738" t="s">
        <v>20</v>
      </c>
      <c r="R423" s="738" t="s">
        <v>21</v>
      </c>
      <c r="S423" s="738" t="s">
        <v>22</v>
      </c>
      <c r="T423" s="740" t="s">
        <v>23</v>
      </c>
      <c r="U423" s="740" t="s">
        <v>24</v>
      </c>
      <c r="V423" s="709"/>
    </row>
    <row r="424" spans="2:22" ht="15.75" thickBot="1" x14ac:dyDescent="0.3">
      <c r="B424" s="727"/>
      <c r="C424" s="725"/>
      <c r="D424" s="707"/>
      <c r="E424" s="766"/>
      <c r="F424" s="766"/>
      <c r="G424" s="707"/>
      <c r="H424" s="707"/>
      <c r="I424" s="314"/>
      <c r="J424" s="766"/>
      <c r="K424" s="707"/>
      <c r="L424" s="725"/>
      <c r="M424" s="696"/>
      <c r="N424" s="696"/>
      <c r="O424" s="696"/>
      <c r="P424" s="739"/>
      <c r="Q424" s="739"/>
      <c r="R424" s="739"/>
      <c r="S424" s="739"/>
      <c r="T424" s="741"/>
      <c r="U424" s="741"/>
      <c r="V424" s="710"/>
    </row>
    <row r="425" spans="2:22" ht="144.75" thickBot="1" x14ac:dyDescent="0.3">
      <c r="B425" s="55">
        <v>1</v>
      </c>
      <c r="C425" s="56">
        <v>26101</v>
      </c>
      <c r="D425" s="174" t="s">
        <v>380</v>
      </c>
      <c r="E425" s="318" t="s">
        <v>489</v>
      </c>
      <c r="F425" s="319" t="s">
        <v>182</v>
      </c>
      <c r="G425" s="5">
        <v>9</v>
      </c>
      <c r="H425" s="164" t="s">
        <v>181</v>
      </c>
      <c r="I425" s="5">
        <v>287</v>
      </c>
      <c r="J425" s="438" t="s">
        <v>530</v>
      </c>
      <c r="K425" s="584">
        <v>45455</v>
      </c>
      <c r="L425" s="174" t="s">
        <v>81</v>
      </c>
      <c r="M425" s="149">
        <v>22</v>
      </c>
      <c r="N425" s="179">
        <v>80000</v>
      </c>
      <c r="O425" s="345" t="s">
        <v>183</v>
      </c>
      <c r="P425" s="58">
        <v>0.25</v>
      </c>
      <c r="Q425" s="58">
        <v>0.25</v>
      </c>
      <c r="R425" s="58">
        <v>0.25</v>
      </c>
      <c r="S425" s="58">
        <v>0.25</v>
      </c>
      <c r="T425" s="59" t="s">
        <v>514</v>
      </c>
      <c r="U425" s="60"/>
      <c r="V425" s="287" t="s">
        <v>531</v>
      </c>
    </row>
    <row r="426" spans="2:22" ht="15.75" thickTop="1" x14ac:dyDescent="0.25">
      <c r="L426" s="62"/>
    </row>
    <row r="427" spans="2:22" x14ac:dyDescent="0.25">
      <c r="L427" s="62"/>
      <c r="N427" s="61"/>
    </row>
    <row r="428" spans="2:22" x14ac:dyDescent="0.25">
      <c r="L428" s="62"/>
      <c r="N428" s="61">
        <f>SUM(N425:N427)</f>
        <v>80000</v>
      </c>
    </row>
    <row r="429" spans="2:22" x14ac:dyDescent="0.25">
      <c r="L429" s="62"/>
    </row>
    <row r="430" spans="2:22" x14ac:dyDescent="0.25">
      <c r="L430" s="62"/>
    </row>
    <row r="431" spans="2:22" x14ac:dyDescent="0.25">
      <c r="K431" s="61"/>
      <c r="L431" s="62"/>
    </row>
    <row r="432" spans="2:22" x14ac:dyDescent="0.25">
      <c r="L432" s="62"/>
    </row>
    <row r="433" spans="12:12" x14ac:dyDescent="0.25">
      <c r="L433" s="62"/>
    </row>
    <row r="434" spans="12:12" x14ac:dyDescent="0.25">
      <c r="L434" s="62"/>
    </row>
    <row r="435" spans="12:12" x14ac:dyDescent="0.25">
      <c r="L435" s="62"/>
    </row>
    <row r="436" spans="12:12" x14ac:dyDescent="0.25">
      <c r="L436" s="62"/>
    </row>
    <row r="437" spans="12:12" x14ac:dyDescent="0.25">
      <c r="L437" s="62"/>
    </row>
    <row r="438" spans="12:12" x14ac:dyDescent="0.25">
      <c r="L438" s="62"/>
    </row>
    <row r="439" spans="12:12" x14ac:dyDescent="0.25">
      <c r="L439" s="62"/>
    </row>
    <row r="440" spans="12:12" x14ac:dyDescent="0.25">
      <c r="L440" s="62"/>
    </row>
    <row r="441" spans="12:12" x14ac:dyDescent="0.25">
      <c r="L441" s="62"/>
    </row>
    <row r="442" spans="12:12" x14ac:dyDescent="0.25">
      <c r="L442" s="62"/>
    </row>
    <row r="443" spans="12:12" x14ac:dyDescent="0.25">
      <c r="L443" s="62"/>
    </row>
    <row r="444" spans="12:12" x14ac:dyDescent="0.25">
      <c r="L444" s="62"/>
    </row>
    <row r="445" spans="12:12" x14ac:dyDescent="0.25">
      <c r="L445" s="62"/>
    </row>
    <row r="446" spans="12:12" x14ac:dyDescent="0.25">
      <c r="L446" s="62"/>
    </row>
    <row r="447" spans="12:12" x14ac:dyDescent="0.25">
      <c r="L447" s="62"/>
    </row>
    <row r="448" spans="12:12" x14ac:dyDescent="0.25">
      <c r="L448" s="62"/>
    </row>
    <row r="449" spans="2:22" x14ac:dyDescent="0.25">
      <c r="L449" s="62"/>
    </row>
    <row r="450" spans="2:22" x14ac:dyDescent="0.25">
      <c r="L450" s="62"/>
    </row>
    <row r="451" spans="2:22" x14ac:dyDescent="0.25">
      <c r="L451" s="62"/>
    </row>
    <row r="452" spans="2:22" x14ac:dyDescent="0.25">
      <c r="L452" s="62"/>
    </row>
    <row r="453" spans="2:22" x14ac:dyDescent="0.25">
      <c r="B453" s="706" t="s">
        <v>0</v>
      </c>
      <c r="C453" s="706"/>
      <c r="D453" s="706"/>
      <c r="E453" s="706"/>
      <c r="F453" s="706"/>
      <c r="G453" s="706"/>
      <c r="H453" s="706"/>
      <c r="I453" s="706"/>
      <c r="J453" s="706"/>
      <c r="K453" s="706"/>
      <c r="L453" s="706"/>
      <c r="M453" s="706"/>
      <c r="N453" s="706"/>
      <c r="O453" s="706"/>
      <c r="P453" s="706"/>
      <c r="Q453" s="706"/>
      <c r="R453" s="706"/>
      <c r="S453" s="706"/>
      <c r="T453" s="706"/>
      <c r="U453" s="706"/>
      <c r="V453" s="706"/>
    </row>
    <row r="454" spans="2:22" x14ac:dyDescent="0.25">
      <c r="B454" s="713" t="s">
        <v>1</v>
      </c>
      <c r="C454" s="713"/>
      <c r="D454" s="713"/>
      <c r="E454" s="713"/>
      <c r="F454" s="713"/>
      <c r="G454" s="713"/>
      <c r="H454" s="713"/>
      <c r="I454" s="713"/>
      <c r="J454" s="713"/>
      <c r="K454" s="713"/>
      <c r="L454" s="713"/>
      <c r="M454" s="713"/>
      <c r="N454" s="713"/>
      <c r="O454" s="713"/>
      <c r="P454" s="713"/>
      <c r="Q454" s="713"/>
      <c r="R454" s="713"/>
      <c r="S454" s="713"/>
      <c r="T454" s="713"/>
      <c r="U454" s="713"/>
      <c r="V454" s="713"/>
    </row>
    <row r="455" spans="2:22" x14ac:dyDescent="0.25">
      <c r="B455" s="713" t="s">
        <v>2</v>
      </c>
      <c r="C455" s="713"/>
      <c r="D455" s="713"/>
      <c r="E455" s="713"/>
      <c r="F455" s="713"/>
      <c r="G455" s="713"/>
      <c r="H455" s="713"/>
      <c r="I455" s="713"/>
      <c r="J455" s="713"/>
      <c r="K455" s="713"/>
      <c r="L455" s="713"/>
      <c r="M455" s="713"/>
      <c r="N455" s="713"/>
      <c r="O455" s="713"/>
      <c r="P455" s="713"/>
      <c r="Q455" s="713"/>
      <c r="R455" s="713"/>
      <c r="S455" s="713"/>
      <c r="T455" s="713"/>
      <c r="U455" s="713"/>
      <c r="V455" s="713"/>
    </row>
    <row r="456" spans="2:22" x14ac:dyDescent="0.25">
      <c r="B456" s="713" t="s">
        <v>3</v>
      </c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  <c r="V456" s="713"/>
    </row>
    <row r="457" spans="2:22" x14ac:dyDescent="0.25">
      <c r="B457" s="713" t="s">
        <v>494</v>
      </c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  <c r="V457" s="713"/>
    </row>
    <row r="458" spans="2:22" x14ac:dyDescent="0.25">
      <c r="B458" s="714" t="s">
        <v>4</v>
      </c>
      <c r="C458" s="714"/>
      <c r="D458" s="714"/>
      <c r="E458" s="714"/>
      <c r="F458" s="714"/>
      <c r="G458" s="714"/>
      <c r="H458" s="714"/>
      <c r="I458" s="714"/>
      <c r="J458" s="714"/>
      <c r="K458" s="714"/>
      <c r="L458" s="714"/>
      <c r="M458" s="714"/>
      <c r="N458" s="714"/>
      <c r="O458" s="714"/>
      <c r="P458" s="714"/>
      <c r="Q458" s="714"/>
      <c r="R458" s="714"/>
      <c r="S458" s="714"/>
      <c r="T458" s="714"/>
      <c r="U458" s="714"/>
      <c r="V458" s="714"/>
    </row>
    <row r="459" spans="2:22" x14ac:dyDescent="0.25">
      <c r="B459" s="706" t="s">
        <v>173</v>
      </c>
      <c r="C459" s="706"/>
      <c r="D459" s="706"/>
      <c r="E459" s="706"/>
      <c r="F459" s="706"/>
      <c r="G459" s="706"/>
      <c r="H459" s="706"/>
      <c r="I459" s="706"/>
      <c r="J459" s="706"/>
      <c r="K459" s="706"/>
      <c r="L459" s="706"/>
      <c r="M459" s="706"/>
      <c r="N459" s="706"/>
      <c r="O459" s="706"/>
      <c r="P459" s="706"/>
      <c r="Q459" s="706"/>
      <c r="R459" s="706"/>
      <c r="S459" s="706"/>
      <c r="T459" s="706"/>
      <c r="U459" s="706"/>
      <c r="V459" s="706"/>
    </row>
    <row r="460" spans="2:22" ht="18.75" thickBot="1" x14ac:dyDescent="0.3">
      <c r="B460" s="2"/>
      <c r="C460" s="2"/>
      <c r="D460" s="3"/>
      <c r="E460" s="3"/>
      <c r="F460" s="3"/>
      <c r="G460" s="3"/>
      <c r="H460" s="3"/>
      <c r="I460" s="3"/>
      <c r="J460" s="3"/>
      <c r="K460" s="3"/>
      <c r="L460" s="4"/>
      <c r="M460" s="3"/>
      <c r="N460" s="3"/>
      <c r="O460" s="3"/>
      <c r="P460" s="3"/>
      <c r="Q460" s="3"/>
      <c r="R460" s="3"/>
      <c r="S460" s="3"/>
      <c r="T460" s="2"/>
      <c r="U460" s="2"/>
      <c r="V460" s="2"/>
    </row>
    <row r="461" spans="2:22" ht="15.75" thickTop="1" x14ac:dyDescent="0.25">
      <c r="B461" s="698" t="s">
        <v>6</v>
      </c>
      <c r="C461" s="700" t="s">
        <v>7</v>
      </c>
      <c r="D461" s="702" t="s">
        <v>8</v>
      </c>
      <c r="E461" s="702" t="s">
        <v>177</v>
      </c>
      <c r="F461" s="702" t="s">
        <v>178</v>
      </c>
      <c r="G461" s="702" t="s">
        <v>9</v>
      </c>
      <c r="H461" s="702" t="s">
        <v>10</v>
      </c>
      <c r="I461" s="312"/>
      <c r="J461" s="702" t="s">
        <v>179</v>
      </c>
      <c r="K461" s="702" t="s">
        <v>11</v>
      </c>
      <c r="L461" s="700" t="s">
        <v>12</v>
      </c>
      <c r="M461" s="704" t="s">
        <v>13</v>
      </c>
      <c r="N461" s="704" t="s">
        <v>14</v>
      </c>
      <c r="O461" s="704" t="s">
        <v>15</v>
      </c>
      <c r="P461" s="715" t="s">
        <v>16</v>
      </c>
      <c r="Q461" s="716"/>
      <c r="R461" s="716"/>
      <c r="S461" s="717"/>
      <c r="T461" s="721" t="s">
        <v>17</v>
      </c>
      <c r="U461" s="722"/>
      <c r="V461" s="708" t="s">
        <v>18</v>
      </c>
    </row>
    <row r="462" spans="2:22" x14ac:dyDescent="0.25">
      <c r="B462" s="699"/>
      <c r="C462" s="701"/>
      <c r="D462" s="703"/>
      <c r="E462" s="765"/>
      <c r="F462" s="765"/>
      <c r="G462" s="703"/>
      <c r="H462" s="703"/>
      <c r="I462" s="313"/>
      <c r="J462" s="765"/>
      <c r="K462" s="703"/>
      <c r="L462" s="701"/>
      <c r="M462" s="705"/>
      <c r="N462" s="705"/>
      <c r="O462" s="705"/>
      <c r="P462" s="718"/>
      <c r="Q462" s="719"/>
      <c r="R462" s="719"/>
      <c r="S462" s="720"/>
      <c r="T462" s="723"/>
      <c r="U462" s="724"/>
      <c r="V462" s="709"/>
    </row>
    <row r="463" spans="2:22" ht="48" x14ac:dyDescent="0.25">
      <c r="B463" s="699"/>
      <c r="C463" s="701"/>
      <c r="D463" s="703"/>
      <c r="E463" s="765"/>
      <c r="F463" s="765"/>
      <c r="G463" s="703"/>
      <c r="H463" s="703"/>
      <c r="I463" s="313" t="s">
        <v>180</v>
      </c>
      <c r="J463" s="765"/>
      <c r="K463" s="703"/>
      <c r="L463" s="701"/>
      <c r="M463" s="705"/>
      <c r="N463" s="705"/>
      <c r="O463" s="705"/>
      <c r="P463" s="738" t="s">
        <v>19</v>
      </c>
      <c r="Q463" s="738" t="s">
        <v>20</v>
      </c>
      <c r="R463" s="738" t="s">
        <v>21</v>
      </c>
      <c r="S463" s="738" t="s">
        <v>22</v>
      </c>
      <c r="T463" s="740" t="s">
        <v>23</v>
      </c>
      <c r="U463" s="740" t="s">
        <v>24</v>
      </c>
      <c r="V463" s="709"/>
    </row>
    <row r="464" spans="2:22" ht="15.75" thickBot="1" x14ac:dyDescent="0.3">
      <c r="B464" s="727"/>
      <c r="C464" s="725"/>
      <c r="D464" s="707"/>
      <c r="E464" s="766"/>
      <c r="F464" s="766"/>
      <c r="G464" s="707"/>
      <c r="H464" s="707"/>
      <c r="I464" s="314"/>
      <c r="J464" s="766"/>
      <c r="K464" s="707"/>
      <c r="L464" s="725"/>
      <c r="M464" s="696"/>
      <c r="N464" s="696"/>
      <c r="O464" s="696"/>
      <c r="P464" s="739"/>
      <c r="Q464" s="739"/>
      <c r="R464" s="739"/>
      <c r="S464" s="739"/>
      <c r="T464" s="741"/>
      <c r="U464" s="741"/>
      <c r="V464" s="710"/>
    </row>
    <row r="465" spans="2:22" ht="144.75" thickBot="1" x14ac:dyDescent="0.3">
      <c r="B465" s="285">
        <v>1</v>
      </c>
      <c r="C465" s="286">
        <v>27101</v>
      </c>
      <c r="D465" s="164" t="s">
        <v>381</v>
      </c>
      <c r="E465" s="318" t="s">
        <v>489</v>
      </c>
      <c r="F465" s="319" t="s">
        <v>182</v>
      </c>
      <c r="G465" s="5">
        <v>9</v>
      </c>
      <c r="H465" s="164" t="s">
        <v>181</v>
      </c>
      <c r="I465" s="5">
        <v>287</v>
      </c>
      <c r="J465" s="438" t="s">
        <v>530</v>
      </c>
      <c r="K465" s="71">
        <v>50</v>
      </c>
      <c r="L465" s="164" t="s">
        <v>75</v>
      </c>
      <c r="M465" s="72">
        <f>N465/K465</f>
        <v>200</v>
      </c>
      <c r="N465" s="72">
        <v>10000</v>
      </c>
      <c r="O465" s="344" t="s">
        <v>183</v>
      </c>
      <c r="P465" s="74">
        <v>0</v>
      </c>
      <c r="Q465" s="74">
        <v>1</v>
      </c>
      <c r="R465" s="74">
        <v>0</v>
      </c>
      <c r="S465" s="74">
        <v>0</v>
      </c>
      <c r="T465" s="75" t="s">
        <v>514</v>
      </c>
      <c r="U465" s="110"/>
      <c r="V465" s="287" t="s">
        <v>531</v>
      </c>
    </row>
    <row r="466" spans="2:22" ht="15.75" thickTop="1" x14ac:dyDescent="0.25">
      <c r="L466" s="62"/>
    </row>
    <row r="467" spans="2:22" x14ac:dyDescent="0.25">
      <c r="L467" s="62"/>
    </row>
    <row r="468" spans="2:22" x14ac:dyDescent="0.25">
      <c r="L468" s="62"/>
    </row>
    <row r="469" spans="2:22" x14ac:dyDescent="0.25">
      <c r="L469" s="62"/>
      <c r="N469" s="61">
        <f>SUM(N465:N468)</f>
        <v>10000</v>
      </c>
    </row>
    <row r="470" spans="2:22" x14ac:dyDescent="0.25">
      <c r="L470" s="62"/>
    </row>
    <row r="471" spans="2:22" x14ac:dyDescent="0.25">
      <c r="L471" s="62"/>
    </row>
    <row r="472" spans="2:22" x14ac:dyDescent="0.25">
      <c r="L472" s="62"/>
    </row>
    <row r="473" spans="2:22" x14ac:dyDescent="0.25">
      <c r="L473" s="62"/>
    </row>
    <row r="474" spans="2:22" x14ac:dyDescent="0.25">
      <c r="L474" s="62"/>
    </row>
    <row r="475" spans="2:22" x14ac:dyDescent="0.25">
      <c r="L475" s="62"/>
    </row>
    <row r="476" spans="2:22" x14ac:dyDescent="0.25">
      <c r="L476" s="62"/>
    </row>
    <row r="477" spans="2:22" x14ac:dyDescent="0.25">
      <c r="L477" s="62"/>
    </row>
    <row r="478" spans="2:22" x14ac:dyDescent="0.25">
      <c r="L478" s="62"/>
    </row>
    <row r="479" spans="2:22" x14ac:dyDescent="0.25">
      <c r="L479" s="62"/>
    </row>
    <row r="480" spans="2:22" x14ac:dyDescent="0.25">
      <c r="L480" s="62"/>
    </row>
    <row r="481" spans="2:22" x14ac:dyDescent="0.25">
      <c r="L481" s="62"/>
    </row>
    <row r="482" spans="2:22" x14ac:dyDescent="0.25">
      <c r="L482" s="62"/>
    </row>
    <row r="483" spans="2:22" x14ac:dyDescent="0.25">
      <c r="L483" s="62"/>
    </row>
    <row r="484" spans="2:22" x14ac:dyDescent="0.25">
      <c r="L484" s="62"/>
    </row>
    <row r="485" spans="2:22" x14ac:dyDescent="0.25">
      <c r="L485" s="62"/>
    </row>
    <row r="486" spans="2:22" x14ac:dyDescent="0.25">
      <c r="L486" s="62"/>
    </row>
    <row r="487" spans="2:22" x14ac:dyDescent="0.25">
      <c r="L487" s="62"/>
    </row>
    <row r="488" spans="2:22" x14ac:dyDescent="0.25">
      <c r="L488" s="62"/>
    </row>
    <row r="489" spans="2:22" x14ac:dyDescent="0.25">
      <c r="L489" s="62"/>
    </row>
    <row r="490" spans="2:22" x14ac:dyDescent="0.25">
      <c r="L490" s="62"/>
      <c r="M490" s="126"/>
    </row>
    <row r="491" spans="2:22" x14ac:dyDescent="0.25">
      <c r="L491" s="62"/>
    </row>
    <row r="492" spans="2:22" x14ac:dyDescent="0.25">
      <c r="L492" s="62"/>
    </row>
    <row r="493" spans="2:22" x14ac:dyDescent="0.25">
      <c r="L493" s="62"/>
    </row>
    <row r="494" spans="2:22" x14ac:dyDescent="0.25">
      <c r="B494" s="706" t="s">
        <v>0</v>
      </c>
      <c r="C494" s="706"/>
      <c r="D494" s="706"/>
      <c r="E494" s="706"/>
      <c r="F494" s="706"/>
      <c r="G494" s="706"/>
      <c r="H494" s="706"/>
      <c r="I494" s="706"/>
      <c r="J494" s="706"/>
      <c r="K494" s="706"/>
      <c r="L494" s="706"/>
      <c r="M494" s="706"/>
      <c r="N494" s="706"/>
      <c r="O494" s="706"/>
      <c r="P494" s="706"/>
      <c r="Q494" s="706"/>
      <c r="R494" s="706"/>
      <c r="S494" s="706"/>
      <c r="T494" s="706"/>
      <c r="U494" s="706"/>
      <c r="V494" s="706"/>
    </row>
    <row r="495" spans="2:22" x14ac:dyDescent="0.25">
      <c r="B495" s="713" t="s">
        <v>1</v>
      </c>
      <c r="C495" s="713"/>
      <c r="D495" s="713"/>
      <c r="E495" s="713"/>
      <c r="F495" s="713"/>
      <c r="G495" s="713"/>
      <c r="H495" s="713"/>
      <c r="I495" s="713"/>
      <c r="J495" s="713"/>
      <c r="K495" s="713"/>
      <c r="L495" s="713"/>
      <c r="M495" s="713"/>
      <c r="N495" s="713"/>
      <c r="O495" s="713"/>
      <c r="P495" s="713"/>
      <c r="Q495" s="713"/>
      <c r="R495" s="713"/>
      <c r="S495" s="713"/>
      <c r="T495" s="713"/>
      <c r="U495" s="713"/>
      <c r="V495" s="713"/>
    </row>
    <row r="496" spans="2:22" x14ac:dyDescent="0.25">
      <c r="B496" s="713" t="s">
        <v>2</v>
      </c>
      <c r="C496" s="713"/>
      <c r="D496" s="713"/>
      <c r="E496" s="713"/>
      <c r="F496" s="713"/>
      <c r="G496" s="713"/>
      <c r="H496" s="713"/>
      <c r="I496" s="713"/>
      <c r="J496" s="713"/>
      <c r="K496" s="713"/>
      <c r="L496" s="713"/>
      <c r="M496" s="713"/>
      <c r="N496" s="713"/>
      <c r="O496" s="713"/>
      <c r="P496" s="713"/>
      <c r="Q496" s="713"/>
      <c r="R496" s="713"/>
      <c r="S496" s="713"/>
      <c r="T496" s="713"/>
      <c r="U496" s="713"/>
      <c r="V496" s="713"/>
    </row>
    <row r="497" spans="2:22" x14ac:dyDescent="0.25">
      <c r="B497" s="713" t="s">
        <v>3</v>
      </c>
      <c r="C497" s="713"/>
      <c r="D497" s="713"/>
      <c r="E497" s="713"/>
      <c r="F497" s="713"/>
      <c r="G497" s="713"/>
      <c r="H497" s="713"/>
      <c r="I497" s="713"/>
      <c r="J497" s="713"/>
      <c r="K497" s="713"/>
      <c r="L497" s="713"/>
      <c r="M497" s="713"/>
      <c r="N497" s="713"/>
      <c r="O497" s="713"/>
      <c r="P497" s="713"/>
      <c r="Q497" s="713"/>
      <c r="R497" s="713"/>
      <c r="S497" s="713"/>
      <c r="T497" s="713"/>
      <c r="U497" s="713"/>
      <c r="V497" s="713"/>
    </row>
    <row r="498" spans="2:22" x14ac:dyDescent="0.25">
      <c r="B498" s="713" t="s">
        <v>494</v>
      </c>
      <c r="C498" s="713"/>
      <c r="D498" s="713"/>
      <c r="E498" s="713"/>
      <c r="F498" s="713"/>
      <c r="G498" s="713"/>
      <c r="H498" s="713"/>
      <c r="I498" s="713"/>
      <c r="J498" s="713"/>
      <c r="K498" s="713"/>
      <c r="L498" s="713"/>
      <c r="M498" s="713"/>
      <c r="N498" s="713"/>
      <c r="O498" s="713"/>
      <c r="P498" s="713"/>
      <c r="Q498" s="713"/>
      <c r="R498" s="713"/>
      <c r="S498" s="713"/>
      <c r="T498" s="713"/>
      <c r="U498" s="713"/>
      <c r="V498" s="713"/>
    </row>
    <row r="499" spans="2:22" x14ac:dyDescent="0.25">
      <c r="B499" s="726" t="s">
        <v>4</v>
      </c>
      <c r="C499" s="726"/>
      <c r="D499" s="726"/>
      <c r="E499" s="726"/>
      <c r="F499" s="726"/>
      <c r="G499" s="726"/>
      <c r="H499" s="726"/>
      <c r="I499" s="726"/>
      <c r="J499" s="726"/>
      <c r="K499" s="726"/>
      <c r="L499" s="726"/>
      <c r="M499" s="726"/>
      <c r="N499" s="726"/>
      <c r="O499" s="726"/>
      <c r="P499" s="726"/>
      <c r="Q499" s="726"/>
      <c r="R499" s="726"/>
      <c r="S499" s="726"/>
      <c r="T499" s="726"/>
      <c r="U499" s="726"/>
      <c r="V499" s="726"/>
    </row>
    <row r="500" spans="2:22" x14ac:dyDescent="0.25">
      <c r="B500" s="697" t="s">
        <v>185</v>
      </c>
      <c r="C500" s="697"/>
      <c r="D500" s="697"/>
      <c r="E500" s="697"/>
      <c r="F500" s="697"/>
      <c r="G500" s="697"/>
      <c r="H500" s="697"/>
      <c r="I500" s="697"/>
      <c r="J500" s="697"/>
      <c r="K500" s="697"/>
      <c r="L500" s="697"/>
      <c r="M500" s="697"/>
      <c r="N500" s="697"/>
      <c r="O500" s="697"/>
      <c r="P500" s="697"/>
      <c r="Q500" s="697"/>
      <c r="R500" s="697"/>
      <c r="S500" s="697"/>
      <c r="T500" s="697"/>
      <c r="U500" s="697"/>
      <c r="V500" s="697"/>
    </row>
    <row r="501" spans="2:22" ht="18.75" thickBot="1" x14ac:dyDescent="0.3">
      <c r="B501" s="2"/>
      <c r="C501" s="2"/>
      <c r="D501" s="3"/>
      <c r="E501" s="3"/>
      <c r="F501" s="3"/>
      <c r="G501" s="3"/>
      <c r="H501" s="3"/>
      <c r="I501" s="3"/>
      <c r="J501" s="3"/>
      <c r="K501" s="3"/>
      <c r="L501" s="4"/>
      <c r="M501" s="3"/>
      <c r="N501" s="3"/>
      <c r="O501" s="3"/>
      <c r="P501" s="3"/>
      <c r="Q501" s="3"/>
      <c r="R501" s="3"/>
      <c r="S501" s="3"/>
      <c r="T501" s="2"/>
      <c r="U501" s="2"/>
      <c r="V501" s="2"/>
    </row>
    <row r="502" spans="2:22" ht="15.75" thickTop="1" x14ac:dyDescent="0.25">
      <c r="B502" s="698" t="s">
        <v>6</v>
      </c>
      <c r="C502" s="700" t="s">
        <v>7</v>
      </c>
      <c r="D502" s="702" t="s">
        <v>8</v>
      </c>
      <c r="E502" s="702" t="s">
        <v>177</v>
      </c>
      <c r="F502" s="702" t="s">
        <v>178</v>
      </c>
      <c r="G502" s="702" t="s">
        <v>9</v>
      </c>
      <c r="H502" s="702" t="s">
        <v>10</v>
      </c>
      <c r="I502" s="312"/>
      <c r="J502" s="702" t="s">
        <v>179</v>
      </c>
      <c r="K502" s="702" t="s">
        <v>11</v>
      </c>
      <c r="L502" s="700" t="s">
        <v>12</v>
      </c>
      <c r="M502" s="704" t="s">
        <v>13</v>
      </c>
      <c r="N502" s="704" t="s">
        <v>14</v>
      </c>
      <c r="O502" s="704" t="s">
        <v>15</v>
      </c>
      <c r="P502" s="715" t="s">
        <v>16</v>
      </c>
      <c r="Q502" s="716"/>
      <c r="R502" s="716"/>
      <c r="S502" s="717"/>
      <c r="T502" s="721" t="s">
        <v>17</v>
      </c>
      <c r="U502" s="722"/>
      <c r="V502" s="708" t="s">
        <v>18</v>
      </c>
    </row>
    <row r="503" spans="2:22" x14ac:dyDescent="0.25">
      <c r="B503" s="699"/>
      <c r="C503" s="701"/>
      <c r="D503" s="703"/>
      <c r="E503" s="765"/>
      <c r="F503" s="765"/>
      <c r="G503" s="703"/>
      <c r="H503" s="703"/>
      <c r="I503" s="313"/>
      <c r="J503" s="765"/>
      <c r="K503" s="703"/>
      <c r="L503" s="701"/>
      <c r="M503" s="705"/>
      <c r="N503" s="705"/>
      <c r="O503" s="705"/>
      <c r="P503" s="718"/>
      <c r="Q503" s="719"/>
      <c r="R503" s="719"/>
      <c r="S503" s="720"/>
      <c r="T503" s="723"/>
      <c r="U503" s="724"/>
      <c r="V503" s="709"/>
    </row>
    <row r="504" spans="2:22" ht="48" x14ac:dyDescent="0.25">
      <c r="B504" s="699"/>
      <c r="C504" s="701"/>
      <c r="D504" s="703"/>
      <c r="E504" s="765"/>
      <c r="F504" s="765"/>
      <c r="G504" s="703"/>
      <c r="H504" s="703"/>
      <c r="I504" s="313" t="s">
        <v>180</v>
      </c>
      <c r="J504" s="765"/>
      <c r="K504" s="703"/>
      <c r="L504" s="701"/>
      <c r="M504" s="705"/>
      <c r="N504" s="705"/>
      <c r="O504" s="705"/>
      <c r="P504" s="738" t="s">
        <v>19</v>
      </c>
      <c r="Q504" s="738" t="s">
        <v>20</v>
      </c>
      <c r="R504" s="738" t="s">
        <v>21</v>
      </c>
      <c r="S504" s="738" t="s">
        <v>22</v>
      </c>
      <c r="T504" s="740" t="s">
        <v>23</v>
      </c>
      <c r="U504" s="740" t="s">
        <v>24</v>
      </c>
      <c r="V504" s="709"/>
    </row>
    <row r="505" spans="2:22" ht="15.75" thickBot="1" x14ac:dyDescent="0.3">
      <c r="B505" s="727"/>
      <c r="C505" s="725"/>
      <c r="D505" s="707"/>
      <c r="E505" s="766"/>
      <c r="F505" s="766"/>
      <c r="G505" s="707"/>
      <c r="H505" s="707"/>
      <c r="I505" s="314"/>
      <c r="J505" s="766"/>
      <c r="K505" s="707"/>
      <c r="L505" s="725"/>
      <c r="M505" s="696"/>
      <c r="N505" s="696"/>
      <c r="O505" s="696"/>
      <c r="P505" s="739"/>
      <c r="Q505" s="739"/>
      <c r="R505" s="739"/>
      <c r="S505" s="739"/>
      <c r="T505" s="741"/>
      <c r="U505" s="741"/>
      <c r="V505" s="710"/>
    </row>
    <row r="506" spans="2:22" ht="132" customHeight="1" x14ac:dyDescent="0.25">
      <c r="B506" s="211">
        <v>1</v>
      </c>
      <c r="C506" s="212">
        <v>27201</v>
      </c>
      <c r="D506" s="479" t="s">
        <v>501</v>
      </c>
      <c r="E506" s="318" t="s">
        <v>489</v>
      </c>
      <c r="F506" s="319" t="s">
        <v>182</v>
      </c>
      <c r="G506" s="5">
        <v>9</v>
      </c>
      <c r="H506" s="5" t="s">
        <v>181</v>
      </c>
      <c r="I506" s="5">
        <v>287</v>
      </c>
      <c r="J506" s="790" t="s">
        <v>530</v>
      </c>
      <c r="K506" s="109">
        <v>150</v>
      </c>
      <c r="L506" s="166" t="s">
        <v>39</v>
      </c>
      <c r="M506" s="279">
        <v>55</v>
      </c>
      <c r="N506" s="394">
        <f t="shared" ref="N506:N515" si="6">M506*K506</f>
        <v>8250</v>
      </c>
      <c r="O506" s="821" t="s">
        <v>183</v>
      </c>
      <c r="P506" s="42">
        <v>0</v>
      </c>
      <c r="Q506" s="42">
        <v>0</v>
      </c>
      <c r="R506" s="42">
        <v>0</v>
      </c>
      <c r="S506" s="42">
        <v>1</v>
      </c>
      <c r="T506" s="45" t="s">
        <v>514</v>
      </c>
      <c r="U506" s="21" t="s">
        <v>99</v>
      </c>
      <c r="V506" s="773" t="s">
        <v>531</v>
      </c>
    </row>
    <row r="507" spans="2:22" x14ac:dyDescent="0.25">
      <c r="B507" s="198">
        <v>2</v>
      </c>
      <c r="C507" s="212">
        <v>27201</v>
      </c>
      <c r="D507" s="186" t="s">
        <v>502</v>
      </c>
      <c r="E507" s="318" t="s">
        <v>489</v>
      </c>
      <c r="F507" s="319" t="s">
        <v>182</v>
      </c>
      <c r="G507" s="5">
        <v>9</v>
      </c>
      <c r="H507" s="7" t="s">
        <v>181</v>
      </c>
      <c r="I507" s="5">
        <v>287</v>
      </c>
      <c r="J507" s="791"/>
      <c r="K507" s="109">
        <v>80</v>
      </c>
      <c r="L507" s="176" t="s">
        <v>31</v>
      </c>
      <c r="M507" s="121">
        <v>90</v>
      </c>
      <c r="N507" s="125">
        <f t="shared" si="6"/>
        <v>7200</v>
      </c>
      <c r="O507" s="778"/>
      <c r="P507" s="19">
        <v>0</v>
      </c>
      <c r="Q507" s="19">
        <v>0</v>
      </c>
      <c r="R507" s="19">
        <v>0</v>
      </c>
      <c r="S507" s="19">
        <v>1</v>
      </c>
      <c r="T507" s="45" t="s">
        <v>514</v>
      </c>
      <c r="U507" s="21" t="s">
        <v>99</v>
      </c>
      <c r="V507" s="774"/>
    </row>
    <row r="508" spans="2:22" x14ac:dyDescent="0.25">
      <c r="B508" s="198">
        <v>3</v>
      </c>
      <c r="C508" s="212">
        <v>27201</v>
      </c>
      <c r="D508" s="186" t="s">
        <v>503</v>
      </c>
      <c r="E508" s="318" t="s">
        <v>489</v>
      </c>
      <c r="F508" s="319" t="s">
        <v>182</v>
      </c>
      <c r="G508" s="5">
        <v>9</v>
      </c>
      <c r="H508" s="7" t="s">
        <v>181</v>
      </c>
      <c r="I508" s="5">
        <v>287</v>
      </c>
      <c r="J508" s="791"/>
      <c r="K508" s="109">
        <v>50</v>
      </c>
      <c r="L508" s="176" t="s">
        <v>31</v>
      </c>
      <c r="M508" s="121">
        <v>80</v>
      </c>
      <c r="N508" s="125">
        <f t="shared" si="6"/>
        <v>4000</v>
      </c>
      <c r="O508" s="778"/>
      <c r="P508" s="19">
        <v>0</v>
      </c>
      <c r="Q508" s="19">
        <v>0</v>
      </c>
      <c r="R508" s="19">
        <v>0</v>
      </c>
      <c r="S508" s="19">
        <v>1</v>
      </c>
      <c r="T508" s="45" t="s">
        <v>514</v>
      </c>
      <c r="U508" s="21" t="s">
        <v>99</v>
      </c>
      <c r="V508" s="774"/>
    </row>
    <row r="509" spans="2:22" x14ac:dyDescent="0.25">
      <c r="B509" s="198">
        <v>4</v>
      </c>
      <c r="C509" s="212">
        <v>27201</v>
      </c>
      <c r="D509" s="186" t="s">
        <v>382</v>
      </c>
      <c r="E509" s="318" t="s">
        <v>489</v>
      </c>
      <c r="F509" s="319" t="s">
        <v>182</v>
      </c>
      <c r="G509" s="5">
        <v>9</v>
      </c>
      <c r="H509" s="7" t="s">
        <v>181</v>
      </c>
      <c r="I509" s="5">
        <v>287</v>
      </c>
      <c r="J509" s="791"/>
      <c r="K509" s="109">
        <v>24</v>
      </c>
      <c r="L509" s="176" t="s">
        <v>31</v>
      </c>
      <c r="M509" s="121">
        <v>1500</v>
      </c>
      <c r="N509" s="125">
        <f t="shared" si="6"/>
        <v>36000</v>
      </c>
      <c r="O509" s="778"/>
      <c r="P509" s="19">
        <v>0</v>
      </c>
      <c r="Q509" s="19">
        <v>0</v>
      </c>
      <c r="R509" s="19">
        <v>0</v>
      </c>
      <c r="S509" s="19">
        <v>1</v>
      </c>
      <c r="T509" s="45" t="s">
        <v>514</v>
      </c>
      <c r="U509" s="21" t="s">
        <v>99</v>
      </c>
      <c r="V509" s="774"/>
    </row>
    <row r="510" spans="2:22" x14ac:dyDescent="0.25">
      <c r="B510" s="198">
        <v>5</v>
      </c>
      <c r="C510" s="212">
        <v>27201</v>
      </c>
      <c r="D510" s="186" t="s">
        <v>383</v>
      </c>
      <c r="E510" s="318" t="s">
        <v>489</v>
      </c>
      <c r="F510" s="319" t="s">
        <v>182</v>
      </c>
      <c r="G510" s="5">
        <v>9</v>
      </c>
      <c r="H510" s="7" t="s">
        <v>181</v>
      </c>
      <c r="I510" s="5">
        <v>287</v>
      </c>
      <c r="J510" s="791"/>
      <c r="K510" s="109">
        <v>70</v>
      </c>
      <c r="L510" s="176" t="s">
        <v>31</v>
      </c>
      <c r="M510" s="121">
        <v>380</v>
      </c>
      <c r="N510" s="125">
        <f t="shared" si="6"/>
        <v>26600</v>
      </c>
      <c r="O510" s="778"/>
      <c r="P510" s="19">
        <v>0</v>
      </c>
      <c r="Q510" s="19">
        <v>0</v>
      </c>
      <c r="R510" s="19">
        <v>0</v>
      </c>
      <c r="S510" s="19">
        <v>1</v>
      </c>
      <c r="T510" s="45" t="s">
        <v>514</v>
      </c>
      <c r="U510" s="21" t="s">
        <v>99</v>
      </c>
      <c r="V510" s="774"/>
    </row>
    <row r="511" spans="2:22" x14ac:dyDescent="0.25">
      <c r="B511" s="198">
        <v>6</v>
      </c>
      <c r="C511" s="212">
        <v>27201</v>
      </c>
      <c r="D511" s="186" t="s">
        <v>384</v>
      </c>
      <c r="E511" s="318" t="s">
        <v>489</v>
      </c>
      <c r="F511" s="319" t="s">
        <v>182</v>
      </c>
      <c r="G511" s="5">
        <v>9</v>
      </c>
      <c r="H511" s="7" t="s">
        <v>181</v>
      </c>
      <c r="I511" s="5">
        <v>287</v>
      </c>
      <c r="J511" s="791"/>
      <c r="K511" s="109">
        <v>86</v>
      </c>
      <c r="L511" s="176" t="s">
        <v>31</v>
      </c>
      <c r="M511" s="121">
        <v>560</v>
      </c>
      <c r="N511" s="125">
        <f t="shared" si="6"/>
        <v>48160</v>
      </c>
      <c r="O511" s="778"/>
      <c r="P511" s="19"/>
      <c r="Q511" s="19"/>
      <c r="R511" s="19"/>
      <c r="S511" s="19"/>
      <c r="T511" s="45"/>
      <c r="U511" s="21"/>
      <c r="V511" s="774"/>
    </row>
    <row r="512" spans="2:22" x14ac:dyDescent="0.25">
      <c r="B512" s="198">
        <v>7</v>
      </c>
      <c r="C512" s="212">
        <v>27201</v>
      </c>
      <c r="D512" s="186" t="s">
        <v>507</v>
      </c>
      <c r="E512" s="318" t="s">
        <v>489</v>
      </c>
      <c r="F512" s="319" t="s">
        <v>182</v>
      </c>
      <c r="G512" s="5">
        <v>9</v>
      </c>
      <c r="H512" s="7" t="s">
        <v>181</v>
      </c>
      <c r="I512" s="5">
        <v>287</v>
      </c>
      <c r="J512" s="791"/>
      <c r="K512" s="109">
        <v>2</v>
      </c>
      <c r="L512" s="176" t="s">
        <v>31</v>
      </c>
      <c r="M512" s="121">
        <v>1500</v>
      </c>
      <c r="N512" s="125">
        <f t="shared" si="6"/>
        <v>3000</v>
      </c>
      <c r="O512" s="778"/>
      <c r="P512" s="19"/>
      <c r="Q512" s="19"/>
      <c r="R512" s="19"/>
      <c r="S512" s="19"/>
      <c r="T512" s="45"/>
      <c r="U512" s="21"/>
      <c r="V512" s="774"/>
    </row>
    <row r="513" spans="2:22" x14ac:dyDescent="0.25">
      <c r="B513" s="592">
        <v>8</v>
      </c>
      <c r="C513" s="212">
        <v>27201</v>
      </c>
      <c r="D513" s="593" t="s">
        <v>506</v>
      </c>
      <c r="E513" s="318" t="s">
        <v>489</v>
      </c>
      <c r="F513" s="319" t="s">
        <v>182</v>
      </c>
      <c r="G513" s="5">
        <v>9</v>
      </c>
      <c r="H513" s="7" t="s">
        <v>181</v>
      </c>
      <c r="I513" s="5">
        <v>287</v>
      </c>
      <c r="J513" s="791"/>
      <c r="K513" s="109">
        <v>22</v>
      </c>
      <c r="L513" s="595" t="s">
        <v>39</v>
      </c>
      <c r="M513" s="596">
        <v>30</v>
      </c>
      <c r="N513" s="597">
        <f t="shared" si="6"/>
        <v>660</v>
      </c>
      <c r="O513" s="778"/>
      <c r="P513" s="19"/>
      <c r="Q513" s="19"/>
      <c r="R513" s="19"/>
      <c r="S513" s="19"/>
      <c r="T513" s="45"/>
      <c r="U513" s="21"/>
      <c r="V513" s="774"/>
    </row>
    <row r="514" spans="2:22" x14ac:dyDescent="0.25">
      <c r="B514" s="592">
        <v>9</v>
      </c>
      <c r="C514" s="212">
        <v>27201</v>
      </c>
      <c r="D514" s="593" t="s">
        <v>505</v>
      </c>
      <c r="E514" s="318" t="s">
        <v>489</v>
      </c>
      <c r="F514" s="319" t="s">
        <v>182</v>
      </c>
      <c r="G514" s="5">
        <v>9</v>
      </c>
      <c r="H514" s="7" t="s">
        <v>181</v>
      </c>
      <c r="I514" s="5">
        <v>287</v>
      </c>
      <c r="J514" s="791"/>
      <c r="K514" s="109">
        <v>20</v>
      </c>
      <c r="L514" s="595" t="s">
        <v>39</v>
      </c>
      <c r="M514" s="596">
        <v>45</v>
      </c>
      <c r="N514" s="597">
        <f t="shared" si="6"/>
        <v>900</v>
      </c>
      <c r="O514" s="778"/>
      <c r="P514" s="19">
        <v>0</v>
      </c>
      <c r="Q514" s="19">
        <v>0</v>
      </c>
      <c r="R514" s="19">
        <v>0</v>
      </c>
      <c r="S514" s="19">
        <v>1</v>
      </c>
      <c r="T514" s="45" t="s">
        <v>514</v>
      </c>
      <c r="U514" s="21" t="s">
        <v>99</v>
      </c>
      <c r="V514" s="774"/>
    </row>
    <row r="515" spans="2:22" x14ac:dyDescent="0.25">
      <c r="B515" s="592">
        <v>10</v>
      </c>
      <c r="C515" s="212">
        <v>27201</v>
      </c>
      <c r="D515" s="593" t="s">
        <v>508</v>
      </c>
      <c r="E515" s="318" t="s">
        <v>489</v>
      </c>
      <c r="F515" s="319" t="s">
        <v>182</v>
      </c>
      <c r="G515" s="5">
        <v>9</v>
      </c>
      <c r="H515" s="346" t="s">
        <v>181</v>
      </c>
      <c r="I515" s="5">
        <v>287</v>
      </c>
      <c r="J515" s="791"/>
      <c r="K515" s="109">
        <v>15</v>
      </c>
      <c r="L515" s="595" t="s">
        <v>39</v>
      </c>
      <c r="M515" s="596">
        <v>450</v>
      </c>
      <c r="N515" s="597">
        <f t="shared" si="6"/>
        <v>6750</v>
      </c>
      <c r="O515" s="778"/>
      <c r="P515" s="19">
        <v>0</v>
      </c>
      <c r="Q515" s="19">
        <v>0</v>
      </c>
      <c r="R515" s="19">
        <v>0</v>
      </c>
      <c r="S515" s="19">
        <v>1</v>
      </c>
      <c r="T515" s="45" t="s">
        <v>514</v>
      </c>
      <c r="U515" s="21" t="s">
        <v>99</v>
      </c>
      <c r="V515" s="774"/>
    </row>
    <row r="516" spans="2:22" ht="15.75" thickBot="1" x14ac:dyDescent="0.3">
      <c r="B516" s="199">
        <v>11</v>
      </c>
      <c r="C516" s="212">
        <v>27201</v>
      </c>
      <c r="D516" s="195" t="s">
        <v>504</v>
      </c>
      <c r="E516" s="318" t="s">
        <v>489</v>
      </c>
      <c r="F516" s="319" t="s">
        <v>182</v>
      </c>
      <c r="G516" s="5">
        <v>9</v>
      </c>
      <c r="H516" s="174" t="s">
        <v>181</v>
      </c>
      <c r="I516" s="5">
        <v>287</v>
      </c>
      <c r="J516" s="793"/>
      <c r="K516" s="109">
        <v>10</v>
      </c>
      <c r="L516" s="200" t="s">
        <v>27</v>
      </c>
      <c r="M516" s="268">
        <v>850</v>
      </c>
      <c r="N516" s="179">
        <v>8480</v>
      </c>
      <c r="O516" s="822"/>
      <c r="P516" s="25">
        <v>0</v>
      </c>
      <c r="Q516" s="25">
        <v>0</v>
      </c>
      <c r="R516" s="25">
        <v>0</v>
      </c>
      <c r="S516" s="25">
        <v>1</v>
      </c>
      <c r="T516" s="46" t="s">
        <v>514</v>
      </c>
      <c r="U516" s="26" t="s">
        <v>99</v>
      </c>
      <c r="V516" s="786"/>
    </row>
    <row r="517" spans="2:22" ht="15.75" thickTop="1" x14ac:dyDescent="0.25">
      <c r="L517" s="62"/>
      <c r="N517" s="114"/>
    </row>
    <row r="518" spans="2:22" x14ac:dyDescent="0.25">
      <c r="L518" s="62"/>
    </row>
    <row r="519" spans="2:22" x14ac:dyDescent="0.25">
      <c r="L519" s="62"/>
      <c r="N519" s="61">
        <f>SUM(N506:N518)</f>
        <v>150000</v>
      </c>
    </row>
    <row r="520" spans="2:22" x14ac:dyDescent="0.25">
      <c r="L520" s="62"/>
    </row>
    <row r="521" spans="2:22" x14ac:dyDescent="0.25">
      <c r="L521" s="62"/>
    </row>
    <row r="522" spans="2:22" x14ac:dyDescent="0.25">
      <c r="L522" s="62"/>
    </row>
    <row r="523" spans="2:22" x14ac:dyDescent="0.25">
      <c r="L523" s="62"/>
    </row>
    <row r="524" spans="2:22" x14ac:dyDescent="0.25">
      <c r="L524" s="62"/>
    </row>
    <row r="525" spans="2:22" x14ac:dyDescent="0.25">
      <c r="L525" s="62"/>
    </row>
    <row r="526" spans="2:22" x14ac:dyDescent="0.25">
      <c r="L526" s="62"/>
    </row>
    <row r="527" spans="2:22" x14ac:dyDescent="0.25">
      <c r="L527" s="62"/>
    </row>
    <row r="528" spans="2:22" x14ac:dyDescent="0.25">
      <c r="L528" s="62"/>
    </row>
    <row r="529" spans="2:22" x14ac:dyDescent="0.25">
      <c r="B529" s="706" t="s">
        <v>0</v>
      </c>
      <c r="C529" s="706"/>
      <c r="D529" s="706"/>
      <c r="E529" s="706"/>
      <c r="F529" s="706"/>
      <c r="G529" s="706"/>
      <c r="H529" s="706"/>
      <c r="I529" s="706"/>
      <c r="J529" s="706"/>
      <c r="K529" s="706"/>
      <c r="L529" s="706"/>
      <c r="M529" s="706"/>
      <c r="N529" s="706"/>
      <c r="O529" s="706"/>
      <c r="P529" s="706"/>
      <c r="Q529" s="706"/>
      <c r="R529" s="706"/>
      <c r="S529" s="706"/>
      <c r="T529" s="706"/>
      <c r="U529" s="706"/>
      <c r="V529" s="706"/>
    </row>
    <row r="530" spans="2:22" x14ac:dyDescent="0.25">
      <c r="B530" s="713" t="s">
        <v>1</v>
      </c>
      <c r="C530" s="713"/>
      <c r="D530" s="713"/>
      <c r="E530" s="713"/>
      <c r="F530" s="713"/>
      <c r="G530" s="713"/>
      <c r="H530" s="713"/>
      <c r="I530" s="713"/>
      <c r="J530" s="713"/>
      <c r="K530" s="713"/>
      <c r="L530" s="713"/>
      <c r="M530" s="713"/>
      <c r="N530" s="713"/>
      <c r="O530" s="713"/>
      <c r="P530" s="713"/>
      <c r="Q530" s="713"/>
      <c r="R530" s="713"/>
      <c r="S530" s="713"/>
      <c r="T530" s="713"/>
      <c r="U530" s="713"/>
      <c r="V530" s="713"/>
    </row>
    <row r="531" spans="2:22" x14ac:dyDescent="0.25">
      <c r="B531" s="713" t="s">
        <v>2</v>
      </c>
      <c r="C531" s="713"/>
      <c r="D531" s="713"/>
      <c r="E531" s="713"/>
      <c r="F531" s="713"/>
      <c r="G531" s="713"/>
      <c r="H531" s="713"/>
      <c r="I531" s="713"/>
      <c r="J531" s="713"/>
      <c r="K531" s="713"/>
      <c r="L531" s="713"/>
      <c r="M531" s="713"/>
      <c r="N531" s="713"/>
      <c r="O531" s="713"/>
      <c r="P531" s="713"/>
      <c r="Q531" s="713"/>
      <c r="R531" s="713"/>
      <c r="S531" s="713"/>
      <c r="T531" s="713"/>
      <c r="U531" s="713"/>
      <c r="V531" s="713"/>
    </row>
    <row r="532" spans="2:22" x14ac:dyDescent="0.25">
      <c r="B532" s="713" t="s">
        <v>3</v>
      </c>
      <c r="C532" s="713"/>
      <c r="D532" s="713"/>
      <c r="E532" s="713"/>
      <c r="F532" s="713"/>
      <c r="G532" s="713"/>
      <c r="H532" s="713"/>
      <c r="I532" s="713"/>
      <c r="J532" s="713"/>
      <c r="K532" s="713"/>
      <c r="L532" s="713"/>
      <c r="M532" s="713"/>
      <c r="N532" s="713"/>
      <c r="O532" s="713"/>
      <c r="P532" s="713"/>
      <c r="Q532" s="713"/>
      <c r="R532" s="713"/>
      <c r="S532" s="713"/>
      <c r="T532" s="713"/>
      <c r="U532" s="713"/>
      <c r="V532" s="713"/>
    </row>
    <row r="533" spans="2:22" x14ac:dyDescent="0.25">
      <c r="B533" s="713" t="s">
        <v>494</v>
      </c>
      <c r="C533" s="713"/>
      <c r="D533" s="713"/>
      <c r="E533" s="713"/>
      <c r="F533" s="713"/>
      <c r="G533" s="713"/>
      <c r="H533" s="713"/>
      <c r="I533" s="713"/>
      <c r="J533" s="713"/>
      <c r="K533" s="713"/>
      <c r="L533" s="713"/>
      <c r="M533" s="713"/>
      <c r="N533" s="713"/>
      <c r="O533" s="713"/>
      <c r="P533" s="713"/>
      <c r="Q533" s="713"/>
      <c r="R533" s="713"/>
      <c r="S533" s="713"/>
      <c r="T533" s="713"/>
      <c r="U533" s="713"/>
      <c r="V533" s="713"/>
    </row>
    <row r="534" spans="2:22" x14ac:dyDescent="0.25">
      <c r="B534" s="726" t="s">
        <v>4</v>
      </c>
      <c r="C534" s="726"/>
      <c r="D534" s="726"/>
      <c r="E534" s="726"/>
      <c r="F534" s="726"/>
      <c r="G534" s="726"/>
      <c r="H534" s="726"/>
      <c r="I534" s="726"/>
      <c r="J534" s="726"/>
      <c r="K534" s="726"/>
      <c r="L534" s="726"/>
      <c r="M534" s="726"/>
      <c r="N534" s="726"/>
      <c r="O534" s="726"/>
      <c r="P534" s="726"/>
      <c r="Q534" s="726"/>
      <c r="R534" s="726"/>
      <c r="S534" s="726"/>
      <c r="T534" s="726"/>
      <c r="U534" s="726"/>
      <c r="V534" s="726"/>
    </row>
    <row r="535" spans="2:22" x14ac:dyDescent="0.25">
      <c r="B535" s="697" t="s">
        <v>470</v>
      </c>
      <c r="C535" s="697"/>
      <c r="D535" s="697"/>
      <c r="E535" s="697"/>
      <c r="F535" s="697"/>
      <c r="G535" s="697"/>
      <c r="H535" s="697"/>
      <c r="I535" s="697"/>
      <c r="J535" s="697"/>
      <c r="K535" s="697"/>
      <c r="L535" s="697"/>
      <c r="M535" s="697"/>
      <c r="N535" s="697"/>
      <c r="O535" s="697"/>
      <c r="P535" s="697"/>
      <c r="Q535" s="697"/>
      <c r="R535" s="697"/>
      <c r="S535" s="697"/>
      <c r="T535" s="697"/>
      <c r="U535" s="697"/>
      <c r="V535" s="697"/>
    </row>
    <row r="536" spans="2:22" ht="18.75" thickBot="1" x14ac:dyDescent="0.3">
      <c r="B536" s="2"/>
      <c r="C536" s="2"/>
      <c r="D536" s="3"/>
      <c r="E536" s="3"/>
      <c r="F536" s="3"/>
      <c r="G536" s="3"/>
      <c r="H536" s="3"/>
      <c r="I536" s="3"/>
      <c r="J536" s="3"/>
      <c r="K536" s="3"/>
      <c r="L536" s="4"/>
      <c r="M536" s="3"/>
      <c r="N536" s="3"/>
      <c r="O536" s="3"/>
      <c r="P536" s="3"/>
      <c r="Q536" s="3"/>
      <c r="R536" s="3"/>
      <c r="S536" s="3"/>
      <c r="T536" s="2"/>
      <c r="U536" s="2"/>
      <c r="V536" s="2"/>
    </row>
    <row r="537" spans="2:22" ht="15.75" thickTop="1" x14ac:dyDescent="0.25">
      <c r="B537" s="698" t="s">
        <v>6</v>
      </c>
      <c r="C537" s="700" t="s">
        <v>7</v>
      </c>
      <c r="D537" s="702" t="s">
        <v>8</v>
      </c>
      <c r="E537" s="702" t="s">
        <v>177</v>
      </c>
      <c r="F537" s="702" t="s">
        <v>178</v>
      </c>
      <c r="G537" s="702" t="s">
        <v>9</v>
      </c>
      <c r="H537" s="702" t="s">
        <v>10</v>
      </c>
      <c r="I537" s="312"/>
      <c r="J537" s="702" t="s">
        <v>179</v>
      </c>
      <c r="K537" s="702" t="s">
        <v>11</v>
      </c>
      <c r="L537" s="700" t="s">
        <v>12</v>
      </c>
      <c r="M537" s="704" t="s">
        <v>13</v>
      </c>
      <c r="N537" s="704" t="s">
        <v>14</v>
      </c>
      <c r="O537" s="704" t="s">
        <v>15</v>
      </c>
      <c r="P537" s="715" t="s">
        <v>16</v>
      </c>
      <c r="Q537" s="716"/>
      <c r="R537" s="716"/>
      <c r="S537" s="717"/>
      <c r="T537" s="721" t="s">
        <v>17</v>
      </c>
      <c r="U537" s="722"/>
      <c r="V537" s="708" t="s">
        <v>18</v>
      </c>
    </row>
    <row r="538" spans="2:22" x14ac:dyDescent="0.25">
      <c r="B538" s="699"/>
      <c r="C538" s="701"/>
      <c r="D538" s="703"/>
      <c r="E538" s="765"/>
      <c r="F538" s="765"/>
      <c r="G538" s="703"/>
      <c r="H538" s="703"/>
      <c r="I538" s="313"/>
      <c r="J538" s="765"/>
      <c r="K538" s="703"/>
      <c r="L538" s="701"/>
      <c r="M538" s="705"/>
      <c r="N538" s="705"/>
      <c r="O538" s="705"/>
      <c r="P538" s="718"/>
      <c r="Q538" s="719"/>
      <c r="R538" s="719"/>
      <c r="S538" s="720"/>
      <c r="T538" s="723"/>
      <c r="U538" s="724"/>
      <c r="V538" s="709"/>
    </row>
    <row r="539" spans="2:22" ht="48" x14ac:dyDescent="0.25">
      <c r="B539" s="699"/>
      <c r="C539" s="701"/>
      <c r="D539" s="703"/>
      <c r="E539" s="765"/>
      <c r="F539" s="765"/>
      <c r="G539" s="703"/>
      <c r="H539" s="703"/>
      <c r="I539" s="313" t="s">
        <v>180</v>
      </c>
      <c r="J539" s="765"/>
      <c r="K539" s="703"/>
      <c r="L539" s="701"/>
      <c r="M539" s="705"/>
      <c r="N539" s="705"/>
      <c r="O539" s="705"/>
      <c r="P539" s="738" t="s">
        <v>19</v>
      </c>
      <c r="Q539" s="738" t="s">
        <v>20</v>
      </c>
      <c r="R539" s="738" t="s">
        <v>21</v>
      </c>
      <c r="S539" s="738" t="s">
        <v>22</v>
      </c>
      <c r="T539" s="740" t="s">
        <v>23</v>
      </c>
      <c r="U539" s="740" t="s">
        <v>24</v>
      </c>
      <c r="V539" s="709"/>
    </row>
    <row r="540" spans="2:22" ht="15.75" thickBot="1" x14ac:dyDescent="0.3">
      <c r="B540" s="727"/>
      <c r="C540" s="725"/>
      <c r="D540" s="707"/>
      <c r="E540" s="766"/>
      <c r="F540" s="766"/>
      <c r="G540" s="707"/>
      <c r="H540" s="707"/>
      <c r="I540" s="314"/>
      <c r="J540" s="766"/>
      <c r="K540" s="707"/>
      <c r="L540" s="725"/>
      <c r="M540" s="696"/>
      <c r="N540" s="696"/>
      <c r="O540" s="696"/>
      <c r="P540" s="739"/>
      <c r="Q540" s="739"/>
      <c r="R540" s="739"/>
      <c r="S540" s="739"/>
      <c r="T540" s="741"/>
      <c r="U540" s="741"/>
      <c r="V540" s="710"/>
    </row>
    <row r="541" spans="2:22" ht="132" customHeight="1" x14ac:dyDescent="0.25">
      <c r="B541" s="497">
        <v>1</v>
      </c>
      <c r="C541" s="16">
        <v>29101</v>
      </c>
      <c r="D541" s="531" t="s">
        <v>483</v>
      </c>
      <c r="E541" s="318" t="s">
        <v>489</v>
      </c>
      <c r="F541" s="319" t="s">
        <v>182</v>
      </c>
      <c r="G541" s="5">
        <v>9</v>
      </c>
      <c r="H541" s="5" t="s">
        <v>181</v>
      </c>
      <c r="I541" s="5">
        <v>287</v>
      </c>
      <c r="J541" s="790" t="s">
        <v>530</v>
      </c>
      <c r="K541" s="120">
        <v>50</v>
      </c>
      <c r="L541" s="122" t="s">
        <v>487</v>
      </c>
      <c r="M541" s="532">
        <v>60</v>
      </c>
      <c r="N541" s="632">
        <f>SUM(K541*M541)</f>
        <v>3000</v>
      </c>
      <c r="O541" s="783" t="s">
        <v>183</v>
      </c>
      <c r="P541" s="19">
        <v>0.1</v>
      </c>
      <c r="Q541" s="19">
        <v>0.4</v>
      </c>
      <c r="R541" s="19">
        <v>0.1</v>
      </c>
      <c r="S541" s="19">
        <v>0.4</v>
      </c>
      <c r="T541" s="45" t="s">
        <v>514</v>
      </c>
      <c r="U541" s="21" t="s">
        <v>99</v>
      </c>
      <c r="V541" s="773" t="s">
        <v>531</v>
      </c>
    </row>
    <row r="542" spans="2:22" x14ac:dyDescent="0.25">
      <c r="B542" s="15">
        <v>2</v>
      </c>
      <c r="C542" s="16">
        <v>29101</v>
      </c>
      <c r="D542" s="531" t="s">
        <v>484</v>
      </c>
      <c r="E542" s="318" t="s">
        <v>489</v>
      </c>
      <c r="F542" s="319" t="s">
        <v>182</v>
      </c>
      <c r="G542" s="5">
        <v>9</v>
      </c>
      <c r="H542" s="7" t="s">
        <v>181</v>
      </c>
      <c r="I542" s="5">
        <v>287</v>
      </c>
      <c r="J542" s="791"/>
      <c r="K542" s="120">
        <v>1</v>
      </c>
      <c r="L542" s="122" t="s">
        <v>487</v>
      </c>
      <c r="M542" s="532">
        <v>1200</v>
      </c>
      <c r="N542" s="632">
        <f>SUM(K542*M542)</f>
        <v>1200</v>
      </c>
      <c r="O542" s="784"/>
      <c r="P542" s="19">
        <v>0.1</v>
      </c>
      <c r="Q542" s="19">
        <v>0.4</v>
      </c>
      <c r="R542" s="19">
        <v>0.1</v>
      </c>
      <c r="S542" s="19">
        <v>0.4</v>
      </c>
      <c r="T542" s="45" t="s">
        <v>514</v>
      </c>
      <c r="U542" s="21" t="s">
        <v>99</v>
      </c>
      <c r="V542" s="774"/>
    </row>
    <row r="543" spans="2:22" x14ac:dyDescent="0.25">
      <c r="B543" s="15">
        <v>3</v>
      </c>
      <c r="C543" s="16">
        <v>29101</v>
      </c>
      <c r="D543" s="531" t="s">
        <v>485</v>
      </c>
      <c r="E543" s="318" t="s">
        <v>489</v>
      </c>
      <c r="F543" s="319" t="s">
        <v>182</v>
      </c>
      <c r="G543" s="5">
        <v>9</v>
      </c>
      <c r="H543" s="5" t="s">
        <v>181</v>
      </c>
      <c r="I543" s="5">
        <v>287</v>
      </c>
      <c r="J543" s="791"/>
      <c r="K543" s="120">
        <v>4</v>
      </c>
      <c r="L543" s="122" t="s">
        <v>487</v>
      </c>
      <c r="M543" s="532">
        <v>950</v>
      </c>
      <c r="N543" s="632">
        <f>SUM(K543*M543)</f>
        <v>3800</v>
      </c>
      <c r="O543" s="784"/>
      <c r="P543" s="19">
        <v>0.1</v>
      </c>
      <c r="Q543" s="19">
        <v>0.4</v>
      </c>
      <c r="R543" s="19">
        <v>0.1</v>
      </c>
      <c r="S543" s="19">
        <v>0.4</v>
      </c>
      <c r="T543" s="45" t="s">
        <v>514</v>
      </c>
      <c r="U543" s="21" t="s">
        <v>99</v>
      </c>
      <c r="V543" s="774"/>
    </row>
    <row r="544" spans="2:22" x14ac:dyDescent="0.25">
      <c r="B544" s="15">
        <v>4</v>
      </c>
      <c r="C544" s="16">
        <v>29101</v>
      </c>
      <c r="D544" s="531" t="s">
        <v>486</v>
      </c>
      <c r="E544" s="318" t="s">
        <v>489</v>
      </c>
      <c r="F544" s="319" t="s">
        <v>182</v>
      </c>
      <c r="G544" s="5">
        <v>9</v>
      </c>
      <c r="H544" s="5" t="s">
        <v>181</v>
      </c>
      <c r="I544" s="5">
        <v>287</v>
      </c>
      <c r="J544" s="792"/>
      <c r="K544" s="120">
        <v>8</v>
      </c>
      <c r="L544" s="122" t="s">
        <v>487</v>
      </c>
      <c r="M544" s="532">
        <v>250</v>
      </c>
      <c r="N544" s="632">
        <f>SUM(K544*M544)</f>
        <v>2000</v>
      </c>
      <c r="O544" s="784"/>
      <c r="P544" s="19">
        <v>0.1</v>
      </c>
      <c r="Q544" s="19">
        <v>0.4</v>
      </c>
      <c r="R544" s="19">
        <v>0.1</v>
      </c>
      <c r="S544" s="19">
        <v>0.4</v>
      </c>
      <c r="T544" s="45" t="s">
        <v>514</v>
      </c>
      <c r="U544" s="21" t="s">
        <v>99</v>
      </c>
      <c r="V544" s="774"/>
    </row>
    <row r="545" spans="2:22" x14ac:dyDescent="0.25">
      <c r="B545" s="497"/>
      <c r="C545" s="16"/>
      <c r="D545" s="531"/>
      <c r="E545" s="318"/>
      <c r="F545" s="319"/>
      <c r="G545" s="5"/>
      <c r="H545" s="5"/>
      <c r="I545" s="5"/>
      <c r="J545" s="320"/>
      <c r="K545" s="534"/>
      <c r="L545" s="122"/>
      <c r="M545" s="190"/>
      <c r="N545" s="159"/>
      <c r="O545" s="784"/>
      <c r="P545" s="19"/>
      <c r="Q545" s="19"/>
      <c r="R545" s="19"/>
      <c r="S545" s="19"/>
      <c r="T545" s="45"/>
      <c r="U545" s="21"/>
      <c r="V545" s="774"/>
    </row>
    <row r="546" spans="2:22" x14ac:dyDescent="0.25">
      <c r="B546" s="16"/>
      <c r="C546" s="16"/>
      <c r="D546" s="531"/>
      <c r="E546" s="318"/>
      <c r="F546" s="319"/>
      <c r="G546" s="5"/>
      <c r="H546" s="5"/>
      <c r="I546" s="5"/>
      <c r="J546" s="320"/>
      <c r="K546" s="534"/>
      <c r="L546" s="122"/>
      <c r="M546" s="190"/>
      <c r="N546" s="159"/>
      <c r="O546" s="784"/>
      <c r="P546" s="19"/>
      <c r="Q546" s="19"/>
      <c r="R546" s="19"/>
      <c r="S546" s="19"/>
      <c r="T546" s="45"/>
      <c r="U546" s="21"/>
      <c r="V546" s="774"/>
    </row>
    <row r="547" spans="2:22" x14ac:dyDescent="0.25">
      <c r="B547" s="16"/>
      <c r="C547" s="16"/>
      <c r="D547" s="531"/>
      <c r="E547" s="318"/>
      <c r="F547" s="319"/>
      <c r="G547" s="5"/>
      <c r="H547" s="5"/>
      <c r="I547" s="5"/>
      <c r="J547" s="320"/>
      <c r="K547" s="534"/>
      <c r="L547" s="122"/>
      <c r="M547" s="190"/>
      <c r="N547" s="159"/>
      <c r="O547" s="784"/>
      <c r="P547" s="19"/>
      <c r="Q547" s="19"/>
      <c r="R547" s="19"/>
      <c r="S547" s="19"/>
      <c r="T547" s="45"/>
      <c r="U547" s="21"/>
      <c r="V547" s="774"/>
    </row>
    <row r="548" spans="2:22" x14ac:dyDescent="0.25">
      <c r="B548" s="336"/>
      <c r="C548" s="16"/>
      <c r="D548" s="531"/>
      <c r="E548" s="318"/>
      <c r="F548" s="319"/>
      <c r="G548" s="5"/>
      <c r="H548" s="5"/>
      <c r="I548" s="5"/>
      <c r="J548" s="320"/>
      <c r="K548" s="534"/>
      <c r="L548" s="122"/>
      <c r="M548" s="190"/>
      <c r="N548" s="159"/>
      <c r="O548" s="784"/>
      <c r="P548" s="19"/>
      <c r="Q548" s="19"/>
      <c r="R548" s="19"/>
      <c r="S548" s="19"/>
      <c r="T548" s="45"/>
      <c r="U548" s="21"/>
      <c r="V548" s="774"/>
    </row>
    <row r="549" spans="2:22" x14ac:dyDescent="0.25">
      <c r="B549" s="16"/>
      <c r="C549" s="16"/>
      <c r="D549" s="531"/>
      <c r="E549" s="318"/>
      <c r="F549" s="319"/>
      <c r="G549" s="5"/>
      <c r="H549" s="5"/>
      <c r="I549" s="5"/>
      <c r="J549" s="320"/>
      <c r="K549" s="534"/>
      <c r="L549" s="122"/>
      <c r="M549" s="190"/>
      <c r="N549" s="159"/>
      <c r="O549" s="784"/>
      <c r="P549" s="19"/>
      <c r="Q549" s="19"/>
      <c r="R549" s="19"/>
      <c r="S549" s="19"/>
      <c r="T549" s="45"/>
      <c r="U549" s="21"/>
      <c r="V549" s="774"/>
    </row>
    <row r="550" spans="2:22" x14ac:dyDescent="0.25">
      <c r="B550" s="16"/>
      <c r="C550" s="16"/>
      <c r="D550" s="531"/>
      <c r="E550" s="318"/>
      <c r="F550" s="319"/>
      <c r="G550" s="5"/>
      <c r="H550" s="5"/>
      <c r="I550" s="5"/>
      <c r="J550" s="320"/>
      <c r="K550" s="534"/>
      <c r="L550" s="122"/>
      <c r="M550" s="190"/>
      <c r="N550" s="159"/>
      <c r="O550" s="784"/>
      <c r="P550" s="19"/>
      <c r="Q550" s="19"/>
      <c r="R550" s="19"/>
      <c r="S550" s="19"/>
      <c r="T550" s="45"/>
      <c r="U550" s="21"/>
      <c r="V550" s="774"/>
    </row>
    <row r="551" spans="2:22" x14ac:dyDescent="0.25">
      <c r="B551" s="16"/>
      <c r="C551" s="16"/>
      <c r="D551" s="531"/>
      <c r="E551" s="318"/>
      <c r="F551" s="319"/>
      <c r="G551" s="5"/>
      <c r="H551" s="5"/>
      <c r="I551" s="5"/>
      <c r="J551" s="320"/>
      <c r="K551" s="534"/>
      <c r="L551" s="122"/>
      <c r="M551" s="190"/>
      <c r="N551" s="159"/>
      <c r="O551" s="784"/>
      <c r="P551" s="19"/>
      <c r="Q551" s="19"/>
      <c r="R551" s="19"/>
      <c r="S551" s="19"/>
      <c r="T551" s="45"/>
      <c r="U551" s="21"/>
      <c r="V551" s="774"/>
    </row>
    <row r="552" spans="2:22" x14ac:dyDescent="0.25">
      <c r="B552" s="16"/>
      <c r="C552" s="16"/>
      <c r="D552" s="531"/>
      <c r="E552" s="318"/>
      <c r="F552" s="319"/>
      <c r="G552" s="5"/>
      <c r="H552" s="5"/>
      <c r="I552" s="5"/>
      <c r="J552" s="320"/>
      <c r="K552" s="534"/>
      <c r="L552" s="122"/>
      <c r="M552" s="190"/>
      <c r="N552" s="159"/>
      <c r="O552" s="784"/>
      <c r="P552" s="19"/>
      <c r="Q552" s="19"/>
      <c r="R552" s="19"/>
      <c r="S552" s="19"/>
      <c r="T552" s="45"/>
      <c r="U552" s="21"/>
      <c r="V552" s="774"/>
    </row>
    <row r="553" spans="2:22" x14ac:dyDescent="0.25">
      <c r="B553" s="16"/>
      <c r="C553" s="16"/>
      <c r="D553" s="531"/>
      <c r="E553" s="318"/>
      <c r="F553" s="319"/>
      <c r="G553" s="5"/>
      <c r="H553" s="5"/>
      <c r="I553" s="5"/>
      <c r="J553" s="320"/>
      <c r="K553" s="534"/>
      <c r="L553" s="122"/>
      <c r="M553" s="190"/>
      <c r="N553" s="159"/>
      <c r="O553" s="784"/>
      <c r="P553" s="19"/>
      <c r="Q553" s="19"/>
      <c r="R553" s="19"/>
      <c r="S553" s="19"/>
      <c r="T553" s="45"/>
      <c r="U553" s="21"/>
      <c r="V553" s="774"/>
    </row>
    <row r="554" spans="2:22" x14ac:dyDescent="0.25">
      <c r="B554" s="16"/>
      <c r="C554" s="16"/>
      <c r="D554" s="531"/>
      <c r="E554" s="318"/>
      <c r="F554" s="319"/>
      <c r="G554" s="5"/>
      <c r="H554" s="5"/>
      <c r="I554" s="5"/>
      <c r="J554" s="320"/>
      <c r="K554" s="534"/>
      <c r="L554" s="122"/>
      <c r="M554" s="190"/>
      <c r="N554" s="159"/>
      <c r="O554" s="784"/>
      <c r="P554" s="19"/>
      <c r="Q554" s="19"/>
      <c r="R554" s="19"/>
      <c r="S554" s="19"/>
      <c r="T554" s="45"/>
      <c r="U554" s="21"/>
      <c r="V554" s="774"/>
    </row>
    <row r="555" spans="2:22" x14ac:dyDescent="0.25">
      <c r="B555" s="16"/>
      <c r="C555" s="16"/>
      <c r="D555" s="531"/>
      <c r="E555" s="318"/>
      <c r="F555" s="319"/>
      <c r="G555" s="5"/>
      <c r="H555" s="5"/>
      <c r="I555" s="5"/>
      <c r="J555" s="320"/>
      <c r="K555" s="534"/>
      <c r="L555" s="122"/>
      <c r="M555" s="190"/>
      <c r="N555" s="159"/>
      <c r="O555" s="784"/>
      <c r="P555" s="19"/>
      <c r="Q555" s="19"/>
      <c r="R555" s="19"/>
      <c r="S555" s="19"/>
      <c r="T555" s="45"/>
      <c r="U555" s="21"/>
      <c r="V555" s="774"/>
    </row>
    <row r="556" spans="2:22" x14ac:dyDescent="0.25">
      <c r="B556" s="16"/>
      <c r="C556" s="16"/>
      <c r="D556" s="531"/>
      <c r="E556" s="318"/>
      <c r="F556" s="319"/>
      <c r="G556" s="5"/>
      <c r="H556" s="5"/>
      <c r="I556" s="5"/>
      <c r="J556" s="320"/>
      <c r="K556" s="534"/>
      <c r="L556" s="122"/>
      <c r="M556" s="190"/>
      <c r="N556" s="159"/>
      <c r="O556" s="784"/>
      <c r="P556" s="19"/>
      <c r="Q556" s="19"/>
      <c r="R556" s="19"/>
      <c r="S556" s="19"/>
      <c r="T556" s="45"/>
      <c r="U556" s="21"/>
      <c r="V556" s="774"/>
    </row>
    <row r="557" spans="2:22" x14ac:dyDescent="0.25">
      <c r="B557" s="16"/>
      <c r="C557" s="16"/>
      <c r="D557" s="531"/>
      <c r="E557" s="318"/>
      <c r="F557" s="319"/>
      <c r="G557" s="5"/>
      <c r="H557" s="5"/>
      <c r="I557" s="5"/>
      <c r="J557" s="320"/>
      <c r="K557" s="534"/>
      <c r="L557" s="122"/>
      <c r="M557" s="190"/>
      <c r="N557" s="159"/>
      <c r="O557" s="784"/>
      <c r="P557" s="19"/>
      <c r="Q557" s="19"/>
      <c r="R557" s="19"/>
      <c r="S557" s="19"/>
      <c r="T557" s="45"/>
      <c r="U557" s="21"/>
      <c r="V557" s="774"/>
    </row>
    <row r="558" spans="2:22" x14ac:dyDescent="0.25">
      <c r="B558" s="16"/>
      <c r="C558" s="16"/>
      <c r="D558" s="531"/>
      <c r="E558" s="318"/>
      <c r="F558" s="319"/>
      <c r="G558" s="5"/>
      <c r="H558" s="5"/>
      <c r="I558" s="5"/>
      <c r="J558" s="320"/>
      <c r="K558" s="534"/>
      <c r="L558" s="122"/>
      <c r="M558" s="190"/>
      <c r="N558" s="159"/>
      <c r="O558" s="789"/>
      <c r="P558" s="19"/>
      <c r="Q558" s="19"/>
      <c r="R558" s="19"/>
      <c r="S558" s="19"/>
      <c r="T558" s="45"/>
      <c r="U558" s="21"/>
      <c r="V558" s="800"/>
    </row>
    <row r="559" spans="2:22" x14ac:dyDescent="0.25">
      <c r="L559" s="62"/>
      <c r="N559" s="114"/>
      <c r="U559" s="373" t="s">
        <v>99</v>
      </c>
    </row>
    <row r="560" spans="2:22" x14ac:dyDescent="0.25">
      <c r="L560" s="62"/>
      <c r="U560" s="373" t="s">
        <v>99</v>
      </c>
    </row>
    <row r="561" spans="2:22" x14ac:dyDescent="0.25">
      <c r="L561" s="62"/>
      <c r="N561" s="61">
        <f>SUM(N541:N560)</f>
        <v>10000</v>
      </c>
    </row>
    <row r="562" spans="2:22" x14ac:dyDescent="0.25">
      <c r="L562" s="62"/>
    </row>
    <row r="563" spans="2:22" x14ac:dyDescent="0.25">
      <c r="L563" s="62"/>
    </row>
    <row r="564" spans="2:22" x14ac:dyDescent="0.25">
      <c r="L564" s="62"/>
    </row>
    <row r="565" spans="2:22" x14ac:dyDescent="0.25">
      <c r="B565" s="706" t="s">
        <v>0</v>
      </c>
      <c r="C565" s="706"/>
      <c r="D565" s="706"/>
      <c r="E565" s="706"/>
      <c r="F565" s="706"/>
      <c r="G565" s="706"/>
      <c r="H565" s="706"/>
      <c r="I565" s="706"/>
      <c r="J565" s="706"/>
      <c r="K565" s="706"/>
      <c r="L565" s="706"/>
      <c r="M565" s="706"/>
      <c r="N565" s="706"/>
      <c r="O565" s="706"/>
      <c r="P565" s="706"/>
      <c r="Q565" s="706"/>
      <c r="R565" s="706"/>
      <c r="S565" s="706"/>
      <c r="T565" s="706"/>
      <c r="U565" s="706"/>
      <c r="V565" s="706"/>
    </row>
    <row r="566" spans="2:22" x14ac:dyDescent="0.25">
      <c r="B566" s="713" t="s">
        <v>1</v>
      </c>
      <c r="C566" s="713"/>
      <c r="D566" s="713"/>
      <c r="E566" s="713"/>
      <c r="F566" s="713"/>
      <c r="G566" s="713"/>
      <c r="H566" s="713"/>
      <c r="I566" s="713"/>
      <c r="J566" s="713"/>
      <c r="K566" s="713"/>
      <c r="L566" s="713"/>
      <c r="M566" s="713"/>
      <c r="N566" s="713"/>
      <c r="O566" s="713"/>
      <c r="P566" s="713"/>
      <c r="Q566" s="713"/>
      <c r="R566" s="713"/>
      <c r="S566" s="713"/>
      <c r="T566" s="713"/>
      <c r="U566" s="713"/>
      <c r="V566" s="713"/>
    </row>
    <row r="567" spans="2:22" x14ac:dyDescent="0.25">
      <c r="B567" s="713" t="s">
        <v>2</v>
      </c>
      <c r="C567" s="713"/>
      <c r="D567" s="713"/>
      <c r="E567" s="713"/>
      <c r="F567" s="713"/>
      <c r="G567" s="713"/>
      <c r="H567" s="713"/>
      <c r="I567" s="713"/>
      <c r="J567" s="713"/>
      <c r="K567" s="713"/>
      <c r="L567" s="713"/>
      <c r="M567" s="713"/>
      <c r="N567" s="713"/>
      <c r="O567" s="713"/>
      <c r="P567" s="713"/>
      <c r="Q567" s="713"/>
      <c r="R567" s="713"/>
      <c r="S567" s="713"/>
      <c r="T567" s="713"/>
      <c r="U567" s="713"/>
      <c r="V567" s="713"/>
    </row>
    <row r="568" spans="2:22" x14ac:dyDescent="0.25">
      <c r="B568" s="713" t="s">
        <v>3</v>
      </c>
      <c r="C568" s="713"/>
      <c r="D568" s="713"/>
      <c r="E568" s="713"/>
      <c r="F568" s="713"/>
      <c r="G568" s="713"/>
      <c r="H568" s="713"/>
      <c r="I568" s="713"/>
      <c r="J568" s="713"/>
      <c r="K568" s="713"/>
      <c r="L568" s="713"/>
      <c r="M568" s="713"/>
      <c r="N568" s="713"/>
      <c r="O568" s="713"/>
      <c r="P568" s="713"/>
      <c r="Q568" s="713"/>
      <c r="R568" s="713"/>
      <c r="S568" s="713"/>
      <c r="T568" s="713"/>
      <c r="U568" s="713"/>
      <c r="V568" s="713"/>
    </row>
    <row r="569" spans="2:22" x14ac:dyDescent="0.25">
      <c r="B569" s="713" t="s">
        <v>494</v>
      </c>
      <c r="C569" s="713"/>
      <c r="D569" s="713"/>
      <c r="E569" s="713"/>
      <c r="F569" s="713"/>
      <c r="G569" s="713"/>
      <c r="H569" s="713"/>
      <c r="I569" s="713"/>
      <c r="J569" s="713"/>
      <c r="K569" s="713"/>
      <c r="L569" s="713"/>
      <c r="M569" s="713"/>
      <c r="N569" s="713"/>
      <c r="O569" s="713"/>
      <c r="P569" s="713"/>
      <c r="Q569" s="713"/>
      <c r="R569" s="713"/>
      <c r="S569" s="713"/>
      <c r="T569" s="713"/>
      <c r="U569" s="713"/>
      <c r="V569" s="713"/>
    </row>
    <row r="570" spans="2:22" x14ac:dyDescent="0.25">
      <c r="B570" s="726" t="s">
        <v>4</v>
      </c>
      <c r="C570" s="726"/>
      <c r="D570" s="726"/>
      <c r="E570" s="726"/>
      <c r="F570" s="726"/>
      <c r="G570" s="726"/>
      <c r="H570" s="726"/>
      <c r="I570" s="726"/>
      <c r="J570" s="726"/>
      <c r="K570" s="726"/>
      <c r="L570" s="726"/>
      <c r="M570" s="726"/>
      <c r="N570" s="726"/>
      <c r="O570" s="726"/>
      <c r="P570" s="726"/>
      <c r="Q570" s="726"/>
      <c r="R570" s="726"/>
      <c r="S570" s="726"/>
      <c r="T570" s="726"/>
      <c r="U570" s="726"/>
      <c r="V570" s="726"/>
    </row>
    <row r="571" spans="2:22" x14ac:dyDescent="0.25">
      <c r="B571" s="697" t="s">
        <v>470</v>
      </c>
      <c r="C571" s="697"/>
      <c r="D571" s="697"/>
      <c r="E571" s="697"/>
      <c r="F571" s="697"/>
      <c r="G571" s="697"/>
      <c r="H571" s="697"/>
      <c r="I571" s="697"/>
      <c r="J571" s="697"/>
      <c r="K571" s="697"/>
      <c r="L571" s="697"/>
      <c r="M571" s="697"/>
      <c r="N571" s="697"/>
      <c r="O571" s="697"/>
      <c r="P571" s="697"/>
      <c r="Q571" s="697"/>
      <c r="R571" s="697"/>
      <c r="S571" s="697"/>
      <c r="T571" s="697"/>
      <c r="U571" s="697"/>
      <c r="V571" s="697"/>
    </row>
    <row r="572" spans="2:22" ht="18.75" thickBot="1" x14ac:dyDescent="0.3">
      <c r="B572" s="2"/>
      <c r="C572" s="2"/>
      <c r="D572" s="3"/>
      <c r="E572" s="3"/>
      <c r="F572" s="3"/>
      <c r="G572" s="3"/>
      <c r="H572" s="3"/>
      <c r="I572" s="3"/>
      <c r="J572" s="3"/>
      <c r="K572" s="3"/>
      <c r="L572" s="4"/>
      <c r="M572" s="3"/>
      <c r="N572" s="3"/>
      <c r="O572" s="3"/>
      <c r="P572" s="3"/>
      <c r="Q572" s="3"/>
      <c r="R572" s="3"/>
      <c r="S572" s="3"/>
      <c r="T572" s="2"/>
      <c r="U572" s="2"/>
      <c r="V572" s="2"/>
    </row>
    <row r="573" spans="2:22" ht="15.75" thickTop="1" x14ac:dyDescent="0.25">
      <c r="B573" s="698" t="s">
        <v>6</v>
      </c>
      <c r="C573" s="700" t="s">
        <v>7</v>
      </c>
      <c r="D573" s="702" t="s">
        <v>8</v>
      </c>
      <c r="E573" s="702" t="s">
        <v>177</v>
      </c>
      <c r="F573" s="702" t="s">
        <v>178</v>
      </c>
      <c r="G573" s="702" t="s">
        <v>9</v>
      </c>
      <c r="H573" s="702" t="s">
        <v>10</v>
      </c>
      <c r="I573" s="312"/>
      <c r="J573" s="702" t="s">
        <v>179</v>
      </c>
      <c r="K573" s="702" t="s">
        <v>11</v>
      </c>
      <c r="L573" s="700" t="s">
        <v>12</v>
      </c>
      <c r="M573" s="704" t="s">
        <v>13</v>
      </c>
      <c r="N573" s="704" t="s">
        <v>14</v>
      </c>
      <c r="O573" s="704" t="s">
        <v>15</v>
      </c>
      <c r="P573" s="715" t="s">
        <v>16</v>
      </c>
      <c r="Q573" s="716"/>
      <c r="R573" s="716"/>
      <c r="S573" s="717"/>
      <c r="T573" s="721" t="s">
        <v>17</v>
      </c>
      <c r="U573" s="722"/>
      <c r="V573" s="708" t="s">
        <v>18</v>
      </c>
    </row>
    <row r="574" spans="2:22" x14ac:dyDescent="0.25">
      <c r="B574" s="699"/>
      <c r="C574" s="701"/>
      <c r="D574" s="703"/>
      <c r="E574" s="765"/>
      <c r="F574" s="765"/>
      <c r="G574" s="703"/>
      <c r="H574" s="703"/>
      <c r="I574" s="313"/>
      <c r="J574" s="765"/>
      <c r="K574" s="703"/>
      <c r="L574" s="701"/>
      <c r="M574" s="705"/>
      <c r="N574" s="705"/>
      <c r="O574" s="705"/>
      <c r="P574" s="718"/>
      <c r="Q574" s="719"/>
      <c r="R574" s="719"/>
      <c r="S574" s="720"/>
      <c r="T574" s="723"/>
      <c r="U574" s="724"/>
      <c r="V574" s="709"/>
    </row>
    <row r="575" spans="2:22" ht="48" x14ac:dyDescent="0.25">
      <c r="B575" s="699"/>
      <c r="C575" s="701"/>
      <c r="D575" s="703"/>
      <c r="E575" s="765"/>
      <c r="F575" s="765"/>
      <c r="G575" s="703"/>
      <c r="H575" s="703"/>
      <c r="I575" s="313" t="s">
        <v>180</v>
      </c>
      <c r="J575" s="765"/>
      <c r="K575" s="703"/>
      <c r="L575" s="701"/>
      <c r="M575" s="705"/>
      <c r="N575" s="705"/>
      <c r="O575" s="705"/>
      <c r="P575" s="738" t="s">
        <v>19</v>
      </c>
      <c r="Q575" s="738" t="s">
        <v>20</v>
      </c>
      <c r="R575" s="738" t="s">
        <v>21</v>
      </c>
      <c r="S575" s="738" t="s">
        <v>22</v>
      </c>
      <c r="T575" s="740" t="s">
        <v>23</v>
      </c>
      <c r="U575" s="740" t="s">
        <v>24</v>
      </c>
      <c r="V575" s="709"/>
    </row>
    <row r="576" spans="2:22" ht="15.75" thickBot="1" x14ac:dyDescent="0.3">
      <c r="B576" s="727"/>
      <c r="C576" s="725"/>
      <c r="D576" s="707"/>
      <c r="E576" s="766"/>
      <c r="F576" s="766"/>
      <c r="G576" s="707"/>
      <c r="H576" s="707"/>
      <c r="I576" s="314"/>
      <c r="J576" s="766"/>
      <c r="K576" s="707"/>
      <c r="L576" s="725"/>
      <c r="M576" s="696"/>
      <c r="N576" s="696"/>
      <c r="O576" s="696"/>
      <c r="P576" s="739"/>
      <c r="Q576" s="739"/>
      <c r="R576" s="739"/>
      <c r="S576" s="739"/>
      <c r="T576" s="741"/>
      <c r="U576" s="741"/>
      <c r="V576" s="710"/>
    </row>
    <row r="577" spans="2:22" ht="132" customHeight="1" x14ac:dyDescent="0.25">
      <c r="B577" s="52">
        <v>1</v>
      </c>
      <c r="C577" s="355">
        <v>29201</v>
      </c>
      <c r="D577" s="531" t="s">
        <v>471</v>
      </c>
      <c r="E577" s="318" t="s">
        <v>489</v>
      </c>
      <c r="F577" s="319" t="s">
        <v>182</v>
      </c>
      <c r="G577" s="5">
        <v>9</v>
      </c>
      <c r="H577" s="5" t="s">
        <v>181</v>
      </c>
      <c r="I577" s="5">
        <v>287</v>
      </c>
      <c r="J577" s="790" t="s">
        <v>530</v>
      </c>
      <c r="K577" s="120">
        <v>5</v>
      </c>
      <c r="L577" s="501" t="s">
        <v>31</v>
      </c>
      <c r="M577" s="532">
        <v>495</v>
      </c>
      <c r="N577" s="181">
        <f t="shared" ref="N577:N586" si="7">M577*K577</f>
        <v>2475</v>
      </c>
      <c r="O577" s="821" t="s">
        <v>183</v>
      </c>
      <c r="P577" s="42">
        <v>0</v>
      </c>
      <c r="Q577" s="42">
        <v>0</v>
      </c>
      <c r="R577" s="42">
        <v>0</v>
      </c>
      <c r="S577" s="42">
        <v>1</v>
      </c>
      <c r="T577" s="45" t="s">
        <v>514</v>
      </c>
      <c r="U577" s="21" t="s">
        <v>99</v>
      </c>
      <c r="V577" s="773" t="s">
        <v>531</v>
      </c>
    </row>
    <row r="578" spans="2:22" x14ac:dyDescent="0.25">
      <c r="B578" s="15">
        <v>2</v>
      </c>
      <c r="C578" s="355">
        <v>29201</v>
      </c>
      <c r="D578" s="531" t="s">
        <v>472</v>
      </c>
      <c r="E578" s="318" t="s">
        <v>489</v>
      </c>
      <c r="F578" s="319" t="s">
        <v>182</v>
      </c>
      <c r="G578" s="5">
        <v>9</v>
      </c>
      <c r="H578" s="7" t="s">
        <v>181</v>
      </c>
      <c r="I578" s="5">
        <v>287</v>
      </c>
      <c r="J578" s="791"/>
      <c r="K578" s="120">
        <v>2</v>
      </c>
      <c r="L578" s="122" t="s">
        <v>31</v>
      </c>
      <c r="M578" s="532">
        <v>145</v>
      </c>
      <c r="N578" s="182">
        <f t="shared" si="7"/>
        <v>290</v>
      </c>
      <c r="O578" s="778"/>
      <c r="P578" s="19">
        <v>0</v>
      </c>
      <c r="Q578" s="19">
        <v>0</v>
      </c>
      <c r="R578" s="19">
        <v>0</v>
      </c>
      <c r="S578" s="19">
        <v>1</v>
      </c>
      <c r="T578" s="45" t="s">
        <v>514</v>
      </c>
      <c r="U578" s="21" t="s">
        <v>99</v>
      </c>
      <c r="V578" s="774"/>
    </row>
    <row r="579" spans="2:22" x14ac:dyDescent="0.25">
      <c r="B579" s="15">
        <v>3</v>
      </c>
      <c r="C579" s="355">
        <v>29201</v>
      </c>
      <c r="D579" s="531" t="s">
        <v>473</v>
      </c>
      <c r="E579" s="318" t="s">
        <v>489</v>
      </c>
      <c r="F579" s="319" t="s">
        <v>182</v>
      </c>
      <c r="G579" s="5">
        <v>9</v>
      </c>
      <c r="H579" s="7" t="s">
        <v>181</v>
      </c>
      <c r="I579" s="5">
        <v>287</v>
      </c>
      <c r="J579" s="791"/>
      <c r="K579" s="120">
        <v>1</v>
      </c>
      <c r="L579" s="122" t="s">
        <v>31</v>
      </c>
      <c r="M579" s="532">
        <v>2150</v>
      </c>
      <c r="N579" s="182">
        <f t="shared" si="7"/>
        <v>2150</v>
      </c>
      <c r="O579" s="778"/>
      <c r="P579" s="19">
        <v>0</v>
      </c>
      <c r="Q579" s="19">
        <v>0</v>
      </c>
      <c r="R579" s="19">
        <v>0</v>
      </c>
      <c r="S579" s="19">
        <v>1</v>
      </c>
      <c r="T579" s="45" t="s">
        <v>514</v>
      </c>
      <c r="U579" s="21" t="s">
        <v>99</v>
      </c>
      <c r="V579" s="774"/>
    </row>
    <row r="580" spans="2:22" x14ac:dyDescent="0.25">
      <c r="B580" s="15">
        <v>4</v>
      </c>
      <c r="C580" s="355">
        <v>29201</v>
      </c>
      <c r="D580" s="531" t="s">
        <v>474</v>
      </c>
      <c r="E580" s="318" t="s">
        <v>489</v>
      </c>
      <c r="F580" s="319" t="s">
        <v>182</v>
      </c>
      <c r="G580" s="5">
        <v>9</v>
      </c>
      <c r="H580" s="7" t="s">
        <v>181</v>
      </c>
      <c r="I580" s="5">
        <v>287</v>
      </c>
      <c r="J580" s="791"/>
      <c r="K580" s="120">
        <v>5</v>
      </c>
      <c r="L580" s="122" t="s">
        <v>31</v>
      </c>
      <c r="M580" s="532">
        <v>392</v>
      </c>
      <c r="N580" s="182">
        <f t="shared" si="7"/>
        <v>1960</v>
      </c>
      <c r="O580" s="778"/>
      <c r="P580" s="19">
        <v>0</v>
      </c>
      <c r="Q580" s="19">
        <v>0</v>
      </c>
      <c r="R580" s="19">
        <v>0</v>
      </c>
      <c r="S580" s="19">
        <v>1</v>
      </c>
      <c r="T580" s="45" t="s">
        <v>514</v>
      </c>
      <c r="U580" s="21" t="s">
        <v>99</v>
      </c>
      <c r="V580" s="774"/>
    </row>
    <row r="581" spans="2:22" x14ac:dyDescent="0.25">
      <c r="B581" s="15">
        <v>5</v>
      </c>
      <c r="C581" s="355">
        <v>29201</v>
      </c>
      <c r="D581" s="531" t="s">
        <v>475</v>
      </c>
      <c r="E581" s="318" t="s">
        <v>489</v>
      </c>
      <c r="F581" s="319" t="s">
        <v>182</v>
      </c>
      <c r="G581" s="5">
        <v>9</v>
      </c>
      <c r="H581" s="7" t="s">
        <v>181</v>
      </c>
      <c r="I581" s="5">
        <v>287</v>
      </c>
      <c r="J581" s="791"/>
      <c r="K581" s="120">
        <v>1</v>
      </c>
      <c r="L581" s="122" t="s">
        <v>31</v>
      </c>
      <c r="M581" s="532">
        <v>245</v>
      </c>
      <c r="N581" s="182">
        <f t="shared" si="7"/>
        <v>245</v>
      </c>
      <c r="O581" s="778"/>
      <c r="P581" s="19">
        <v>0</v>
      </c>
      <c r="Q581" s="19">
        <v>0</v>
      </c>
      <c r="R581" s="19">
        <v>0</v>
      </c>
      <c r="S581" s="19">
        <v>1</v>
      </c>
      <c r="T581" s="45" t="s">
        <v>514</v>
      </c>
      <c r="U581" s="21" t="s">
        <v>99</v>
      </c>
      <c r="V581" s="774"/>
    </row>
    <row r="582" spans="2:22" x14ac:dyDescent="0.25">
      <c r="B582" s="15">
        <v>6</v>
      </c>
      <c r="C582" s="355">
        <v>29201</v>
      </c>
      <c r="D582" s="531" t="s">
        <v>476</v>
      </c>
      <c r="E582" s="318" t="s">
        <v>489</v>
      </c>
      <c r="F582" s="319" t="s">
        <v>182</v>
      </c>
      <c r="G582" s="5">
        <v>9</v>
      </c>
      <c r="H582" s="7" t="s">
        <v>181</v>
      </c>
      <c r="I582" s="5">
        <v>287</v>
      </c>
      <c r="J582" s="791"/>
      <c r="K582" s="120">
        <v>4</v>
      </c>
      <c r="L582" s="122" t="s">
        <v>31</v>
      </c>
      <c r="M582" s="532">
        <v>25</v>
      </c>
      <c r="N582" s="182">
        <f t="shared" si="7"/>
        <v>100</v>
      </c>
      <c r="O582" s="778"/>
      <c r="P582" s="19">
        <v>0</v>
      </c>
      <c r="Q582" s="19">
        <v>0</v>
      </c>
      <c r="R582" s="19">
        <v>0</v>
      </c>
      <c r="S582" s="19">
        <v>1</v>
      </c>
      <c r="T582" s="45" t="s">
        <v>514</v>
      </c>
      <c r="U582" s="21" t="s">
        <v>99</v>
      </c>
      <c r="V582" s="774"/>
    </row>
    <row r="583" spans="2:22" x14ac:dyDescent="0.25">
      <c r="B583" s="15">
        <v>7</v>
      </c>
      <c r="C583" s="355">
        <v>29201</v>
      </c>
      <c r="D583" s="531" t="s">
        <v>477</v>
      </c>
      <c r="E583" s="318" t="s">
        <v>489</v>
      </c>
      <c r="F583" s="319" t="s">
        <v>182</v>
      </c>
      <c r="G583" s="5">
        <v>9</v>
      </c>
      <c r="H583" s="7" t="s">
        <v>181</v>
      </c>
      <c r="I583" s="5">
        <v>287</v>
      </c>
      <c r="J583" s="791"/>
      <c r="K583" s="120">
        <v>1</v>
      </c>
      <c r="L583" s="122" t="s">
        <v>31</v>
      </c>
      <c r="M583" s="532">
        <v>175</v>
      </c>
      <c r="N583" s="182">
        <f t="shared" si="7"/>
        <v>175</v>
      </c>
      <c r="O583" s="778"/>
      <c r="P583" s="19">
        <v>0</v>
      </c>
      <c r="Q583" s="19">
        <v>0</v>
      </c>
      <c r="R583" s="19">
        <v>0</v>
      </c>
      <c r="S583" s="19">
        <v>1</v>
      </c>
      <c r="T583" s="45" t="s">
        <v>514</v>
      </c>
      <c r="U583" s="21" t="s">
        <v>99</v>
      </c>
      <c r="V583" s="774"/>
    </row>
    <row r="584" spans="2:22" x14ac:dyDescent="0.25">
      <c r="B584" s="497">
        <v>8</v>
      </c>
      <c r="C584" s="355">
        <v>29201</v>
      </c>
      <c r="D584" s="531" t="s">
        <v>478</v>
      </c>
      <c r="E584" s="318" t="s">
        <v>489</v>
      </c>
      <c r="F584" s="319" t="s">
        <v>182</v>
      </c>
      <c r="G584" s="5">
        <v>9</v>
      </c>
      <c r="H584" s="7" t="s">
        <v>181</v>
      </c>
      <c r="I584" s="5">
        <v>287</v>
      </c>
      <c r="J584" s="791"/>
      <c r="K584" s="120">
        <v>1</v>
      </c>
      <c r="L584" s="122" t="s">
        <v>31</v>
      </c>
      <c r="M584" s="532">
        <v>565</v>
      </c>
      <c r="N584" s="182">
        <f t="shared" si="7"/>
        <v>565</v>
      </c>
      <c r="O584" s="778"/>
      <c r="P584" s="19">
        <v>0</v>
      </c>
      <c r="Q584" s="19">
        <v>0</v>
      </c>
      <c r="R584" s="19">
        <v>0</v>
      </c>
      <c r="S584" s="19">
        <v>1</v>
      </c>
      <c r="T584" s="45" t="s">
        <v>514</v>
      </c>
      <c r="U584" s="21" t="s">
        <v>99</v>
      </c>
      <c r="V584" s="774"/>
    </row>
    <row r="585" spans="2:22" x14ac:dyDescent="0.25">
      <c r="B585" s="15">
        <v>9</v>
      </c>
      <c r="C585" s="355">
        <v>29201</v>
      </c>
      <c r="D585" s="531" t="s">
        <v>479</v>
      </c>
      <c r="E585" s="318" t="s">
        <v>489</v>
      </c>
      <c r="F585" s="319" t="s">
        <v>182</v>
      </c>
      <c r="G585" s="5">
        <v>9</v>
      </c>
      <c r="H585" s="7" t="s">
        <v>181</v>
      </c>
      <c r="I585" s="5">
        <v>287</v>
      </c>
      <c r="J585" s="791"/>
      <c r="K585" s="120">
        <v>4</v>
      </c>
      <c r="L585" s="122" t="s">
        <v>31</v>
      </c>
      <c r="M585" s="532">
        <v>450</v>
      </c>
      <c r="N585" s="182">
        <f t="shared" si="7"/>
        <v>1800</v>
      </c>
      <c r="O585" s="778"/>
      <c r="P585" s="19">
        <v>0</v>
      </c>
      <c r="Q585" s="19">
        <v>0</v>
      </c>
      <c r="R585" s="19">
        <v>0</v>
      </c>
      <c r="S585" s="19">
        <v>1</v>
      </c>
      <c r="T585" s="45" t="s">
        <v>514</v>
      </c>
      <c r="U585" s="21" t="s">
        <v>99</v>
      </c>
      <c r="V585" s="774"/>
    </row>
    <row r="586" spans="2:22" x14ac:dyDescent="0.25">
      <c r="B586" s="15">
        <v>10</v>
      </c>
      <c r="C586" s="355">
        <v>29201</v>
      </c>
      <c r="D586" s="531" t="s">
        <v>480</v>
      </c>
      <c r="E586" s="318" t="s">
        <v>489</v>
      </c>
      <c r="F586" s="319" t="s">
        <v>182</v>
      </c>
      <c r="G586" s="5">
        <v>9</v>
      </c>
      <c r="H586" s="7" t="s">
        <v>181</v>
      </c>
      <c r="I586" s="5">
        <v>287</v>
      </c>
      <c r="J586" s="791"/>
      <c r="K586" s="120">
        <v>2</v>
      </c>
      <c r="L586" s="122" t="s">
        <v>31</v>
      </c>
      <c r="M586" s="532">
        <v>50</v>
      </c>
      <c r="N586" s="182">
        <f t="shared" si="7"/>
        <v>100</v>
      </c>
      <c r="O586" s="778"/>
      <c r="P586" s="19">
        <v>0</v>
      </c>
      <c r="Q586" s="19">
        <v>0</v>
      </c>
      <c r="R586" s="19">
        <v>0</v>
      </c>
      <c r="S586" s="19">
        <v>1</v>
      </c>
      <c r="T586" s="45" t="s">
        <v>514</v>
      </c>
      <c r="U586" s="21" t="s">
        <v>99</v>
      </c>
      <c r="V586" s="774"/>
    </row>
    <row r="587" spans="2:22" x14ac:dyDescent="0.25">
      <c r="B587" s="15">
        <v>11</v>
      </c>
      <c r="C587" s="355">
        <v>29201</v>
      </c>
      <c r="D587" s="531" t="s">
        <v>481</v>
      </c>
      <c r="E587" s="318" t="s">
        <v>489</v>
      </c>
      <c r="F587" s="319" t="s">
        <v>182</v>
      </c>
      <c r="G587" s="5">
        <v>9</v>
      </c>
      <c r="H587" s="7" t="s">
        <v>181</v>
      </c>
      <c r="I587" s="5">
        <v>287</v>
      </c>
      <c r="J587" s="791"/>
      <c r="K587" s="120">
        <v>2</v>
      </c>
      <c r="L587" s="122" t="s">
        <v>31</v>
      </c>
      <c r="M587" s="532">
        <v>75</v>
      </c>
      <c r="N587" s="182">
        <v>140</v>
      </c>
      <c r="O587" s="778"/>
      <c r="P587" s="19">
        <v>0</v>
      </c>
      <c r="Q587" s="19">
        <v>0</v>
      </c>
      <c r="R587" s="19">
        <v>0</v>
      </c>
      <c r="S587" s="19">
        <v>1</v>
      </c>
      <c r="T587" s="45" t="s">
        <v>514</v>
      </c>
      <c r="U587" s="21" t="s">
        <v>99</v>
      </c>
      <c r="V587" s="774"/>
    </row>
    <row r="588" spans="2:22" x14ac:dyDescent="0.25">
      <c r="B588" s="15"/>
      <c r="C588" s="16"/>
      <c r="D588" s="531"/>
      <c r="E588" s="318"/>
      <c r="F588" s="319"/>
      <c r="G588" s="5"/>
      <c r="H588" s="7"/>
      <c r="I588" s="7"/>
      <c r="J588" s="791"/>
      <c r="K588" s="534"/>
      <c r="L588" s="122"/>
      <c r="M588" s="532"/>
      <c r="N588" s="159"/>
      <c r="O588" s="778"/>
      <c r="P588" s="19"/>
      <c r="Q588" s="19"/>
      <c r="R588" s="19"/>
      <c r="S588" s="19"/>
      <c r="T588" s="45"/>
      <c r="U588" s="21"/>
      <c r="V588" s="774"/>
    </row>
    <row r="589" spans="2:22" x14ac:dyDescent="0.25">
      <c r="B589" s="15"/>
      <c r="C589" s="16"/>
      <c r="D589" s="531"/>
      <c r="E589" s="318"/>
      <c r="F589" s="319"/>
      <c r="G589" s="5"/>
      <c r="H589" s="346"/>
      <c r="I589" s="346"/>
      <c r="J589" s="791"/>
      <c r="K589" s="332"/>
      <c r="L589" s="122"/>
      <c r="M589" s="532"/>
      <c r="N589" s="159"/>
      <c r="O589" s="778"/>
      <c r="P589" s="19"/>
      <c r="Q589" s="19"/>
      <c r="R589" s="19"/>
      <c r="S589" s="19"/>
      <c r="T589" s="45"/>
      <c r="U589" s="21"/>
      <c r="V589" s="774"/>
    </row>
    <row r="590" spans="2:22" ht="15.75" thickBot="1" x14ac:dyDescent="0.3">
      <c r="B590" s="15"/>
      <c r="C590" s="16"/>
      <c r="D590" s="531"/>
      <c r="E590" s="318"/>
      <c r="F590" s="319"/>
      <c r="G590" s="5"/>
      <c r="H590" s="174"/>
      <c r="I590" s="174"/>
      <c r="J590" s="793"/>
      <c r="K590" s="537"/>
      <c r="L590" s="122"/>
      <c r="M590" s="532"/>
      <c r="N590" s="159"/>
      <c r="O590" s="822"/>
      <c r="P590" s="25"/>
      <c r="Q590" s="25"/>
      <c r="R590" s="25"/>
      <c r="S590" s="25"/>
      <c r="T590" s="46"/>
      <c r="U590" s="26"/>
      <c r="V590" s="786"/>
    </row>
    <row r="591" spans="2:22" ht="15.75" thickTop="1" x14ac:dyDescent="0.25">
      <c r="L591" s="62"/>
      <c r="N591" s="114"/>
    </row>
    <row r="592" spans="2:22" x14ac:dyDescent="0.25">
      <c r="L592" s="62"/>
    </row>
    <row r="593" spans="12:14" x14ac:dyDescent="0.25">
      <c r="L593" s="62"/>
      <c r="N593" s="61">
        <f>SUM(N577:N592)</f>
        <v>10000</v>
      </c>
    </row>
    <row r="594" spans="12:14" x14ac:dyDescent="0.25">
      <c r="L594" s="62"/>
    </row>
    <row r="595" spans="12:14" x14ac:dyDescent="0.25">
      <c r="L595" s="62"/>
      <c r="N595" s="61"/>
    </row>
    <row r="596" spans="12:14" x14ac:dyDescent="0.25">
      <c r="L596" s="62"/>
      <c r="N596" s="61"/>
    </row>
    <row r="597" spans="12:14" x14ac:dyDescent="0.25">
      <c r="L597" s="62"/>
    </row>
    <row r="598" spans="12:14" x14ac:dyDescent="0.25">
      <c r="L598" s="62"/>
    </row>
    <row r="599" spans="12:14" x14ac:dyDescent="0.25">
      <c r="L599" s="62"/>
    </row>
    <row r="600" spans="12:14" x14ac:dyDescent="0.25">
      <c r="L600" s="62"/>
    </row>
    <row r="601" spans="12:14" x14ac:dyDescent="0.25">
      <c r="L601" s="62"/>
    </row>
    <row r="602" spans="12:14" x14ac:dyDescent="0.25">
      <c r="L602" s="62"/>
    </row>
    <row r="603" spans="12:14" x14ac:dyDescent="0.25">
      <c r="L603" s="62"/>
    </row>
    <row r="604" spans="12:14" x14ac:dyDescent="0.25">
      <c r="L604" s="62"/>
    </row>
    <row r="605" spans="12:14" x14ac:dyDescent="0.25">
      <c r="L605" s="62"/>
    </row>
    <row r="606" spans="12:14" x14ac:dyDescent="0.25">
      <c r="L606" s="62"/>
    </row>
    <row r="607" spans="12:14" x14ac:dyDescent="0.25">
      <c r="L607" s="62"/>
    </row>
    <row r="608" spans="12:14" x14ac:dyDescent="0.25">
      <c r="L608" s="62"/>
    </row>
    <row r="609" spans="2:22" x14ac:dyDescent="0.25">
      <c r="L609" s="62"/>
    </row>
    <row r="610" spans="2:22" x14ac:dyDescent="0.25">
      <c r="L610" s="62"/>
    </row>
    <row r="611" spans="2:22" x14ac:dyDescent="0.25">
      <c r="L611" s="62"/>
    </row>
    <row r="612" spans="2:22" x14ac:dyDescent="0.25">
      <c r="L612" s="62"/>
    </row>
    <row r="613" spans="2:22" x14ac:dyDescent="0.25">
      <c r="B613" s="706" t="s">
        <v>0</v>
      </c>
      <c r="C613" s="706"/>
      <c r="D613" s="706"/>
      <c r="E613" s="706"/>
      <c r="F613" s="706"/>
      <c r="G613" s="706"/>
      <c r="H613" s="706"/>
      <c r="I613" s="706"/>
      <c r="J613" s="706"/>
      <c r="K613" s="706"/>
      <c r="L613" s="706"/>
      <c r="M613" s="706"/>
      <c r="N613" s="706"/>
      <c r="O613" s="706"/>
      <c r="P613" s="706"/>
      <c r="Q613" s="706"/>
      <c r="R613" s="706"/>
      <c r="S613" s="706"/>
      <c r="T613" s="706"/>
      <c r="U613" s="706"/>
      <c r="V613" s="706"/>
    </row>
    <row r="614" spans="2:22" x14ac:dyDescent="0.25">
      <c r="B614" s="713" t="s">
        <v>1</v>
      </c>
      <c r="C614" s="713"/>
      <c r="D614" s="713"/>
      <c r="E614" s="713"/>
      <c r="F614" s="713"/>
      <c r="G614" s="713"/>
      <c r="H614" s="713"/>
      <c r="I614" s="713"/>
      <c r="J614" s="713"/>
      <c r="K614" s="713"/>
      <c r="L614" s="713"/>
      <c r="M614" s="713"/>
      <c r="N614" s="713"/>
      <c r="O614" s="713"/>
      <c r="P614" s="713"/>
      <c r="Q614" s="713"/>
      <c r="R614" s="713"/>
      <c r="S614" s="713"/>
      <c r="T614" s="713"/>
      <c r="U614" s="713"/>
      <c r="V614" s="713"/>
    </row>
    <row r="615" spans="2:22" x14ac:dyDescent="0.25">
      <c r="B615" s="713" t="s">
        <v>2</v>
      </c>
      <c r="C615" s="713"/>
      <c r="D615" s="713"/>
      <c r="E615" s="713"/>
      <c r="F615" s="713"/>
      <c r="G615" s="713"/>
      <c r="H615" s="713"/>
      <c r="I615" s="713"/>
      <c r="J615" s="713"/>
      <c r="K615" s="713"/>
      <c r="L615" s="713"/>
      <c r="M615" s="713"/>
      <c r="N615" s="713"/>
      <c r="O615" s="713"/>
      <c r="P615" s="713"/>
      <c r="Q615" s="713"/>
      <c r="R615" s="713"/>
      <c r="S615" s="713"/>
      <c r="T615" s="713"/>
      <c r="U615" s="713"/>
      <c r="V615" s="713"/>
    </row>
    <row r="616" spans="2:22" x14ac:dyDescent="0.25">
      <c r="B616" s="713" t="s">
        <v>3</v>
      </c>
      <c r="C616" s="713"/>
      <c r="D616" s="713"/>
      <c r="E616" s="713"/>
      <c r="F616" s="713"/>
      <c r="G616" s="713"/>
      <c r="H616" s="713"/>
      <c r="I616" s="713"/>
      <c r="J616" s="713"/>
      <c r="K616" s="713"/>
      <c r="L616" s="713"/>
      <c r="M616" s="713"/>
      <c r="N616" s="713"/>
      <c r="O616" s="713"/>
      <c r="P616" s="713"/>
      <c r="Q616" s="713"/>
      <c r="R616" s="713"/>
      <c r="S616" s="713"/>
      <c r="T616" s="713"/>
      <c r="U616" s="713"/>
      <c r="V616" s="713"/>
    </row>
    <row r="617" spans="2:22" x14ac:dyDescent="0.25">
      <c r="B617" s="713" t="s">
        <v>494</v>
      </c>
      <c r="C617" s="713"/>
      <c r="D617" s="713"/>
      <c r="E617" s="713"/>
      <c r="F617" s="713"/>
      <c r="G617" s="713"/>
      <c r="H617" s="713"/>
      <c r="I617" s="713"/>
      <c r="J617" s="713"/>
      <c r="K617" s="713"/>
      <c r="L617" s="713"/>
      <c r="M617" s="713"/>
      <c r="N617" s="713"/>
      <c r="O617" s="713"/>
      <c r="P617" s="713"/>
      <c r="Q617" s="713"/>
      <c r="R617" s="713"/>
      <c r="S617" s="713"/>
      <c r="T617" s="713"/>
      <c r="U617" s="713"/>
      <c r="V617" s="713"/>
    </row>
    <row r="618" spans="2:22" x14ac:dyDescent="0.25">
      <c r="B618" s="714" t="s">
        <v>4</v>
      </c>
      <c r="C618" s="714"/>
      <c r="D618" s="714"/>
      <c r="E618" s="714"/>
      <c r="F618" s="714"/>
      <c r="G618" s="714"/>
      <c r="H618" s="714"/>
      <c r="I618" s="714"/>
      <c r="J618" s="714"/>
      <c r="K618" s="714"/>
      <c r="L618" s="714"/>
      <c r="M618" s="714"/>
      <c r="N618" s="714"/>
      <c r="O618" s="714"/>
      <c r="P618" s="714"/>
      <c r="Q618" s="714"/>
      <c r="R618" s="714"/>
      <c r="S618" s="714"/>
      <c r="T618" s="714"/>
      <c r="U618" s="714"/>
      <c r="V618" s="714"/>
    </row>
    <row r="619" spans="2:22" x14ac:dyDescent="0.25">
      <c r="B619" s="737" t="s">
        <v>85</v>
      </c>
      <c r="C619" s="737"/>
      <c r="D619" s="737"/>
      <c r="E619" s="737"/>
      <c r="F619" s="737"/>
      <c r="G619" s="737"/>
      <c r="H619" s="737"/>
      <c r="I619" s="737"/>
      <c r="J619" s="737"/>
      <c r="K619" s="737"/>
      <c r="L619" s="737"/>
      <c r="M619" s="737"/>
      <c r="N619" s="737"/>
      <c r="O619" s="737"/>
      <c r="P619" s="737"/>
      <c r="Q619" s="737"/>
      <c r="R619" s="737"/>
      <c r="S619" s="737"/>
      <c r="T619" s="737"/>
      <c r="U619" s="737"/>
      <c r="V619" s="737"/>
    </row>
    <row r="620" spans="2:22" ht="18.75" thickBot="1" x14ac:dyDescent="0.3">
      <c r="B620" s="2"/>
      <c r="C620" s="2"/>
      <c r="D620" s="3"/>
      <c r="E620" s="3"/>
      <c r="F620" s="3"/>
      <c r="G620" s="3"/>
      <c r="H620" s="3"/>
      <c r="I620" s="3"/>
      <c r="J620" s="3"/>
      <c r="K620" s="3"/>
      <c r="L620" s="4"/>
      <c r="M620" s="3"/>
      <c r="N620" s="3"/>
      <c r="O620" s="3"/>
      <c r="P620" s="3"/>
      <c r="Q620" s="3"/>
      <c r="R620" s="3"/>
      <c r="S620" s="3"/>
      <c r="T620" s="2"/>
      <c r="U620" s="2"/>
      <c r="V620" s="2"/>
    </row>
    <row r="621" spans="2:22" ht="15.75" thickTop="1" x14ac:dyDescent="0.25">
      <c r="B621" s="698" t="s">
        <v>6</v>
      </c>
      <c r="C621" s="700" t="s">
        <v>7</v>
      </c>
      <c r="D621" s="702" t="s">
        <v>8</v>
      </c>
      <c r="E621" s="702" t="s">
        <v>177</v>
      </c>
      <c r="F621" s="702" t="s">
        <v>178</v>
      </c>
      <c r="G621" s="702" t="s">
        <v>9</v>
      </c>
      <c r="H621" s="702" t="s">
        <v>10</v>
      </c>
      <c r="I621" s="312"/>
      <c r="J621" s="702" t="s">
        <v>179</v>
      </c>
      <c r="K621" s="702" t="s">
        <v>11</v>
      </c>
      <c r="L621" s="700" t="s">
        <v>12</v>
      </c>
      <c r="M621" s="704" t="s">
        <v>13</v>
      </c>
      <c r="N621" s="704" t="s">
        <v>14</v>
      </c>
      <c r="O621" s="704" t="s">
        <v>15</v>
      </c>
      <c r="P621" s="715" t="s">
        <v>16</v>
      </c>
      <c r="Q621" s="716"/>
      <c r="R621" s="716"/>
      <c r="S621" s="717"/>
      <c r="T621" s="721" t="s">
        <v>17</v>
      </c>
      <c r="U621" s="722"/>
      <c r="V621" s="708" t="s">
        <v>18</v>
      </c>
    </row>
    <row r="622" spans="2:22" x14ac:dyDescent="0.25">
      <c r="B622" s="699"/>
      <c r="C622" s="701"/>
      <c r="D622" s="703"/>
      <c r="E622" s="765"/>
      <c r="F622" s="765"/>
      <c r="G622" s="703"/>
      <c r="H622" s="703"/>
      <c r="I622" s="313"/>
      <c r="J622" s="765"/>
      <c r="K622" s="703"/>
      <c r="L622" s="701"/>
      <c r="M622" s="705"/>
      <c r="N622" s="705"/>
      <c r="O622" s="705"/>
      <c r="P622" s="718"/>
      <c r="Q622" s="719"/>
      <c r="R622" s="719"/>
      <c r="S622" s="720"/>
      <c r="T622" s="723"/>
      <c r="U622" s="724"/>
      <c r="V622" s="709"/>
    </row>
    <row r="623" spans="2:22" ht="48" x14ac:dyDescent="0.25">
      <c r="B623" s="699"/>
      <c r="C623" s="701"/>
      <c r="D623" s="703"/>
      <c r="E623" s="765"/>
      <c r="F623" s="765"/>
      <c r="G623" s="703"/>
      <c r="H623" s="703"/>
      <c r="I623" s="313" t="s">
        <v>180</v>
      </c>
      <c r="J623" s="765"/>
      <c r="K623" s="703"/>
      <c r="L623" s="701"/>
      <c r="M623" s="705"/>
      <c r="N623" s="705"/>
      <c r="O623" s="705"/>
      <c r="P623" s="738" t="s">
        <v>19</v>
      </c>
      <c r="Q623" s="738" t="s">
        <v>20</v>
      </c>
      <c r="R623" s="738" t="s">
        <v>21</v>
      </c>
      <c r="S623" s="738" t="s">
        <v>22</v>
      </c>
      <c r="T623" s="740" t="s">
        <v>23</v>
      </c>
      <c r="U623" s="740" t="s">
        <v>24</v>
      </c>
      <c r="V623" s="709"/>
    </row>
    <row r="624" spans="2:22" ht="15.75" thickBot="1" x14ac:dyDescent="0.3">
      <c r="B624" s="727"/>
      <c r="C624" s="725"/>
      <c r="D624" s="707"/>
      <c r="E624" s="766"/>
      <c r="F624" s="766"/>
      <c r="G624" s="707"/>
      <c r="H624" s="707"/>
      <c r="I624" s="314"/>
      <c r="J624" s="766"/>
      <c r="K624" s="707"/>
      <c r="L624" s="725"/>
      <c r="M624" s="696"/>
      <c r="N624" s="696"/>
      <c r="O624" s="696"/>
      <c r="P624" s="739"/>
      <c r="Q624" s="739"/>
      <c r="R624" s="739"/>
      <c r="S624" s="739"/>
      <c r="T624" s="741"/>
      <c r="U624" s="741"/>
      <c r="V624" s="710"/>
    </row>
    <row r="625" spans="2:22" ht="144.75" thickBot="1" x14ac:dyDescent="0.3">
      <c r="B625" s="129">
        <v>1</v>
      </c>
      <c r="C625" s="71">
        <v>29601</v>
      </c>
      <c r="D625" s="164" t="s">
        <v>401</v>
      </c>
      <c r="E625" s="318" t="s">
        <v>489</v>
      </c>
      <c r="F625" s="319" t="s">
        <v>182</v>
      </c>
      <c r="G625" s="5">
        <v>9</v>
      </c>
      <c r="H625" s="164" t="s">
        <v>181</v>
      </c>
      <c r="I625" s="5">
        <v>287</v>
      </c>
      <c r="J625" s="438" t="s">
        <v>530</v>
      </c>
      <c r="K625" s="582">
        <f>SUM(120000/1500)</f>
        <v>80</v>
      </c>
      <c r="L625" s="164" t="s">
        <v>75</v>
      </c>
      <c r="M625" s="599">
        <v>1500</v>
      </c>
      <c r="N625" s="599">
        <v>120000</v>
      </c>
      <c r="O625" s="344" t="s">
        <v>183</v>
      </c>
      <c r="P625" s="74">
        <v>0</v>
      </c>
      <c r="Q625" s="74">
        <v>0</v>
      </c>
      <c r="R625" s="348">
        <v>1</v>
      </c>
      <c r="S625" s="74">
        <v>0</v>
      </c>
      <c r="T625" s="75" t="s">
        <v>514</v>
      </c>
      <c r="U625" s="110"/>
      <c r="V625" s="287" t="s">
        <v>531</v>
      </c>
    </row>
    <row r="626" spans="2:22" ht="15.75" thickTop="1" x14ac:dyDescent="0.25">
      <c r="L626" s="62"/>
    </row>
    <row r="627" spans="2:22" x14ac:dyDescent="0.25">
      <c r="L627" s="62"/>
      <c r="N627" s="61"/>
    </row>
    <row r="628" spans="2:22" x14ac:dyDescent="0.25">
      <c r="L628" s="62"/>
    </row>
    <row r="629" spans="2:22" x14ac:dyDescent="0.25">
      <c r="L629" s="62"/>
    </row>
    <row r="630" spans="2:22" x14ac:dyDescent="0.25">
      <c r="L630" s="62"/>
      <c r="N630" s="61">
        <f>SUM(N625:N629)</f>
        <v>120000</v>
      </c>
    </row>
    <row r="631" spans="2:22" x14ac:dyDescent="0.25">
      <c r="L631" s="62"/>
    </row>
    <row r="632" spans="2:22" x14ac:dyDescent="0.25">
      <c r="L632" s="62"/>
    </row>
    <row r="633" spans="2:22" x14ac:dyDescent="0.25">
      <c r="L633" s="62"/>
    </row>
    <row r="634" spans="2:22" x14ac:dyDescent="0.25">
      <c r="L634" s="62"/>
    </row>
    <row r="635" spans="2:22" x14ac:dyDescent="0.25">
      <c r="L635" s="62"/>
    </row>
    <row r="636" spans="2:22" x14ac:dyDescent="0.25">
      <c r="L636" s="62"/>
    </row>
    <row r="637" spans="2:22" x14ac:dyDescent="0.25">
      <c r="B637" s="706" t="s">
        <v>0</v>
      </c>
      <c r="C637" s="706"/>
      <c r="D637" s="706"/>
      <c r="E637" s="706"/>
      <c r="F637" s="706"/>
      <c r="G637" s="706"/>
      <c r="H637" s="706"/>
      <c r="I637" s="706"/>
      <c r="J637" s="706"/>
      <c r="K637" s="706"/>
      <c r="L637" s="706"/>
      <c r="M637" s="706"/>
      <c r="N637" s="706"/>
      <c r="O637" s="706"/>
      <c r="P637" s="706"/>
      <c r="Q637" s="706"/>
      <c r="R637" s="706"/>
      <c r="S637" s="706"/>
      <c r="T637" s="706"/>
      <c r="U637" s="706"/>
      <c r="V637" s="706"/>
    </row>
    <row r="638" spans="2:22" x14ac:dyDescent="0.25">
      <c r="B638" s="713" t="s">
        <v>1</v>
      </c>
      <c r="C638" s="713"/>
      <c r="D638" s="713"/>
      <c r="E638" s="713"/>
      <c r="F638" s="713"/>
      <c r="G638" s="713"/>
      <c r="H638" s="713"/>
      <c r="I638" s="713"/>
      <c r="J638" s="713"/>
      <c r="K638" s="713"/>
      <c r="L638" s="713"/>
      <c r="M638" s="713"/>
      <c r="N638" s="713"/>
      <c r="O638" s="713"/>
      <c r="P638" s="713"/>
      <c r="Q638" s="713"/>
      <c r="R638" s="713"/>
      <c r="S638" s="713"/>
      <c r="T638" s="713"/>
      <c r="U638" s="713"/>
      <c r="V638" s="713"/>
    </row>
    <row r="639" spans="2:22" x14ac:dyDescent="0.25">
      <c r="B639" s="713" t="s">
        <v>2</v>
      </c>
      <c r="C639" s="713"/>
      <c r="D639" s="713"/>
      <c r="E639" s="713"/>
      <c r="F639" s="713"/>
      <c r="G639" s="713"/>
      <c r="H639" s="713"/>
      <c r="I639" s="713"/>
      <c r="J639" s="713"/>
      <c r="K639" s="713"/>
      <c r="L639" s="713"/>
      <c r="M639" s="713"/>
      <c r="N639" s="713"/>
      <c r="O639" s="713"/>
      <c r="P639" s="713"/>
      <c r="Q639" s="713"/>
      <c r="R639" s="713"/>
      <c r="S639" s="713"/>
      <c r="T639" s="713"/>
      <c r="U639" s="713"/>
      <c r="V639" s="713"/>
    </row>
    <row r="640" spans="2:22" x14ac:dyDescent="0.25">
      <c r="B640" s="713" t="s">
        <v>3</v>
      </c>
      <c r="C640" s="713"/>
      <c r="D640" s="713"/>
      <c r="E640" s="713"/>
      <c r="F640" s="713"/>
      <c r="G640" s="713"/>
      <c r="H640" s="713"/>
      <c r="I640" s="713"/>
      <c r="J640" s="713"/>
      <c r="K640" s="713"/>
      <c r="L640" s="713"/>
      <c r="M640" s="713"/>
      <c r="N640" s="713"/>
      <c r="O640" s="713"/>
      <c r="P640" s="713"/>
      <c r="Q640" s="713"/>
      <c r="R640" s="713"/>
      <c r="S640" s="713"/>
      <c r="T640" s="713"/>
      <c r="U640" s="713"/>
      <c r="V640" s="713"/>
    </row>
    <row r="641" spans="2:22" x14ac:dyDescent="0.25">
      <c r="B641" s="713" t="s">
        <v>494</v>
      </c>
      <c r="C641" s="713"/>
      <c r="D641" s="713"/>
      <c r="E641" s="713"/>
      <c r="F641" s="713"/>
      <c r="G641" s="713"/>
      <c r="H641" s="713"/>
      <c r="I641" s="713"/>
      <c r="J641" s="713"/>
      <c r="K641" s="713"/>
      <c r="L641" s="713"/>
      <c r="M641" s="713"/>
      <c r="N641" s="713"/>
      <c r="O641" s="713"/>
      <c r="P641" s="713"/>
      <c r="Q641" s="713"/>
      <c r="R641" s="713"/>
      <c r="S641" s="713"/>
      <c r="T641" s="713"/>
      <c r="U641" s="713"/>
      <c r="V641" s="713"/>
    </row>
    <row r="642" spans="2:22" x14ac:dyDescent="0.25">
      <c r="B642" s="714" t="s">
        <v>4</v>
      </c>
      <c r="C642" s="714"/>
      <c r="D642" s="714"/>
      <c r="E642" s="714"/>
      <c r="F642" s="714"/>
      <c r="G642" s="714"/>
      <c r="H642" s="714"/>
      <c r="I642" s="714"/>
      <c r="J642" s="714"/>
      <c r="K642" s="714"/>
      <c r="L642" s="714"/>
      <c r="M642" s="714"/>
      <c r="N642" s="714"/>
      <c r="O642" s="714"/>
      <c r="P642" s="714"/>
      <c r="Q642" s="714"/>
      <c r="R642" s="714"/>
      <c r="S642" s="714"/>
      <c r="T642" s="714"/>
      <c r="U642" s="714"/>
      <c r="V642" s="714"/>
    </row>
    <row r="643" spans="2:22" x14ac:dyDescent="0.25">
      <c r="B643" s="737" t="s">
        <v>86</v>
      </c>
      <c r="C643" s="737"/>
      <c r="D643" s="737"/>
      <c r="E643" s="737"/>
      <c r="F643" s="737"/>
      <c r="G643" s="737"/>
      <c r="H643" s="737"/>
      <c r="I643" s="737"/>
      <c r="J643" s="737"/>
      <c r="K643" s="737"/>
      <c r="L643" s="737"/>
      <c r="M643" s="737"/>
      <c r="N643" s="737"/>
      <c r="O643" s="737"/>
      <c r="P643" s="737"/>
      <c r="Q643" s="737"/>
      <c r="R643" s="737"/>
      <c r="S643" s="737"/>
      <c r="T643" s="737"/>
      <c r="U643" s="737"/>
      <c r="V643" s="737"/>
    </row>
    <row r="644" spans="2:22" ht="18.75" thickBot="1" x14ac:dyDescent="0.3">
      <c r="B644" s="2"/>
      <c r="C644" s="2"/>
      <c r="D644" s="3"/>
      <c r="E644" s="3"/>
      <c r="F644" s="3"/>
      <c r="G644" s="3"/>
      <c r="H644" s="3"/>
      <c r="I644" s="3"/>
      <c r="J644" s="3"/>
      <c r="K644" s="3"/>
      <c r="L644" s="4"/>
      <c r="M644" s="3"/>
      <c r="N644" s="3"/>
      <c r="O644" s="3"/>
      <c r="P644" s="3"/>
      <c r="Q644" s="3"/>
      <c r="R644" s="3"/>
      <c r="S644" s="3"/>
      <c r="T644" s="2"/>
      <c r="U644" s="2"/>
      <c r="V644" s="2"/>
    </row>
    <row r="645" spans="2:22" ht="15.75" thickTop="1" x14ac:dyDescent="0.25">
      <c r="B645" s="698" t="s">
        <v>6</v>
      </c>
      <c r="C645" s="700" t="s">
        <v>7</v>
      </c>
      <c r="D645" s="702" t="s">
        <v>8</v>
      </c>
      <c r="E645" s="702" t="s">
        <v>177</v>
      </c>
      <c r="F645" s="702" t="s">
        <v>178</v>
      </c>
      <c r="G645" s="702" t="s">
        <v>9</v>
      </c>
      <c r="H645" s="702" t="s">
        <v>10</v>
      </c>
      <c r="I645" s="312"/>
      <c r="J645" s="702" t="s">
        <v>179</v>
      </c>
      <c r="K645" s="702" t="s">
        <v>11</v>
      </c>
      <c r="L645" s="700" t="s">
        <v>12</v>
      </c>
      <c r="M645" s="704" t="s">
        <v>13</v>
      </c>
      <c r="N645" s="704" t="s">
        <v>14</v>
      </c>
      <c r="O645" s="704" t="s">
        <v>15</v>
      </c>
      <c r="P645" s="715" t="s">
        <v>16</v>
      </c>
      <c r="Q645" s="716"/>
      <c r="R645" s="716"/>
      <c r="S645" s="717"/>
      <c r="T645" s="721" t="s">
        <v>17</v>
      </c>
      <c r="U645" s="722"/>
      <c r="V645" s="708" t="s">
        <v>18</v>
      </c>
    </row>
    <row r="646" spans="2:22" x14ac:dyDescent="0.25">
      <c r="B646" s="699"/>
      <c r="C646" s="701"/>
      <c r="D646" s="703"/>
      <c r="E646" s="765"/>
      <c r="F646" s="765"/>
      <c r="G646" s="703"/>
      <c r="H646" s="703"/>
      <c r="I646" s="313"/>
      <c r="J646" s="765"/>
      <c r="K646" s="703"/>
      <c r="L646" s="701"/>
      <c r="M646" s="705"/>
      <c r="N646" s="705"/>
      <c r="O646" s="705"/>
      <c r="P646" s="718"/>
      <c r="Q646" s="719"/>
      <c r="R646" s="719"/>
      <c r="S646" s="720"/>
      <c r="T646" s="723"/>
      <c r="U646" s="724"/>
      <c r="V646" s="709"/>
    </row>
    <row r="647" spans="2:22" ht="48" x14ac:dyDescent="0.25">
      <c r="B647" s="699"/>
      <c r="C647" s="701"/>
      <c r="D647" s="703"/>
      <c r="E647" s="765"/>
      <c r="F647" s="765"/>
      <c r="G647" s="703"/>
      <c r="H647" s="703"/>
      <c r="I647" s="313" t="s">
        <v>180</v>
      </c>
      <c r="J647" s="765"/>
      <c r="K647" s="703"/>
      <c r="L647" s="701"/>
      <c r="M647" s="705"/>
      <c r="N647" s="705"/>
      <c r="O647" s="705"/>
      <c r="P647" s="738" t="s">
        <v>19</v>
      </c>
      <c r="Q647" s="738" t="s">
        <v>20</v>
      </c>
      <c r="R647" s="738" t="s">
        <v>21</v>
      </c>
      <c r="S647" s="738" t="s">
        <v>22</v>
      </c>
      <c r="T647" s="740" t="s">
        <v>23</v>
      </c>
      <c r="U647" s="740" t="s">
        <v>24</v>
      </c>
      <c r="V647" s="709"/>
    </row>
    <row r="648" spans="2:22" ht="15.75" thickBot="1" x14ac:dyDescent="0.3">
      <c r="B648" s="727"/>
      <c r="C648" s="725"/>
      <c r="D648" s="707"/>
      <c r="E648" s="766"/>
      <c r="F648" s="766"/>
      <c r="G648" s="707"/>
      <c r="H648" s="707"/>
      <c r="I648" s="314"/>
      <c r="J648" s="766"/>
      <c r="K648" s="707"/>
      <c r="L648" s="725"/>
      <c r="M648" s="696"/>
      <c r="N648" s="696"/>
      <c r="O648" s="696"/>
      <c r="P648" s="739"/>
      <c r="Q648" s="739"/>
      <c r="R648" s="739"/>
      <c r="S648" s="739"/>
      <c r="T648" s="741"/>
      <c r="U648" s="741"/>
      <c r="V648" s="710"/>
    </row>
    <row r="649" spans="2:22" ht="132" customHeight="1" x14ac:dyDescent="0.25">
      <c r="B649" s="292">
        <v>1</v>
      </c>
      <c r="C649" s="230">
        <v>31101</v>
      </c>
      <c r="D649" s="176" t="s">
        <v>402</v>
      </c>
      <c r="E649" s="318" t="s">
        <v>489</v>
      </c>
      <c r="F649" s="319" t="s">
        <v>182</v>
      </c>
      <c r="G649" s="5">
        <v>9</v>
      </c>
      <c r="H649" s="166" t="s">
        <v>181</v>
      </c>
      <c r="I649" s="5">
        <v>287</v>
      </c>
      <c r="J649" s="790" t="s">
        <v>530</v>
      </c>
      <c r="K649" s="230">
        <v>12</v>
      </c>
      <c r="L649" s="166" t="s">
        <v>75</v>
      </c>
      <c r="M649" s="600">
        <v>38233.33</v>
      </c>
      <c r="N649" s="600">
        <v>100000</v>
      </c>
      <c r="O649" s="802" t="s">
        <v>183</v>
      </c>
      <c r="P649" s="85">
        <v>0.25</v>
      </c>
      <c r="Q649" s="85">
        <v>0.25</v>
      </c>
      <c r="R649" s="85">
        <v>0.25</v>
      </c>
      <c r="S649" s="85">
        <v>0.25</v>
      </c>
      <c r="T649" s="274" t="s">
        <v>514</v>
      </c>
      <c r="U649" s="274"/>
      <c r="V649" s="773" t="s">
        <v>531</v>
      </c>
    </row>
    <row r="650" spans="2:22" ht="36.75" thickBot="1" x14ac:dyDescent="0.3">
      <c r="B650" s="244">
        <v>2</v>
      </c>
      <c r="C650" s="230">
        <v>31101</v>
      </c>
      <c r="D650" s="176" t="s">
        <v>403</v>
      </c>
      <c r="E650" s="318" t="s">
        <v>489</v>
      </c>
      <c r="F650" s="319" t="s">
        <v>182</v>
      </c>
      <c r="G650" s="5">
        <v>9</v>
      </c>
      <c r="H650" s="164" t="s">
        <v>181</v>
      </c>
      <c r="I650" s="5">
        <v>287</v>
      </c>
      <c r="J650" s="793"/>
      <c r="K650" s="230">
        <v>12</v>
      </c>
      <c r="L650" s="5" t="s">
        <v>75</v>
      </c>
      <c r="M650" s="133">
        <v>12016.66</v>
      </c>
      <c r="N650" s="133">
        <v>65000</v>
      </c>
      <c r="O650" s="799"/>
      <c r="P650" s="74">
        <v>0.25</v>
      </c>
      <c r="Q650" s="74">
        <v>0.25</v>
      </c>
      <c r="R650" s="74">
        <v>0.25</v>
      </c>
      <c r="S650" s="74">
        <v>0.25</v>
      </c>
      <c r="T650" s="75" t="s">
        <v>514</v>
      </c>
      <c r="U650" s="59"/>
      <c r="V650" s="786"/>
    </row>
    <row r="651" spans="2:22" ht="15.75" thickTop="1" x14ac:dyDescent="0.25">
      <c r="L651" s="62"/>
      <c r="N651" s="112"/>
    </row>
    <row r="652" spans="2:22" x14ac:dyDescent="0.25">
      <c r="L652" s="62"/>
      <c r="N652" s="112"/>
    </row>
    <row r="653" spans="2:22" x14ac:dyDescent="0.25">
      <c r="L653" s="62"/>
    </row>
    <row r="654" spans="2:22" x14ac:dyDescent="0.25">
      <c r="L654" s="62"/>
      <c r="N654" s="61">
        <f>SUM(N649:N653)</f>
        <v>165000</v>
      </c>
    </row>
    <row r="655" spans="2:22" x14ac:dyDescent="0.25">
      <c r="L655" s="62"/>
    </row>
    <row r="656" spans="2:22" x14ac:dyDescent="0.25">
      <c r="L656" s="62"/>
    </row>
    <row r="657" spans="12:14" x14ac:dyDescent="0.25">
      <c r="L657" s="62"/>
    </row>
    <row r="658" spans="12:14" x14ac:dyDescent="0.25">
      <c r="L658" s="62"/>
    </row>
    <row r="659" spans="12:14" x14ac:dyDescent="0.25">
      <c r="L659" s="62"/>
    </row>
    <row r="660" spans="12:14" x14ac:dyDescent="0.25">
      <c r="L660" s="62"/>
    </row>
    <row r="661" spans="12:14" x14ac:dyDescent="0.25">
      <c r="L661" s="62"/>
    </row>
    <row r="662" spans="12:14" x14ac:dyDescent="0.25">
      <c r="L662" s="62"/>
    </row>
    <row r="663" spans="12:14" x14ac:dyDescent="0.25">
      <c r="L663" s="62"/>
    </row>
    <row r="664" spans="12:14" x14ac:dyDescent="0.25">
      <c r="L664" s="62"/>
    </row>
    <row r="665" spans="12:14" x14ac:dyDescent="0.25">
      <c r="L665" s="62"/>
    </row>
    <row r="666" spans="12:14" x14ac:dyDescent="0.25">
      <c r="L666" s="62"/>
    </row>
    <row r="667" spans="12:14" x14ac:dyDescent="0.25">
      <c r="L667" s="62"/>
    </row>
    <row r="668" spans="12:14" x14ac:dyDescent="0.25">
      <c r="L668" s="62"/>
      <c r="N668" s="63"/>
    </row>
    <row r="669" spans="12:14" x14ac:dyDescent="0.25">
      <c r="L669" s="62"/>
      <c r="N669" s="63"/>
    </row>
    <row r="670" spans="12:14" x14ac:dyDescent="0.25">
      <c r="L670" s="62"/>
      <c r="N670" s="63"/>
    </row>
    <row r="671" spans="12:14" x14ac:dyDescent="0.25">
      <c r="L671" s="62"/>
      <c r="N671" s="63"/>
    </row>
    <row r="672" spans="12:14" x14ac:dyDescent="0.25">
      <c r="L672" s="62"/>
    </row>
    <row r="673" spans="2:22" x14ac:dyDescent="0.25">
      <c r="L673" s="62"/>
    </row>
    <row r="674" spans="2:22" x14ac:dyDescent="0.25">
      <c r="L674" s="62"/>
    </row>
    <row r="675" spans="2:22" x14ac:dyDescent="0.25">
      <c r="L675" s="62"/>
    </row>
    <row r="676" spans="2:22" x14ac:dyDescent="0.25">
      <c r="L676" s="62"/>
    </row>
    <row r="677" spans="2:22" x14ac:dyDescent="0.25">
      <c r="B677" s="706" t="s">
        <v>0</v>
      </c>
      <c r="C677" s="706"/>
      <c r="D677" s="706"/>
      <c r="E677" s="706"/>
      <c r="F677" s="706"/>
      <c r="G677" s="706"/>
      <c r="H677" s="706"/>
      <c r="I677" s="706"/>
      <c r="J677" s="706"/>
      <c r="K677" s="706"/>
      <c r="L677" s="706"/>
      <c r="M677" s="706"/>
      <c r="N677" s="706"/>
      <c r="O677" s="706"/>
      <c r="P677" s="706"/>
      <c r="Q677" s="706"/>
      <c r="R677" s="706"/>
      <c r="S677" s="706"/>
      <c r="T677" s="706"/>
      <c r="U677" s="706"/>
      <c r="V677" s="706"/>
    </row>
    <row r="678" spans="2:22" x14ac:dyDescent="0.25">
      <c r="B678" s="713" t="s">
        <v>1</v>
      </c>
      <c r="C678" s="713"/>
      <c r="D678" s="713"/>
      <c r="E678" s="713"/>
      <c r="F678" s="713"/>
      <c r="G678" s="713"/>
      <c r="H678" s="713"/>
      <c r="I678" s="713"/>
      <c r="J678" s="713"/>
      <c r="K678" s="713"/>
      <c r="L678" s="713"/>
      <c r="M678" s="713"/>
      <c r="N678" s="713"/>
      <c r="O678" s="713"/>
      <c r="P678" s="713"/>
      <c r="Q678" s="713"/>
      <c r="R678" s="713"/>
      <c r="S678" s="713"/>
      <c r="T678" s="713"/>
      <c r="U678" s="713"/>
      <c r="V678" s="713"/>
    </row>
    <row r="679" spans="2:22" x14ac:dyDescent="0.25">
      <c r="B679" s="713" t="s">
        <v>2</v>
      </c>
      <c r="C679" s="713"/>
      <c r="D679" s="713"/>
      <c r="E679" s="713"/>
      <c r="F679" s="713"/>
      <c r="G679" s="713"/>
      <c r="H679" s="713"/>
      <c r="I679" s="713"/>
      <c r="J679" s="713"/>
      <c r="K679" s="713"/>
      <c r="L679" s="713"/>
      <c r="M679" s="713"/>
      <c r="N679" s="713"/>
      <c r="O679" s="713"/>
      <c r="P679" s="713"/>
      <c r="Q679" s="713"/>
      <c r="R679" s="713"/>
      <c r="S679" s="713"/>
      <c r="T679" s="713"/>
      <c r="U679" s="713"/>
      <c r="V679" s="713"/>
    </row>
    <row r="680" spans="2:22" x14ac:dyDescent="0.25">
      <c r="B680" s="713" t="s">
        <v>3</v>
      </c>
      <c r="C680" s="713"/>
      <c r="D680" s="713"/>
      <c r="E680" s="713"/>
      <c r="F680" s="713"/>
      <c r="G680" s="713"/>
      <c r="H680" s="713"/>
      <c r="I680" s="713"/>
      <c r="J680" s="713"/>
      <c r="K680" s="713"/>
      <c r="L680" s="713"/>
      <c r="M680" s="713"/>
      <c r="N680" s="713"/>
      <c r="O680" s="713"/>
      <c r="P680" s="713"/>
      <c r="Q680" s="713"/>
      <c r="R680" s="713"/>
      <c r="S680" s="713"/>
      <c r="T680" s="713"/>
      <c r="U680" s="713"/>
      <c r="V680" s="713"/>
    </row>
    <row r="681" spans="2:22" x14ac:dyDescent="0.25">
      <c r="B681" s="713" t="s">
        <v>494</v>
      </c>
      <c r="C681" s="713"/>
      <c r="D681" s="713"/>
      <c r="E681" s="713"/>
      <c r="F681" s="713"/>
      <c r="G681" s="713"/>
      <c r="H681" s="713"/>
      <c r="I681" s="713"/>
      <c r="J681" s="713"/>
      <c r="K681" s="713"/>
      <c r="L681" s="713"/>
      <c r="M681" s="713"/>
      <c r="N681" s="713"/>
      <c r="O681" s="713"/>
      <c r="P681" s="713"/>
      <c r="Q681" s="713"/>
      <c r="R681" s="713"/>
      <c r="S681" s="713"/>
      <c r="T681" s="713"/>
      <c r="U681" s="713"/>
      <c r="V681" s="713"/>
    </row>
    <row r="682" spans="2:22" x14ac:dyDescent="0.25">
      <c r="B682" s="714" t="s">
        <v>4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  <c r="N682" s="714"/>
      <c r="O682" s="714"/>
      <c r="P682" s="714"/>
      <c r="Q682" s="714"/>
      <c r="R682" s="714"/>
      <c r="S682" s="714"/>
      <c r="T682" s="714"/>
      <c r="U682" s="714"/>
      <c r="V682" s="714"/>
    </row>
    <row r="683" spans="2:22" x14ac:dyDescent="0.25">
      <c r="B683" s="737" t="s">
        <v>87</v>
      </c>
      <c r="C683" s="737"/>
      <c r="D683" s="737"/>
      <c r="E683" s="737"/>
      <c r="F683" s="737"/>
      <c r="G683" s="737"/>
      <c r="H683" s="737"/>
      <c r="I683" s="737"/>
      <c r="J683" s="737"/>
      <c r="K683" s="737"/>
      <c r="L683" s="737"/>
      <c r="M683" s="737"/>
      <c r="N683" s="737"/>
      <c r="O683" s="737"/>
      <c r="P683" s="737"/>
      <c r="Q683" s="737"/>
      <c r="R683" s="737"/>
      <c r="S683" s="737"/>
      <c r="T683" s="737"/>
      <c r="U683" s="737"/>
      <c r="V683" s="737"/>
    </row>
    <row r="684" spans="2:22" ht="18.75" thickBot="1" x14ac:dyDescent="0.3">
      <c r="B684" s="2"/>
      <c r="C684" s="2"/>
      <c r="D684" s="3"/>
      <c r="E684" s="3"/>
      <c r="F684" s="3"/>
      <c r="G684" s="3"/>
      <c r="H684" s="3"/>
      <c r="I684" s="3"/>
      <c r="J684" s="3"/>
      <c r="K684" s="3"/>
      <c r="L684" s="4"/>
      <c r="M684" s="3"/>
      <c r="N684" s="3"/>
      <c r="O684" s="3"/>
      <c r="P684" s="3"/>
      <c r="Q684" s="3"/>
      <c r="R684" s="3"/>
      <c r="S684" s="3"/>
      <c r="T684" s="2"/>
      <c r="U684" s="2"/>
      <c r="V684" s="2"/>
    </row>
    <row r="685" spans="2:22" ht="15.75" thickTop="1" x14ac:dyDescent="0.25">
      <c r="B685" s="698" t="s">
        <v>6</v>
      </c>
      <c r="C685" s="700" t="s">
        <v>7</v>
      </c>
      <c r="D685" s="702" t="s">
        <v>8</v>
      </c>
      <c r="E685" s="702" t="s">
        <v>177</v>
      </c>
      <c r="F685" s="702" t="s">
        <v>178</v>
      </c>
      <c r="G685" s="702" t="s">
        <v>9</v>
      </c>
      <c r="H685" s="702" t="s">
        <v>10</v>
      </c>
      <c r="I685" s="312"/>
      <c r="J685" s="702" t="s">
        <v>179</v>
      </c>
      <c r="K685" s="702" t="s">
        <v>11</v>
      </c>
      <c r="L685" s="700" t="s">
        <v>12</v>
      </c>
      <c r="M685" s="704" t="s">
        <v>13</v>
      </c>
      <c r="N685" s="704" t="s">
        <v>14</v>
      </c>
      <c r="O685" s="704" t="s">
        <v>15</v>
      </c>
      <c r="P685" s="715" t="s">
        <v>16</v>
      </c>
      <c r="Q685" s="716"/>
      <c r="R685" s="716"/>
      <c r="S685" s="717"/>
      <c r="T685" s="721" t="s">
        <v>17</v>
      </c>
      <c r="U685" s="722"/>
      <c r="V685" s="708" t="s">
        <v>18</v>
      </c>
    </row>
    <row r="686" spans="2:22" x14ac:dyDescent="0.25">
      <c r="B686" s="699"/>
      <c r="C686" s="701"/>
      <c r="D686" s="703"/>
      <c r="E686" s="765"/>
      <c r="F686" s="765"/>
      <c r="G686" s="703"/>
      <c r="H686" s="703"/>
      <c r="I686" s="313"/>
      <c r="J686" s="765"/>
      <c r="K686" s="703"/>
      <c r="L686" s="701"/>
      <c r="M686" s="705"/>
      <c r="N686" s="705"/>
      <c r="O686" s="705"/>
      <c r="P686" s="718"/>
      <c r="Q686" s="719"/>
      <c r="R686" s="719"/>
      <c r="S686" s="720"/>
      <c r="T686" s="723"/>
      <c r="U686" s="724"/>
      <c r="V686" s="709"/>
    </row>
    <row r="687" spans="2:22" ht="48" x14ac:dyDescent="0.25">
      <c r="B687" s="699"/>
      <c r="C687" s="701"/>
      <c r="D687" s="703"/>
      <c r="E687" s="765"/>
      <c r="F687" s="765"/>
      <c r="G687" s="703"/>
      <c r="H687" s="703"/>
      <c r="I687" s="313" t="s">
        <v>180</v>
      </c>
      <c r="J687" s="765"/>
      <c r="K687" s="703"/>
      <c r="L687" s="701"/>
      <c r="M687" s="705"/>
      <c r="N687" s="705"/>
      <c r="O687" s="705"/>
      <c r="P687" s="738" t="s">
        <v>19</v>
      </c>
      <c r="Q687" s="738" t="s">
        <v>20</v>
      </c>
      <c r="R687" s="738" t="s">
        <v>21</v>
      </c>
      <c r="S687" s="738" t="s">
        <v>22</v>
      </c>
      <c r="T687" s="740" t="s">
        <v>23</v>
      </c>
      <c r="U687" s="740" t="s">
        <v>24</v>
      </c>
      <c r="V687" s="709"/>
    </row>
    <row r="688" spans="2:22" ht="15.75" thickBot="1" x14ac:dyDescent="0.3">
      <c r="B688" s="727"/>
      <c r="C688" s="725"/>
      <c r="D688" s="707"/>
      <c r="E688" s="766"/>
      <c r="F688" s="766"/>
      <c r="G688" s="707"/>
      <c r="H688" s="707"/>
      <c r="I688" s="314"/>
      <c r="J688" s="766"/>
      <c r="K688" s="707"/>
      <c r="L688" s="725"/>
      <c r="M688" s="696"/>
      <c r="N688" s="696"/>
      <c r="O688" s="696"/>
      <c r="P688" s="739"/>
      <c r="Q688" s="739"/>
      <c r="R688" s="739"/>
      <c r="S688" s="739"/>
      <c r="T688" s="741"/>
      <c r="U688" s="741"/>
      <c r="V688" s="710"/>
    </row>
    <row r="689" spans="2:22" ht="132" customHeight="1" x14ac:dyDescent="0.25">
      <c r="B689" s="7">
        <v>1</v>
      </c>
      <c r="C689" s="7">
        <v>31301</v>
      </c>
      <c r="D689" s="7" t="s">
        <v>405</v>
      </c>
      <c r="E689" s="318" t="s">
        <v>489</v>
      </c>
      <c r="F689" s="319" t="s">
        <v>182</v>
      </c>
      <c r="G689" s="5">
        <v>9</v>
      </c>
      <c r="H689" s="166" t="s">
        <v>181</v>
      </c>
      <c r="I689" s="5">
        <v>287</v>
      </c>
      <c r="J689" s="790" t="s">
        <v>530</v>
      </c>
      <c r="K689" s="16">
        <v>12</v>
      </c>
      <c r="L689" s="7" t="s">
        <v>75</v>
      </c>
      <c r="M689" s="17">
        <v>4608</v>
      </c>
      <c r="N689" s="17">
        <v>15000</v>
      </c>
      <c r="O689" s="802" t="s">
        <v>183</v>
      </c>
      <c r="P689" s="85">
        <v>0.25</v>
      </c>
      <c r="Q689" s="85">
        <v>0.25</v>
      </c>
      <c r="R689" s="85">
        <v>0.25</v>
      </c>
      <c r="S689" s="85">
        <v>0.25</v>
      </c>
      <c r="T689" s="274" t="s">
        <v>514</v>
      </c>
      <c r="U689" s="396"/>
      <c r="V689" s="773" t="s">
        <v>531</v>
      </c>
    </row>
    <row r="690" spans="2:22" ht="24" x14ac:dyDescent="0.25">
      <c r="B690" s="230">
        <v>2</v>
      </c>
      <c r="C690" s="7">
        <v>31301</v>
      </c>
      <c r="D690" s="176" t="s">
        <v>406</v>
      </c>
      <c r="E690" s="318" t="s">
        <v>489</v>
      </c>
      <c r="F690" s="319" t="s">
        <v>182</v>
      </c>
      <c r="G690" s="5">
        <v>9</v>
      </c>
      <c r="H690" s="5" t="s">
        <v>181</v>
      </c>
      <c r="I690" s="5">
        <v>287</v>
      </c>
      <c r="J690" s="791"/>
      <c r="K690" s="16">
        <v>12</v>
      </c>
      <c r="L690" s="7" t="s">
        <v>75</v>
      </c>
      <c r="M690" s="133">
        <v>5000</v>
      </c>
      <c r="N690" s="17">
        <v>15000</v>
      </c>
      <c r="O690" s="798"/>
      <c r="P690" s="86">
        <v>0.25</v>
      </c>
      <c r="Q690" s="86">
        <v>0.25</v>
      </c>
      <c r="R690" s="86">
        <v>0.25</v>
      </c>
      <c r="S690" s="86">
        <v>0.25</v>
      </c>
      <c r="T690" s="270" t="s">
        <v>514</v>
      </c>
      <c r="U690" s="215"/>
      <c r="V690" s="774"/>
    </row>
    <row r="691" spans="2:22" ht="36.75" thickBot="1" x14ac:dyDescent="0.3">
      <c r="B691" s="230">
        <v>3</v>
      </c>
      <c r="C691" s="7">
        <v>31301</v>
      </c>
      <c r="D691" s="176" t="s">
        <v>407</v>
      </c>
      <c r="E691" s="318" t="s">
        <v>489</v>
      </c>
      <c r="F691" s="319" t="s">
        <v>182</v>
      </c>
      <c r="G691" s="5">
        <v>9</v>
      </c>
      <c r="H691" s="164" t="s">
        <v>181</v>
      </c>
      <c r="I691" s="5">
        <v>287</v>
      </c>
      <c r="J691" s="793"/>
      <c r="K691" s="16">
        <v>12</v>
      </c>
      <c r="L691" s="7" t="s">
        <v>75</v>
      </c>
      <c r="M691" s="133">
        <v>2892.5</v>
      </c>
      <c r="N691" s="17">
        <v>1900</v>
      </c>
      <c r="O691" s="799"/>
      <c r="P691" s="74">
        <v>0.25</v>
      </c>
      <c r="Q691" s="74">
        <v>0.25</v>
      </c>
      <c r="R691" s="74">
        <v>0.25</v>
      </c>
      <c r="S691" s="74">
        <v>0.25</v>
      </c>
      <c r="T691" s="75" t="s">
        <v>514</v>
      </c>
      <c r="U691" s="111"/>
      <c r="V691" s="786"/>
    </row>
    <row r="692" spans="2:22" ht="15.75" thickTop="1" x14ac:dyDescent="0.25">
      <c r="L692" s="62"/>
      <c r="N692" s="102"/>
    </row>
    <row r="693" spans="2:22" x14ac:dyDescent="0.25">
      <c r="L693" s="62"/>
      <c r="N693" s="102"/>
    </row>
    <row r="694" spans="2:22" x14ac:dyDescent="0.25">
      <c r="L694" s="62"/>
      <c r="N694" s="350"/>
    </row>
    <row r="695" spans="2:22" x14ac:dyDescent="0.25">
      <c r="L695" s="62"/>
      <c r="N695" s="350">
        <f>SUM(N689:N694)</f>
        <v>31900</v>
      </c>
    </row>
    <row r="696" spans="2:22" x14ac:dyDescent="0.25">
      <c r="L696" s="62"/>
      <c r="N696" s="350"/>
    </row>
    <row r="697" spans="2:22" x14ac:dyDescent="0.25">
      <c r="L697" s="62"/>
      <c r="N697" s="350"/>
    </row>
    <row r="698" spans="2:22" x14ac:dyDescent="0.25">
      <c r="L698" s="62"/>
      <c r="N698" s="350"/>
    </row>
    <row r="699" spans="2:22" x14ac:dyDescent="0.25">
      <c r="L699" s="62"/>
      <c r="N699" s="350"/>
    </row>
    <row r="700" spans="2:22" x14ac:dyDescent="0.25">
      <c r="L700" s="62"/>
      <c r="N700" s="350"/>
    </row>
    <row r="701" spans="2:22" x14ac:dyDescent="0.25">
      <c r="L701" s="62"/>
      <c r="N701" s="350"/>
    </row>
    <row r="702" spans="2:22" x14ac:dyDescent="0.25">
      <c r="L702" s="62"/>
      <c r="N702" s="350"/>
    </row>
    <row r="703" spans="2:22" x14ac:dyDescent="0.25">
      <c r="L703" s="62"/>
      <c r="N703" s="350"/>
    </row>
    <row r="704" spans="2:22" x14ac:dyDescent="0.25">
      <c r="L704" s="62"/>
      <c r="N704" s="350"/>
    </row>
    <row r="705" spans="2:22" x14ac:dyDescent="0.25">
      <c r="L705" s="62"/>
      <c r="N705" s="350"/>
    </row>
    <row r="706" spans="2:22" x14ac:dyDescent="0.25">
      <c r="L706" s="62"/>
      <c r="N706" s="350"/>
    </row>
    <row r="707" spans="2:22" x14ac:dyDescent="0.25">
      <c r="L707" s="62"/>
      <c r="N707" s="350"/>
    </row>
    <row r="708" spans="2:22" x14ac:dyDescent="0.25">
      <c r="L708" s="62"/>
      <c r="N708" s="350"/>
    </row>
    <row r="709" spans="2:22" x14ac:dyDescent="0.25">
      <c r="L709" s="62"/>
      <c r="N709" s="350"/>
    </row>
    <row r="710" spans="2:22" x14ac:dyDescent="0.25">
      <c r="L710" s="62"/>
      <c r="N710" s="350"/>
    </row>
    <row r="711" spans="2:22" x14ac:dyDescent="0.25">
      <c r="L711" s="62"/>
      <c r="N711" s="350"/>
    </row>
    <row r="712" spans="2:22" x14ac:dyDescent="0.25">
      <c r="L712" s="62"/>
      <c r="N712" s="349"/>
    </row>
    <row r="713" spans="2:22" x14ac:dyDescent="0.25">
      <c r="L713" s="62"/>
      <c r="N713" s="349"/>
    </row>
    <row r="714" spans="2:22" x14ac:dyDescent="0.25">
      <c r="L714" s="62"/>
      <c r="N714" s="349"/>
    </row>
    <row r="715" spans="2:22" x14ac:dyDescent="0.25">
      <c r="L715" s="62"/>
      <c r="N715" s="349"/>
    </row>
    <row r="716" spans="2:22" x14ac:dyDescent="0.25">
      <c r="L716" s="62"/>
    </row>
    <row r="717" spans="2:22" x14ac:dyDescent="0.25">
      <c r="L717" s="62"/>
    </row>
    <row r="718" spans="2:22" x14ac:dyDescent="0.25">
      <c r="B718" s="706" t="s">
        <v>0</v>
      </c>
      <c r="C718" s="706"/>
      <c r="D718" s="706"/>
      <c r="E718" s="706"/>
      <c r="F718" s="706"/>
      <c r="G718" s="706"/>
      <c r="H718" s="706"/>
      <c r="I718" s="706"/>
      <c r="J718" s="706"/>
      <c r="K718" s="706"/>
      <c r="L718" s="706"/>
      <c r="M718" s="706"/>
      <c r="N718" s="706"/>
      <c r="O718" s="706"/>
      <c r="P718" s="706"/>
      <c r="Q718" s="706"/>
      <c r="R718" s="706"/>
      <c r="S718" s="706"/>
      <c r="T718" s="706"/>
      <c r="U718" s="706"/>
      <c r="V718" s="706"/>
    </row>
    <row r="719" spans="2:22" x14ac:dyDescent="0.25">
      <c r="B719" s="713" t="s">
        <v>1</v>
      </c>
      <c r="C719" s="713"/>
      <c r="D719" s="713"/>
      <c r="E719" s="713"/>
      <c r="F719" s="713"/>
      <c r="G719" s="713"/>
      <c r="H719" s="713"/>
      <c r="I719" s="713"/>
      <c r="J719" s="713"/>
      <c r="K719" s="713"/>
      <c r="L719" s="713"/>
      <c r="M719" s="713"/>
      <c r="N719" s="713"/>
      <c r="O719" s="713"/>
      <c r="P719" s="713"/>
      <c r="Q719" s="713"/>
      <c r="R719" s="713"/>
      <c r="S719" s="713"/>
      <c r="T719" s="713"/>
      <c r="U719" s="713"/>
      <c r="V719" s="713"/>
    </row>
    <row r="720" spans="2:22" x14ac:dyDescent="0.25">
      <c r="B720" s="713" t="s">
        <v>2</v>
      </c>
      <c r="C720" s="713"/>
      <c r="D720" s="713"/>
      <c r="E720" s="713"/>
      <c r="F720" s="713"/>
      <c r="G720" s="713"/>
      <c r="H720" s="713"/>
      <c r="I720" s="713"/>
      <c r="J720" s="713"/>
      <c r="K720" s="713"/>
      <c r="L720" s="713"/>
      <c r="M720" s="713"/>
      <c r="N720" s="713"/>
      <c r="O720" s="713"/>
      <c r="P720" s="713"/>
      <c r="Q720" s="713"/>
      <c r="R720" s="713"/>
      <c r="S720" s="713"/>
      <c r="T720" s="713"/>
      <c r="U720" s="713"/>
      <c r="V720" s="713"/>
    </row>
    <row r="721" spans="2:22" x14ac:dyDescent="0.25">
      <c r="B721" s="713" t="s">
        <v>3</v>
      </c>
      <c r="C721" s="713"/>
      <c r="D721" s="713"/>
      <c r="E721" s="713"/>
      <c r="F721" s="713"/>
      <c r="G721" s="713"/>
      <c r="H721" s="713"/>
      <c r="I721" s="713"/>
      <c r="J721" s="713"/>
      <c r="K721" s="713"/>
      <c r="L721" s="713"/>
      <c r="M721" s="713"/>
      <c r="N721" s="713"/>
      <c r="O721" s="713"/>
      <c r="P721" s="713"/>
      <c r="Q721" s="713"/>
      <c r="R721" s="713"/>
      <c r="S721" s="713"/>
      <c r="T721" s="713"/>
      <c r="U721" s="713"/>
      <c r="V721" s="713"/>
    </row>
    <row r="722" spans="2:22" x14ac:dyDescent="0.25">
      <c r="B722" s="713" t="s">
        <v>494</v>
      </c>
      <c r="C722" s="713"/>
      <c r="D722" s="713"/>
      <c r="E722" s="713"/>
      <c r="F722" s="713"/>
      <c r="G722" s="713"/>
      <c r="H722" s="713"/>
      <c r="I722" s="713"/>
      <c r="J722" s="713"/>
      <c r="K722" s="713"/>
      <c r="L722" s="713"/>
      <c r="M722" s="713"/>
      <c r="N722" s="713"/>
      <c r="O722" s="713"/>
      <c r="P722" s="713"/>
      <c r="Q722" s="713"/>
      <c r="R722" s="713"/>
      <c r="S722" s="713"/>
      <c r="T722" s="713"/>
      <c r="U722" s="713"/>
      <c r="V722" s="713"/>
    </row>
    <row r="723" spans="2:22" x14ac:dyDescent="0.25">
      <c r="B723" s="714" t="s">
        <v>4</v>
      </c>
      <c r="C723" s="714"/>
      <c r="D723" s="714"/>
      <c r="E723" s="714"/>
      <c r="F723" s="714"/>
      <c r="G723" s="714"/>
      <c r="H723" s="714"/>
      <c r="I723" s="714"/>
      <c r="J723" s="714"/>
      <c r="K723" s="714"/>
      <c r="L723" s="714"/>
      <c r="M723" s="714"/>
      <c r="N723" s="714"/>
      <c r="O723" s="714"/>
      <c r="P723" s="714"/>
      <c r="Q723" s="714"/>
      <c r="R723" s="714"/>
      <c r="S723" s="714"/>
      <c r="T723" s="714"/>
      <c r="U723" s="714"/>
      <c r="V723" s="714"/>
    </row>
    <row r="724" spans="2:22" x14ac:dyDescent="0.25">
      <c r="B724" s="737" t="s">
        <v>88</v>
      </c>
      <c r="C724" s="737"/>
      <c r="D724" s="737"/>
      <c r="E724" s="737"/>
      <c r="F724" s="737"/>
      <c r="G724" s="737"/>
      <c r="H724" s="737"/>
      <c r="I724" s="737"/>
      <c r="J724" s="737"/>
      <c r="K724" s="737"/>
      <c r="L724" s="737"/>
      <c r="M724" s="737"/>
      <c r="N724" s="737"/>
      <c r="O724" s="737"/>
      <c r="P724" s="737"/>
      <c r="Q724" s="737"/>
      <c r="R724" s="737"/>
      <c r="S724" s="737"/>
      <c r="T724" s="737"/>
      <c r="U724" s="737"/>
      <c r="V724" s="737"/>
    </row>
    <row r="725" spans="2:22" ht="18.75" thickBot="1" x14ac:dyDescent="0.3">
      <c r="B725" s="2"/>
      <c r="C725" s="2"/>
      <c r="D725" s="3"/>
      <c r="E725" s="3"/>
      <c r="F725" s="3"/>
      <c r="G725" s="3"/>
      <c r="H725" s="3"/>
      <c r="I725" s="3"/>
      <c r="J725" s="3"/>
      <c r="K725" s="3"/>
      <c r="L725" s="4"/>
      <c r="M725" s="3"/>
      <c r="N725" s="3"/>
      <c r="O725" s="3"/>
      <c r="P725" s="3"/>
      <c r="Q725" s="3"/>
      <c r="R725" s="3"/>
      <c r="S725" s="3"/>
      <c r="T725" s="2"/>
      <c r="U725" s="2"/>
      <c r="V725" s="2"/>
    </row>
    <row r="726" spans="2:22" ht="15.75" thickTop="1" x14ac:dyDescent="0.25">
      <c r="B726" s="698" t="s">
        <v>6</v>
      </c>
      <c r="C726" s="700" t="s">
        <v>7</v>
      </c>
      <c r="D726" s="702" t="s">
        <v>8</v>
      </c>
      <c r="E726" s="702" t="s">
        <v>177</v>
      </c>
      <c r="F726" s="702" t="s">
        <v>178</v>
      </c>
      <c r="G726" s="702" t="s">
        <v>9</v>
      </c>
      <c r="H726" s="702" t="s">
        <v>10</v>
      </c>
      <c r="I726" s="312"/>
      <c r="J726" s="702" t="s">
        <v>179</v>
      </c>
      <c r="K726" s="702" t="s">
        <v>11</v>
      </c>
      <c r="L726" s="700" t="s">
        <v>12</v>
      </c>
      <c r="M726" s="704" t="s">
        <v>13</v>
      </c>
      <c r="N726" s="704" t="s">
        <v>14</v>
      </c>
      <c r="O726" s="704" t="s">
        <v>15</v>
      </c>
      <c r="P726" s="715" t="s">
        <v>16</v>
      </c>
      <c r="Q726" s="716"/>
      <c r="R726" s="716"/>
      <c r="S726" s="717"/>
      <c r="T726" s="721" t="s">
        <v>17</v>
      </c>
      <c r="U726" s="722"/>
      <c r="V726" s="708" t="s">
        <v>18</v>
      </c>
    </row>
    <row r="727" spans="2:22" x14ac:dyDescent="0.25">
      <c r="B727" s="699"/>
      <c r="C727" s="701"/>
      <c r="D727" s="703"/>
      <c r="E727" s="765"/>
      <c r="F727" s="765"/>
      <c r="G727" s="703"/>
      <c r="H727" s="703"/>
      <c r="I727" s="313"/>
      <c r="J727" s="765"/>
      <c r="K727" s="703"/>
      <c r="L727" s="701"/>
      <c r="M727" s="705"/>
      <c r="N727" s="705"/>
      <c r="O727" s="705"/>
      <c r="P727" s="718"/>
      <c r="Q727" s="719"/>
      <c r="R727" s="719"/>
      <c r="S727" s="720"/>
      <c r="T727" s="723"/>
      <c r="U727" s="724"/>
      <c r="V727" s="709"/>
    </row>
    <row r="728" spans="2:22" ht="48" x14ac:dyDescent="0.25">
      <c r="B728" s="699"/>
      <c r="C728" s="701"/>
      <c r="D728" s="703"/>
      <c r="E728" s="765"/>
      <c r="F728" s="765"/>
      <c r="G728" s="703"/>
      <c r="H728" s="703"/>
      <c r="I728" s="313" t="s">
        <v>180</v>
      </c>
      <c r="J728" s="765"/>
      <c r="K728" s="703"/>
      <c r="L728" s="701"/>
      <c r="M728" s="705"/>
      <c r="N728" s="705"/>
      <c r="O728" s="705"/>
      <c r="P728" s="738" t="s">
        <v>19</v>
      </c>
      <c r="Q728" s="738" t="s">
        <v>20</v>
      </c>
      <c r="R728" s="738" t="s">
        <v>21</v>
      </c>
      <c r="S728" s="738" t="s">
        <v>22</v>
      </c>
      <c r="T728" s="740" t="s">
        <v>23</v>
      </c>
      <c r="U728" s="740" t="s">
        <v>24</v>
      </c>
      <c r="V728" s="709"/>
    </row>
    <row r="729" spans="2:22" ht="15.75" thickBot="1" x14ac:dyDescent="0.3">
      <c r="B729" s="727"/>
      <c r="C729" s="725"/>
      <c r="D729" s="707"/>
      <c r="E729" s="766"/>
      <c r="F729" s="766"/>
      <c r="G729" s="707"/>
      <c r="H729" s="707"/>
      <c r="I729" s="314"/>
      <c r="J729" s="766"/>
      <c r="K729" s="707"/>
      <c r="L729" s="725"/>
      <c r="M729" s="696"/>
      <c r="N729" s="696"/>
      <c r="O729" s="696"/>
      <c r="P729" s="739"/>
      <c r="Q729" s="739"/>
      <c r="R729" s="739"/>
      <c r="S729" s="739"/>
      <c r="T729" s="741"/>
      <c r="U729" s="741"/>
      <c r="V729" s="710"/>
    </row>
    <row r="730" spans="2:22" ht="144" x14ac:dyDescent="0.25">
      <c r="B730" s="7">
        <v>1</v>
      </c>
      <c r="C730" s="7">
        <v>31401</v>
      </c>
      <c r="D730" s="7" t="s">
        <v>409</v>
      </c>
      <c r="E730" s="318" t="s">
        <v>489</v>
      </c>
      <c r="F730" s="319" t="s">
        <v>182</v>
      </c>
      <c r="G730" s="5">
        <v>9</v>
      </c>
      <c r="H730" s="166" t="s">
        <v>181</v>
      </c>
      <c r="I730" s="5">
        <v>287</v>
      </c>
      <c r="J730" s="790" t="s">
        <v>530</v>
      </c>
      <c r="K730" s="16">
        <v>12</v>
      </c>
      <c r="L730" s="7" t="s">
        <v>75</v>
      </c>
      <c r="M730" s="606">
        <v>30000</v>
      </c>
      <c r="N730" s="606">
        <v>23297</v>
      </c>
      <c r="O730" s="395" t="s">
        <v>183</v>
      </c>
      <c r="P730" s="85">
        <v>0.25</v>
      </c>
      <c r="Q730" s="85">
        <v>0.25</v>
      </c>
      <c r="R730" s="85">
        <v>0.25</v>
      </c>
      <c r="S730" s="85">
        <v>0.25</v>
      </c>
      <c r="T730" s="274" t="s">
        <v>514</v>
      </c>
      <c r="U730" s="396"/>
      <c r="V730" s="773" t="s">
        <v>531</v>
      </c>
    </row>
    <row r="731" spans="2:22" ht="144.75" thickBot="1" x14ac:dyDescent="0.3">
      <c r="B731" s="232">
        <v>2</v>
      </c>
      <c r="C731" s="7">
        <v>31401</v>
      </c>
      <c r="D731" s="249" t="s">
        <v>410</v>
      </c>
      <c r="E731" s="318" t="s">
        <v>489</v>
      </c>
      <c r="F731" s="319" t="s">
        <v>182</v>
      </c>
      <c r="G731" s="5">
        <v>9</v>
      </c>
      <c r="H731" s="164" t="s">
        <v>181</v>
      </c>
      <c r="I731" s="5">
        <v>287</v>
      </c>
      <c r="J731" s="793"/>
      <c r="K731" s="232">
        <v>12</v>
      </c>
      <c r="L731" s="249" t="s">
        <v>75</v>
      </c>
      <c r="M731" s="400">
        <v>20000</v>
      </c>
      <c r="N731" s="499">
        <v>20000</v>
      </c>
      <c r="O731" s="344" t="s">
        <v>183</v>
      </c>
      <c r="P731" s="74">
        <v>0.25</v>
      </c>
      <c r="Q731" s="74">
        <v>0.25</v>
      </c>
      <c r="R731" s="74">
        <v>0.25</v>
      </c>
      <c r="S731" s="74">
        <v>0.25</v>
      </c>
      <c r="T731" s="75" t="s">
        <v>514</v>
      </c>
      <c r="U731" s="111"/>
      <c r="V731" s="786"/>
    </row>
    <row r="732" spans="2:22" ht="15.75" thickTop="1" x14ac:dyDescent="0.25">
      <c r="L732" s="62"/>
      <c r="N732" s="112"/>
    </row>
    <row r="733" spans="2:22" x14ac:dyDescent="0.25">
      <c r="L733" s="62"/>
      <c r="N733" s="112"/>
    </row>
    <row r="734" spans="2:22" x14ac:dyDescent="0.25">
      <c r="L734" s="62"/>
    </row>
    <row r="735" spans="2:22" x14ac:dyDescent="0.25">
      <c r="L735" s="62"/>
      <c r="N735" s="61">
        <f>SUM(N730:N734)</f>
        <v>43297</v>
      </c>
    </row>
    <row r="736" spans="2:22" x14ac:dyDescent="0.25">
      <c r="L736" s="62"/>
      <c r="N736" s="63"/>
    </row>
    <row r="737" spans="12:14" x14ac:dyDescent="0.25">
      <c r="L737" s="62"/>
      <c r="N737" s="63"/>
    </row>
    <row r="738" spans="12:14" x14ac:dyDescent="0.25">
      <c r="L738" s="62"/>
      <c r="N738" s="63"/>
    </row>
    <row r="739" spans="12:14" x14ac:dyDescent="0.25">
      <c r="L739" s="62"/>
      <c r="N739" s="63"/>
    </row>
    <row r="740" spans="12:14" x14ac:dyDescent="0.25">
      <c r="L740" s="62"/>
      <c r="N740" s="63"/>
    </row>
    <row r="741" spans="12:14" x14ac:dyDescent="0.25">
      <c r="L741" s="62"/>
      <c r="N741" s="63"/>
    </row>
    <row r="742" spans="12:14" x14ac:dyDescent="0.25">
      <c r="L742" s="62"/>
      <c r="N742" s="63"/>
    </row>
    <row r="743" spans="12:14" x14ac:dyDescent="0.25">
      <c r="L743" s="62"/>
      <c r="N743" s="63"/>
    </row>
    <row r="744" spans="12:14" x14ac:dyDescent="0.25">
      <c r="L744" s="62"/>
      <c r="N744" s="63"/>
    </row>
    <row r="745" spans="12:14" x14ac:dyDescent="0.25">
      <c r="L745" s="62"/>
    </row>
    <row r="746" spans="12:14" x14ac:dyDescent="0.25">
      <c r="L746" s="62"/>
    </row>
    <row r="747" spans="12:14" x14ac:dyDescent="0.25">
      <c r="L747" s="62"/>
    </row>
    <row r="748" spans="12:14" x14ac:dyDescent="0.25">
      <c r="L748" s="62"/>
    </row>
    <row r="749" spans="12:14" x14ac:dyDescent="0.25">
      <c r="L749" s="62"/>
    </row>
    <row r="750" spans="12:14" x14ac:dyDescent="0.25">
      <c r="L750" s="62"/>
    </row>
    <row r="751" spans="12:14" x14ac:dyDescent="0.25">
      <c r="L751" s="62"/>
    </row>
    <row r="752" spans="12:14" x14ac:dyDescent="0.25">
      <c r="L752" s="62"/>
    </row>
    <row r="753" spans="2:22" x14ac:dyDescent="0.25">
      <c r="L753" s="62"/>
    </row>
    <row r="754" spans="2:22" x14ac:dyDescent="0.25">
      <c r="L754" s="62"/>
    </row>
    <row r="755" spans="2:22" x14ac:dyDescent="0.25">
      <c r="L755" s="62"/>
    </row>
    <row r="756" spans="2:22" x14ac:dyDescent="0.25">
      <c r="L756" s="62"/>
    </row>
    <row r="757" spans="2:22" x14ac:dyDescent="0.25">
      <c r="L757" s="62"/>
    </row>
    <row r="758" spans="2:22" x14ac:dyDescent="0.25">
      <c r="B758" s="706" t="s">
        <v>0</v>
      </c>
      <c r="C758" s="706"/>
      <c r="D758" s="706"/>
      <c r="E758" s="706"/>
      <c r="F758" s="706"/>
      <c r="G758" s="706"/>
      <c r="H758" s="706"/>
      <c r="I758" s="706"/>
      <c r="J758" s="706"/>
      <c r="K758" s="706"/>
      <c r="L758" s="706"/>
      <c r="M758" s="706"/>
      <c r="N758" s="706"/>
      <c r="O758" s="706"/>
      <c r="P758" s="706"/>
      <c r="Q758" s="706"/>
      <c r="R758" s="706"/>
      <c r="S758" s="706"/>
      <c r="T758" s="706"/>
      <c r="U758" s="706"/>
      <c r="V758" s="706"/>
    </row>
    <row r="759" spans="2:22" x14ac:dyDescent="0.25">
      <c r="B759" s="713" t="s">
        <v>1</v>
      </c>
      <c r="C759" s="713"/>
      <c r="D759" s="713"/>
      <c r="E759" s="713"/>
      <c r="F759" s="713"/>
      <c r="G759" s="713"/>
      <c r="H759" s="713"/>
      <c r="I759" s="713"/>
      <c r="J759" s="713"/>
      <c r="K759" s="713"/>
      <c r="L759" s="713"/>
      <c r="M759" s="713"/>
      <c r="N759" s="713"/>
      <c r="O759" s="713"/>
      <c r="P759" s="713"/>
      <c r="Q759" s="713"/>
      <c r="R759" s="713"/>
      <c r="S759" s="713"/>
      <c r="T759" s="713"/>
      <c r="U759" s="713"/>
      <c r="V759" s="713"/>
    </row>
    <row r="760" spans="2:22" x14ac:dyDescent="0.25">
      <c r="B760" s="713" t="s">
        <v>2</v>
      </c>
      <c r="C760" s="713"/>
      <c r="D760" s="713"/>
      <c r="E760" s="713"/>
      <c r="F760" s="713"/>
      <c r="G760" s="713"/>
      <c r="H760" s="713"/>
      <c r="I760" s="713"/>
      <c r="J760" s="713"/>
      <c r="K760" s="713"/>
      <c r="L760" s="713"/>
      <c r="M760" s="713"/>
      <c r="N760" s="713"/>
      <c r="O760" s="713"/>
      <c r="P760" s="713"/>
      <c r="Q760" s="713"/>
      <c r="R760" s="713"/>
      <c r="S760" s="713"/>
      <c r="T760" s="713"/>
      <c r="U760" s="713"/>
      <c r="V760" s="713"/>
    </row>
    <row r="761" spans="2:22" x14ac:dyDescent="0.25">
      <c r="B761" s="713" t="s">
        <v>3</v>
      </c>
      <c r="C761" s="713"/>
      <c r="D761" s="713"/>
      <c r="E761" s="713"/>
      <c r="F761" s="713"/>
      <c r="G761" s="713"/>
      <c r="H761" s="713"/>
      <c r="I761" s="713"/>
      <c r="J761" s="713"/>
      <c r="K761" s="713"/>
      <c r="L761" s="713"/>
      <c r="M761" s="713"/>
      <c r="N761" s="713"/>
      <c r="O761" s="713"/>
      <c r="P761" s="713"/>
      <c r="Q761" s="713"/>
      <c r="R761" s="713"/>
      <c r="S761" s="713"/>
      <c r="T761" s="713"/>
      <c r="U761" s="713"/>
      <c r="V761" s="713"/>
    </row>
    <row r="762" spans="2:22" x14ac:dyDescent="0.25">
      <c r="B762" s="713" t="s">
        <v>494</v>
      </c>
      <c r="C762" s="713"/>
      <c r="D762" s="713"/>
      <c r="E762" s="713"/>
      <c r="F762" s="713"/>
      <c r="G762" s="713"/>
      <c r="H762" s="713"/>
      <c r="I762" s="713"/>
      <c r="J762" s="713"/>
      <c r="K762" s="713"/>
      <c r="L762" s="713"/>
      <c r="M762" s="713"/>
      <c r="N762" s="713"/>
      <c r="O762" s="713"/>
      <c r="P762" s="713"/>
      <c r="Q762" s="713"/>
      <c r="R762" s="713"/>
      <c r="S762" s="713"/>
      <c r="T762" s="713"/>
      <c r="U762" s="713"/>
      <c r="V762" s="713"/>
    </row>
    <row r="763" spans="2:22" x14ac:dyDescent="0.25">
      <c r="B763" s="714" t="s">
        <v>4</v>
      </c>
      <c r="C763" s="714"/>
      <c r="D763" s="714"/>
      <c r="E763" s="714"/>
      <c r="F763" s="714"/>
      <c r="G763" s="714"/>
      <c r="H763" s="714"/>
      <c r="I763" s="714"/>
      <c r="J763" s="714"/>
      <c r="K763" s="714"/>
      <c r="L763" s="714"/>
      <c r="M763" s="714"/>
      <c r="N763" s="714"/>
      <c r="O763" s="714"/>
      <c r="P763" s="714"/>
      <c r="Q763" s="714"/>
      <c r="R763" s="714"/>
      <c r="S763" s="714"/>
      <c r="T763" s="714"/>
      <c r="U763" s="714"/>
      <c r="V763" s="714"/>
    </row>
    <row r="764" spans="2:22" x14ac:dyDescent="0.25">
      <c r="B764" s="737" t="s">
        <v>90</v>
      </c>
      <c r="C764" s="737"/>
      <c r="D764" s="737"/>
      <c r="E764" s="737"/>
      <c r="F764" s="737"/>
      <c r="G764" s="737"/>
      <c r="H764" s="737"/>
      <c r="I764" s="737"/>
      <c r="J764" s="737"/>
      <c r="K764" s="737"/>
      <c r="L764" s="737"/>
      <c r="M764" s="737"/>
      <c r="N764" s="737"/>
      <c r="O764" s="737"/>
      <c r="P764" s="737"/>
      <c r="Q764" s="737"/>
      <c r="R764" s="737"/>
      <c r="S764" s="737"/>
      <c r="T764" s="737"/>
      <c r="U764" s="737"/>
      <c r="V764" s="737"/>
    </row>
    <row r="765" spans="2:22" ht="18.75" thickBot="1" x14ac:dyDescent="0.3">
      <c r="B765" s="2"/>
      <c r="C765" s="2"/>
      <c r="D765" s="3"/>
      <c r="E765" s="3"/>
      <c r="F765" s="3"/>
      <c r="G765" s="3"/>
      <c r="H765" s="3"/>
      <c r="I765" s="3"/>
      <c r="J765" s="3"/>
      <c r="K765" s="3"/>
      <c r="L765" s="4"/>
      <c r="M765" s="3"/>
      <c r="N765" s="3"/>
      <c r="O765" s="3"/>
      <c r="P765" s="3"/>
      <c r="Q765" s="3"/>
      <c r="R765" s="3"/>
      <c r="S765" s="3"/>
      <c r="T765" s="2"/>
      <c r="U765" s="2"/>
      <c r="V765" s="2"/>
    </row>
    <row r="766" spans="2:22" ht="15.75" thickTop="1" x14ac:dyDescent="0.25">
      <c r="B766" s="698" t="s">
        <v>6</v>
      </c>
      <c r="C766" s="700" t="s">
        <v>7</v>
      </c>
      <c r="D766" s="702" t="s">
        <v>8</v>
      </c>
      <c r="E766" s="702" t="s">
        <v>177</v>
      </c>
      <c r="F766" s="702" t="s">
        <v>178</v>
      </c>
      <c r="G766" s="702" t="s">
        <v>9</v>
      </c>
      <c r="H766" s="702" t="s">
        <v>10</v>
      </c>
      <c r="I766" s="312"/>
      <c r="J766" s="702" t="s">
        <v>179</v>
      </c>
      <c r="K766" s="702" t="s">
        <v>11</v>
      </c>
      <c r="L766" s="700" t="s">
        <v>12</v>
      </c>
      <c r="M766" s="704" t="s">
        <v>13</v>
      </c>
      <c r="N766" s="704" t="s">
        <v>14</v>
      </c>
      <c r="O766" s="704" t="s">
        <v>15</v>
      </c>
      <c r="P766" s="715" t="s">
        <v>16</v>
      </c>
      <c r="Q766" s="716"/>
      <c r="R766" s="716"/>
      <c r="S766" s="717"/>
      <c r="T766" s="721" t="s">
        <v>17</v>
      </c>
      <c r="U766" s="722"/>
      <c r="V766" s="708" t="s">
        <v>18</v>
      </c>
    </row>
    <row r="767" spans="2:22" x14ac:dyDescent="0.25">
      <c r="B767" s="699"/>
      <c r="C767" s="701"/>
      <c r="D767" s="703"/>
      <c r="E767" s="765"/>
      <c r="F767" s="765"/>
      <c r="G767" s="703"/>
      <c r="H767" s="703"/>
      <c r="I767" s="313"/>
      <c r="J767" s="765"/>
      <c r="K767" s="703"/>
      <c r="L767" s="701"/>
      <c r="M767" s="705"/>
      <c r="N767" s="705"/>
      <c r="O767" s="705"/>
      <c r="P767" s="718"/>
      <c r="Q767" s="719"/>
      <c r="R767" s="719"/>
      <c r="S767" s="720"/>
      <c r="T767" s="723"/>
      <c r="U767" s="724"/>
      <c r="V767" s="709"/>
    </row>
    <row r="768" spans="2:22" ht="48" x14ac:dyDescent="0.25">
      <c r="B768" s="699"/>
      <c r="C768" s="701"/>
      <c r="D768" s="703"/>
      <c r="E768" s="765"/>
      <c r="F768" s="765"/>
      <c r="G768" s="703"/>
      <c r="H768" s="703"/>
      <c r="I768" s="313" t="s">
        <v>180</v>
      </c>
      <c r="J768" s="765"/>
      <c r="K768" s="703"/>
      <c r="L768" s="701"/>
      <c r="M768" s="705"/>
      <c r="N768" s="705"/>
      <c r="O768" s="705"/>
      <c r="P768" s="738" t="s">
        <v>19</v>
      </c>
      <c r="Q768" s="738" t="s">
        <v>20</v>
      </c>
      <c r="R768" s="738" t="s">
        <v>21</v>
      </c>
      <c r="S768" s="738" t="s">
        <v>22</v>
      </c>
      <c r="T768" s="740" t="s">
        <v>23</v>
      </c>
      <c r="U768" s="740" t="s">
        <v>24</v>
      </c>
      <c r="V768" s="709"/>
    </row>
    <row r="769" spans="2:22" ht="15.75" thickBot="1" x14ac:dyDescent="0.3">
      <c r="B769" s="727"/>
      <c r="C769" s="725"/>
      <c r="D769" s="707"/>
      <c r="E769" s="766"/>
      <c r="F769" s="766"/>
      <c r="G769" s="707"/>
      <c r="H769" s="707"/>
      <c r="I769" s="314"/>
      <c r="J769" s="766"/>
      <c r="K769" s="707"/>
      <c r="L769" s="725"/>
      <c r="M769" s="696"/>
      <c r="N769" s="696"/>
      <c r="O769" s="696"/>
      <c r="P769" s="739"/>
      <c r="Q769" s="739"/>
      <c r="R769" s="739"/>
      <c r="S769" s="739"/>
      <c r="T769" s="741"/>
      <c r="U769" s="741"/>
      <c r="V769" s="710"/>
    </row>
    <row r="770" spans="2:22" ht="144.75" thickBot="1" x14ac:dyDescent="0.3">
      <c r="B770" s="285">
        <v>1</v>
      </c>
      <c r="C770" s="286">
        <v>32201</v>
      </c>
      <c r="D770" s="164" t="s">
        <v>414</v>
      </c>
      <c r="E770" s="318" t="s">
        <v>489</v>
      </c>
      <c r="F770" s="319" t="s">
        <v>182</v>
      </c>
      <c r="G770" s="5">
        <v>9</v>
      </c>
      <c r="H770" s="164" t="s">
        <v>181</v>
      </c>
      <c r="I770" s="5">
        <v>287</v>
      </c>
      <c r="J770" s="438" t="s">
        <v>530</v>
      </c>
      <c r="K770" s="71">
        <v>12</v>
      </c>
      <c r="L770" s="164" t="s">
        <v>75</v>
      </c>
      <c r="M770" s="72">
        <f>SUM(N770/K770)</f>
        <v>81916.666666666672</v>
      </c>
      <c r="N770" s="72">
        <v>983000</v>
      </c>
      <c r="O770" s="344" t="s">
        <v>183</v>
      </c>
      <c r="P770" s="74">
        <v>0.25</v>
      </c>
      <c r="Q770" s="74">
        <v>0.25</v>
      </c>
      <c r="R770" s="74">
        <v>0.25</v>
      </c>
      <c r="S770" s="74">
        <v>0.25</v>
      </c>
      <c r="T770" s="75" t="s">
        <v>514</v>
      </c>
      <c r="U770" s="111"/>
      <c r="V770" s="287" t="s">
        <v>531</v>
      </c>
    </row>
    <row r="771" spans="2:22" ht="15.75" thickTop="1" x14ac:dyDescent="0.25">
      <c r="L771" s="62"/>
    </row>
    <row r="772" spans="2:22" x14ac:dyDescent="0.25">
      <c r="L772" s="62"/>
      <c r="N772" s="112"/>
    </row>
    <row r="773" spans="2:22" x14ac:dyDescent="0.25">
      <c r="L773" s="62"/>
      <c r="N773" s="61">
        <f>SUM(N770:N772)</f>
        <v>983000</v>
      </c>
    </row>
    <row r="774" spans="2:22" x14ac:dyDescent="0.25">
      <c r="L774" s="62"/>
    </row>
    <row r="775" spans="2:22" x14ac:dyDescent="0.25">
      <c r="L775" s="62"/>
    </row>
    <row r="776" spans="2:22" x14ac:dyDescent="0.25">
      <c r="L776" s="62"/>
    </row>
    <row r="777" spans="2:22" x14ac:dyDescent="0.25">
      <c r="L777" s="62"/>
    </row>
    <row r="778" spans="2:22" x14ac:dyDescent="0.25">
      <c r="L778" s="62"/>
    </row>
    <row r="779" spans="2:22" x14ac:dyDescent="0.25">
      <c r="L779" s="62"/>
    </row>
    <row r="780" spans="2:22" x14ac:dyDescent="0.25">
      <c r="L780" s="62"/>
    </row>
    <row r="781" spans="2:22" x14ac:dyDescent="0.25">
      <c r="L781" s="62"/>
    </row>
    <row r="782" spans="2:22" x14ac:dyDescent="0.25">
      <c r="L782" s="62"/>
    </row>
    <row r="783" spans="2:22" x14ac:dyDescent="0.25">
      <c r="L783" s="62"/>
    </row>
    <row r="784" spans="2:22" x14ac:dyDescent="0.25">
      <c r="L784" s="62"/>
    </row>
    <row r="785" spans="2:22" x14ac:dyDescent="0.25">
      <c r="L785" s="62"/>
    </row>
    <row r="786" spans="2:22" x14ac:dyDescent="0.25">
      <c r="L786" s="62"/>
    </row>
    <row r="787" spans="2:22" x14ac:dyDescent="0.25">
      <c r="L787" s="62"/>
    </row>
    <row r="788" spans="2:22" x14ac:dyDescent="0.25">
      <c r="L788" s="62"/>
    </row>
    <row r="789" spans="2:22" x14ac:dyDescent="0.25">
      <c r="L789" s="62"/>
    </row>
    <row r="790" spans="2:22" x14ac:dyDescent="0.25">
      <c r="L790" s="62"/>
    </row>
    <row r="791" spans="2:22" x14ac:dyDescent="0.25">
      <c r="L791" s="62"/>
    </row>
    <row r="792" spans="2:22" x14ac:dyDescent="0.25">
      <c r="L792" s="62"/>
    </row>
    <row r="793" spans="2:22" x14ac:dyDescent="0.25">
      <c r="L793" s="62"/>
    </row>
    <row r="794" spans="2:22" x14ac:dyDescent="0.25">
      <c r="L794" s="62"/>
    </row>
    <row r="795" spans="2:22" x14ac:dyDescent="0.25">
      <c r="L795" s="62"/>
    </row>
    <row r="796" spans="2:22" x14ac:dyDescent="0.25">
      <c r="L796" s="62"/>
    </row>
    <row r="797" spans="2:22" x14ac:dyDescent="0.25">
      <c r="L797" s="62"/>
    </row>
    <row r="798" spans="2:22" x14ac:dyDescent="0.25">
      <c r="L798" s="62"/>
    </row>
    <row r="799" spans="2:22" x14ac:dyDescent="0.25">
      <c r="B799" s="706" t="s">
        <v>0</v>
      </c>
      <c r="C799" s="706"/>
      <c r="D799" s="706"/>
      <c r="E799" s="706"/>
      <c r="F799" s="706"/>
      <c r="G799" s="706"/>
      <c r="H799" s="706"/>
      <c r="I799" s="706"/>
      <c r="J799" s="706"/>
      <c r="K799" s="706"/>
      <c r="L799" s="706"/>
      <c r="M799" s="706"/>
      <c r="N799" s="706"/>
      <c r="O799" s="706"/>
      <c r="P799" s="706"/>
      <c r="Q799" s="706"/>
      <c r="R799" s="706"/>
      <c r="S799" s="706"/>
      <c r="T799" s="706"/>
      <c r="U799" s="706"/>
      <c r="V799" s="706"/>
    </row>
    <row r="800" spans="2:22" x14ac:dyDescent="0.25">
      <c r="B800" s="713" t="s">
        <v>1</v>
      </c>
      <c r="C800" s="713"/>
      <c r="D800" s="713"/>
      <c r="E800" s="713"/>
      <c r="F800" s="713"/>
      <c r="G800" s="713"/>
      <c r="H800" s="713"/>
      <c r="I800" s="713"/>
      <c r="J800" s="713"/>
      <c r="K800" s="713"/>
      <c r="L800" s="713"/>
      <c r="M800" s="713"/>
      <c r="N800" s="713"/>
      <c r="O800" s="713"/>
      <c r="P800" s="713"/>
      <c r="Q800" s="713"/>
      <c r="R800" s="713"/>
      <c r="S800" s="713"/>
      <c r="T800" s="713"/>
      <c r="U800" s="713"/>
      <c r="V800" s="713"/>
    </row>
    <row r="801" spans="2:22" x14ac:dyDescent="0.25">
      <c r="B801" s="713" t="s">
        <v>2</v>
      </c>
      <c r="C801" s="713"/>
      <c r="D801" s="713"/>
      <c r="E801" s="713"/>
      <c r="F801" s="713"/>
      <c r="G801" s="713"/>
      <c r="H801" s="713"/>
      <c r="I801" s="713"/>
      <c r="J801" s="713"/>
      <c r="K801" s="713"/>
      <c r="L801" s="713"/>
      <c r="M801" s="713"/>
      <c r="N801" s="713"/>
      <c r="O801" s="713"/>
      <c r="P801" s="713"/>
      <c r="Q801" s="713"/>
      <c r="R801" s="713"/>
      <c r="S801" s="713"/>
      <c r="T801" s="713"/>
      <c r="U801" s="713"/>
      <c r="V801" s="713"/>
    </row>
    <row r="802" spans="2:22" x14ac:dyDescent="0.25">
      <c r="B802" s="713" t="s">
        <v>3</v>
      </c>
      <c r="C802" s="713"/>
      <c r="D802" s="713"/>
      <c r="E802" s="713"/>
      <c r="F802" s="713"/>
      <c r="G802" s="713"/>
      <c r="H802" s="713"/>
      <c r="I802" s="713"/>
      <c r="J802" s="713"/>
      <c r="K802" s="713"/>
      <c r="L802" s="713"/>
      <c r="M802" s="713"/>
      <c r="N802" s="713"/>
      <c r="O802" s="713"/>
      <c r="P802" s="713"/>
      <c r="Q802" s="713"/>
      <c r="R802" s="713"/>
      <c r="S802" s="713"/>
      <c r="T802" s="713"/>
      <c r="U802" s="713"/>
      <c r="V802" s="713"/>
    </row>
    <row r="803" spans="2:22" x14ac:dyDescent="0.25">
      <c r="B803" s="713" t="s">
        <v>494</v>
      </c>
      <c r="C803" s="713"/>
      <c r="D803" s="713"/>
      <c r="E803" s="713"/>
      <c r="F803" s="713"/>
      <c r="G803" s="713"/>
      <c r="H803" s="713"/>
      <c r="I803" s="713"/>
      <c r="J803" s="713"/>
      <c r="K803" s="713"/>
      <c r="L803" s="713"/>
      <c r="M803" s="713"/>
      <c r="N803" s="713"/>
      <c r="O803" s="713"/>
      <c r="P803" s="713"/>
      <c r="Q803" s="713"/>
      <c r="R803" s="713"/>
      <c r="S803" s="713"/>
      <c r="T803" s="713"/>
      <c r="U803" s="713"/>
      <c r="V803" s="713"/>
    </row>
    <row r="804" spans="2:22" x14ac:dyDescent="0.25">
      <c r="B804" s="726" t="s">
        <v>4</v>
      </c>
      <c r="C804" s="726"/>
      <c r="D804" s="726"/>
      <c r="E804" s="726"/>
      <c r="F804" s="726"/>
      <c r="G804" s="726"/>
      <c r="H804" s="726"/>
      <c r="I804" s="726"/>
      <c r="J804" s="726"/>
      <c r="K804" s="726"/>
      <c r="L804" s="726"/>
      <c r="M804" s="726"/>
      <c r="N804" s="726"/>
      <c r="O804" s="726"/>
      <c r="P804" s="726"/>
      <c r="Q804" s="726"/>
      <c r="R804" s="726"/>
      <c r="S804" s="726"/>
      <c r="T804" s="726"/>
      <c r="U804" s="726"/>
      <c r="V804" s="726"/>
    </row>
    <row r="805" spans="2:22" x14ac:dyDescent="0.25">
      <c r="B805" s="697" t="s">
        <v>91</v>
      </c>
      <c r="C805" s="697"/>
      <c r="D805" s="697"/>
      <c r="E805" s="697"/>
      <c r="F805" s="697"/>
      <c r="G805" s="697"/>
      <c r="H805" s="697"/>
      <c r="I805" s="697"/>
      <c r="J805" s="697"/>
      <c r="K805" s="697"/>
      <c r="L805" s="697"/>
      <c r="M805" s="697"/>
      <c r="N805" s="697"/>
      <c r="O805" s="697"/>
      <c r="P805" s="697"/>
      <c r="Q805" s="697"/>
      <c r="R805" s="697"/>
      <c r="S805" s="697"/>
      <c r="T805" s="697"/>
      <c r="U805" s="697"/>
      <c r="V805" s="697"/>
    </row>
    <row r="806" spans="2:22" ht="18.75" thickBot="1" x14ac:dyDescent="0.3">
      <c r="B806" s="2"/>
      <c r="C806" s="2"/>
      <c r="D806" s="3"/>
      <c r="E806" s="3"/>
      <c r="F806" s="3"/>
      <c r="G806" s="3"/>
      <c r="H806" s="3"/>
      <c r="I806" s="3"/>
      <c r="J806" s="3"/>
      <c r="K806" s="3"/>
      <c r="L806" s="4"/>
      <c r="M806" s="3"/>
      <c r="N806" s="3"/>
      <c r="O806" s="3"/>
      <c r="P806" s="3"/>
      <c r="Q806" s="3"/>
      <c r="R806" s="3"/>
      <c r="S806" s="3"/>
      <c r="T806" s="2"/>
      <c r="U806" s="2"/>
      <c r="V806" s="2"/>
    </row>
    <row r="807" spans="2:22" ht="15.75" thickTop="1" x14ac:dyDescent="0.25">
      <c r="B807" s="698" t="s">
        <v>6</v>
      </c>
      <c r="C807" s="700" t="s">
        <v>7</v>
      </c>
      <c r="D807" s="702" t="s">
        <v>8</v>
      </c>
      <c r="E807" s="702" t="s">
        <v>177</v>
      </c>
      <c r="F807" s="702" t="s">
        <v>178</v>
      </c>
      <c r="G807" s="702" t="s">
        <v>9</v>
      </c>
      <c r="H807" s="702" t="s">
        <v>10</v>
      </c>
      <c r="I807" s="312"/>
      <c r="J807" s="702" t="s">
        <v>179</v>
      </c>
      <c r="K807" s="702" t="s">
        <v>11</v>
      </c>
      <c r="L807" s="700" t="s">
        <v>12</v>
      </c>
      <c r="M807" s="704" t="s">
        <v>13</v>
      </c>
      <c r="N807" s="704" t="s">
        <v>14</v>
      </c>
      <c r="O807" s="704" t="s">
        <v>15</v>
      </c>
      <c r="P807" s="715" t="s">
        <v>16</v>
      </c>
      <c r="Q807" s="716"/>
      <c r="R807" s="716"/>
      <c r="S807" s="717"/>
      <c r="T807" s="721" t="s">
        <v>17</v>
      </c>
      <c r="U807" s="722"/>
      <c r="V807" s="708" t="s">
        <v>18</v>
      </c>
    </row>
    <row r="808" spans="2:22" x14ac:dyDescent="0.25">
      <c r="B808" s="699"/>
      <c r="C808" s="701"/>
      <c r="D808" s="703"/>
      <c r="E808" s="765"/>
      <c r="F808" s="765"/>
      <c r="G808" s="703"/>
      <c r="H808" s="703"/>
      <c r="I808" s="313"/>
      <c r="J808" s="765"/>
      <c r="K808" s="703"/>
      <c r="L808" s="701"/>
      <c r="M808" s="705"/>
      <c r="N808" s="705"/>
      <c r="O808" s="705"/>
      <c r="P808" s="718"/>
      <c r="Q808" s="719"/>
      <c r="R808" s="719"/>
      <c r="S808" s="720"/>
      <c r="T808" s="723"/>
      <c r="U808" s="724"/>
      <c r="V808" s="709"/>
    </row>
    <row r="809" spans="2:22" ht="48" x14ac:dyDescent="0.25">
      <c r="B809" s="699"/>
      <c r="C809" s="701"/>
      <c r="D809" s="703"/>
      <c r="E809" s="765"/>
      <c r="F809" s="765"/>
      <c r="G809" s="703"/>
      <c r="H809" s="703"/>
      <c r="I809" s="313" t="s">
        <v>180</v>
      </c>
      <c r="J809" s="765"/>
      <c r="K809" s="703"/>
      <c r="L809" s="701"/>
      <c r="M809" s="705"/>
      <c r="N809" s="705"/>
      <c r="O809" s="705"/>
      <c r="P809" s="738" t="s">
        <v>19</v>
      </c>
      <c r="Q809" s="738" t="s">
        <v>20</v>
      </c>
      <c r="R809" s="738" t="s">
        <v>21</v>
      </c>
      <c r="S809" s="738" t="s">
        <v>22</v>
      </c>
      <c r="T809" s="740" t="s">
        <v>23</v>
      </c>
      <c r="U809" s="740" t="s">
        <v>24</v>
      </c>
      <c r="V809" s="709"/>
    </row>
    <row r="810" spans="2:22" ht="15.75" thickBot="1" x14ac:dyDescent="0.3">
      <c r="B810" s="727"/>
      <c r="C810" s="725"/>
      <c r="D810" s="707"/>
      <c r="E810" s="766"/>
      <c r="F810" s="766"/>
      <c r="G810" s="707"/>
      <c r="H810" s="707"/>
      <c r="I810" s="314"/>
      <c r="J810" s="766"/>
      <c r="K810" s="707"/>
      <c r="L810" s="725"/>
      <c r="M810" s="696"/>
      <c r="N810" s="696"/>
      <c r="O810" s="696"/>
      <c r="P810" s="739"/>
      <c r="Q810" s="739"/>
      <c r="R810" s="739"/>
      <c r="S810" s="739"/>
      <c r="T810" s="741"/>
      <c r="U810" s="741"/>
      <c r="V810" s="710"/>
    </row>
    <row r="811" spans="2:22" ht="132" customHeight="1" x14ac:dyDescent="0.25">
      <c r="B811" s="52">
        <v>1</v>
      </c>
      <c r="C811" s="53">
        <v>32301</v>
      </c>
      <c r="D811" s="138" t="s">
        <v>415</v>
      </c>
      <c r="E811" s="318" t="s">
        <v>489</v>
      </c>
      <c r="F811" s="319" t="s">
        <v>182</v>
      </c>
      <c r="G811" s="5">
        <v>9</v>
      </c>
      <c r="H811" s="315" t="s">
        <v>181</v>
      </c>
      <c r="I811" s="5">
        <v>287</v>
      </c>
      <c r="J811" s="790" t="s">
        <v>530</v>
      </c>
      <c r="K811" s="602">
        <v>145000</v>
      </c>
      <c r="L811" s="5" t="s">
        <v>75</v>
      </c>
      <c r="M811" s="216">
        <v>2</v>
      </c>
      <c r="N811" s="159">
        <v>100000</v>
      </c>
      <c r="O811" s="809" t="s">
        <v>183</v>
      </c>
      <c r="P811" s="123">
        <v>0.1</v>
      </c>
      <c r="Q811" s="123">
        <v>0.4</v>
      </c>
      <c r="R811" s="123">
        <v>0.1</v>
      </c>
      <c r="S811" s="123">
        <v>0.4</v>
      </c>
      <c r="T811" s="373"/>
      <c r="U811" s="373" t="s">
        <v>514</v>
      </c>
      <c r="V811" s="812" t="s">
        <v>531</v>
      </c>
    </row>
    <row r="812" spans="2:22" ht="72" x14ac:dyDescent="0.25">
      <c r="B812" s="244">
        <v>2</v>
      </c>
      <c r="C812" s="230">
        <v>32301</v>
      </c>
      <c r="D812" s="11" t="s">
        <v>416</v>
      </c>
      <c r="E812" s="318" t="s">
        <v>489</v>
      </c>
      <c r="F812" s="319" t="s">
        <v>182</v>
      </c>
      <c r="G812" s="5">
        <v>9</v>
      </c>
      <c r="H812" s="230" t="s">
        <v>181</v>
      </c>
      <c r="I812" s="5">
        <v>287</v>
      </c>
      <c r="J812" s="791"/>
      <c r="K812" s="586">
        <v>600000</v>
      </c>
      <c r="L812" s="7" t="s">
        <v>75</v>
      </c>
      <c r="M812" s="134">
        <v>0.21</v>
      </c>
      <c r="N812" s="240">
        <v>100000</v>
      </c>
      <c r="O812" s="810"/>
      <c r="P812" s="374">
        <v>0.1</v>
      </c>
      <c r="Q812" s="374">
        <v>0.4</v>
      </c>
      <c r="R812" s="374">
        <v>0.1</v>
      </c>
      <c r="S812" s="374">
        <v>0.4</v>
      </c>
      <c r="T812" s="134"/>
      <c r="U812" s="230" t="s">
        <v>514</v>
      </c>
      <c r="V812" s="813"/>
    </row>
    <row r="813" spans="2:22" ht="15.75" thickBot="1" x14ac:dyDescent="0.3">
      <c r="B813" s="244">
        <v>3</v>
      </c>
      <c r="C813" s="230">
        <v>32301</v>
      </c>
      <c r="D813" s="397" t="s">
        <v>417</v>
      </c>
      <c r="E813" s="318" t="s">
        <v>489</v>
      </c>
      <c r="F813" s="319" t="s">
        <v>182</v>
      </c>
      <c r="G813" s="5">
        <v>9</v>
      </c>
      <c r="H813" s="231" t="s">
        <v>181</v>
      </c>
      <c r="I813" s="5">
        <v>287</v>
      </c>
      <c r="J813" s="793"/>
      <c r="K813" s="230">
        <v>12</v>
      </c>
      <c r="L813" s="7" t="s">
        <v>75</v>
      </c>
      <c r="M813" s="134">
        <v>7000</v>
      </c>
      <c r="N813" s="240">
        <v>25000</v>
      </c>
      <c r="O813" s="811"/>
      <c r="P813" s="469">
        <v>0.1</v>
      </c>
      <c r="Q813" s="469">
        <v>0.4</v>
      </c>
      <c r="R813" s="469">
        <v>0.1</v>
      </c>
      <c r="S813" s="469">
        <v>0.4</v>
      </c>
      <c r="T813" s="141"/>
      <c r="U813" s="231" t="s">
        <v>514</v>
      </c>
      <c r="V813" s="814"/>
    </row>
    <row r="814" spans="2:22" ht="15.75" thickTop="1" x14ac:dyDescent="0.25">
      <c r="L814" s="62"/>
      <c r="N814" s="102"/>
    </row>
    <row r="815" spans="2:22" x14ac:dyDescent="0.25">
      <c r="L815" s="62"/>
      <c r="N815" s="103"/>
    </row>
    <row r="816" spans="2:22" x14ac:dyDescent="0.25">
      <c r="L816" s="62"/>
      <c r="N816" s="103"/>
    </row>
    <row r="817" spans="2:22" x14ac:dyDescent="0.25">
      <c r="L817" s="62"/>
      <c r="N817" s="108">
        <f>SUM(N811:N816)</f>
        <v>225000</v>
      </c>
    </row>
    <row r="818" spans="2:22" x14ac:dyDescent="0.25">
      <c r="L818" s="62"/>
      <c r="N818" s="103"/>
    </row>
    <row r="819" spans="2:22" x14ac:dyDescent="0.25">
      <c r="B819" s="706" t="s">
        <v>0</v>
      </c>
      <c r="C819" s="706"/>
      <c r="D819" s="706"/>
      <c r="E819" s="706"/>
      <c r="F819" s="706"/>
      <c r="G819" s="706"/>
      <c r="H819" s="706"/>
      <c r="I819" s="706"/>
      <c r="J819" s="706"/>
      <c r="K819" s="706"/>
      <c r="L819" s="706"/>
      <c r="M819" s="706"/>
      <c r="N819" s="706"/>
      <c r="O819" s="706"/>
      <c r="P819" s="706"/>
      <c r="Q819" s="706"/>
      <c r="R819" s="706"/>
      <c r="S819" s="706"/>
      <c r="T819" s="706"/>
      <c r="U819" s="706"/>
      <c r="V819" s="706"/>
    </row>
    <row r="820" spans="2:22" x14ac:dyDescent="0.25">
      <c r="B820" s="713" t="s">
        <v>1</v>
      </c>
      <c r="C820" s="713"/>
      <c r="D820" s="713"/>
      <c r="E820" s="713"/>
      <c r="F820" s="713"/>
      <c r="G820" s="713"/>
      <c r="H820" s="713"/>
      <c r="I820" s="713"/>
      <c r="J820" s="713"/>
      <c r="K820" s="713"/>
      <c r="L820" s="713"/>
      <c r="M820" s="713"/>
      <c r="N820" s="713"/>
      <c r="O820" s="713"/>
      <c r="P820" s="713"/>
      <c r="Q820" s="713"/>
      <c r="R820" s="713"/>
      <c r="S820" s="713"/>
      <c r="T820" s="713"/>
      <c r="U820" s="713"/>
      <c r="V820" s="713"/>
    </row>
    <row r="821" spans="2:22" x14ac:dyDescent="0.25">
      <c r="B821" s="713" t="s">
        <v>2</v>
      </c>
      <c r="C821" s="713"/>
      <c r="D821" s="713"/>
      <c r="E821" s="713"/>
      <c r="F821" s="713"/>
      <c r="G821" s="713"/>
      <c r="H821" s="713"/>
      <c r="I821" s="713"/>
      <c r="J821" s="713"/>
      <c r="K821" s="713"/>
      <c r="L821" s="713"/>
      <c r="M821" s="713"/>
      <c r="N821" s="713"/>
      <c r="O821" s="713"/>
      <c r="P821" s="713"/>
      <c r="Q821" s="713"/>
      <c r="R821" s="713"/>
      <c r="S821" s="713"/>
      <c r="T821" s="713"/>
      <c r="U821" s="713"/>
      <c r="V821" s="713"/>
    </row>
    <row r="822" spans="2:22" x14ac:dyDescent="0.25">
      <c r="B822" s="713" t="s">
        <v>3</v>
      </c>
      <c r="C822" s="713"/>
      <c r="D822" s="713"/>
      <c r="E822" s="713"/>
      <c r="F822" s="713"/>
      <c r="G822" s="713"/>
      <c r="H822" s="713"/>
      <c r="I822" s="713"/>
      <c r="J822" s="713"/>
      <c r="K822" s="713"/>
      <c r="L822" s="713"/>
      <c r="M822" s="713"/>
      <c r="N822" s="713"/>
      <c r="O822" s="713"/>
      <c r="P822" s="713"/>
      <c r="Q822" s="713"/>
      <c r="R822" s="713"/>
      <c r="S822" s="713"/>
      <c r="T822" s="713"/>
      <c r="U822" s="713"/>
      <c r="V822" s="713"/>
    </row>
    <row r="823" spans="2:22" x14ac:dyDescent="0.25">
      <c r="B823" s="713" t="s">
        <v>494</v>
      </c>
      <c r="C823" s="713"/>
      <c r="D823" s="713"/>
      <c r="E823" s="713"/>
      <c r="F823" s="713"/>
      <c r="G823" s="713"/>
      <c r="H823" s="713"/>
      <c r="I823" s="713"/>
      <c r="J823" s="713"/>
      <c r="K823" s="713"/>
      <c r="L823" s="713"/>
      <c r="M823" s="713"/>
      <c r="N823" s="713"/>
      <c r="O823" s="713"/>
      <c r="P823" s="713"/>
      <c r="Q823" s="713"/>
      <c r="R823" s="713"/>
      <c r="S823" s="713"/>
      <c r="T823" s="713"/>
      <c r="U823" s="713"/>
      <c r="V823" s="713"/>
    </row>
    <row r="824" spans="2:22" x14ac:dyDescent="0.25">
      <c r="B824" s="714" t="s">
        <v>4</v>
      </c>
      <c r="C824" s="714"/>
      <c r="D824" s="714"/>
      <c r="E824" s="714"/>
      <c r="F824" s="714"/>
      <c r="G824" s="714"/>
      <c r="H824" s="714"/>
      <c r="I824" s="714"/>
      <c r="J824" s="714"/>
      <c r="K824" s="714"/>
      <c r="L824" s="714"/>
      <c r="M824" s="714"/>
      <c r="N824" s="714"/>
      <c r="O824" s="714"/>
      <c r="P824" s="714"/>
      <c r="Q824" s="714"/>
      <c r="R824" s="714"/>
      <c r="S824" s="714"/>
      <c r="T824" s="714"/>
      <c r="U824" s="714"/>
      <c r="V824" s="714"/>
    </row>
    <row r="825" spans="2:22" x14ac:dyDescent="0.25">
      <c r="B825" s="737" t="s">
        <v>517</v>
      </c>
      <c r="C825" s="737"/>
      <c r="D825" s="737"/>
      <c r="E825" s="737"/>
      <c r="F825" s="737"/>
      <c r="G825" s="737"/>
      <c r="H825" s="737"/>
      <c r="I825" s="737"/>
      <c r="J825" s="737"/>
      <c r="K825" s="737"/>
      <c r="L825" s="737"/>
      <c r="M825" s="737"/>
      <c r="N825" s="737"/>
      <c r="O825" s="737"/>
      <c r="P825" s="737"/>
      <c r="Q825" s="737"/>
      <c r="R825" s="737"/>
      <c r="S825" s="737"/>
      <c r="T825" s="737"/>
      <c r="U825" s="737"/>
      <c r="V825" s="737"/>
    </row>
    <row r="826" spans="2:22" ht="18.75" thickBot="1" x14ac:dyDescent="0.3">
      <c r="B826" s="2"/>
      <c r="C826" s="2"/>
      <c r="D826" s="3"/>
      <c r="E826" s="3"/>
      <c r="F826" s="3"/>
      <c r="G826" s="3"/>
      <c r="H826" s="3"/>
      <c r="I826" s="3"/>
      <c r="J826" s="3"/>
      <c r="K826" s="3"/>
      <c r="L826" s="4"/>
      <c r="M826" s="3"/>
      <c r="N826" s="3"/>
      <c r="O826" s="3"/>
      <c r="P826" s="3"/>
      <c r="Q826" s="3"/>
      <c r="R826" s="3"/>
      <c r="S826" s="3"/>
      <c r="T826" s="2"/>
      <c r="U826" s="2"/>
      <c r="V826" s="2"/>
    </row>
    <row r="827" spans="2:22" ht="15.75" thickTop="1" x14ac:dyDescent="0.25">
      <c r="B827" s="698" t="s">
        <v>6</v>
      </c>
      <c r="C827" s="700" t="s">
        <v>7</v>
      </c>
      <c r="D827" s="702" t="s">
        <v>8</v>
      </c>
      <c r="E827" s="702" t="s">
        <v>177</v>
      </c>
      <c r="F827" s="702" t="s">
        <v>178</v>
      </c>
      <c r="G827" s="702" t="s">
        <v>9</v>
      </c>
      <c r="H827" s="702" t="s">
        <v>10</v>
      </c>
      <c r="I827" s="312"/>
      <c r="J827" s="702" t="s">
        <v>179</v>
      </c>
      <c r="K827" s="702" t="s">
        <v>11</v>
      </c>
      <c r="L827" s="700" t="s">
        <v>12</v>
      </c>
      <c r="M827" s="704" t="s">
        <v>13</v>
      </c>
      <c r="N827" s="704" t="s">
        <v>14</v>
      </c>
      <c r="O827" s="704" t="s">
        <v>15</v>
      </c>
      <c r="P827" s="715" t="s">
        <v>16</v>
      </c>
      <c r="Q827" s="716"/>
      <c r="R827" s="716"/>
      <c r="S827" s="717"/>
      <c r="T827" s="721" t="s">
        <v>17</v>
      </c>
      <c r="U827" s="722"/>
      <c r="V827" s="708" t="s">
        <v>18</v>
      </c>
    </row>
    <row r="828" spans="2:22" x14ac:dyDescent="0.25">
      <c r="B828" s="699"/>
      <c r="C828" s="701"/>
      <c r="D828" s="703"/>
      <c r="E828" s="765"/>
      <c r="F828" s="765"/>
      <c r="G828" s="703"/>
      <c r="H828" s="703"/>
      <c r="I828" s="313"/>
      <c r="J828" s="765"/>
      <c r="K828" s="703"/>
      <c r="L828" s="701"/>
      <c r="M828" s="705"/>
      <c r="N828" s="705"/>
      <c r="O828" s="705"/>
      <c r="P828" s="718"/>
      <c r="Q828" s="719"/>
      <c r="R828" s="719"/>
      <c r="S828" s="720"/>
      <c r="T828" s="723"/>
      <c r="U828" s="724"/>
      <c r="V828" s="709"/>
    </row>
    <row r="829" spans="2:22" ht="48" x14ac:dyDescent="0.25">
      <c r="B829" s="699"/>
      <c r="C829" s="701"/>
      <c r="D829" s="703"/>
      <c r="E829" s="765"/>
      <c r="F829" s="765"/>
      <c r="G829" s="703"/>
      <c r="H829" s="703"/>
      <c r="I829" s="313" t="s">
        <v>180</v>
      </c>
      <c r="J829" s="765"/>
      <c r="K829" s="703"/>
      <c r="L829" s="701"/>
      <c r="M829" s="705"/>
      <c r="N829" s="705"/>
      <c r="O829" s="705"/>
      <c r="P829" s="738" t="s">
        <v>19</v>
      </c>
      <c r="Q829" s="738" t="s">
        <v>20</v>
      </c>
      <c r="R829" s="738" t="s">
        <v>21</v>
      </c>
      <c r="S829" s="738" t="s">
        <v>22</v>
      </c>
      <c r="T829" s="740" t="s">
        <v>23</v>
      </c>
      <c r="U829" s="740" t="s">
        <v>24</v>
      </c>
      <c r="V829" s="709"/>
    </row>
    <row r="830" spans="2:22" ht="15.75" thickBot="1" x14ac:dyDescent="0.3">
      <c r="B830" s="727"/>
      <c r="C830" s="725"/>
      <c r="D830" s="707"/>
      <c r="E830" s="766"/>
      <c r="F830" s="766"/>
      <c r="G830" s="707"/>
      <c r="H830" s="707"/>
      <c r="I830" s="314"/>
      <c r="J830" s="766"/>
      <c r="K830" s="707"/>
      <c r="L830" s="725"/>
      <c r="M830" s="696"/>
      <c r="N830" s="696"/>
      <c r="O830" s="696"/>
      <c r="P830" s="739"/>
      <c r="Q830" s="739"/>
      <c r="R830" s="739"/>
      <c r="S830" s="739"/>
      <c r="T830" s="741"/>
      <c r="U830" s="741"/>
      <c r="V830" s="710"/>
    </row>
    <row r="831" spans="2:22" ht="144.75" thickBot="1" x14ac:dyDescent="0.3">
      <c r="B831" s="52">
        <v>1</v>
      </c>
      <c r="C831" s="53">
        <v>32501</v>
      </c>
      <c r="D831" s="138" t="s">
        <v>518</v>
      </c>
      <c r="E831" s="318" t="s">
        <v>489</v>
      </c>
      <c r="F831" s="319" t="s">
        <v>182</v>
      </c>
      <c r="G831" s="5">
        <v>9</v>
      </c>
      <c r="H831" s="164" t="s">
        <v>181</v>
      </c>
      <c r="I831" s="5">
        <v>287</v>
      </c>
      <c r="J831" s="438" t="s">
        <v>530</v>
      </c>
      <c r="K831" s="602">
        <v>10</v>
      </c>
      <c r="L831" s="5" t="s">
        <v>75</v>
      </c>
      <c r="M831" s="216">
        <v>120000</v>
      </c>
      <c r="N831" s="159">
        <v>1200000</v>
      </c>
      <c r="O831" s="214" t="s">
        <v>28</v>
      </c>
      <c r="P831" s="86">
        <v>0.1</v>
      </c>
      <c r="Q831" s="86">
        <v>0.4</v>
      </c>
      <c r="R831" s="86">
        <v>0.1</v>
      </c>
      <c r="S831" s="86">
        <v>0.4</v>
      </c>
      <c r="T831" s="53"/>
      <c r="U831" s="53" t="s">
        <v>29</v>
      </c>
      <c r="V831" s="626" t="s">
        <v>30</v>
      </c>
    </row>
    <row r="832" spans="2:22" ht="15.75" thickTop="1" x14ac:dyDescent="0.25">
      <c r="L832" s="62"/>
    </row>
    <row r="833" spans="12:14" x14ac:dyDescent="0.25">
      <c r="L833" s="62"/>
      <c r="N833" s="61">
        <f>SUM(N831:N832)</f>
        <v>1200000</v>
      </c>
    </row>
    <row r="834" spans="12:14" x14ac:dyDescent="0.25">
      <c r="L834" s="62"/>
      <c r="N834" s="102"/>
    </row>
    <row r="835" spans="12:14" x14ac:dyDescent="0.25">
      <c r="L835" s="62"/>
      <c r="N835" s="103"/>
    </row>
    <row r="836" spans="12:14" x14ac:dyDescent="0.25">
      <c r="L836" s="62"/>
      <c r="N836" s="103"/>
    </row>
    <row r="837" spans="12:14" x14ac:dyDescent="0.25">
      <c r="L837" s="62"/>
      <c r="N837" s="103"/>
    </row>
    <row r="838" spans="12:14" x14ac:dyDescent="0.25">
      <c r="L838" s="62"/>
      <c r="N838" s="103"/>
    </row>
    <row r="839" spans="12:14" x14ac:dyDescent="0.25">
      <c r="L839" s="62"/>
      <c r="N839" s="103"/>
    </row>
    <row r="840" spans="12:14" x14ac:dyDescent="0.25">
      <c r="L840" s="62"/>
      <c r="N840" s="103"/>
    </row>
    <row r="841" spans="12:14" x14ac:dyDescent="0.25">
      <c r="L841" s="62"/>
      <c r="N841" s="103"/>
    </row>
    <row r="842" spans="12:14" x14ac:dyDescent="0.25">
      <c r="L842" s="62"/>
      <c r="N842" s="103"/>
    </row>
    <row r="843" spans="12:14" x14ac:dyDescent="0.25">
      <c r="L843" s="62"/>
      <c r="N843" s="103"/>
    </row>
    <row r="844" spans="12:14" x14ac:dyDescent="0.25">
      <c r="L844" s="62"/>
      <c r="N844" s="103"/>
    </row>
    <row r="845" spans="12:14" x14ac:dyDescent="0.25">
      <c r="L845" s="62"/>
      <c r="N845" s="103"/>
    </row>
    <row r="846" spans="12:14" x14ac:dyDescent="0.25">
      <c r="L846" s="62"/>
      <c r="N846" s="103"/>
    </row>
    <row r="847" spans="12:14" x14ac:dyDescent="0.25">
      <c r="L847" s="62"/>
      <c r="N847" s="103"/>
    </row>
    <row r="848" spans="12:14" x14ac:dyDescent="0.25">
      <c r="L848" s="62"/>
      <c r="N848" s="103"/>
    </row>
    <row r="849" spans="2:22" x14ac:dyDescent="0.25">
      <c r="L849" s="62"/>
      <c r="N849" s="103"/>
    </row>
    <row r="850" spans="2:22" x14ac:dyDescent="0.25">
      <c r="L850" s="62"/>
      <c r="N850" s="103"/>
    </row>
    <row r="851" spans="2:22" x14ac:dyDescent="0.25">
      <c r="L851" s="62"/>
      <c r="N851" s="103"/>
    </row>
    <row r="852" spans="2:22" x14ac:dyDescent="0.25">
      <c r="L852" s="62"/>
      <c r="N852" s="103"/>
    </row>
    <row r="853" spans="2:22" x14ac:dyDescent="0.25">
      <c r="L853" s="62"/>
    </row>
    <row r="854" spans="2:22" x14ac:dyDescent="0.25">
      <c r="L854" s="62"/>
    </row>
    <row r="855" spans="2:22" x14ac:dyDescent="0.25">
      <c r="B855" s="706" t="s">
        <v>0</v>
      </c>
      <c r="C855" s="706"/>
      <c r="D855" s="706"/>
      <c r="E855" s="706"/>
      <c r="F855" s="706"/>
      <c r="G855" s="706"/>
      <c r="H855" s="706"/>
      <c r="I855" s="706"/>
      <c r="J855" s="706"/>
      <c r="K855" s="706"/>
      <c r="L855" s="706"/>
      <c r="M855" s="706"/>
      <c r="N855" s="706"/>
      <c r="O855" s="706"/>
      <c r="P855" s="706"/>
      <c r="Q855" s="706"/>
      <c r="R855" s="706"/>
      <c r="S855" s="706"/>
      <c r="T855" s="706"/>
      <c r="U855" s="706"/>
      <c r="V855" s="706"/>
    </row>
    <row r="856" spans="2:22" x14ac:dyDescent="0.25">
      <c r="B856" s="713" t="s">
        <v>1</v>
      </c>
      <c r="C856" s="713"/>
      <c r="D856" s="713"/>
      <c r="E856" s="713"/>
      <c r="F856" s="713"/>
      <c r="G856" s="713"/>
      <c r="H856" s="713"/>
      <c r="I856" s="713"/>
      <c r="J856" s="713"/>
      <c r="K856" s="713"/>
      <c r="L856" s="713"/>
      <c r="M856" s="713"/>
      <c r="N856" s="713"/>
      <c r="O856" s="713"/>
      <c r="P856" s="713"/>
      <c r="Q856" s="713"/>
      <c r="R856" s="713"/>
      <c r="S856" s="713"/>
      <c r="T856" s="713"/>
      <c r="U856" s="713"/>
      <c r="V856" s="713"/>
    </row>
    <row r="857" spans="2:22" x14ac:dyDescent="0.25">
      <c r="B857" s="713" t="s">
        <v>2</v>
      </c>
      <c r="C857" s="713"/>
      <c r="D857" s="713"/>
      <c r="E857" s="713"/>
      <c r="F857" s="713"/>
      <c r="G857" s="713"/>
      <c r="H857" s="713"/>
      <c r="I857" s="713"/>
      <c r="J857" s="713"/>
      <c r="K857" s="713"/>
      <c r="L857" s="713"/>
      <c r="M857" s="713"/>
      <c r="N857" s="713"/>
      <c r="O857" s="713"/>
      <c r="P857" s="713"/>
      <c r="Q857" s="713"/>
      <c r="R857" s="713"/>
      <c r="S857" s="713"/>
      <c r="T857" s="713"/>
      <c r="U857" s="713"/>
      <c r="V857" s="713"/>
    </row>
    <row r="858" spans="2:22" x14ac:dyDescent="0.25">
      <c r="B858" s="713" t="s">
        <v>3</v>
      </c>
      <c r="C858" s="713"/>
      <c r="D858" s="713"/>
      <c r="E858" s="713"/>
      <c r="F858" s="713"/>
      <c r="G858" s="713"/>
      <c r="H858" s="713"/>
      <c r="I858" s="713"/>
      <c r="J858" s="713"/>
      <c r="K858" s="713"/>
      <c r="L858" s="713"/>
      <c r="M858" s="713"/>
      <c r="N858" s="713"/>
      <c r="O858" s="713"/>
      <c r="P858" s="713"/>
      <c r="Q858" s="713"/>
      <c r="R858" s="713"/>
      <c r="S858" s="713"/>
      <c r="T858" s="713"/>
      <c r="U858" s="713"/>
      <c r="V858" s="713"/>
    </row>
    <row r="859" spans="2:22" x14ac:dyDescent="0.25">
      <c r="B859" s="713" t="s">
        <v>494</v>
      </c>
      <c r="C859" s="713"/>
      <c r="D859" s="713"/>
      <c r="E859" s="713"/>
      <c r="F859" s="713"/>
      <c r="G859" s="713"/>
      <c r="H859" s="713"/>
      <c r="I859" s="713"/>
      <c r="J859" s="713"/>
      <c r="K859" s="713"/>
      <c r="L859" s="713"/>
      <c r="M859" s="713"/>
      <c r="N859" s="713"/>
      <c r="O859" s="713"/>
      <c r="P859" s="713"/>
      <c r="Q859" s="713"/>
      <c r="R859" s="713"/>
      <c r="S859" s="713"/>
      <c r="T859" s="713"/>
      <c r="U859" s="713"/>
      <c r="V859" s="713"/>
    </row>
    <row r="860" spans="2:22" x14ac:dyDescent="0.25">
      <c r="B860" s="714" t="s">
        <v>4</v>
      </c>
      <c r="C860" s="714"/>
      <c r="D860" s="714"/>
      <c r="E860" s="714"/>
      <c r="F860" s="714"/>
      <c r="G860" s="714"/>
      <c r="H860" s="714"/>
      <c r="I860" s="714"/>
      <c r="J860" s="714"/>
      <c r="K860" s="714"/>
      <c r="L860" s="714"/>
      <c r="M860" s="714"/>
      <c r="N860" s="714"/>
      <c r="O860" s="714"/>
      <c r="P860" s="714"/>
      <c r="Q860" s="714"/>
      <c r="R860" s="714"/>
      <c r="S860" s="714"/>
      <c r="T860" s="714"/>
      <c r="U860" s="714"/>
      <c r="V860" s="714"/>
    </row>
    <row r="861" spans="2:22" x14ac:dyDescent="0.25">
      <c r="B861" s="737" t="s">
        <v>92</v>
      </c>
      <c r="C861" s="737"/>
      <c r="D861" s="737"/>
      <c r="E861" s="737"/>
      <c r="F861" s="737"/>
      <c r="G861" s="737"/>
      <c r="H861" s="737"/>
      <c r="I861" s="737"/>
      <c r="J861" s="737"/>
      <c r="K861" s="737"/>
      <c r="L861" s="737"/>
      <c r="M861" s="737"/>
      <c r="N861" s="737"/>
      <c r="O861" s="737"/>
      <c r="P861" s="737"/>
      <c r="Q861" s="737"/>
      <c r="R861" s="737"/>
      <c r="S861" s="737"/>
      <c r="T861" s="737"/>
      <c r="U861" s="737"/>
      <c r="V861" s="737"/>
    </row>
    <row r="862" spans="2:22" ht="18.75" thickBot="1" x14ac:dyDescent="0.3">
      <c r="B862" s="2"/>
      <c r="C862" s="2"/>
      <c r="D862" s="3"/>
      <c r="E862" s="3"/>
      <c r="F862" s="3"/>
      <c r="G862" s="3"/>
      <c r="H862" s="3"/>
      <c r="I862" s="3"/>
      <c r="J862" s="3"/>
      <c r="K862" s="3"/>
      <c r="L862" s="4"/>
      <c r="M862" s="3"/>
      <c r="N862" s="3"/>
      <c r="O862" s="3"/>
      <c r="P862" s="3"/>
      <c r="Q862" s="3"/>
      <c r="R862" s="3"/>
      <c r="S862" s="3"/>
      <c r="T862" s="2"/>
      <c r="U862" s="2"/>
      <c r="V862" s="2"/>
    </row>
    <row r="863" spans="2:22" ht="15.75" thickTop="1" x14ac:dyDescent="0.25">
      <c r="B863" s="698" t="s">
        <v>6</v>
      </c>
      <c r="C863" s="700" t="s">
        <v>7</v>
      </c>
      <c r="D863" s="702" t="s">
        <v>8</v>
      </c>
      <c r="E863" s="702" t="s">
        <v>177</v>
      </c>
      <c r="F863" s="702" t="s">
        <v>178</v>
      </c>
      <c r="G863" s="702" t="s">
        <v>9</v>
      </c>
      <c r="H863" s="702" t="s">
        <v>10</v>
      </c>
      <c r="I863" s="312"/>
      <c r="J863" s="702" t="s">
        <v>179</v>
      </c>
      <c r="K863" s="702" t="s">
        <v>11</v>
      </c>
      <c r="L863" s="700" t="s">
        <v>12</v>
      </c>
      <c r="M863" s="704" t="s">
        <v>13</v>
      </c>
      <c r="N863" s="704" t="s">
        <v>14</v>
      </c>
      <c r="O863" s="704" t="s">
        <v>15</v>
      </c>
      <c r="P863" s="715" t="s">
        <v>16</v>
      </c>
      <c r="Q863" s="716"/>
      <c r="R863" s="716"/>
      <c r="S863" s="717"/>
      <c r="T863" s="721" t="s">
        <v>17</v>
      </c>
      <c r="U863" s="722"/>
      <c r="V863" s="708" t="s">
        <v>18</v>
      </c>
    </row>
    <row r="864" spans="2:22" x14ac:dyDescent="0.25">
      <c r="B864" s="699"/>
      <c r="C864" s="701"/>
      <c r="D864" s="703"/>
      <c r="E864" s="765"/>
      <c r="F864" s="765"/>
      <c r="G864" s="703"/>
      <c r="H864" s="703"/>
      <c r="I864" s="313"/>
      <c r="J864" s="765"/>
      <c r="K864" s="703"/>
      <c r="L864" s="701"/>
      <c r="M864" s="705"/>
      <c r="N864" s="705"/>
      <c r="O864" s="705"/>
      <c r="P864" s="718"/>
      <c r="Q864" s="719"/>
      <c r="R864" s="719"/>
      <c r="S864" s="720"/>
      <c r="T864" s="723"/>
      <c r="U864" s="724"/>
      <c r="V864" s="709"/>
    </row>
    <row r="865" spans="2:22" ht="48" x14ac:dyDescent="0.25">
      <c r="B865" s="699"/>
      <c r="C865" s="701"/>
      <c r="D865" s="703"/>
      <c r="E865" s="765"/>
      <c r="F865" s="765"/>
      <c r="G865" s="703"/>
      <c r="H865" s="703"/>
      <c r="I865" s="313" t="s">
        <v>180</v>
      </c>
      <c r="J865" s="765"/>
      <c r="K865" s="703"/>
      <c r="L865" s="701"/>
      <c r="M865" s="705"/>
      <c r="N865" s="705"/>
      <c r="O865" s="705"/>
      <c r="P865" s="738" t="s">
        <v>19</v>
      </c>
      <c r="Q865" s="738" t="s">
        <v>20</v>
      </c>
      <c r="R865" s="738" t="s">
        <v>21</v>
      </c>
      <c r="S865" s="738" t="s">
        <v>22</v>
      </c>
      <c r="T865" s="740" t="s">
        <v>23</v>
      </c>
      <c r="U865" s="740" t="s">
        <v>24</v>
      </c>
      <c r="V865" s="709"/>
    </row>
    <row r="866" spans="2:22" ht="15.75" thickBot="1" x14ac:dyDescent="0.3">
      <c r="B866" s="727"/>
      <c r="C866" s="725"/>
      <c r="D866" s="707"/>
      <c r="E866" s="766"/>
      <c r="F866" s="766"/>
      <c r="G866" s="707"/>
      <c r="H866" s="707"/>
      <c r="I866" s="314"/>
      <c r="J866" s="766"/>
      <c r="K866" s="707"/>
      <c r="L866" s="725"/>
      <c r="M866" s="696"/>
      <c r="N866" s="696"/>
      <c r="O866" s="696"/>
      <c r="P866" s="739"/>
      <c r="Q866" s="739"/>
      <c r="R866" s="739"/>
      <c r="S866" s="739"/>
      <c r="T866" s="741"/>
      <c r="U866" s="741"/>
      <c r="V866" s="710"/>
    </row>
    <row r="867" spans="2:22" ht="144.75" thickBot="1" x14ac:dyDescent="0.3">
      <c r="B867" s="285">
        <v>1</v>
      </c>
      <c r="C867" s="286">
        <v>33101</v>
      </c>
      <c r="D867" s="164" t="s">
        <v>419</v>
      </c>
      <c r="E867" s="318" t="s">
        <v>489</v>
      </c>
      <c r="F867" s="319" t="s">
        <v>182</v>
      </c>
      <c r="G867" s="5">
        <v>9</v>
      </c>
      <c r="H867" s="164" t="s">
        <v>181</v>
      </c>
      <c r="I867" s="5">
        <v>287</v>
      </c>
      <c r="J867" s="438" t="s">
        <v>530</v>
      </c>
      <c r="K867" s="23">
        <v>1</v>
      </c>
      <c r="L867" s="174" t="s">
        <v>75</v>
      </c>
      <c r="M867" s="603">
        <v>20000</v>
      </c>
      <c r="N867" s="604">
        <v>20000</v>
      </c>
      <c r="O867" s="344" t="s">
        <v>183</v>
      </c>
      <c r="P867" s="74">
        <v>0.25</v>
      </c>
      <c r="Q867" s="74">
        <v>0.25</v>
      </c>
      <c r="R867" s="74">
        <v>0.25</v>
      </c>
      <c r="S867" s="74">
        <v>0.25</v>
      </c>
      <c r="T867" s="59" t="s">
        <v>514</v>
      </c>
      <c r="U867" s="60"/>
      <c r="V867" s="287" t="s">
        <v>531</v>
      </c>
    </row>
    <row r="868" spans="2:22" ht="15.75" thickTop="1" x14ac:dyDescent="0.25">
      <c r="L868" s="62"/>
    </row>
    <row r="869" spans="2:22" x14ac:dyDescent="0.25">
      <c r="L869" s="62"/>
      <c r="N869" s="61">
        <f>SUM(N867:N868)</f>
        <v>20000</v>
      </c>
    </row>
    <row r="870" spans="2:22" x14ac:dyDescent="0.25">
      <c r="L870" s="62"/>
      <c r="N870" s="102"/>
    </row>
    <row r="871" spans="2:22" x14ac:dyDescent="0.25">
      <c r="L871" s="62"/>
      <c r="N871" s="102"/>
    </row>
    <row r="872" spans="2:22" x14ac:dyDescent="0.25">
      <c r="L872" s="62"/>
      <c r="N872" s="103"/>
    </row>
    <row r="873" spans="2:22" x14ac:dyDescent="0.25">
      <c r="L873" s="62"/>
      <c r="N873" s="104"/>
    </row>
    <row r="874" spans="2:22" x14ac:dyDescent="0.25">
      <c r="L874" s="62"/>
      <c r="N874" s="104"/>
    </row>
    <row r="875" spans="2:22" x14ac:dyDescent="0.25">
      <c r="L875" s="62"/>
      <c r="N875" s="104"/>
    </row>
    <row r="876" spans="2:22" x14ac:dyDescent="0.25">
      <c r="L876" s="62"/>
      <c r="N876" s="104"/>
    </row>
    <row r="877" spans="2:22" x14ac:dyDescent="0.25">
      <c r="L877" s="62"/>
      <c r="N877" s="104"/>
    </row>
    <row r="878" spans="2:22" x14ac:dyDescent="0.25">
      <c r="L878" s="62"/>
      <c r="N878" s="104"/>
    </row>
    <row r="879" spans="2:22" x14ac:dyDescent="0.25">
      <c r="L879" s="62"/>
      <c r="N879" s="104"/>
    </row>
    <row r="880" spans="2:22" x14ac:dyDescent="0.25">
      <c r="L880" s="62"/>
      <c r="N880" s="104"/>
    </row>
    <row r="881" spans="2:22" x14ac:dyDescent="0.25">
      <c r="L881" s="62"/>
      <c r="N881" s="104"/>
    </row>
    <row r="882" spans="2:22" x14ac:dyDescent="0.25">
      <c r="L882" s="62"/>
      <c r="N882" s="104"/>
    </row>
    <row r="883" spans="2:22" x14ac:dyDescent="0.25">
      <c r="L883" s="62"/>
      <c r="N883" s="104"/>
    </row>
    <row r="884" spans="2:22" x14ac:dyDescent="0.25">
      <c r="L884" s="62"/>
      <c r="N884" s="104"/>
    </row>
    <row r="885" spans="2:22" x14ac:dyDescent="0.25">
      <c r="L885" s="62"/>
      <c r="N885" s="104"/>
    </row>
    <row r="886" spans="2:22" x14ac:dyDescent="0.25">
      <c r="L886" s="62"/>
      <c r="N886" s="104"/>
    </row>
    <row r="887" spans="2:22" x14ac:dyDescent="0.25">
      <c r="L887" s="62"/>
      <c r="N887" s="104"/>
    </row>
    <row r="888" spans="2:22" x14ac:dyDescent="0.25">
      <c r="L888" s="62"/>
    </row>
    <row r="889" spans="2:22" x14ac:dyDescent="0.25">
      <c r="L889" s="62"/>
    </row>
    <row r="890" spans="2:22" x14ac:dyDescent="0.25">
      <c r="L890" s="62"/>
    </row>
    <row r="891" spans="2:22" x14ac:dyDescent="0.25">
      <c r="L891" s="62"/>
    </row>
    <row r="892" spans="2:22" x14ac:dyDescent="0.25">
      <c r="L892" s="62"/>
    </row>
    <row r="893" spans="2:22" x14ac:dyDescent="0.25">
      <c r="B893" s="706" t="s">
        <v>0</v>
      </c>
      <c r="C893" s="706"/>
      <c r="D893" s="706"/>
      <c r="E893" s="706"/>
      <c r="F893" s="706"/>
      <c r="G893" s="706"/>
      <c r="H893" s="706"/>
      <c r="I893" s="706"/>
      <c r="J893" s="706"/>
      <c r="K893" s="706"/>
      <c r="L893" s="706"/>
      <c r="M893" s="706"/>
      <c r="N893" s="706"/>
      <c r="O893" s="706"/>
      <c r="P893" s="706"/>
      <c r="Q893" s="706"/>
      <c r="R893" s="706"/>
      <c r="S893" s="706"/>
      <c r="T893" s="706"/>
      <c r="U893" s="706"/>
      <c r="V893" s="706"/>
    </row>
    <row r="894" spans="2:22" x14ac:dyDescent="0.25">
      <c r="B894" s="713" t="s">
        <v>1</v>
      </c>
      <c r="C894" s="713"/>
      <c r="D894" s="713"/>
      <c r="E894" s="713"/>
      <c r="F894" s="713"/>
      <c r="G894" s="713"/>
      <c r="H894" s="713"/>
      <c r="I894" s="713"/>
      <c r="J894" s="713"/>
      <c r="K894" s="713"/>
      <c r="L894" s="713"/>
      <c r="M894" s="713"/>
      <c r="N894" s="713"/>
      <c r="O894" s="713"/>
      <c r="P894" s="713"/>
      <c r="Q894" s="713"/>
      <c r="R894" s="713"/>
      <c r="S894" s="713"/>
      <c r="T894" s="713"/>
      <c r="U894" s="713"/>
      <c r="V894" s="713"/>
    </row>
    <row r="895" spans="2:22" x14ac:dyDescent="0.25">
      <c r="B895" s="713" t="s">
        <v>2</v>
      </c>
      <c r="C895" s="713"/>
      <c r="D895" s="713"/>
      <c r="E895" s="713"/>
      <c r="F895" s="713"/>
      <c r="G895" s="713"/>
      <c r="H895" s="713"/>
      <c r="I895" s="713"/>
      <c r="J895" s="713"/>
      <c r="K895" s="713"/>
      <c r="L895" s="713"/>
      <c r="M895" s="713"/>
      <c r="N895" s="713"/>
      <c r="O895" s="713"/>
      <c r="P895" s="713"/>
      <c r="Q895" s="713"/>
      <c r="R895" s="713"/>
      <c r="S895" s="713"/>
      <c r="T895" s="713"/>
      <c r="U895" s="713"/>
      <c r="V895" s="713"/>
    </row>
    <row r="896" spans="2:22" x14ac:dyDescent="0.25">
      <c r="B896" s="713" t="s">
        <v>3</v>
      </c>
      <c r="C896" s="713"/>
      <c r="D896" s="713"/>
      <c r="E896" s="713"/>
      <c r="F896" s="713"/>
      <c r="G896" s="713"/>
      <c r="H896" s="713"/>
      <c r="I896" s="713"/>
      <c r="J896" s="713"/>
      <c r="K896" s="713"/>
      <c r="L896" s="713"/>
      <c r="M896" s="713"/>
      <c r="N896" s="713"/>
      <c r="O896" s="713"/>
      <c r="P896" s="713"/>
      <c r="Q896" s="713"/>
      <c r="R896" s="713"/>
      <c r="S896" s="713"/>
      <c r="T896" s="713"/>
      <c r="U896" s="713"/>
      <c r="V896" s="713"/>
    </row>
    <row r="897" spans="2:22" x14ac:dyDescent="0.25">
      <c r="B897" s="713" t="s">
        <v>494</v>
      </c>
      <c r="C897" s="713"/>
      <c r="D897" s="713"/>
      <c r="E897" s="713"/>
      <c r="F897" s="713"/>
      <c r="G897" s="713"/>
      <c r="H897" s="713"/>
      <c r="I897" s="713"/>
      <c r="J897" s="713"/>
      <c r="K897" s="713"/>
      <c r="L897" s="713"/>
      <c r="M897" s="713"/>
      <c r="N897" s="713"/>
      <c r="O897" s="713"/>
      <c r="P897" s="713"/>
      <c r="Q897" s="713"/>
      <c r="R897" s="713"/>
      <c r="S897" s="713"/>
      <c r="T897" s="713"/>
      <c r="U897" s="713"/>
      <c r="V897" s="713"/>
    </row>
    <row r="898" spans="2:22" x14ac:dyDescent="0.25">
      <c r="B898" s="714" t="s">
        <v>4</v>
      </c>
      <c r="C898" s="714"/>
      <c r="D898" s="714"/>
      <c r="E898" s="714"/>
      <c r="F898" s="714"/>
      <c r="G898" s="714"/>
      <c r="H898" s="714"/>
      <c r="I898" s="714"/>
      <c r="J898" s="714"/>
      <c r="K898" s="714"/>
      <c r="L898" s="714"/>
      <c r="M898" s="714"/>
      <c r="N898" s="714"/>
      <c r="O898" s="714"/>
      <c r="P898" s="714"/>
      <c r="Q898" s="714"/>
      <c r="R898" s="714"/>
      <c r="S898" s="714"/>
      <c r="T898" s="714"/>
      <c r="U898" s="714"/>
      <c r="V898" s="714"/>
    </row>
    <row r="899" spans="2:22" x14ac:dyDescent="0.25">
      <c r="B899" s="737" t="s">
        <v>94</v>
      </c>
      <c r="C899" s="737"/>
      <c r="D899" s="737"/>
      <c r="E899" s="737"/>
      <c r="F899" s="737"/>
      <c r="G899" s="737"/>
      <c r="H899" s="737"/>
      <c r="I899" s="737"/>
      <c r="J899" s="737"/>
      <c r="K899" s="737"/>
      <c r="L899" s="737"/>
      <c r="M899" s="737"/>
      <c r="N899" s="737"/>
      <c r="O899" s="737"/>
      <c r="P899" s="737"/>
      <c r="Q899" s="737"/>
      <c r="R899" s="737"/>
      <c r="S899" s="737"/>
      <c r="T899" s="737"/>
      <c r="U899" s="737"/>
      <c r="V899" s="737"/>
    </row>
    <row r="900" spans="2:22" ht="18.75" thickBot="1" x14ac:dyDescent="0.3">
      <c r="B900" s="2"/>
      <c r="C900" s="2"/>
      <c r="D900" s="3"/>
      <c r="E900" s="3"/>
      <c r="F900" s="3"/>
      <c r="G900" s="3"/>
      <c r="H900" s="3"/>
      <c r="I900" s="3"/>
      <c r="J900" s="3"/>
      <c r="K900" s="3"/>
      <c r="L900" s="4"/>
      <c r="M900" s="3"/>
      <c r="N900" s="3"/>
      <c r="O900" s="3"/>
      <c r="P900" s="3"/>
      <c r="Q900" s="3"/>
      <c r="R900" s="3"/>
      <c r="S900" s="3"/>
      <c r="T900" s="2"/>
      <c r="U900" s="2"/>
      <c r="V900" s="2"/>
    </row>
    <row r="901" spans="2:22" ht="15.75" thickTop="1" x14ac:dyDescent="0.25">
      <c r="B901" s="698" t="s">
        <v>6</v>
      </c>
      <c r="C901" s="700" t="s">
        <v>7</v>
      </c>
      <c r="D901" s="702" t="s">
        <v>8</v>
      </c>
      <c r="E901" s="702" t="s">
        <v>177</v>
      </c>
      <c r="F901" s="702" t="s">
        <v>178</v>
      </c>
      <c r="G901" s="702" t="s">
        <v>9</v>
      </c>
      <c r="H901" s="702" t="s">
        <v>10</v>
      </c>
      <c r="I901" s="312"/>
      <c r="J901" s="702" t="s">
        <v>179</v>
      </c>
      <c r="K901" s="702" t="s">
        <v>11</v>
      </c>
      <c r="L901" s="700" t="s">
        <v>12</v>
      </c>
      <c r="M901" s="704" t="s">
        <v>13</v>
      </c>
      <c r="N901" s="704" t="s">
        <v>14</v>
      </c>
      <c r="O901" s="704" t="s">
        <v>15</v>
      </c>
      <c r="P901" s="715" t="s">
        <v>16</v>
      </c>
      <c r="Q901" s="716"/>
      <c r="R901" s="716"/>
      <c r="S901" s="717"/>
      <c r="T901" s="721" t="s">
        <v>17</v>
      </c>
      <c r="U901" s="722"/>
      <c r="V901" s="708" t="s">
        <v>18</v>
      </c>
    </row>
    <row r="902" spans="2:22" x14ac:dyDescent="0.25">
      <c r="B902" s="699"/>
      <c r="C902" s="701"/>
      <c r="D902" s="703"/>
      <c r="E902" s="765"/>
      <c r="F902" s="765"/>
      <c r="G902" s="703"/>
      <c r="H902" s="703"/>
      <c r="I902" s="313"/>
      <c r="J902" s="765"/>
      <c r="K902" s="703"/>
      <c r="L902" s="701"/>
      <c r="M902" s="705"/>
      <c r="N902" s="705"/>
      <c r="O902" s="705"/>
      <c r="P902" s="718"/>
      <c r="Q902" s="719"/>
      <c r="R902" s="719"/>
      <c r="S902" s="720"/>
      <c r="T902" s="723"/>
      <c r="U902" s="724"/>
      <c r="V902" s="709"/>
    </row>
    <row r="903" spans="2:22" ht="48" x14ac:dyDescent="0.25">
      <c r="B903" s="699"/>
      <c r="C903" s="701"/>
      <c r="D903" s="703"/>
      <c r="E903" s="765"/>
      <c r="F903" s="765"/>
      <c r="G903" s="703"/>
      <c r="H903" s="703"/>
      <c r="I903" s="313" t="s">
        <v>180</v>
      </c>
      <c r="J903" s="765"/>
      <c r="K903" s="703"/>
      <c r="L903" s="701"/>
      <c r="M903" s="705"/>
      <c r="N903" s="705"/>
      <c r="O903" s="705"/>
      <c r="P903" s="738" t="s">
        <v>19</v>
      </c>
      <c r="Q903" s="738" t="s">
        <v>20</v>
      </c>
      <c r="R903" s="738" t="s">
        <v>21</v>
      </c>
      <c r="S903" s="738" t="s">
        <v>22</v>
      </c>
      <c r="T903" s="740" t="s">
        <v>23</v>
      </c>
      <c r="U903" s="740" t="s">
        <v>24</v>
      </c>
      <c r="V903" s="709"/>
    </row>
    <row r="904" spans="2:22" ht="15.75" thickBot="1" x14ac:dyDescent="0.3">
      <c r="B904" s="727"/>
      <c r="C904" s="725"/>
      <c r="D904" s="707"/>
      <c r="E904" s="766"/>
      <c r="F904" s="766"/>
      <c r="G904" s="707"/>
      <c r="H904" s="707"/>
      <c r="I904" s="314"/>
      <c r="J904" s="766"/>
      <c r="K904" s="707"/>
      <c r="L904" s="725"/>
      <c r="M904" s="705"/>
      <c r="N904" s="696"/>
      <c r="O904" s="696"/>
      <c r="P904" s="739"/>
      <c r="Q904" s="739"/>
      <c r="R904" s="739"/>
      <c r="S904" s="739"/>
      <c r="T904" s="741"/>
      <c r="U904" s="741"/>
      <c r="V904" s="710"/>
    </row>
    <row r="905" spans="2:22" ht="132" customHeight="1" x14ac:dyDescent="0.25">
      <c r="B905" s="52">
        <v>1</v>
      </c>
      <c r="C905" s="16">
        <v>33801</v>
      </c>
      <c r="D905" s="7" t="s">
        <v>421</v>
      </c>
      <c r="E905" s="318" t="s">
        <v>489</v>
      </c>
      <c r="F905" s="319" t="s">
        <v>182</v>
      </c>
      <c r="G905" s="5">
        <v>9</v>
      </c>
      <c r="H905" s="5" t="s">
        <v>181</v>
      </c>
      <c r="I905" s="5">
        <v>287</v>
      </c>
      <c r="J905" s="790" t="s">
        <v>530</v>
      </c>
      <c r="K905" s="16">
        <v>12</v>
      </c>
      <c r="L905" s="7" t="s">
        <v>75</v>
      </c>
      <c r="M905" s="607">
        <v>10000</v>
      </c>
      <c r="N905" s="606">
        <v>80000</v>
      </c>
      <c r="O905" s="775" t="s">
        <v>183</v>
      </c>
      <c r="P905" s="86">
        <v>0.25</v>
      </c>
      <c r="Q905" s="86">
        <v>0.25</v>
      </c>
      <c r="R905" s="86">
        <v>0.25</v>
      </c>
      <c r="S905" s="86">
        <v>0.25</v>
      </c>
      <c r="T905" s="351" t="s">
        <v>514</v>
      </c>
      <c r="U905" s="351"/>
      <c r="V905" s="773" t="s">
        <v>531</v>
      </c>
    </row>
    <row r="906" spans="2:22" ht="48" x14ac:dyDescent="0.25">
      <c r="B906" s="244">
        <v>2</v>
      </c>
      <c r="C906" s="230">
        <v>33801</v>
      </c>
      <c r="D906" s="176" t="s">
        <v>422</v>
      </c>
      <c r="E906" s="318" t="s">
        <v>489</v>
      </c>
      <c r="F906" s="319" t="s">
        <v>182</v>
      </c>
      <c r="G906" s="5">
        <v>9</v>
      </c>
      <c r="H906" s="7" t="s">
        <v>181</v>
      </c>
      <c r="I906" s="5">
        <v>287</v>
      </c>
      <c r="J906" s="791"/>
      <c r="K906" s="16">
        <v>12</v>
      </c>
      <c r="L906" s="7" t="s">
        <v>75</v>
      </c>
      <c r="M906" s="606">
        <v>10000</v>
      </c>
      <c r="N906" s="606">
        <v>80000</v>
      </c>
      <c r="O906" s="776"/>
      <c r="P906" s="100">
        <v>0.25</v>
      </c>
      <c r="Q906" s="100">
        <v>0.25</v>
      </c>
      <c r="R906" s="100">
        <v>0.25</v>
      </c>
      <c r="S906" s="100">
        <v>0.25</v>
      </c>
      <c r="T906" s="376" t="s">
        <v>514</v>
      </c>
      <c r="U906" s="376"/>
      <c r="V906" s="774"/>
    </row>
    <row r="907" spans="2:22" ht="48.75" thickBot="1" x14ac:dyDescent="0.3">
      <c r="B907" s="244">
        <v>3</v>
      </c>
      <c r="C907" s="230">
        <v>33801</v>
      </c>
      <c r="D907" s="176" t="s">
        <v>423</v>
      </c>
      <c r="E907" s="318" t="s">
        <v>489</v>
      </c>
      <c r="F907" s="319" t="s">
        <v>182</v>
      </c>
      <c r="G907" s="5">
        <v>9</v>
      </c>
      <c r="H907" s="164" t="s">
        <v>181</v>
      </c>
      <c r="I907" s="5">
        <v>287</v>
      </c>
      <c r="J907" s="793"/>
      <c r="K907" s="230">
        <v>12</v>
      </c>
      <c r="L907" s="176" t="s">
        <v>75</v>
      </c>
      <c r="M907" s="607">
        <v>6666.67</v>
      </c>
      <c r="N907" s="606">
        <v>30000</v>
      </c>
      <c r="O907" s="808"/>
      <c r="P907" s="74">
        <v>0.25</v>
      </c>
      <c r="Q907" s="74">
        <v>0.25</v>
      </c>
      <c r="R907" s="74">
        <v>0.25</v>
      </c>
      <c r="S907" s="74">
        <v>0.25</v>
      </c>
      <c r="T907" s="375" t="s">
        <v>514</v>
      </c>
      <c r="U907" s="375"/>
      <c r="V907" s="774"/>
    </row>
    <row r="908" spans="2:22" ht="15.75" thickTop="1" x14ac:dyDescent="0.25">
      <c r="L908" s="62"/>
      <c r="N908" s="61"/>
      <c r="V908" s="372"/>
    </row>
    <row r="909" spans="2:22" x14ac:dyDescent="0.25">
      <c r="L909" s="62"/>
      <c r="N909" s="102"/>
    </row>
    <row r="910" spans="2:22" x14ac:dyDescent="0.25">
      <c r="L910" s="62"/>
    </row>
    <row r="911" spans="2:22" x14ac:dyDescent="0.25">
      <c r="L911" s="62"/>
      <c r="N911" s="61">
        <f>SUM(N905:N910)</f>
        <v>190000</v>
      </c>
    </row>
    <row r="912" spans="2:22" x14ac:dyDescent="0.25">
      <c r="L912" s="62"/>
    </row>
    <row r="913" spans="12:12" x14ac:dyDescent="0.25">
      <c r="L913" s="62"/>
    </row>
    <row r="914" spans="12:12" x14ac:dyDescent="0.25">
      <c r="L914" s="62"/>
    </row>
    <row r="915" spans="12:12" x14ac:dyDescent="0.25">
      <c r="L915" s="62"/>
    </row>
    <row r="916" spans="12:12" x14ac:dyDescent="0.25">
      <c r="L916" s="62"/>
    </row>
    <row r="917" spans="12:12" x14ac:dyDescent="0.25">
      <c r="L917" s="62"/>
    </row>
    <row r="918" spans="12:12" x14ac:dyDescent="0.25">
      <c r="L918" s="62"/>
    </row>
    <row r="919" spans="12:12" x14ac:dyDescent="0.25">
      <c r="L919" s="62"/>
    </row>
    <row r="920" spans="12:12" x14ac:dyDescent="0.25">
      <c r="L920" s="62"/>
    </row>
    <row r="921" spans="12:12" x14ac:dyDescent="0.25">
      <c r="L921" s="62"/>
    </row>
    <row r="922" spans="12:12" x14ac:dyDescent="0.25">
      <c r="L922" s="62"/>
    </row>
    <row r="923" spans="12:12" x14ac:dyDescent="0.25">
      <c r="L923" s="62"/>
    </row>
    <row r="924" spans="12:12" x14ac:dyDescent="0.25">
      <c r="L924" s="62"/>
    </row>
    <row r="925" spans="12:12" x14ac:dyDescent="0.25">
      <c r="L925" s="62"/>
    </row>
    <row r="926" spans="12:12" x14ac:dyDescent="0.25">
      <c r="L926" s="62"/>
    </row>
    <row r="927" spans="12:12" x14ac:dyDescent="0.25">
      <c r="L927" s="62"/>
    </row>
    <row r="928" spans="12:12" x14ac:dyDescent="0.25">
      <c r="L928" s="62"/>
    </row>
    <row r="929" spans="1:22" x14ac:dyDescent="0.25">
      <c r="L929" s="62"/>
    </row>
    <row r="930" spans="1:22" x14ac:dyDescent="0.25">
      <c r="A930" s="103"/>
      <c r="B930" s="706" t="s">
        <v>0</v>
      </c>
      <c r="C930" s="706"/>
      <c r="D930" s="706"/>
      <c r="E930" s="706"/>
      <c r="F930" s="706"/>
      <c r="G930" s="706"/>
      <c r="H930" s="706"/>
      <c r="I930" s="706"/>
      <c r="J930" s="706"/>
      <c r="K930" s="706"/>
      <c r="L930" s="706"/>
      <c r="M930" s="706"/>
      <c r="N930" s="706"/>
      <c r="O930" s="706"/>
      <c r="P930" s="706"/>
      <c r="Q930" s="706"/>
      <c r="R930" s="706"/>
      <c r="S930" s="706"/>
      <c r="T930" s="706"/>
      <c r="U930" s="706"/>
      <c r="V930" s="706"/>
    </row>
    <row r="931" spans="1:22" x14ac:dyDescent="0.25">
      <c r="B931" s="713" t="s">
        <v>1</v>
      </c>
      <c r="C931" s="713"/>
      <c r="D931" s="713"/>
      <c r="E931" s="713"/>
      <c r="F931" s="713"/>
      <c r="G931" s="713"/>
      <c r="H931" s="713"/>
      <c r="I931" s="713"/>
      <c r="J931" s="713"/>
      <c r="K931" s="713"/>
      <c r="L931" s="713"/>
      <c r="M931" s="713"/>
      <c r="N931" s="713"/>
      <c r="O931" s="713"/>
      <c r="P931" s="713"/>
      <c r="Q931" s="713"/>
      <c r="R931" s="713"/>
      <c r="S931" s="713"/>
      <c r="T931" s="713"/>
      <c r="U931" s="713"/>
      <c r="V931" s="713"/>
    </row>
    <row r="932" spans="1:22" x14ac:dyDescent="0.25">
      <c r="B932" s="713" t="s">
        <v>2</v>
      </c>
      <c r="C932" s="713"/>
      <c r="D932" s="713"/>
      <c r="E932" s="713"/>
      <c r="F932" s="713"/>
      <c r="G932" s="713"/>
      <c r="H932" s="713"/>
      <c r="I932" s="713"/>
      <c r="J932" s="713"/>
      <c r="K932" s="713"/>
      <c r="L932" s="713"/>
      <c r="M932" s="713"/>
      <c r="N932" s="713"/>
      <c r="O932" s="713"/>
      <c r="P932" s="713"/>
      <c r="Q932" s="713"/>
      <c r="R932" s="713"/>
      <c r="S932" s="713"/>
      <c r="T932" s="713"/>
      <c r="U932" s="713"/>
      <c r="V932" s="713"/>
    </row>
    <row r="933" spans="1:22" x14ac:dyDescent="0.25">
      <c r="B933" s="713" t="s">
        <v>3</v>
      </c>
      <c r="C933" s="713"/>
      <c r="D933" s="713"/>
      <c r="E933" s="713"/>
      <c r="F933" s="713"/>
      <c r="G933" s="713"/>
      <c r="H933" s="713"/>
      <c r="I933" s="713"/>
      <c r="J933" s="713"/>
      <c r="K933" s="713"/>
      <c r="L933" s="713"/>
      <c r="M933" s="713"/>
      <c r="N933" s="713"/>
      <c r="O933" s="713"/>
      <c r="P933" s="713"/>
      <c r="Q933" s="713"/>
      <c r="R933" s="713"/>
      <c r="S933" s="713"/>
      <c r="T933" s="713"/>
      <c r="U933" s="713"/>
      <c r="V933" s="713"/>
    </row>
    <row r="934" spans="1:22" x14ac:dyDescent="0.25">
      <c r="B934" s="713" t="s">
        <v>494</v>
      </c>
      <c r="C934" s="713"/>
      <c r="D934" s="713"/>
      <c r="E934" s="713"/>
      <c r="F934" s="713"/>
      <c r="G934" s="713"/>
      <c r="H934" s="713"/>
      <c r="I934" s="713"/>
      <c r="J934" s="713"/>
      <c r="K934" s="713"/>
      <c r="L934" s="713"/>
      <c r="M934" s="713"/>
      <c r="N934" s="713"/>
      <c r="O934" s="713"/>
      <c r="P934" s="713"/>
      <c r="Q934" s="713"/>
      <c r="R934" s="713"/>
      <c r="S934" s="713"/>
      <c r="T934" s="713"/>
      <c r="U934" s="713"/>
      <c r="V934" s="713"/>
    </row>
    <row r="935" spans="1:22" x14ac:dyDescent="0.25">
      <c r="B935" s="714" t="s">
        <v>4</v>
      </c>
      <c r="C935" s="714"/>
      <c r="D935" s="714"/>
      <c r="E935" s="714"/>
      <c r="F935" s="714"/>
      <c r="G935" s="714"/>
      <c r="H935" s="714"/>
      <c r="I935" s="714"/>
      <c r="J935" s="714"/>
      <c r="K935" s="714"/>
      <c r="L935" s="714"/>
      <c r="M935" s="714"/>
      <c r="N935" s="714"/>
      <c r="O935" s="714"/>
      <c r="P935" s="714"/>
      <c r="Q935" s="714"/>
      <c r="R935" s="714"/>
      <c r="S935" s="714"/>
      <c r="T935" s="714"/>
      <c r="U935" s="714"/>
      <c r="V935" s="714"/>
    </row>
    <row r="936" spans="1:22" x14ac:dyDescent="0.25">
      <c r="B936" s="737" t="s">
        <v>95</v>
      </c>
      <c r="C936" s="737"/>
      <c r="D936" s="737"/>
      <c r="E936" s="737"/>
      <c r="F936" s="737"/>
      <c r="G936" s="737"/>
      <c r="H936" s="737"/>
      <c r="I936" s="737"/>
      <c r="J936" s="737"/>
      <c r="K936" s="737"/>
      <c r="L936" s="737"/>
      <c r="M936" s="737"/>
      <c r="N936" s="737"/>
      <c r="O936" s="737"/>
      <c r="P936" s="737"/>
      <c r="Q936" s="737"/>
      <c r="R936" s="737"/>
      <c r="S936" s="737"/>
      <c r="T936" s="737"/>
      <c r="U936" s="737"/>
      <c r="V936" s="737"/>
    </row>
    <row r="937" spans="1:22" ht="18.75" thickBot="1" x14ac:dyDescent="0.3">
      <c r="B937" s="2"/>
      <c r="C937" s="2"/>
      <c r="D937" s="3"/>
      <c r="E937" s="3"/>
      <c r="F937" s="3"/>
      <c r="G937" s="3"/>
      <c r="H937" s="3"/>
      <c r="I937" s="3"/>
      <c r="J937" s="3"/>
      <c r="K937" s="3"/>
      <c r="L937" s="4"/>
      <c r="M937" s="3"/>
      <c r="N937" s="3"/>
      <c r="O937" s="3"/>
      <c r="P937" s="3"/>
      <c r="Q937" s="3"/>
      <c r="R937" s="3"/>
      <c r="S937" s="3"/>
      <c r="T937" s="2"/>
      <c r="U937" s="2"/>
      <c r="V937" s="2"/>
    </row>
    <row r="938" spans="1:22" ht="15.75" thickTop="1" x14ac:dyDescent="0.25">
      <c r="B938" s="698" t="s">
        <v>6</v>
      </c>
      <c r="C938" s="700" t="s">
        <v>7</v>
      </c>
      <c r="D938" s="702" t="s">
        <v>8</v>
      </c>
      <c r="E938" s="702" t="s">
        <v>177</v>
      </c>
      <c r="F938" s="702" t="s">
        <v>178</v>
      </c>
      <c r="G938" s="702" t="s">
        <v>9</v>
      </c>
      <c r="H938" s="702" t="s">
        <v>10</v>
      </c>
      <c r="I938" s="312"/>
      <c r="J938" s="702" t="s">
        <v>179</v>
      </c>
      <c r="K938" s="702" t="s">
        <v>11</v>
      </c>
      <c r="L938" s="700" t="s">
        <v>12</v>
      </c>
      <c r="M938" s="704" t="s">
        <v>13</v>
      </c>
      <c r="N938" s="704" t="s">
        <v>14</v>
      </c>
      <c r="O938" s="704" t="s">
        <v>15</v>
      </c>
      <c r="P938" s="715" t="s">
        <v>16</v>
      </c>
      <c r="Q938" s="716"/>
      <c r="R938" s="716"/>
      <c r="S938" s="717"/>
      <c r="T938" s="721" t="s">
        <v>17</v>
      </c>
      <c r="U938" s="722"/>
      <c r="V938" s="708" t="s">
        <v>18</v>
      </c>
    </row>
    <row r="939" spans="1:22" x14ac:dyDescent="0.25">
      <c r="B939" s="699"/>
      <c r="C939" s="701"/>
      <c r="D939" s="703"/>
      <c r="E939" s="765"/>
      <c r="F939" s="765"/>
      <c r="G939" s="703"/>
      <c r="H939" s="703"/>
      <c r="I939" s="313"/>
      <c r="J939" s="765"/>
      <c r="K939" s="703"/>
      <c r="L939" s="701"/>
      <c r="M939" s="705"/>
      <c r="N939" s="705"/>
      <c r="O939" s="705"/>
      <c r="P939" s="718"/>
      <c r="Q939" s="719"/>
      <c r="R939" s="719"/>
      <c r="S939" s="720"/>
      <c r="T939" s="723"/>
      <c r="U939" s="724"/>
      <c r="V939" s="709"/>
    </row>
    <row r="940" spans="1:22" ht="48" x14ac:dyDescent="0.25">
      <c r="B940" s="699"/>
      <c r="C940" s="701"/>
      <c r="D940" s="703"/>
      <c r="E940" s="765"/>
      <c r="F940" s="765"/>
      <c r="G940" s="703"/>
      <c r="H940" s="703"/>
      <c r="I940" s="313" t="s">
        <v>180</v>
      </c>
      <c r="J940" s="765"/>
      <c r="K940" s="703"/>
      <c r="L940" s="701"/>
      <c r="M940" s="705"/>
      <c r="N940" s="705"/>
      <c r="O940" s="705"/>
      <c r="P940" s="738" t="s">
        <v>19</v>
      </c>
      <c r="Q940" s="738" t="s">
        <v>20</v>
      </c>
      <c r="R940" s="738" t="s">
        <v>21</v>
      </c>
      <c r="S940" s="738" t="s">
        <v>22</v>
      </c>
      <c r="T940" s="740" t="s">
        <v>23</v>
      </c>
      <c r="U940" s="740" t="s">
        <v>24</v>
      </c>
      <c r="V940" s="709"/>
    </row>
    <row r="941" spans="1:22" ht="15.75" thickBot="1" x14ac:dyDescent="0.3">
      <c r="B941" s="727"/>
      <c r="C941" s="725"/>
      <c r="D941" s="707"/>
      <c r="E941" s="766"/>
      <c r="F941" s="766"/>
      <c r="G941" s="707"/>
      <c r="H941" s="707"/>
      <c r="I941" s="314"/>
      <c r="J941" s="766"/>
      <c r="K941" s="707"/>
      <c r="L941" s="725"/>
      <c r="M941" s="696"/>
      <c r="N941" s="696"/>
      <c r="O941" s="696"/>
      <c r="P941" s="739"/>
      <c r="Q941" s="739"/>
      <c r="R941" s="739"/>
      <c r="S941" s="739"/>
      <c r="T941" s="741"/>
      <c r="U941" s="741"/>
      <c r="V941" s="710"/>
    </row>
    <row r="942" spans="1:22" ht="144.75" thickBot="1" x14ac:dyDescent="0.3">
      <c r="B942" s="285">
        <v>1</v>
      </c>
      <c r="C942" s="286">
        <v>34101</v>
      </c>
      <c r="D942" s="164" t="s">
        <v>426</v>
      </c>
      <c r="E942" s="318" t="s">
        <v>489</v>
      </c>
      <c r="F942" s="319" t="s">
        <v>182</v>
      </c>
      <c r="G942" s="5">
        <v>9</v>
      </c>
      <c r="H942" s="164" t="s">
        <v>181</v>
      </c>
      <c r="I942" s="5">
        <v>287</v>
      </c>
      <c r="J942" s="438" t="s">
        <v>530</v>
      </c>
      <c r="K942" s="71">
        <v>12</v>
      </c>
      <c r="L942" s="164" t="s">
        <v>75</v>
      </c>
      <c r="M942" s="72">
        <v>3350</v>
      </c>
      <c r="N942" s="72">
        <v>3350</v>
      </c>
      <c r="O942" s="344" t="s">
        <v>183</v>
      </c>
      <c r="P942" s="74">
        <v>0.25</v>
      </c>
      <c r="Q942" s="74">
        <v>0.25</v>
      </c>
      <c r="R942" s="74">
        <v>0.25</v>
      </c>
      <c r="S942" s="74">
        <v>0.25</v>
      </c>
      <c r="T942" s="75" t="s">
        <v>514</v>
      </c>
      <c r="U942" s="75"/>
      <c r="V942" s="287" t="s">
        <v>531</v>
      </c>
    </row>
    <row r="943" spans="1:22" ht="15.75" thickTop="1" x14ac:dyDescent="0.25">
      <c r="L943" s="62"/>
    </row>
    <row r="944" spans="1:22" x14ac:dyDescent="0.25">
      <c r="L944" s="62"/>
      <c r="N944" s="61"/>
    </row>
    <row r="945" spans="12:14" x14ac:dyDescent="0.25">
      <c r="L945" s="62"/>
      <c r="N945" s="102">
        <f>SUM(N942:N944)</f>
        <v>3350</v>
      </c>
    </row>
    <row r="946" spans="12:14" x14ac:dyDescent="0.25">
      <c r="L946" s="62"/>
      <c r="N946" s="102"/>
    </row>
    <row r="947" spans="12:14" x14ac:dyDescent="0.25">
      <c r="L947" s="62"/>
    </row>
    <row r="948" spans="12:14" x14ac:dyDescent="0.25">
      <c r="L948" s="62"/>
      <c r="N948" s="63"/>
    </row>
    <row r="949" spans="12:14" x14ac:dyDescent="0.25">
      <c r="L949" s="62"/>
    </row>
    <row r="950" spans="12:14" x14ac:dyDescent="0.25">
      <c r="L950" s="62"/>
    </row>
    <row r="951" spans="12:14" x14ac:dyDescent="0.25">
      <c r="L951" s="62"/>
    </row>
    <row r="952" spans="12:14" x14ac:dyDescent="0.25">
      <c r="L952" s="62"/>
    </row>
    <row r="953" spans="12:14" x14ac:dyDescent="0.25">
      <c r="L953" s="62"/>
    </row>
    <row r="954" spans="12:14" x14ac:dyDescent="0.25">
      <c r="L954" s="62"/>
    </row>
    <row r="955" spans="12:14" x14ac:dyDescent="0.25">
      <c r="L955" s="62"/>
    </row>
    <row r="956" spans="12:14" x14ac:dyDescent="0.25">
      <c r="L956" s="62"/>
    </row>
    <row r="957" spans="12:14" x14ac:dyDescent="0.25">
      <c r="L957" s="62"/>
    </row>
    <row r="958" spans="12:14" x14ac:dyDescent="0.25">
      <c r="L958" s="62"/>
    </row>
    <row r="959" spans="12:14" x14ac:dyDescent="0.25">
      <c r="L959" s="62"/>
    </row>
    <row r="960" spans="12:14" x14ac:dyDescent="0.25">
      <c r="L960" s="62"/>
    </row>
    <row r="961" spans="2:22" x14ac:dyDescent="0.25">
      <c r="L961" s="62"/>
    </row>
    <row r="962" spans="2:22" x14ac:dyDescent="0.25">
      <c r="L962" s="62"/>
    </row>
    <row r="963" spans="2:22" x14ac:dyDescent="0.25">
      <c r="L963" s="62"/>
    </row>
    <row r="964" spans="2:22" x14ac:dyDescent="0.25">
      <c r="L964" s="62"/>
    </row>
    <row r="965" spans="2:22" x14ac:dyDescent="0.25">
      <c r="L965" s="62"/>
    </row>
    <row r="966" spans="2:22" x14ac:dyDescent="0.25">
      <c r="L966" s="62"/>
    </row>
    <row r="967" spans="2:22" x14ac:dyDescent="0.25">
      <c r="L967" s="62"/>
    </row>
    <row r="968" spans="2:22" x14ac:dyDescent="0.25">
      <c r="L968" s="62"/>
    </row>
    <row r="969" spans="2:22" x14ac:dyDescent="0.25">
      <c r="L969" s="62"/>
    </row>
    <row r="970" spans="2:22" x14ac:dyDescent="0.25">
      <c r="L970" s="62"/>
    </row>
    <row r="971" spans="2:22" x14ac:dyDescent="0.25">
      <c r="B971" s="706" t="s">
        <v>0</v>
      </c>
      <c r="C971" s="706"/>
      <c r="D971" s="706"/>
      <c r="E971" s="706"/>
      <c r="F971" s="706"/>
      <c r="G971" s="706"/>
      <c r="H971" s="706"/>
      <c r="I971" s="706"/>
      <c r="J971" s="706"/>
      <c r="K971" s="706"/>
      <c r="L971" s="706"/>
      <c r="M971" s="706"/>
      <c r="N971" s="706"/>
      <c r="O971" s="706"/>
      <c r="P971" s="706"/>
      <c r="Q971" s="706"/>
      <c r="R971" s="706"/>
      <c r="S971" s="706"/>
      <c r="T971" s="706"/>
      <c r="U971" s="706"/>
      <c r="V971" s="706"/>
    </row>
    <row r="972" spans="2:22" x14ac:dyDescent="0.25">
      <c r="B972" s="713" t="s">
        <v>1</v>
      </c>
      <c r="C972" s="713"/>
      <c r="D972" s="713"/>
      <c r="E972" s="713"/>
      <c r="F972" s="713"/>
      <c r="G972" s="713"/>
      <c r="H972" s="713"/>
      <c r="I972" s="713"/>
      <c r="J972" s="713"/>
      <c r="K972" s="713"/>
      <c r="L972" s="713"/>
      <c r="M972" s="713"/>
      <c r="N972" s="713"/>
      <c r="O972" s="713"/>
      <c r="P972" s="713"/>
      <c r="Q972" s="713"/>
      <c r="R972" s="713"/>
      <c r="S972" s="713"/>
      <c r="T972" s="713"/>
      <c r="U972" s="713"/>
      <c r="V972" s="713"/>
    </row>
    <row r="973" spans="2:22" x14ac:dyDescent="0.25">
      <c r="B973" s="713" t="s">
        <v>2</v>
      </c>
      <c r="C973" s="713"/>
      <c r="D973" s="713"/>
      <c r="E973" s="713"/>
      <c r="F973" s="713"/>
      <c r="G973" s="713"/>
      <c r="H973" s="713"/>
      <c r="I973" s="713"/>
      <c r="J973" s="713"/>
      <c r="K973" s="713"/>
      <c r="L973" s="713"/>
      <c r="M973" s="713"/>
      <c r="N973" s="713"/>
      <c r="O973" s="713"/>
      <c r="P973" s="713"/>
      <c r="Q973" s="713"/>
      <c r="R973" s="713"/>
      <c r="S973" s="713"/>
      <c r="T973" s="713"/>
      <c r="U973" s="713"/>
      <c r="V973" s="713"/>
    </row>
    <row r="974" spans="2:22" x14ac:dyDescent="0.25">
      <c r="B974" s="713" t="s">
        <v>3</v>
      </c>
      <c r="C974" s="713"/>
      <c r="D974" s="713"/>
      <c r="E974" s="713"/>
      <c r="F974" s="713"/>
      <c r="G974" s="713"/>
      <c r="H974" s="713"/>
      <c r="I974" s="713"/>
      <c r="J974" s="713"/>
      <c r="K974" s="713"/>
      <c r="L974" s="713"/>
      <c r="M974" s="713"/>
      <c r="N974" s="713"/>
      <c r="O974" s="713"/>
      <c r="P974" s="713"/>
      <c r="Q974" s="713"/>
      <c r="R974" s="713"/>
      <c r="S974" s="713"/>
      <c r="T974" s="713"/>
      <c r="U974" s="713"/>
      <c r="V974" s="713"/>
    </row>
    <row r="975" spans="2:22" x14ac:dyDescent="0.25">
      <c r="B975" s="713" t="s">
        <v>494</v>
      </c>
      <c r="C975" s="713"/>
      <c r="D975" s="713"/>
      <c r="E975" s="713"/>
      <c r="F975" s="713"/>
      <c r="G975" s="713"/>
      <c r="H975" s="713"/>
      <c r="I975" s="713"/>
      <c r="J975" s="713"/>
      <c r="K975" s="713"/>
      <c r="L975" s="713"/>
      <c r="M975" s="713"/>
      <c r="N975" s="713"/>
      <c r="O975" s="713"/>
      <c r="P975" s="713"/>
      <c r="Q975" s="713"/>
      <c r="R975" s="713"/>
      <c r="S975" s="713"/>
      <c r="T975" s="713"/>
      <c r="U975" s="713"/>
      <c r="V975" s="713"/>
    </row>
    <row r="976" spans="2:22" x14ac:dyDescent="0.25">
      <c r="B976" s="726" t="s">
        <v>4</v>
      </c>
      <c r="C976" s="726"/>
      <c r="D976" s="726"/>
      <c r="E976" s="726"/>
      <c r="F976" s="726"/>
      <c r="G976" s="726"/>
      <c r="H976" s="726"/>
      <c r="I976" s="726"/>
      <c r="J976" s="726"/>
      <c r="K976" s="726"/>
      <c r="L976" s="726"/>
      <c r="M976" s="726"/>
      <c r="N976" s="726"/>
      <c r="O976" s="726"/>
      <c r="P976" s="726"/>
      <c r="Q976" s="726"/>
      <c r="R976" s="726"/>
      <c r="S976" s="726"/>
      <c r="T976" s="726"/>
      <c r="U976" s="726"/>
      <c r="V976" s="726"/>
    </row>
    <row r="977" spans="2:22" x14ac:dyDescent="0.25">
      <c r="B977" s="697" t="s">
        <v>96</v>
      </c>
      <c r="C977" s="697"/>
      <c r="D977" s="697"/>
      <c r="E977" s="697"/>
      <c r="F977" s="697"/>
      <c r="G977" s="697"/>
      <c r="H977" s="697"/>
      <c r="I977" s="697"/>
      <c r="J977" s="697"/>
      <c r="K977" s="697"/>
      <c r="L977" s="697"/>
      <c r="M977" s="697"/>
      <c r="N977" s="697"/>
      <c r="O977" s="697"/>
      <c r="P977" s="697"/>
      <c r="Q977" s="697"/>
      <c r="R977" s="697"/>
      <c r="S977" s="697"/>
      <c r="T977" s="697"/>
      <c r="U977" s="697"/>
      <c r="V977" s="697"/>
    </row>
    <row r="978" spans="2:22" ht="18.75" thickBot="1" x14ac:dyDescent="0.3">
      <c r="B978" s="2"/>
      <c r="C978" s="2"/>
      <c r="D978" s="3"/>
      <c r="E978" s="3"/>
      <c r="F978" s="3"/>
      <c r="G978" s="3"/>
      <c r="H978" s="3"/>
      <c r="I978" s="3"/>
      <c r="J978" s="3"/>
      <c r="K978" s="3"/>
      <c r="L978" s="4"/>
      <c r="M978" s="3"/>
      <c r="N978" s="3"/>
      <c r="O978" s="3"/>
      <c r="P978" s="3"/>
      <c r="Q978" s="3"/>
      <c r="R978" s="3"/>
      <c r="S978" s="3"/>
      <c r="T978" s="2"/>
      <c r="U978" s="2"/>
      <c r="V978" s="2"/>
    </row>
    <row r="979" spans="2:22" ht="15.75" thickTop="1" x14ac:dyDescent="0.25">
      <c r="B979" s="698" t="s">
        <v>6</v>
      </c>
      <c r="C979" s="700" t="s">
        <v>7</v>
      </c>
      <c r="D979" s="702" t="s">
        <v>8</v>
      </c>
      <c r="E979" s="702" t="s">
        <v>177</v>
      </c>
      <c r="F979" s="702" t="s">
        <v>178</v>
      </c>
      <c r="G979" s="702" t="s">
        <v>9</v>
      </c>
      <c r="H979" s="702" t="s">
        <v>10</v>
      </c>
      <c r="I979" s="312"/>
      <c r="J979" s="702" t="s">
        <v>179</v>
      </c>
      <c r="K979" s="702" t="s">
        <v>11</v>
      </c>
      <c r="L979" s="700" t="s">
        <v>12</v>
      </c>
      <c r="M979" s="704" t="s">
        <v>13</v>
      </c>
      <c r="N979" s="704" t="s">
        <v>14</v>
      </c>
      <c r="O979" s="704" t="s">
        <v>15</v>
      </c>
      <c r="P979" s="715" t="s">
        <v>16</v>
      </c>
      <c r="Q979" s="716"/>
      <c r="R979" s="716"/>
      <c r="S979" s="717"/>
      <c r="T979" s="721" t="s">
        <v>17</v>
      </c>
      <c r="U979" s="722"/>
      <c r="V979" s="708" t="s">
        <v>18</v>
      </c>
    </row>
    <row r="980" spans="2:22" x14ac:dyDescent="0.25">
      <c r="B980" s="699"/>
      <c r="C980" s="701"/>
      <c r="D980" s="703"/>
      <c r="E980" s="765"/>
      <c r="F980" s="765"/>
      <c r="G980" s="703"/>
      <c r="H980" s="703"/>
      <c r="I980" s="313"/>
      <c r="J980" s="765"/>
      <c r="K980" s="703"/>
      <c r="L980" s="701"/>
      <c r="M980" s="705"/>
      <c r="N980" s="705"/>
      <c r="O980" s="705"/>
      <c r="P980" s="718"/>
      <c r="Q980" s="719"/>
      <c r="R980" s="719"/>
      <c r="S980" s="720"/>
      <c r="T980" s="723"/>
      <c r="U980" s="724"/>
      <c r="V980" s="709"/>
    </row>
    <row r="981" spans="2:22" ht="48" x14ac:dyDescent="0.25">
      <c r="B981" s="699"/>
      <c r="C981" s="701"/>
      <c r="D981" s="703"/>
      <c r="E981" s="765"/>
      <c r="F981" s="765"/>
      <c r="G981" s="703"/>
      <c r="H981" s="703"/>
      <c r="I981" s="313" t="s">
        <v>180</v>
      </c>
      <c r="J981" s="765"/>
      <c r="K981" s="703"/>
      <c r="L981" s="701"/>
      <c r="M981" s="705"/>
      <c r="N981" s="705"/>
      <c r="O981" s="705"/>
      <c r="P981" s="738" t="s">
        <v>19</v>
      </c>
      <c r="Q981" s="738" t="s">
        <v>20</v>
      </c>
      <c r="R981" s="738" t="s">
        <v>21</v>
      </c>
      <c r="S981" s="738" t="s">
        <v>22</v>
      </c>
      <c r="T981" s="740" t="s">
        <v>23</v>
      </c>
      <c r="U981" s="740" t="s">
        <v>24</v>
      </c>
      <c r="V981" s="709"/>
    </row>
    <row r="982" spans="2:22" ht="15.75" thickBot="1" x14ac:dyDescent="0.3">
      <c r="B982" s="727"/>
      <c r="C982" s="725"/>
      <c r="D982" s="707"/>
      <c r="E982" s="766"/>
      <c r="F982" s="766"/>
      <c r="G982" s="707"/>
      <c r="H982" s="707"/>
      <c r="I982" s="314"/>
      <c r="J982" s="766"/>
      <c r="K982" s="707"/>
      <c r="L982" s="725"/>
      <c r="M982" s="696"/>
      <c r="N982" s="696"/>
      <c r="O982" s="696"/>
      <c r="P982" s="739"/>
      <c r="Q982" s="739"/>
      <c r="R982" s="739"/>
      <c r="S982" s="739"/>
      <c r="T982" s="741"/>
      <c r="U982" s="741"/>
      <c r="V982" s="710"/>
    </row>
    <row r="983" spans="2:22" ht="132" customHeight="1" x14ac:dyDescent="0.25">
      <c r="B983" s="52">
        <v>1</v>
      </c>
      <c r="C983" s="53">
        <v>34501</v>
      </c>
      <c r="D983" s="172" t="s">
        <v>427</v>
      </c>
      <c r="E983" s="318" t="s">
        <v>489</v>
      </c>
      <c r="F983" s="319" t="s">
        <v>182</v>
      </c>
      <c r="G983" s="5">
        <v>9</v>
      </c>
      <c r="H983" s="539" t="s">
        <v>181</v>
      </c>
      <c r="I983" s="5">
        <v>287</v>
      </c>
      <c r="J983" s="823" t="s">
        <v>530</v>
      </c>
      <c r="K983" s="53">
        <v>1</v>
      </c>
      <c r="L983" s="5" t="s">
        <v>97</v>
      </c>
      <c r="M983" s="608">
        <v>180000</v>
      </c>
      <c r="N983" s="609">
        <v>180000</v>
      </c>
      <c r="O983" s="731" t="s">
        <v>183</v>
      </c>
      <c r="P983" s="540">
        <v>1</v>
      </c>
      <c r="Q983" s="541">
        <v>0</v>
      </c>
      <c r="R983" s="541">
        <v>0</v>
      </c>
      <c r="S983" s="541">
        <v>0</v>
      </c>
      <c r="T983" s="538"/>
      <c r="U983" s="542" t="s">
        <v>514</v>
      </c>
      <c r="V983" s="773" t="s">
        <v>531</v>
      </c>
    </row>
    <row r="984" spans="2:22" ht="24.75" thickBot="1" x14ac:dyDescent="0.3">
      <c r="B984" s="22">
        <v>2</v>
      </c>
      <c r="C984" s="23">
        <v>34501</v>
      </c>
      <c r="D984" s="173" t="s">
        <v>428</v>
      </c>
      <c r="E984" s="318" t="s">
        <v>489</v>
      </c>
      <c r="F984" s="319" t="s">
        <v>182</v>
      </c>
      <c r="G984" s="5">
        <v>9</v>
      </c>
      <c r="H984" s="174" t="s">
        <v>181</v>
      </c>
      <c r="I984" s="5">
        <v>287</v>
      </c>
      <c r="J984" s="824"/>
      <c r="K984" s="23">
        <v>1</v>
      </c>
      <c r="L984" s="174" t="s">
        <v>97</v>
      </c>
      <c r="M984" s="610">
        <v>520000</v>
      </c>
      <c r="N984" s="611">
        <v>520000</v>
      </c>
      <c r="O984" s="807"/>
      <c r="P984" s="353">
        <v>1</v>
      </c>
      <c r="Q984" s="25">
        <v>0</v>
      </c>
      <c r="R984" s="25">
        <v>0</v>
      </c>
      <c r="S984" s="25">
        <v>0</v>
      </c>
      <c r="T984" s="23"/>
      <c r="U984" s="26" t="s">
        <v>514</v>
      </c>
      <c r="V984" s="786"/>
    </row>
    <row r="985" spans="2:22" ht="15.75" thickTop="1" x14ac:dyDescent="0.25">
      <c r="L985" s="62"/>
      <c r="N985" s="61"/>
    </row>
    <row r="986" spans="2:22" x14ac:dyDescent="0.25">
      <c r="L986" s="62"/>
    </row>
    <row r="987" spans="2:22" x14ac:dyDescent="0.25">
      <c r="L987" s="62"/>
      <c r="N987" s="102"/>
    </row>
    <row r="988" spans="2:22" x14ac:dyDescent="0.25">
      <c r="L988" s="62"/>
      <c r="N988" s="102">
        <f>SUM(N983:N987)</f>
        <v>700000</v>
      </c>
    </row>
    <row r="989" spans="2:22" x14ac:dyDescent="0.25">
      <c r="L989" s="62"/>
      <c r="N989" s="103"/>
    </row>
    <row r="990" spans="2:22" x14ac:dyDescent="0.25">
      <c r="L990" s="62"/>
      <c r="N990" s="104"/>
    </row>
    <row r="991" spans="2:22" x14ac:dyDescent="0.25">
      <c r="L991" s="62"/>
      <c r="N991" s="103"/>
    </row>
    <row r="992" spans="2:22" x14ac:dyDescent="0.25">
      <c r="L992" s="62"/>
      <c r="N992" s="103"/>
    </row>
    <row r="993" spans="12:22" x14ac:dyDescent="0.25">
      <c r="L993" s="62"/>
      <c r="N993" s="103"/>
    </row>
    <row r="994" spans="12:22" x14ac:dyDescent="0.25">
      <c r="L994" s="62"/>
      <c r="N994" s="103"/>
    </row>
    <row r="995" spans="12:22" x14ac:dyDescent="0.25">
      <c r="L995" s="62"/>
      <c r="N995" s="103"/>
    </row>
    <row r="996" spans="12:22" x14ac:dyDescent="0.25">
      <c r="L996" s="62"/>
      <c r="N996" s="103"/>
    </row>
    <row r="997" spans="12:22" x14ac:dyDescent="0.25">
      <c r="L997" s="62"/>
      <c r="N997" s="103"/>
    </row>
    <row r="998" spans="12:22" x14ac:dyDescent="0.25">
      <c r="L998" s="62"/>
      <c r="N998" s="103"/>
    </row>
    <row r="999" spans="12:22" x14ac:dyDescent="0.25">
      <c r="L999" s="62"/>
      <c r="N999" s="103"/>
    </row>
    <row r="1000" spans="12:22" x14ac:dyDescent="0.25">
      <c r="L1000" s="62"/>
      <c r="N1000" s="103"/>
    </row>
    <row r="1001" spans="12:22" x14ac:dyDescent="0.25">
      <c r="L1001" s="62"/>
      <c r="N1001" s="103"/>
    </row>
    <row r="1002" spans="12:22" x14ac:dyDescent="0.25">
      <c r="L1002" s="62"/>
      <c r="N1002" s="103"/>
    </row>
    <row r="1003" spans="12:22" x14ac:dyDescent="0.25">
      <c r="L1003" s="62"/>
    </row>
    <row r="1004" spans="12:22" x14ac:dyDescent="0.25">
      <c r="L1004" s="62"/>
    </row>
    <row r="1005" spans="12:22" x14ac:dyDescent="0.25">
      <c r="L1005" s="62"/>
    </row>
    <row r="1006" spans="12:22" x14ac:dyDescent="0.25">
      <c r="L1006" s="62"/>
    </row>
    <row r="1007" spans="12:22" x14ac:dyDescent="0.25">
      <c r="L1007" s="62"/>
    </row>
    <row r="1008" spans="12:22" x14ac:dyDescent="0.25">
      <c r="L1008" s="62"/>
      <c r="V1008" s="61"/>
    </row>
    <row r="1009" spans="2:22" x14ac:dyDescent="0.25">
      <c r="L1009" s="62"/>
    </row>
    <row r="1010" spans="2:22" x14ac:dyDescent="0.25">
      <c r="L1010" s="62"/>
    </row>
    <row r="1011" spans="2:22" x14ac:dyDescent="0.25">
      <c r="L1011" s="62"/>
    </row>
    <row r="1012" spans="2:22" x14ac:dyDescent="0.25">
      <c r="B1012" s="706" t="s">
        <v>0</v>
      </c>
      <c r="C1012" s="706"/>
      <c r="D1012" s="706"/>
      <c r="E1012" s="706"/>
      <c r="F1012" s="706"/>
      <c r="G1012" s="706"/>
      <c r="H1012" s="706"/>
      <c r="I1012" s="706"/>
      <c r="J1012" s="706"/>
      <c r="K1012" s="706"/>
      <c r="L1012" s="706"/>
      <c r="M1012" s="706"/>
      <c r="N1012" s="706"/>
      <c r="O1012" s="706"/>
      <c r="P1012" s="706"/>
      <c r="Q1012" s="706"/>
      <c r="R1012" s="706"/>
      <c r="S1012" s="706"/>
      <c r="T1012" s="706"/>
      <c r="U1012" s="706"/>
      <c r="V1012" s="706"/>
    </row>
    <row r="1013" spans="2:22" x14ac:dyDescent="0.25">
      <c r="B1013" s="713" t="s">
        <v>1</v>
      </c>
      <c r="C1013" s="713"/>
      <c r="D1013" s="713"/>
      <c r="E1013" s="713"/>
      <c r="F1013" s="713"/>
      <c r="G1013" s="713"/>
      <c r="H1013" s="713"/>
      <c r="I1013" s="713"/>
      <c r="J1013" s="713"/>
      <c r="K1013" s="713"/>
      <c r="L1013" s="713"/>
      <c r="M1013" s="713"/>
      <c r="N1013" s="713"/>
      <c r="O1013" s="713"/>
      <c r="P1013" s="713"/>
      <c r="Q1013" s="713"/>
      <c r="R1013" s="713"/>
      <c r="S1013" s="713"/>
      <c r="T1013" s="713"/>
      <c r="U1013" s="713"/>
      <c r="V1013" s="713"/>
    </row>
    <row r="1014" spans="2:22" x14ac:dyDescent="0.25">
      <c r="B1014" s="713" t="s">
        <v>2</v>
      </c>
      <c r="C1014" s="713"/>
      <c r="D1014" s="713"/>
      <c r="E1014" s="713"/>
      <c r="F1014" s="713"/>
      <c r="G1014" s="713"/>
      <c r="H1014" s="713"/>
      <c r="I1014" s="713"/>
      <c r="J1014" s="713"/>
      <c r="K1014" s="713"/>
      <c r="L1014" s="713"/>
      <c r="M1014" s="713"/>
      <c r="N1014" s="713"/>
      <c r="O1014" s="713"/>
      <c r="P1014" s="713"/>
      <c r="Q1014" s="713"/>
      <c r="R1014" s="713"/>
      <c r="S1014" s="713"/>
      <c r="T1014" s="713"/>
      <c r="U1014" s="713"/>
      <c r="V1014" s="713"/>
    </row>
    <row r="1015" spans="2:22" x14ac:dyDescent="0.25">
      <c r="B1015" s="713" t="s">
        <v>3</v>
      </c>
      <c r="C1015" s="713"/>
      <c r="D1015" s="713"/>
      <c r="E1015" s="713"/>
      <c r="F1015" s="713"/>
      <c r="G1015" s="713"/>
      <c r="H1015" s="713"/>
      <c r="I1015" s="713"/>
      <c r="J1015" s="713"/>
      <c r="K1015" s="713"/>
      <c r="L1015" s="713"/>
      <c r="M1015" s="713"/>
      <c r="N1015" s="713"/>
      <c r="O1015" s="713"/>
      <c r="P1015" s="713"/>
      <c r="Q1015" s="713"/>
      <c r="R1015" s="713"/>
      <c r="S1015" s="713"/>
      <c r="T1015" s="713"/>
      <c r="U1015" s="713"/>
      <c r="V1015" s="713"/>
    </row>
    <row r="1016" spans="2:22" x14ac:dyDescent="0.25">
      <c r="B1016" s="713" t="s">
        <v>494</v>
      </c>
      <c r="C1016" s="713"/>
      <c r="D1016" s="713"/>
      <c r="E1016" s="713"/>
      <c r="F1016" s="713"/>
      <c r="G1016" s="713"/>
      <c r="H1016" s="713"/>
      <c r="I1016" s="713"/>
      <c r="J1016" s="713"/>
      <c r="K1016" s="713"/>
      <c r="L1016" s="713"/>
      <c r="M1016" s="713"/>
      <c r="N1016" s="713"/>
      <c r="O1016" s="713"/>
      <c r="P1016" s="713"/>
      <c r="Q1016" s="713"/>
      <c r="R1016" s="713"/>
      <c r="S1016" s="713"/>
      <c r="T1016" s="713"/>
      <c r="U1016" s="713"/>
      <c r="V1016" s="713"/>
    </row>
    <row r="1017" spans="2:22" x14ac:dyDescent="0.25">
      <c r="B1017" s="714" t="s">
        <v>4</v>
      </c>
      <c r="C1017" s="714"/>
      <c r="D1017" s="714"/>
      <c r="E1017" s="714"/>
      <c r="F1017" s="714"/>
      <c r="G1017" s="714"/>
      <c r="H1017" s="714"/>
      <c r="I1017" s="714"/>
      <c r="J1017" s="714"/>
      <c r="K1017" s="714"/>
      <c r="L1017" s="714"/>
      <c r="M1017" s="714"/>
      <c r="N1017" s="714"/>
      <c r="O1017" s="714"/>
      <c r="P1017" s="714"/>
      <c r="Q1017" s="714"/>
      <c r="R1017" s="714"/>
      <c r="S1017" s="714"/>
      <c r="T1017" s="714"/>
      <c r="U1017" s="714"/>
      <c r="V1017" s="714"/>
    </row>
    <row r="1018" spans="2:22" x14ac:dyDescent="0.25">
      <c r="B1018" s="737" t="s">
        <v>100</v>
      </c>
      <c r="C1018" s="737"/>
      <c r="D1018" s="737"/>
      <c r="E1018" s="737"/>
      <c r="F1018" s="737"/>
      <c r="G1018" s="737"/>
      <c r="H1018" s="737"/>
      <c r="I1018" s="737"/>
      <c r="J1018" s="737"/>
      <c r="K1018" s="737"/>
      <c r="L1018" s="737"/>
      <c r="M1018" s="737"/>
      <c r="N1018" s="737"/>
      <c r="O1018" s="737"/>
      <c r="P1018" s="737"/>
      <c r="Q1018" s="737"/>
      <c r="R1018" s="737"/>
      <c r="S1018" s="737"/>
      <c r="T1018" s="737"/>
      <c r="U1018" s="737"/>
      <c r="V1018" s="737"/>
    </row>
    <row r="1019" spans="2:22" ht="18.75" thickBot="1" x14ac:dyDescent="0.3">
      <c r="B1019" s="2"/>
      <c r="C1019" s="2"/>
      <c r="D1019" s="3"/>
      <c r="E1019" s="3"/>
      <c r="F1019" s="3"/>
      <c r="G1019" s="3"/>
      <c r="H1019" s="3"/>
      <c r="I1019" s="3"/>
      <c r="J1019" s="3"/>
      <c r="K1019" s="3"/>
      <c r="L1019" s="4"/>
      <c r="M1019" s="3"/>
      <c r="N1019" s="3"/>
      <c r="O1019" s="3"/>
      <c r="P1019" s="3"/>
      <c r="Q1019" s="3"/>
      <c r="R1019" s="3"/>
      <c r="S1019" s="3"/>
      <c r="T1019" s="2"/>
      <c r="U1019" s="2"/>
      <c r="V1019" s="2"/>
    </row>
    <row r="1020" spans="2:22" ht="15.75" thickTop="1" x14ac:dyDescent="0.25">
      <c r="B1020" s="698" t="s">
        <v>6</v>
      </c>
      <c r="C1020" s="700" t="s">
        <v>7</v>
      </c>
      <c r="D1020" s="702" t="s">
        <v>8</v>
      </c>
      <c r="E1020" s="702" t="s">
        <v>177</v>
      </c>
      <c r="F1020" s="702" t="s">
        <v>178</v>
      </c>
      <c r="G1020" s="702" t="s">
        <v>9</v>
      </c>
      <c r="H1020" s="702" t="s">
        <v>10</v>
      </c>
      <c r="I1020" s="312"/>
      <c r="J1020" s="702" t="s">
        <v>179</v>
      </c>
      <c r="K1020" s="702" t="s">
        <v>11</v>
      </c>
      <c r="L1020" s="700" t="s">
        <v>12</v>
      </c>
      <c r="M1020" s="704" t="s">
        <v>13</v>
      </c>
      <c r="N1020" s="704" t="s">
        <v>14</v>
      </c>
      <c r="O1020" s="704" t="s">
        <v>15</v>
      </c>
      <c r="P1020" s="715" t="s">
        <v>16</v>
      </c>
      <c r="Q1020" s="716"/>
      <c r="R1020" s="716"/>
      <c r="S1020" s="717"/>
      <c r="T1020" s="721" t="s">
        <v>17</v>
      </c>
      <c r="U1020" s="722"/>
      <c r="V1020" s="708" t="s">
        <v>18</v>
      </c>
    </row>
    <row r="1021" spans="2:22" x14ac:dyDescent="0.25">
      <c r="B1021" s="699"/>
      <c r="C1021" s="701"/>
      <c r="D1021" s="703"/>
      <c r="E1021" s="765"/>
      <c r="F1021" s="765"/>
      <c r="G1021" s="703"/>
      <c r="H1021" s="703"/>
      <c r="I1021" s="313"/>
      <c r="J1021" s="765"/>
      <c r="K1021" s="703"/>
      <c r="L1021" s="701"/>
      <c r="M1021" s="705"/>
      <c r="N1021" s="705"/>
      <c r="O1021" s="705"/>
      <c r="P1021" s="718"/>
      <c r="Q1021" s="719"/>
      <c r="R1021" s="719"/>
      <c r="S1021" s="720"/>
      <c r="T1021" s="723"/>
      <c r="U1021" s="724"/>
      <c r="V1021" s="709"/>
    </row>
    <row r="1022" spans="2:22" ht="48" x14ac:dyDescent="0.25">
      <c r="B1022" s="699"/>
      <c r="C1022" s="701"/>
      <c r="D1022" s="703"/>
      <c r="E1022" s="765"/>
      <c r="F1022" s="765"/>
      <c r="G1022" s="703"/>
      <c r="H1022" s="703"/>
      <c r="I1022" s="313" t="s">
        <v>180</v>
      </c>
      <c r="J1022" s="765"/>
      <c r="K1022" s="703"/>
      <c r="L1022" s="701"/>
      <c r="M1022" s="705"/>
      <c r="N1022" s="705"/>
      <c r="O1022" s="705"/>
      <c r="P1022" s="738" t="s">
        <v>19</v>
      </c>
      <c r="Q1022" s="738" t="s">
        <v>20</v>
      </c>
      <c r="R1022" s="738" t="s">
        <v>21</v>
      </c>
      <c r="S1022" s="738" t="s">
        <v>22</v>
      </c>
      <c r="T1022" s="740" t="s">
        <v>23</v>
      </c>
      <c r="U1022" s="740" t="s">
        <v>24</v>
      </c>
      <c r="V1022" s="709"/>
    </row>
    <row r="1023" spans="2:22" ht="15.75" thickBot="1" x14ac:dyDescent="0.3">
      <c r="B1023" s="727"/>
      <c r="C1023" s="725"/>
      <c r="D1023" s="707"/>
      <c r="E1023" s="766"/>
      <c r="F1023" s="766"/>
      <c r="G1023" s="707"/>
      <c r="H1023" s="707"/>
      <c r="I1023" s="314"/>
      <c r="J1023" s="766"/>
      <c r="K1023" s="707"/>
      <c r="L1023" s="725"/>
      <c r="M1023" s="696"/>
      <c r="N1023" s="705"/>
      <c r="O1023" s="696"/>
      <c r="P1023" s="739"/>
      <c r="Q1023" s="739"/>
      <c r="R1023" s="739"/>
      <c r="S1023" s="739"/>
      <c r="T1023" s="741"/>
      <c r="U1023" s="741"/>
      <c r="V1023" s="710"/>
    </row>
    <row r="1024" spans="2:22" ht="132" customHeight="1" x14ac:dyDescent="0.25">
      <c r="B1024" s="52">
        <v>1</v>
      </c>
      <c r="C1024" s="53">
        <v>34701</v>
      </c>
      <c r="D1024" s="5" t="s">
        <v>429</v>
      </c>
      <c r="E1024" s="318" t="s">
        <v>489</v>
      </c>
      <c r="F1024" s="319" t="s">
        <v>182</v>
      </c>
      <c r="G1024" s="5">
        <v>9</v>
      </c>
      <c r="H1024" s="315" t="s">
        <v>181</v>
      </c>
      <c r="I1024" s="5">
        <v>287</v>
      </c>
      <c r="J1024" s="790" t="s">
        <v>530</v>
      </c>
      <c r="K1024" s="538">
        <v>2148</v>
      </c>
      <c r="L1024" s="5" t="s">
        <v>31</v>
      </c>
      <c r="M1024" s="159">
        <v>65</v>
      </c>
      <c r="N1024" s="159">
        <v>139625</v>
      </c>
      <c r="O1024" s="802" t="s">
        <v>183</v>
      </c>
      <c r="P1024" s="123">
        <v>0.1</v>
      </c>
      <c r="Q1024" s="123">
        <v>0.4</v>
      </c>
      <c r="R1024" s="123">
        <v>0.1</v>
      </c>
      <c r="S1024" s="123">
        <v>0.4</v>
      </c>
      <c r="T1024" s="272" t="s">
        <v>514</v>
      </c>
      <c r="U1024" s="272"/>
      <c r="V1024" s="804" t="s">
        <v>531</v>
      </c>
    </row>
    <row r="1025" spans="2:22" x14ac:dyDescent="0.25">
      <c r="B1025" s="244">
        <v>2</v>
      </c>
      <c r="C1025" s="16">
        <v>34701</v>
      </c>
      <c r="D1025" s="176" t="s">
        <v>430</v>
      </c>
      <c r="E1025" s="318" t="s">
        <v>489</v>
      </c>
      <c r="F1025" s="319" t="s">
        <v>182</v>
      </c>
      <c r="G1025" s="5">
        <v>9</v>
      </c>
      <c r="H1025" s="7" t="s">
        <v>181</v>
      </c>
      <c r="I1025" s="5">
        <v>287</v>
      </c>
      <c r="J1025" s="791"/>
      <c r="K1025" s="586">
        <v>120</v>
      </c>
      <c r="L1025" s="7" t="s">
        <v>75</v>
      </c>
      <c r="M1025" s="240">
        <v>138</v>
      </c>
      <c r="N1025" s="159">
        <f t="shared" ref="N1025:N1026" si="8">SUM(K1025*M1025)</f>
        <v>16560</v>
      </c>
      <c r="O1025" s="798"/>
      <c r="P1025" s="100">
        <v>0.1</v>
      </c>
      <c r="Q1025" s="100">
        <v>0.4</v>
      </c>
      <c r="R1025" s="100">
        <v>0.1</v>
      </c>
      <c r="S1025" s="100">
        <v>0.4</v>
      </c>
      <c r="T1025" s="269" t="s">
        <v>514</v>
      </c>
      <c r="U1025" s="269"/>
      <c r="V1025" s="805"/>
    </row>
    <row r="1026" spans="2:22" ht="24.75" thickBot="1" x14ac:dyDescent="0.3">
      <c r="B1026" s="244">
        <v>3</v>
      </c>
      <c r="C1026" s="16">
        <v>34701</v>
      </c>
      <c r="D1026" s="176" t="s">
        <v>431</v>
      </c>
      <c r="E1026" s="318" t="s">
        <v>489</v>
      </c>
      <c r="F1026" s="319" t="s">
        <v>182</v>
      </c>
      <c r="G1026" s="5">
        <v>9</v>
      </c>
      <c r="H1026" s="164" t="s">
        <v>181</v>
      </c>
      <c r="I1026" s="5">
        <v>287</v>
      </c>
      <c r="J1026" s="791"/>
      <c r="K1026" s="586">
        <v>150</v>
      </c>
      <c r="L1026" s="7" t="s">
        <v>31</v>
      </c>
      <c r="M1026" s="240">
        <v>150</v>
      </c>
      <c r="N1026" s="159">
        <f t="shared" si="8"/>
        <v>22500</v>
      </c>
      <c r="O1026" s="798"/>
      <c r="P1026" s="74">
        <v>0.1</v>
      </c>
      <c r="Q1026" s="74">
        <v>0.4</v>
      </c>
      <c r="R1026" s="74">
        <v>0.1</v>
      </c>
      <c r="S1026" s="74">
        <v>0.4</v>
      </c>
      <c r="T1026" s="75" t="s">
        <v>514</v>
      </c>
      <c r="U1026" s="272"/>
      <c r="V1026" s="805"/>
    </row>
    <row r="1027" spans="2:22" ht="25.5" thickTop="1" thickBot="1" x14ac:dyDescent="0.3">
      <c r="B1027" s="245">
        <v>4</v>
      </c>
      <c r="C1027" s="23">
        <v>34701</v>
      </c>
      <c r="D1027" s="200" t="s">
        <v>432</v>
      </c>
      <c r="E1027" s="318" t="s">
        <v>489</v>
      </c>
      <c r="F1027" s="319" t="s">
        <v>182</v>
      </c>
      <c r="G1027" s="5">
        <v>9</v>
      </c>
      <c r="H1027" s="164" t="s">
        <v>181</v>
      </c>
      <c r="I1027" s="5">
        <v>287</v>
      </c>
      <c r="J1027" s="793"/>
      <c r="K1027" s="587">
        <v>100</v>
      </c>
      <c r="L1027" s="174" t="s">
        <v>31</v>
      </c>
      <c r="M1027" s="241">
        <v>145</v>
      </c>
      <c r="N1027" s="159">
        <v>18115</v>
      </c>
      <c r="O1027" s="803"/>
      <c r="P1027" s="74">
        <v>0.1</v>
      </c>
      <c r="Q1027" s="74">
        <v>0.4</v>
      </c>
      <c r="R1027" s="74">
        <v>0.1</v>
      </c>
      <c r="S1027" s="74">
        <v>0.4</v>
      </c>
      <c r="T1027" s="75" t="s">
        <v>514</v>
      </c>
      <c r="U1027" s="109"/>
      <c r="V1027" s="806"/>
    </row>
    <row r="1028" spans="2:22" ht="15.75" thickTop="1" x14ac:dyDescent="0.25">
      <c r="L1028" s="62"/>
      <c r="N1028" s="102"/>
    </row>
    <row r="1029" spans="2:22" x14ac:dyDescent="0.25">
      <c r="L1029" s="62"/>
    </row>
    <row r="1030" spans="2:22" x14ac:dyDescent="0.25">
      <c r="L1030" s="62"/>
      <c r="N1030" s="63"/>
    </row>
    <row r="1031" spans="2:22" x14ac:dyDescent="0.25">
      <c r="L1031" s="62"/>
      <c r="N1031" s="63">
        <f>SUM(N1024:N1030)</f>
        <v>196800</v>
      </c>
    </row>
    <row r="1032" spans="2:22" x14ac:dyDescent="0.25">
      <c r="L1032" s="62"/>
      <c r="N1032" s="63"/>
    </row>
    <row r="1033" spans="2:22" x14ac:dyDescent="0.25">
      <c r="L1033" s="62"/>
      <c r="N1033" s="63"/>
    </row>
    <row r="1034" spans="2:22" x14ac:dyDescent="0.25">
      <c r="L1034" s="62"/>
      <c r="N1034" s="63"/>
    </row>
    <row r="1035" spans="2:22" x14ac:dyDescent="0.25">
      <c r="L1035" s="62"/>
      <c r="N1035" s="63"/>
    </row>
    <row r="1036" spans="2:22" x14ac:dyDescent="0.25">
      <c r="L1036" s="62"/>
      <c r="N1036" s="63"/>
    </row>
    <row r="1037" spans="2:22" x14ac:dyDescent="0.25">
      <c r="L1037" s="62"/>
      <c r="N1037" s="63"/>
    </row>
    <row r="1038" spans="2:22" x14ac:dyDescent="0.25">
      <c r="L1038" s="62"/>
      <c r="N1038" s="63"/>
    </row>
    <row r="1039" spans="2:22" x14ac:dyDescent="0.25">
      <c r="L1039" s="62"/>
      <c r="N1039" s="63"/>
    </row>
    <row r="1040" spans="2:22" x14ac:dyDescent="0.25">
      <c r="L1040" s="62"/>
      <c r="N1040" s="63"/>
    </row>
    <row r="1041" spans="12:14" x14ac:dyDescent="0.25">
      <c r="L1041" s="62"/>
      <c r="N1041" s="63"/>
    </row>
    <row r="1042" spans="12:14" x14ac:dyDescent="0.25">
      <c r="L1042" s="62"/>
      <c r="N1042" s="63"/>
    </row>
    <row r="1043" spans="12:14" x14ac:dyDescent="0.25">
      <c r="L1043" s="62"/>
      <c r="N1043" s="63"/>
    </row>
    <row r="1044" spans="12:14" x14ac:dyDescent="0.25">
      <c r="L1044" s="62"/>
      <c r="N1044" s="63"/>
    </row>
    <row r="1045" spans="12:14" x14ac:dyDescent="0.25">
      <c r="L1045" s="62"/>
      <c r="N1045" s="63"/>
    </row>
    <row r="1046" spans="12:14" x14ac:dyDescent="0.25">
      <c r="L1046" s="62"/>
      <c r="N1046" s="63"/>
    </row>
    <row r="1047" spans="12:14" x14ac:dyDescent="0.25">
      <c r="L1047" s="62"/>
      <c r="N1047" s="63"/>
    </row>
    <row r="1048" spans="12:14" x14ac:dyDescent="0.25">
      <c r="L1048" s="62"/>
      <c r="N1048" s="63"/>
    </row>
    <row r="1049" spans="12:14" x14ac:dyDescent="0.25">
      <c r="L1049" s="62"/>
      <c r="N1049" s="63"/>
    </row>
    <row r="1050" spans="12:14" x14ac:dyDescent="0.25">
      <c r="L1050" s="62"/>
      <c r="N1050" s="63"/>
    </row>
    <row r="1051" spans="12:14" x14ac:dyDescent="0.25">
      <c r="L1051" s="62"/>
      <c r="N1051" s="63"/>
    </row>
    <row r="1052" spans="12:14" x14ac:dyDescent="0.25">
      <c r="L1052" s="62"/>
      <c r="N1052" s="63"/>
    </row>
    <row r="1053" spans="12:14" x14ac:dyDescent="0.25">
      <c r="L1053" s="62"/>
    </row>
    <row r="1054" spans="12:14" x14ac:dyDescent="0.25">
      <c r="L1054" s="62"/>
    </row>
    <row r="1055" spans="12:14" x14ac:dyDescent="0.25">
      <c r="L1055" s="62"/>
    </row>
    <row r="1056" spans="12:14" x14ac:dyDescent="0.25">
      <c r="L1056" s="62"/>
    </row>
    <row r="1057" spans="2:22" x14ac:dyDescent="0.25">
      <c r="B1057" s="706" t="s">
        <v>0</v>
      </c>
      <c r="C1057" s="706"/>
      <c r="D1057" s="706"/>
      <c r="E1057" s="706"/>
      <c r="F1057" s="706"/>
      <c r="G1057" s="706"/>
      <c r="H1057" s="706"/>
      <c r="I1057" s="706"/>
      <c r="J1057" s="706"/>
      <c r="K1057" s="706"/>
      <c r="L1057" s="706"/>
      <c r="M1057" s="706"/>
      <c r="N1057" s="706"/>
      <c r="O1057" s="706"/>
      <c r="P1057" s="706"/>
      <c r="Q1057" s="706"/>
      <c r="R1057" s="706"/>
      <c r="S1057" s="706"/>
      <c r="T1057" s="706"/>
      <c r="U1057" s="706"/>
      <c r="V1057" s="706"/>
    </row>
    <row r="1058" spans="2:22" x14ac:dyDescent="0.25">
      <c r="B1058" s="713" t="s">
        <v>1</v>
      </c>
      <c r="C1058" s="713"/>
      <c r="D1058" s="713"/>
      <c r="E1058" s="713"/>
      <c r="F1058" s="713"/>
      <c r="G1058" s="713"/>
      <c r="H1058" s="713"/>
      <c r="I1058" s="713"/>
      <c r="J1058" s="713"/>
      <c r="K1058" s="713"/>
      <c r="L1058" s="713"/>
      <c r="M1058" s="713"/>
      <c r="N1058" s="713"/>
      <c r="O1058" s="713"/>
      <c r="P1058" s="713"/>
      <c r="Q1058" s="713"/>
      <c r="R1058" s="713"/>
      <c r="S1058" s="713"/>
      <c r="T1058" s="713"/>
      <c r="U1058" s="713"/>
      <c r="V1058" s="713"/>
    </row>
    <row r="1059" spans="2:22" x14ac:dyDescent="0.25">
      <c r="B1059" s="713" t="s">
        <v>2</v>
      </c>
      <c r="C1059" s="713"/>
      <c r="D1059" s="713"/>
      <c r="E1059" s="713"/>
      <c r="F1059" s="713"/>
      <c r="G1059" s="713"/>
      <c r="H1059" s="713"/>
      <c r="I1059" s="713"/>
      <c r="J1059" s="713"/>
      <c r="K1059" s="713"/>
      <c r="L1059" s="713"/>
      <c r="M1059" s="713"/>
      <c r="N1059" s="713"/>
      <c r="O1059" s="713"/>
      <c r="P1059" s="713"/>
      <c r="Q1059" s="713"/>
      <c r="R1059" s="713"/>
      <c r="S1059" s="713"/>
      <c r="T1059" s="713"/>
      <c r="U1059" s="713"/>
      <c r="V1059" s="713"/>
    </row>
    <row r="1060" spans="2:22" x14ac:dyDescent="0.25">
      <c r="B1060" s="713" t="s">
        <v>3</v>
      </c>
      <c r="C1060" s="713"/>
      <c r="D1060" s="713"/>
      <c r="E1060" s="713"/>
      <c r="F1060" s="713"/>
      <c r="G1060" s="713"/>
      <c r="H1060" s="713"/>
      <c r="I1060" s="713"/>
      <c r="J1060" s="713"/>
      <c r="K1060" s="713"/>
      <c r="L1060" s="713"/>
      <c r="M1060" s="713"/>
      <c r="N1060" s="713"/>
      <c r="O1060" s="713"/>
      <c r="P1060" s="713"/>
      <c r="Q1060" s="713"/>
      <c r="R1060" s="713"/>
      <c r="S1060" s="713"/>
      <c r="T1060" s="713"/>
      <c r="U1060" s="713"/>
      <c r="V1060" s="713"/>
    </row>
    <row r="1061" spans="2:22" x14ac:dyDescent="0.25">
      <c r="B1061" s="713" t="s">
        <v>494</v>
      </c>
      <c r="C1061" s="713"/>
      <c r="D1061" s="713"/>
      <c r="E1061" s="713"/>
      <c r="F1061" s="713"/>
      <c r="G1061" s="713"/>
      <c r="H1061" s="713"/>
      <c r="I1061" s="713"/>
      <c r="J1061" s="713"/>
      <c r="K1061" s="713"/>
      <c r="L1061" s="713"/>
      <c r="M1061" s="713"/>
      <c r="N1061" s="713"/>
      <c r="O1061" s="713"/>
      <c r="P1061" s="713"/>
      <c r="Q1061" s="713"/>
      <c r="R1061" s="713"/>
      <c r="S1061" s="713"/>
      <c r="T1061" s="713"/>
      <c r="U1061" s="713"/>
      <c r="V1061" s="713"/>
    </row>
    <row r="1062" spans="2:22" x14ac:dyDescent="0.25">
      <c r="B1062" s="726" t="s">
        <v>4</v>
      </c>
      <c r="C1062" s="726"/>
      <c r="D1062" s="726"/>
      <c r="E1062" s="726"/>
      <c r="F1062" s="726"/>
      <c r="G1062" s="726"/>
      <c r="H1062" s="726"/>
      <c r="I1062" s="726"/>
      <c r="J1062" s="726"/>
      <c r="K1062" s="726"/>
      <c r="L1062" s="726"/>
      <c r="M1062" s="726"/>
      <c r="N1062" s="726"/>
      <c r="O1062" s="726"/>
      <c r="P1062" s="726"/>
      <c r="Q1062" s="726"/>
      <c r="R1062" s="726"/>
      <c r="S1062" s="726"/>
      <c r="T1062" s="726"/>
      <c r="U1062" s="726"/>
      <c r="V1062" s="726"/>
    </row>
    <row r="1063" spans="2:22" x14ac:dyDescent="0.25">
      <c r="B1063" s="697" t="s">
        <v>101</v>
      </c>
      <c r="C1063" s="697"/>
      <c r="D1063" s="697"/>
      <c r="E1063" s="697"/>
      <c r="F1063" s="697"/>
      <c r="G1063" s="697"/>
      <c r="H1063" s="697"/>
      <c r="I1063" s="697"/>
      <c r="J1063" s="697"/>
      <c r="K1063" s="697"/>
      <c r="L1063" s="697"/>
      <c r="M1063" s="697"/>
      <c r="N1063" s="697"/>
      <c r="O1063" s="697"/>
      <c r="P1063" s="697"/>
      <c r="Q1063" s="697"/>
      <c r="R1063" s="697"/>
      <c r="S1063" s="697"/>
      <c r="T1063" s="697"/>
      <c r="U1063" s="697"/>
      <c r="V1063" s="697"/>
    </row>
    <row r="1064" spans="2:22" ht="18.75" thickBot="1" x14ac:dyDescent="0.3">
      <c r="B1064" s="2"/>
      <c r="C1064" s="2"/>
      <c r="D1064" s="3"/>
      <c r="E1064" s="3"/>
      <c r="F1064" s="3"/>
      <c r="G1064" s="3"/>
      <c r="H1064" s="3"/>
      <c r="I1064" s="3"/>
      <c r="J1064" s="3"/>
      <c r="K1064" s="3"/>
      <c r="L1064" s="4"/>
      <c r="M1064" s="3"/>
      <c r="N1064" s="3"/>
      <c r="O1064" s="3"/>
      <c r="P1064" s="3"/>
      <c r="Q1064" s="3"/>
      <c r="R1064" s="3"/>
      <c r="S1064" s="3"/>
      <c r="T1064" s="2"/>
      <c r="U1064" s="2"/>
      <c r="V1064" s="2"/>
    </row>
    <row r="1065" spans="2:22" ht="15.75" thickTop="1" x14ac:dyDescent="0.25">
      <c r="B1065" s="698" t="s">
        <v>6</v>
      </c>
      <c r="C1065" s="700" t="s">
        <v>7</v>
      </c>
      <c r="D1065" s="702" t="s">
        <v>8</v>
      </c>
      <c r="E1065" s="702" t="s">
        <v>177</v>
      </c>
      <c r="F1065" s="702" t="s">
        <v>178</v>
      </c>
      <c r="G1065" s="702" t="s">
        <v>9</v>
      </c>
      <c r="H1065" s="702" t="s">
        <v>10</v>
      </c>
      <c r="I1065" s="312"/>
      <c r="J1065" s="702" t="s">
        <v>179</v>
      </c>
      <c r="K1065" s="702" t="s">
        <v>11</v>
      </c>
      <c r="L1065" s="700" t="s">
        <v>12</v>
      </c>
      <c r="M1065" s="704" t="s">
        <v>13</v>
      </c>
      <c r="N1065" s="704" t="s">
        <v>14</v>
      </c>
      <c r="O1065" s="704" t="s">
        <v>15</v>
      </c>
      <c r="P1065" s="715" t="s">
        <v>16</v>
      </c>
      <c r="Q1065" s="716"/>
      <c r="R1065" s="716"/>
      <c r="S1065" s="717"/>
      <c r="T1065" s="721" t="s">
        <v>17</v>
      </c>
      <c r="U1065" s="722"/>
      <c r="V1065" s="708" t="s">
        <v>18</v>
      </c>
    </row>
    <row r="1066" spans="2:22" x14ac:dyDescent="0.25">
      <c r="B1066" s="699"/>
      <c r="C1066" s="701"/>
      <c r="D1066" s="703"/>
      <c r="E1066" s="765"/>
      <c r="F1066" s="765"/>
      <c r="G1066" s="703"/>
      <c r="H1066" s="703"/>
      <c r="I1066" s="313"/>
      <c r="J1066" s="765"/>
      <c r="K1066" s="703"/>
      <c r="L1066" s="701"/>
      <c r="M1066" s="705"/>
      <c r="N1066" s="705"/>
      <c r="O1066" s="705"/>
      <c r="P1066" s="718"/>
      <c r="Q1066" s="719"/>
      <c r="R1066" s="719"/>
      <c r="S1066" s="720"/>
      <c r="T1066" s="723"/>
      <c r="U1066" s="724"/>
      <c r="V1066" s="709"/>
    </row>
    <row r="1067" spans="2:22" ht="48" x14ac:dyDescent="0.25">
      <c r="B1067" s="699"/>
      <c r="C1067" s="701"/>
      <c r="D1067" s="703"/>
      <c r="E1067" s="765"/>
      <c r="F1067" s="765"/>
      <c r="G1067" s="703"/>
      <c r="H1067" s="703"/>
      <c r="I1067" s="313" t="s">
        <v>180</v>
      </c>
      <c r="J1067" s="765"/>
      <c r="K1067" s="703"/>
      <c r="L1067" s="701"/>
      <c r="M1067" s="705"/>
      <c r="N1067" s="705"/>
      <c r="O1067" s="705"/>
      <c r="P1067" s="711" t="s">
        <v>19</v>
      </c>
      <c r="Q1067" s="711" t="s">
        <v>20</v>
      </c>
      <c r="R1067" s="711" t="s">
        <v>21</v>
      </c>
      <c r="S1067" s="711" t="s">
        <v>22</v>
      </c>
      <c r="T1067" s="695" t="s">
        <v>23</v>
      </c>
      <c r="U1067" s="695" t="s">
        <v>24</v>
      </c>
      <c r="V1067" s="709"/>
    </row>
    <row r="1068" spans="2:22" ht="15.75" thickBot="1" x14ac:dyDescent="0.3">
      <c r="B1068" s="727"/>
      <c r="C1068" s="725"/>
      <c r="D1068" s="707"/>
      <c r="E1068" s="766"/>
      <c r="F1068" s="766"/>
      <c r="G1068" s="707"/>
      <c r="H1068" s="707"/>
      <c r="I1068" s="314"/>
      <c r="J1068" s="766"/>
      <c r="K1068" s="707"/>
      <c r="L1068" s="725"/>
      <c r="M1068" s="696"/>
      <c r="N1068" s="696"/>
      <c r="O1068" s="696"/>
      <c r="P1068" s="712"/>
      <c r="Q1068" s="712"/>
      <c r="R1068" s="712"/>
      <c r="S1068" s="712"/>
      <c r="T1068" s="696"/>
      <c r="U1068" s="696"/>
      <c r="V1068" s="710"/>
    </row>
    <row r="1069" spans="2:22" ht="144.75" thickBot="1" x14ac:dyDescent="0.3">
      <c r="B1069" s="378">
        <v>1</v>
      </c>
      <c r="C1069" s="342">
        <v>35101</v>
      </c>
      <c r="D1069" s="379" t="s">
        <v>433</v>
      </c>
      <c r="E1069" s="318" t="s">
        <v>489</v>
      </c>
      <c r="F1069" s="319" t="s">
        <v>182</v>
      </c>
      <c r="G1069" s="5">
        <v>9</v>
      </c>
      <c r="H1069" s="164" t="s">
        <v>181</v>
      </c>
      <c r="I1069" s="5">
        <v>287</v>
      </c>
      <c r="J1069" s="438" t="s">
        <v>530</v>
      </c>
      <c r="K1069" s="71">
        <v>12</v>
      </c>
      <c r="L1069" s="170" t="s">
        <v>75</v>
      </c>
      <c r="M1069" s="612">
        <f>N1069/K1069</f>
        <v>10208.333333333334</v>
      </c>
      <c r="N1069" s="613">
        <v>122500</v>
      </c>
      <c r="O1069" s="380" t="s">
        <v>183</v>
      </c>
      <c r="P1069" s="74">
        <v>0.25</v>
      </c>
      <c r="Q1069" s="74">
        <v>0.25</v>
      </c>
      <c r="R1069" s="74">
        <v>0.25</v>
      </c>
      <c r="S1069" s="74">
        <v>0.25</v>
      </c>
      <c r="T1069" s="381" t="s">
        <v>514</v>
      </c>
      <c r="U1069" s="382"/>
      <c r="V1069" s="287" t="s">
        <v>531</v>
      </c>
    </row>
    <row r="1070" spans="2:22" ht="15.75" thickTop="1" x14ac:dyDescent="0.25">
      <c r="B1070" s="27"/>
      <c r="C1070" s="27"/>
      <c r="D1070" s="77"/>
      <c r="E1070" s="329"/>
      <c r="F1070" s="330"/>
      <c r="G1070" s="12"/>
      <c r="H1070" s="12"/>
      <c r="I1070" s="12"/>
      <c r="J1070" s="383"/>
      <c r="K1070" s="27"/>
      <c r="L1070" s="12"/>
      <c r="M1070" s="69"/>
      <c r="N1070" s="377"/>
      <c r="O1070" s="369"/>
      <c r="P1070" s="79"/>
      <c r="Q1070" s="79"/>
      <c r="R1070" s="79"/>
      <c r="S1070" s="79"/>
      <c r="T1070" s="34"/>
      <c r="U1070" s="27"/>
      <c r="V1070" s="50"/>
    </row>
    <row r="1071" spans="2:22" x14ac:dyDescent="0.25">
      <c r="L1071" s="62"/>
      <c r="N1071" s="61"/>
    </row>
    <row r="1072" spans="2:22" x14ac:dyDescent="0.25">
      <c r="L1072" s="62"/>
      <c r="N1072" s="103"/>
    </row>
    <row r="1073" spans="12:14" x14ac:dyDescent="0.25">
      <c r="L1073" s="62"/>
      <c r="N1073" s="102">
        <f>SUM(N1069:N1072)</f>
        <v>122500</v>
      </c>
    </row>
    <row r="1074" spans="12:14" x14ac:dyDescent="0.25">
      <c r="L1074" s="62"/>
      <c r="N1074" s="102"/>
    </row>
    <row r="1075" spans="12:14" x14ac:dyDescent="0.25">
      <c r="L1075" s="62"/>
      <c r="N1075" s="103"/>
    </row>
    <row r="1076" spans="12:14" x14ac:dyDescent="0.25">
      <c r="L1076" s="62"/>
      <c r="N1076" s="104"/>
    </row>
    <row r="1077" spans="12:14" x14ac:dyDescent="0.25">
      <c r="L1077" s="62"/>
      <c r="N1077" s="103"/>
    </row>
    <row r="1078" spans="12:14" x14ac:dyDescent="0.25">
      <c r="L1078" s="62"/>
    </row>
    <row r="1079" spans="12:14" x14ac:dyDescent="0.25">
      <c r="L1079" s="62"/>
    </row>
    <row r="1080" spans="12:14" x14ac:dyDescent="0.25">
      <c r="L1080" s="62"/>
    </row>
    <row r="1081" spans="12:14" x14ac:dyDescent="0.25">
      <c r="L1081" s="62"/>
    </row>
    <row r="1082" spans="12:14" x14ac:dyDescent="0.25">
      <c r="L1082" s="62"/>
    </row>
    <row r="1083" spans="12:14" x14ac:dyDescent="0.25">
      <c r="L1083" s="62"/>
    </row>
    <row r="1084" spans="12:14" x14ac:dyDescent="0.25">
      <c r="L1084" s="62"/>
    </row>
    <row r="1085" spans="12:14" x14ac:dyDescent="0.25">
      <c r="L1085" s="62"/>
    </row>
    <row r="1086" spans="12:14" x14ac:dyDescent="0.25">
      <c r="L1086" s="62"/>
    </row>
    <row r="1087" spans="12:14" x14ac:dyDescent="0.25">
      <c r="L1087" s="62"/>
    </row>
    <row r="1088" spans="12:14" x14ac:dyDescent="0.25">
      <c r="L1088" s="62"/>
    </row>
    <row r="1089" spans="2:22" x14ac:dyDescent="0.25">
      <c r="L1089" s="62"/>
    </row>
    <row r="1090" spans="2:22" x14ac:dyDescent="0.25">
      <c r="L1090" s="62"/>
    </row>
    <row r="1091" spans="2:22" x14ac:dyDescent="0.25">
      <c r="L1091" s="62"/>
    </row>
    <row r="1092" spans="2:22" x14ac:dyDescent="0.25">
      <c r="L1092" s="62"/>
    </row>
    <row r="1093" spans="2:22" x14ac:dyDescent="0.25">
      <c r="L1093" s="62"/>
    </row>
    <row r="1094" spans="2:22" x14ac:dyDescent="0.25">
      <c r="L1094" s="62"/>
    </row>
    <row r="1095" spans="2:22" x14ac:dyDescent="0.25">
      <c r="L1095" s="62"/>
    </row>
    <row r="1096" spans="2:22" x14ac:dyDescent="0.25">
      <c r="L1096" s="62"/>
    </row>
    <row r="1097" spans="2:22" x14ac:dyDescent="0.25">
      <c r="L1097" s="62"/>
    </row>
    <row r="1098" spans="2:22" x14ac:dyDescent="0.25">
      <c r="B1098" s="706" t="s">
        <v>0</v>
      </c>
      <c r="C1098" s="706"/>
      <c r="D1098" s="706"/>
      <c r="E1098" s="706"/>
      <c r="F1098" s="706"/>
      <c r="G1098" s="706"/>
      <c r="H1098" s="706"/>
      <c r="I1098" s="706"/>
      <c r="J1098" s="706"/>
      <c r="K1098" s="706"/>
      <c r="L1098" s="706"/>
      <c r="M1098" s="706"/>
      <c r="N1098" s="706"/>
      <c r="O1098" s="706"/>
      <c r="P1098" s="706"/>
      <c r="Q1098" s="706"/>
      <c r="R1098" s="706"/>
      <c r="S1098" s="706"/>
      <c r="T1098" s="706"/>
      <c r="U1098" s="706"/>
      <c r="V1098" s="706"/>
    </row>
    <row r="1099" spans="2:22" x14ac:dyDescent="0.25">
      <c r="B1099" s="713" t="s">
        <v>1</v>
      </c>
      <c r="C1099" s="713"/>
      <c r="D1099" s="713"/>
      <c r="E1099" s="713"/>
      <c r="F1099" s="713"/>
      <c r="G1099" s="713"/>
      <c r="H1099" s="713"/>
      <c r="I1099" s="713"/>
      <c r="J1099" s="713"/>
      <c r="K1099" s="713"/>
      <c r="L1099" s="713"/>
      <c r="M1099" s="713"/>
      <c r="N1099" s="713"/>
      <c r="O1099" s="713"/>
      <c r="P1099" s="713"/>
      <c r="Q1099" s="713"/>
      <c r="R1099" s="713"/>
      <c r="S1099" s="713"/>
      <c r="T1099" s="713"/>
      <c r="U1099" s="713"/>
      <c r="V1099" s="713"/>
    </row>
    <row r="1100" spans="2:22" x14ac:dyDescent="0.25">
      <c r="B1100" s="713" t="s">
        <v>2</v>
      </c>
      <c r="C1100" s="713"/>
      <c r="D1100" s="713"/>
      <c r="E1100" s="713"/>
      <c r="F1100" s="713"/>
      <c r="G1100" s="713"/>
      <c r="H1100" s="713"/>
      <c r="I1100" s="713"/>
      <c r="J1100" s="713"/>
      <c r="K1100" s="713"/>
      <c r="L1100" s="713"/>
      <c r="M1100" s="713"/>
      <c r="N1100" s="713"/>
      <c r="O1100" s="713"/>
      <c r="P1100" s="713"/>
      <c r="Q1100" s="713"/>
      <c r="R1100" s="713"/>
      <c r="S1100" s="713"/>
      <c r="T1100" s="713"/>
      <c r="U1100" s="713"/>
      <c r="V1100" s="713"/>
    </row>
    <row r="1101" spans="2:22" x14ac:dyDescent="0.25">
      <c r="B1101" s="713" t="s">
        <v>3</v>
      </c>
      <c r="C1101" s="713"/>
      <c r="D1101" s="713"/>
      <c r="E1101" s="713"/>
      <c r="F1101" s="713"/>
      <c r="G1101" s="713"/>
      <c r="H1101" s="713"/>
      <c r="I1101" s="713"/>
      <c r="J1101" s="713"/>
      <c r="K1101" s="713"/>
      <c r="L1101" s="713"/>
      <c r="M1101" s="713"/>
      <c r="N1101" s="713"/>
      <c r="O1101" s="713"/>
      <c r="P1101" s="713"/>
      <c r="Q1101" s="713"/>
      <c r="R1101" s="713"/>
      <c r="S1101" s="713"/>
      <c r="T1101" s="713"/>
      <c r="U1101" s="713"/>
      <c r="V1101" s="713"/>
    </row>
    <row r="1102" spans="2:22" x14ac:dyDescent="0.25">
      <c r="B1102" s="713" t="s">
        <v>494</v>
      </c>
      <c r="C1102" s="713"/>
      <c r="D1102" s="713"/>
      <c r="E1102" s="713"/>
      <c r="F1102" s="713"/>
      <c r="G1102" s="713"/>
      <c r="H1102" s="713"/>
      <c r="I1102" s="713"/>
      <c r="J1102" s="713"/>
      <c r="K1102" s="713"/>
      <c r="L1102" s="713"/>
      <c r="M1102" s="713"/>
      <c r="N1102" s="713"/>
      <c r="O1102" s="713"/>
      <c r="P1102" s="713"/>
      <c r="Q1102" s="713"/>
      <c r="R1102" s="713"/>
      <c r="S1102" s="713"/>
      <c r="T1102" s="713"/>
      <c r="U1102" s="713"/>
      <c r="V1102" s="713"/>
    </row>
    <row r="1103" spans="2:22" x14ac:dyDescent="0.25">
      <c r="B1103" s="714" t="s">
        <v>4</v>
      </c>
      <c r="C1103" s="714"/>
      <c r="D1103" s="714"/>
      <c r="E1103" s="714"/>
      <c r="F1103" s="714"/>
      <c r="G1103" s="714"/>
      <c r="H1103" s="714"/>
      <c r="I1103" s="714"/>
      <c r="J1103" s="714"/>
      <c r="K1103" s="714"/>
      <c r="L1103" s="714"/>
      <c r="M1103" s="714"/>
      <c r="N1103" s="714"/>
      <c r="O1103" s="714"/>
      <c r="P1103" s="714"/>
      <c r="Q1103" s="714"/>
      <c r="R1103" s="714"/>
      <c r="S1103" s="714"/>
      <c r="T1103" s="714"/>
      <c r="U1103" s="714"/>
      <c r="V1103" s="714"/>
    </row>
    <row r="1104" spans="2:22" x14ac:dyDescent="0.25">
      <c r="B1104" s="737" t="s">
        <v>102</v>
      </c>
      <c r="C1104" s="737"/>
      <c r="D1104" s="737"/>
      <c r="E1104" s="737"/>
      <c r="F1104" s="737"/>
      <c r="G1104" s="737"/>
      <c r="H1104" s="737"/>
      <c r="I1104" s="737"/>
      <c r="J1104" s="737"/>
      <c r="K1104" s="737"/>
      <c r="L1104" s="737"/>
      <c r="M1104" s="737"/>
      <c r="N1104" s="737"/>
      <c r="O1104" s="737"/>
      <c r="P1104" s="737"/>
      <c r="Q1104" s="737"/>
      <c r="R1104" s="737"/>
      <c r="S1104" s="737"/>
      <c r="T1104" s="737"/>
      <c r="U1104" s="737"/>
      <c r="V1104" s="737"/>
    </row>
    <row r="1105" spans="2:22" ht="18.75" thickBot="1" x14ac:dyDescent="0.3">
      <c r="B1105" s="87"/>
      <c r="C1105" s="87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87"/>
      <c r="U1105" s="87"/>
      <c r="V1105" s="87"/>
    </row>
    <row r="1106" spans="2:22" ht="15.75" thickTop="1" x14ac:dyDescent="0.25">
      <c r="B1106" s="698" t="s">
        <v>6</v>
      </c>
      <c r="C1106" s="700" t="s">
        <v>7</v>
      </c>
      <c r="D1106" s="702" t="s">
        <v>8</v>
      </c>
      <c r="E1106" s="702" t="s">
        <v>177</v>
      </c>
      <c r="F1106" s="702" t="s">
        <v>178</v>
      </c>
      <c r="G1106" s="702" t="s">
        <v>9</v>
      </c>
      <c r="H1106" s="702" t="s">
        <v>10</v>
      </c>
      <c r="I1106" s="312"/>
      <c r="J1106" s="702" t="s">
        <v>179</v>
      </c>
      <c r="K1106" s="702" t="s">
        <v>11</v>
      </c>
      <c r="L1106" s="700" t="s">
        <v>12</v>
      </c>
      <c r="M1106" s="704" t="s">
        <v>13</v>
      </c>
      <c r="N1106" s="704" t="s">
        <v>14</v>
      </c>
      <c r="O1106" s="704" t="s">
        <v>15</v>
      </c>
      <c r="P1106" s="715" t="s">
        <v>16</v>
      </c>
      <c r="Q1106" s="716"/>
      <c r="R1106" s="716"/>
      <c r="S1106" s="717"/>
      <c r="T1106" s="721" t="s">
        <v>17</v>
      </c>
      <c r="U1106" s="722"/>
      <c r="V1106" s="708" t="s">
        <v>18</v>
      </c>
    </row>
    <row r="1107" spans="2:22" x14ac:dyDescent="0.25">
      <c r="B1107" s="699"/>
      <c r="C1107" s="701"/>
      <c r="D1107" s="703"/>
      <c r="E1107" s="765"/>
      <c r="F1107" s="765"/>
      <c r="G1107" s="703"/>
      <c r="H1107" s="703"/>
      <c r="I1107" s="313"/>
      <c r="J1107" s="765"/>
      <c r="K1107" s="703"/>
      <c r="L1107" s="701"/>
      <c r="M1107" s="705"/>
      <c r="N1107" s="705"/>
      <c r="O1107" s="705"/>
      <c r="P1107" s="718"/>
      <c r="Q1107" s="719"/>
      <c r="R1107" s="719"/>
      <c r="S1107" s="720"/>
      <c r="T1107" s="723"/>
      <c r="U1107" s="724"/>
      <c r="V1107" s="709"/>
    </row>
    <row r="1108" spans="2:22" ht="48" x14ac:dyDescent="0.25">
      <c r="B1108" s="699"/>
      <c r="C1108" s="701"/>
      <c r="D1108" s="703"/>
      <c r="E1108" s="765"/>
      <c r="F1108" s="765"/>
      <c r="G1108" s="703"/>
      <c r="H1108" s="703"/>
      <c r="I1108" s="313" t="s">
        <v>180</v>
      </c>
      <c r="J1108" s="765"/>
      <c r="K1108" s="703"/>
      <c r="L1108" s="701"/>
      <c r="M1108" s="705"/>
      <c r="N1108" s="705"/>
      <c r="O1108" s="705"/>
      <c r="P1108" s="711" t="s">
        <v>19</v>
      </c>
      <c r="Q1108" s="711" t="s">
        <v>20</v>
      </c>
      <c r="R1108" s="711" t="s">
        <v>21</v>
      </c>
      <c r="S1108" s="711" t="s">
        <v>22</v>
      </c>
      <c r="T1108" s="695" t="s">
        <v>23</v>
      </c>
      <c r="U1108" s="695" t="s">
        <v>24</v>
      </c>
      <c r="V1108" s="709"/>
    </row>
    <row r="1109" spans="2:22" ht="15.75" thickBot="1" x14ac:dyDescent="0.3">
      <c r="B1109" s="727"/>
      <c r="C1109" s="725"/>
      <c r="D1109" s="707"/>
      <c r="E1109" s="766"/>
      <c r="F1109" s="766"/>
      <c r="G1109" s="707"/>
      <c r="H1109" s="707"/>
      <c r="I1109" s="314"/>
      <c r="J1109" s="766"/>
      <c r="K1109" s="707"/>
      <c r="L1109" s="725"/>
      <c r="M1109" s="696"/>
      <c r="N1109" s="696"/>
      <c r="O1109" s="696"/>
      <c r="P1109" s="712"/>
      <c r="Q1109" s="712"/>
      <c r="R1109" s="712"/>
      <c r="S1109" s="712"/>
      <c r="T1109" s="696"/>
      <c r="U1109" s="696"/>
      <c r="V1109" s="710"/>
    </row>
    <row r="1110" spans="2:22" ht="144.75" thickBot="1" x14ac:dyDescent="0.3">
      <c r="B1110" s="285">
        <v>1</v>
      </c>
      <c r="C1110" s="286">
        <v>35201</v>
      </c>
      <c r="D1110" s="164" t="s">
        <v>434</v>
      </c>
      <c r="E1110" s="318" t="s">
        <v>489</v>
      </c>
      <c r="F1110" s="319" t="s">
        <v>182</v>
      </c>
      <c r="G1110" s="5">
        <v>9</v>
      </c>
      <c r="H1110" s="164" t="s">
        <v>181</v>
      </c>
      <c r="I1110" s="5">
        <v>287</v>
      </c>
      <c r="J1110" s="438" t="s">
        <v>530</v>
      </c>
      <c r="K1110" s="71">
        <v>28</v>
      </c>
      <c r="L1110" s="164" t="s">
        <v>75</v>
      </c>
      <c r="M1110" s="599">
        <f>N1110/K1110</f>
        <v>5357.1428571428569</v>
      </c>
      <c r="N1110" s="599">
        <v>150000</v>
      </c>
      <c r="O1110" s="344" t="s">
        <v>183</v>
      </c>
      <c r="P1110" s="74">
        <v>0.25</v>
      </c>
      <c r="Q1110" s="74">
        <v>0.25</v>
      </c>
      <c r="R1110" s="74">
        <v>0.25</v>
      </c>
      <c r="S1110" s="74">
        <v>0.25</v>
      </c>
      <c r="T1110" s="75" t="s">
        <v>514</v>
      </c>
      <c r="U1110" s="75"/>
      <c r="V1110" s="287" t="s">
        <v>531</v>
      </c>
    </row>
    <row r="1111" spans="2:22" ht="15.75" thickTop="1" x14ac:dyDescent="0.25">
      <c r="L1111" s="62"/>
    </row>
    <row r="1112" spans="2:22" x14ac:dyDescent="0.25">
      <c r="L1112" s="62"/>
      <c r="N1112" s="61"/>
    </row>
    <row r="1113" spans="2:22" x14ac:dyDescent="0.25">
      <c r="L1113" s="62"/>
    </row>
    <row r="1114" spans="2:22" x14ac:dyDescent="0.25">
      <c r="L1114" s="62"/>
      <c r="N1114" s="102">
        <f>SUM(N1110:N1113)</f>
        <v>150000</v>
      </c>
    </row>
    <row r="1115" spans="2:22" x14ac:dyDescent="0.25">
      <c r="L1115" s="62"/>
      <c r="N1115" s="102"/>
    </row>
    <row r="1116" spans="2:22" x14ac:dyDescent="0.25">
      <c r="L1116" s="62"/>
      <c r="N1116" s="103"/>
    </row>
    <row r="1117" spans="2:22" x14ac:dyDescent="0.25">
      <c r="L1117" s="62"/>
      <c r="N1117" s="104"/>
    </row>
    <row r="1118" spans="2:22" x14ac:dyDescent="0.25">
      <c r="L1118" s="62"/>
      <c r="N1118" s="103"/>
    </row>
    <row r="1119" spans="2:22" x14ac:dyDescent="0.25">
      <c r="L1119" s="62"/>
      <c r="N1119" s="103"/>
    </row>
    <row r="1120" spans="2:22" x14ac:dyDescent="0.25">
      <c r="L1120" s="62"/>
      <c r="N1120" s="103"/>
    </row>
    <row r="1121" spans="2:22" x14ac:dyDescent="0.25">
      <c r="L1121" s="62"/>
      <c r="N1121" s="103"/>
    </row>
    <row r="1122" spans="2:22" x14ac:dyDescent="0.25">
      <c r="L1122" s="62"/>
      <c r="N1122" s="103"/>
    </row>
    <row r="1123" spans="2:22" x14ac:dyDescent="0.25">
      <c r="L1123" s="62"/>
      <c r="N1123" s="103"/>
    </row>
    <row r="1124" spans="2:22" x14ac:dyDescent="0.25">
      <c r="L1124" s="62"/>
      <c r="N1124" s="103"/>
    </row>
    <row r="1125" spans="2:22" x14ac:dyDescent="0.25">
      <c r="L1125" s="62"/>
      <c r="N1125" s="103"/>
    </row>
    <row r="1126" spans="2:22" x14ac:dyDescent="0.25">
      <c r="L1126" s="62"/>
      <c r="N1126" s="103"/>
    </row>
    <row r="1127" spans="2:22" x14ac:dyDescent="0.25">
      <c r="L1127" s="62"/>
      <c r="N1127" s="103"/>
    </row>
    <row r="1128" spans="2:22" x14ac:dyDescent="0.25">
      <c r="L1128" s="62"/>
      <c r="N1128" s="103"/>
    </row>
    <row r="1129" spans="2:22" x14ac:dyDescent="0.25">
      <c r="L1129" s="62"/>
    </row>
    <row r="1130" spans="2:22" x14ac:dyDescent="0.25">
      <c r="L1130" s="62"/>
    </row>
    <row r="1131" spans="2:22" x14ac:dyDescent="0.25">
      <c r="L1131" s="62"/>
    </row>
    <row r="1132" spans="2:22" x14ac:dyDescent="0.25">
      <c r="L1132" s="62"/>
    </row>
    <row r="1133" spans="2:22" x14ac:dyDescent="0.25">
      <c r="L1133" s="62"/>
    </row>
    <row r="1134" spans="2:22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51"/>
      <c r="M1134" s="1"/>
      <c r="N1134" s="1"/>
      <c r="O1134" s="1"/>
      <c r="P1134" s="1"/>
      <c r="Q1134" s="1"/>
      <c r="R1134" s="1"/>
      <c r="S1134" s="1"/>
      <c r="T1134" s="1"/>
      <c r="U1134" s="1"/>
      <c r="V1134" s="1"/>
    </row>
    <row r="1135" spans="2:22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51"/>
      <c r="M1135" s="1"/>
      <c r="N1135" s="1"/>
      <c r="O1135" s="1"/>
      <c r="P1135" s="1"/>
      <c r="Q1135" s="1"/>
      <c r="R1135" s="1"/>
      <c r="S1135" s="1"/>
      <c r="T1135" s="1"/>
      <c r="U1135" s="1"/>
      <c r="V1135" s="1"/>
    </row>
    <row r="1136" spans="2:22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51"/>
      <c r="M1136" s="1"/>
      <c r="N1136" s="1"/>
      <c r="O1136" s="1"/>
      <c r="P1136" s="1"/>
      <c r="Q1136" s="1"/>
      <c r="R1136" s="1"/>
      <c r="S1136" s="1"/>
      <c r="T1136" s="1"/>
      <c r="U1136" s="1"/>
      <c r="V1136" s="1"/>
    </row>
    <row r="1137" spans="1:22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51"/>
      <c r="M1137" s="1"/>
      <c r="N1137" s="1"/>
      <c r="O1137" s="1"/>
      <c r="P1137" s="1"/>
      <c r="Q1137" s="1"/>
      <c r="R1137" s="1"/>
      <c r="S1137" s="1"/>
      <c r="T1137" s="1"/>
      <c r="U1137" s="1"/>
      <c r="V1137" s="1"/>
    </row>
    <row r="1138" spans="1:22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51"/>
      <c r="M1138" s="1"/>
      <c r="N1138" s="1"/>
      <c r="O1138" s="1"/>
      <c r="P1138" s="1"/>
      <c r="Q1138" s="1"/>
      <c r="R1138" s="1"/>
      <c r="S1138" s="1"/>
      <c r="T1138" s="1"/>
      <c r="U1138" s="1"/>
      <c r="V1138" s="1"/>
    </row>
    <row r="1139" spans="1:22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51"/>
      <c r="M1139" s="1"/>
      <c r="N1139" s="1"/>
      <c r="O1139" s="1"/>
      <c r="P1139" s="1"/>
      <c r="Q1139" s="1"/>
      <c r="R1139" s="1"/>
      <c r="S1139" s="1"/>
      <c r="T1139" s="1"/>
      <c r="U1139" s="1"/>
      <c r="V1139" s="1"/>
    </row>
    <row r="1140" spans="1:22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51"/>
      <c r="M1140" s="1"/>
      <c r="N1140" s="1"/>
      <c r="O1140" s="1"/>
      <c r="P1140" s="1"/>
      <c r="Q1140" s="1"/>
      <c r="R1140" s="1"/>
      <c r="S1140" s="1"/>
      <c r="T1140" s="1"/>
      <c r="U1140" s="1"/>
      <c r="V1140" s="1"/>
    </row>
    <row r="1141" spans="1:22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51"/>
      <c r="M1141" s="1"/>
      <c r="N1141" s="1"/>
      <c r="O1141" s="1"/>
      <c r="P1141" s="1"/>
      <c r="Q1141" s="1"/>
      <c r="R1141" s="1"/>
      <c r="S1141" s="1"/>
      <c r="T1141" s="1"/>
      <c r="U1141" s="1"/>
      <c r="V1141" s="1"/>
    </row>
    <row r="1142" spans="1:22" x14ac:dyDescent="0.25">
      <c r="A1142" s="37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51"/>
      <c r="M1142" s="1"/>
      <c r="N1142" s="1"/>
      <c r="O1142" s="1"/>
      <c r="P1142" s="1"/>
      <c r="Q1142" s="1"/>
      <c r="R1142" s="1"/>
      <c r="S1142" s="1"/>
      <c r="T1142" s="1"/>
      <c r="U1142" s="1"/>
      <c r="V1142" s="1"/>
    </row>
    <row r="1143" spans="1:22" x14ac:dyDescent="0.25">
      <c r="A1143" s="37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51"/>
      <c r="M1143" s="1"/>
      <c r="N1143" s="1"/>
      <c r="O1143" s="1"/>
      <c r="P1143" s="1"/>
      <c r="Q1143" s="1"/>
      <c r="R1143" s="1"/>
      <c r="S1143" s="1"/>
      <c r="T1143" s="1"/>
      <c r="U1143" s="1"/>
      <c r="V1143" s="1"/>
    </row>
    <row r="1144" spans="1:22" x14ac:dyDescent="0.25">
      <c r="A1144" s="37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51"/>
      <c r="M1144" s="1"/>
      <c r="N1144" s="1"/>
      <c r="O1144" s="1"/>
      <c r="P1144" s="1"/>
      <c r="Q1144" s="1"/>
      <c r="R1144" s="1"/>
      <c r="S1144" s="1"/>
      <c r="T1144" s="1"/>
      <c r="U1144" s="1"/>
      <c r="V1144" s="1"/>
    </row>
    <row r="1145" spans="1:22" x14ac:dyDescent="0.25">
      <c r="A1145" s="37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51"/>
      <c r="M1145" s="1"/>
      <c r="N1145" s="1"/>
      <c r="O1145" s="1"/>
      <c r="P1145" s="1"/>
      <c r="Q1145" s="1"/>
      <c r="R1145" s="1"/>
      <c r="S1145" s="1"/>
      <c r="T1145" s="1"/>
      <c r="U1145" s="1"/>
      <c r="V1145" s="1"/>
    </row>
    <row r="1146" spans="1:22" x14ac:dyDescent="0.25">
      <c r="A1146" s="37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51"/>
      <c r="M1146" s="1"/>
      <c r="N1146" s="1"/>
      <c r="O1146" s="1"/>
      <c r="P1146" s="1"/>
      <c r="Q1146" s="1"/>
      <c r="R1146" s="1"/>
      <c r="S1146" s="1"/>
      <c r="T1146" s="1"/>
      <c r="U1146" s="1"/>
      <c r="V1146" s="1"/>
    </row>
    <row r="1147" spans="1:22" x14ac:dyDescent="0.25">
      <c r="A1147" s="37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51"/>
      <c r="M1147" s="1"/>
      <c r="N1147" s="1"/>
      <c r="O1147" s="1"/>
      <c r="P1147" s="1"/>
      <c r="Q1147" s="1"/>
      <c r="R1147" s="1"/>
      <c r="S1147" s="1"/>
      <c r="T1147" s="1"/>
      <c r="U1147" s="1"/>
      <c r="V1147" s="1"/>
    </row>
    <row r="1148" spans="1:22" x14ac:dyDescent="0.25">
      <c r="A1148" s="37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51"/>
      <c r="M1148" s="1"/>
      <c r="N1148" s="1"/>
      <c r="O1148" s="1"/>
      <c r="P1148" s="1"/>
      <c r="Q1148" s="1"/>
      <c r="R1148" s="1"/>
      <c r="S1148" s="1"/>
      <c r="T1148" s="1"/>
      <c r="U1148" s="1"/>
      <c r="V1148" s="1"/>
    </row>
    <row r="1149" spans="1:22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51"/>
      <c r="M1149" s="1"/>
      <c r="N1149" s="1"/>
      <c r="O1149" s="1"/>
      <c r="P1149" s="1"/>
      <c r="Q1149" s="1"/>
      <c r="R1149" s="1"/>
      <c r="S1149" s="1"/>
      <c r="T1149" s="1"/>
      <c r="U1149" s="1"/>
      <c r="V1149" s="1"/>
    </row>
    <row r="1150" spans="1:22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51"/>
      <c r="M1150" s="1"/>
      <c r="N1150" s="1"/>
      <c r="O1150" s="1"/>
      <c r="P1150" s="1"/>
      <c r="Q1150" s="1"/>
      <c r="R1150" s="1"/>
      <c r="S1150" s="1"/>
      <c r="T1150" s="1"/>
      <c r="U1150" s="1"/>
      <c r="V1150" s="1"/>
    </row>
    <row r="1151" spans="1:22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51"/>
      <c r="M1151" s="1"/>
      <c r="N1151" s="1"/>
      <c r="O1151" s="1"/>
      <c r="P1151" s="1"/>
      <c r="Q1151" s="1"/>
      <c r="R1151" s="1"/>
      <c r="S1151" s="1"/>
      <c r="T1151" s="1"/>
      <c r="U1151" s="1"/>
      <c r="V1151" s="1"/>
    </row>
    <row r="1152" spans="1:22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51"/>
      <c r="M1152" s="1"/>
      <c r="N1152" s="1"/>
      <c r="O1152" s="1"/>
      <c r="P1152" s="1"/>
      <c r="Q1152" s="1"/>
      <c r="R1152" s="1"/>
      <c r="S1152" s="1"/>
      <c r="T1152" s="1"/>
      <c r="U1152" s="1"/>
      <c r="V1152" s="1"/>
    </row>
    <row r="1153" spans="2:22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51"/>
      <c r="M1153" s="1"/>
      <c r="N1153" s="1"/>
      <c r="O1153" s="1"/>
      <c r="P1153" s="1"/>
      <c r="Q1153" s="1"/>
      <c r="R1153" s="1"/>
      <c r="S1153" s="1"/>
      <c r="T1153" s="1"/>
      <c r="U1153" s="1"/>
      <c r="V1153" s="1"/>
    </row>
    <row r="1154" spans="2:22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51"/>
      <c r="M1154" s="1"/>
      <c r="N1154" s="1"/>
      <c r="O1154" s="1"/>
      <c r="P1154" s="1"/>
      <c r="Q1154" s="1"/>
      <c r="R1154" s="1"/>
      <c r="S1154" s="1"/>
      <c r="T1154" s="1"/>
      <c r="U1154" s="1"/>
      <c r="V1154" s="1"/>
    </row>
    <row r="1155" spans="2:22" x14ac:dyDescent="0.25">
      <c r="B1155" s="706" t="s">
        <v>0</v>
      </c>
      <c r="C1155" s="706"/>
      <c r="D1155" s="706"/>
      <c r="E1155" s="706"/>
      <c r="F1155" s="706"/>
      <c r="G1155" s="706"/>
      <c r="H1155" s="706"/>
      <c r="I1155" s="706"/>
      <c r="J1155" s="706"/>
      <c r="K1155" s="706"/>
      <c r="L1155" s="706"/>
      <c r="M1155" s="706"/>
      <c r="N1155" s="706"/>
      <c r="O1155" s="706"/>
      <c r="P1155" s="706"/>
      <c r="Q1155" s="706"/>
      <c r="R1155" s="706"/>
      <c r="S1155" s="706"/>
      <c r="T1155" s="706"/>
      <c r="U1155" s="706"/>
      <c r="V1155" s="706"/>
    </row>
    <row r="1156" spans="2:22" x14ac:dyDescent="0.25">
      <c r="B1156" s="713" t="s">
        <v>1</v>
      </c>
      <c r="C1156" s="713"/>
      <c r="D1156" s="713"/>
      <c r="E1156" s="713"/>
      <c r="F1156" s="713"/>
      <c r="G1156" s="713"/>
      <c r="H1156" s="713"/>
      <c r="I1156" s="713"/>
      <c r="J1156" s="713"/>
      <c r="K1156" s="713"/>
      <c r="L1156" s="713"/>
      <c r="M1156" s="713"/>
      <c r="N1156" s="713"/>
      <c r="O1156" s="713"/>
      <c r="P1156" s="713"/>
      <c r="Q1156" s="713"/>
      <c r="R1156" s="713"/>
      <c r="S1156" s="713"/>
      <c r="T1156" s="713"/>
      <c r="U1156" s="713"/>
      <c r="V1156" s="713"/>
    </row>
    <row r="1157" spans="2:22" x14ac:dyDescent="0.25">
      <c r="B1157" s="713" t="s">
        <v>2</v>
      </c>
      <c r="C1157" s="713"/>
      <c r="D1157" s="713"/>
      <c r="E1157" s="713"/>
      <c r="F1157" s="713"/>
      <c r="G1157" s="713"/>
      <c r="H1157" s="713"/>
      <c r="I1157" s="713"/>
      <c r="J1157" s="713"/>
      <c r="K1157" s="713"/>
      <c r="L1157" s="713"/>
      <c r="M1157" s="713"/>
      <c r="N1157" s="713"/>
      <c r="O1157" s="713"/>
      <c r="P1157" s="713"/>
      <c r="Q1157" s="713"/>
      <c r="R1157" s="713"/>
      <c r="S1157" s="713"/>
      <c r="T1157" s="713"/>
      <c r="U1157" s="713"/>
      <c r="V1157" s="713"/>
    </row>
    <row r="1158" spans="2:22" x14ac:dyDescent="0.25">
      <c r="B1158" s="713" t="s">
        <v>3</v>
      </c>
      <c r="C1158" s="713"/>
      <c r="D1158" s="713"/>
      <c r="E1158" s="713"/>
      <c r="F1158" s="713"/>
      <c r="G1158" s="713"/>
      <c r="H1158" s="713"/>
      <c r="I1158" s="713"/>
      <c r="J1158" s="713"/>
      <c r="K1158" s="713"/>
      <c r="L1158" s="713"/>
      <c r="M1158" s="713"/>
      <c r="N1158" s="713"/>
      <c r="O1158" s="713"/>
      <c r="P1158" s="713"/>
      <c r="Q1158" s="713"/>
      <c r="R1158" s="713"/>
      <c r="S1158" s="713"/>
      <c r="T1158" s="713"/>
      <c r="U1158" s="713"/>
      <c r="V1158" s="713"/>
    </row>
    <row r="1159" spans="2:22" x14ac:dyDescent="0.25">
      <c r="B1159" s="713" t="s">
        <v>494</v>
      </c>
      <c r="C1159" s="713"/>
      <c r="D1159" s="713"/>
      <c r="E1159" s="713"/>
      <c r="F1159" s="713"/>
      <c r="G1159" s="713"/>
      <c r="H1159" s="713"/>
      <c r="I1159" s="713"/>
      <c r="J1159" s="713"/>
      <c r="K1159" s="713"/>
      <c r="L1159" s="713"/>
      <c r="M1159" s="713"/>
      <c r="N1159" s="713"/>
      <c r="O1159" s="713"/>
      <c r="P1159" s="713"/>
      <c r="Q1159" s="713"/>
      <c r="R1159" s="713"/>
      <c r="S1159" s="713"/>
      <c r="T1159" s="713"/>
      <c r="U1159" s="713"/>
      <c r="V1159" s="713"/>
    </row>
    <row r="1160" spans="2:22" x14ac:dyDescent="0.25">
      <c r="B1160" s="726" t="s">
        <v>4</v>
      </c>
      <c r="C1160" s="726"/>
      <c r="D1160" s="726"/>
      <c r="E1160" s="726"/>
      <c r="F1160" s="726"/>
      <c r="G1160" s="726"/>
      <c r="H1160" s="726"/>
      <c r="I1160" s="726"/>
      <c r="J1160" s="726"/>
      <c r="K1160" s="726"/>
      <c r="L1160" s="726"/>
      <c r="M1160" s="726"/>
      <c r="N1160" s="726"/>
      <c r="O1160" s="726"/>
      <c r="P1160" s="726"/>
      <c r="Q1160" s="726"/>
      <c r="R1160" s="726"/>
      <c r="S1160" s="726"/>
      <c r="T1160" s="726"/>
      <c r="U1160" s="726"/>
      <c r="V1160" s="726"/>
    </row>
    <row r="1161" spans="2:22" x14ac:dyDescent="0.25">
      <c r="B1161" s="697" t="s">
        <v>104</v>
      </c>
      <c r="C1161" s="697"/>
      <c r="D1161" s="697"/>
      <c r="E1161" s="697"/>
      <c r="F1161" s="697"/>
      <c r="G1161" s="697"/>
      <c r="H1161" s="697"/>
      <c r="I1161" s="697"/>
      <c r="J1161" s="697"/>
      <c r="K1161" s="697"/>
      <c r="L1161" s="697"/>
      <c r="M1161" s="697"/>
      <c r="N1161" s="697"/>
      <c r="O1161" s="697"/>
      <c r="P1161" s="697"/>
      <c r="Q1161" s="697"/>
      <c r="R1161" s="697"/>
      <c r="S1161" s="697"/>
      <c r="T1161" s="697"/>
      <c r="U1161" s="697"/>
      <c r="V1161" s="697"/>
    </row>
    <row r="1162" spans="2:22" ht="18.75" thickBot="1" x14ac:dyDescent="0.3">
      <c r="B1162" s="2"/>
      <c r="C1162" s="2"/>
      <c r="D1162" s="3"/>
      <c r="E1162" s="3"/>
      <c r="F1162" s="3"/>
      <c r="G1162" s="3"/>
      <c r="H1162" s="3"/>
      <c r="I1162" s="3"/>
      <c r="J1162" s="3"/>
      <c r="K1162" s="3"/>
      <c r="L1162" s="4"/>
      <c r="M1162" s="3"/>
      <c r="N1162" s="3"/>
      <c r="O1162" s="3"/>
      <c r="P1162" s="3"/>
      <c r="Q1162" s="3"/>
      <c r="R1162" s="3"/>
      <c r="S1162" s="3"/>
      <c r="T1162" s="2"/>
      <c r="U1162" s="2"/>
      <c r="V1162" s="2"/>
    </row>
    <row r="1163" spans="2:22" ht="15.75" thickTop="1" x14ac:dyDescent="0.25">
      <c r="B1163" s="698" t="s">
        <v>6</v>
      </c>
      <c r="C1163" s="700" t="s">
        <v>7</v>
      </c>
      <c r="D1163" s="702" t="s">
        <v>8</v>
      </c>
      <c r="E1163" s="702" t="s">
        <v>177</v>
      </c>
      <c r="F1163" s="702" t="s">
        <v>178</v>
      </c>
      <c r="G1163" s="702" t="s">
        <v>9</v>
      </c>
      <c r="H1163" s="702" t="s">
        <v>10</v>
      </c>
      <c r="I1163" s="312"/>
      <c r="J1163" s="702" t="s">
        <v>179</v>
      </c>
      <c r="K1163" s="702" t="s">
        <v>11</v>
      </c>
      <c r="L1163" s="700" t="s">
        <v>12</v>
      </c>
      <c r="M1163" s="704" t="s">
        <v>13</v>
      </c>
      <c r="N1163" s="704" t="s">
        <v>14</v>
      </c>
      <c r="O1163" s="704" t="s">
        <v>15</v>
      </c>
      <c r="P1163" s="715" t="s">
        <v>16</v>
      </c>
      <c r="Q1163" s="716"/>
      <c r="R1163" s="716"/>
      <c r="S1163" s="717"/>
      <c r="T1163" s="721" t="s">
        <v>17</v>
      </c>
      <c r="U1163" s="722"/>
      <c r="V1163" s="708" t="s">
        <v>18</v>
      </c>
    </row>
    <row r="1164" spans="2:22" x14ac:dyDescent="0.25">
      <c r="B1164" s="699"/>
      <c r="C1164" s="701"/>
      <c r="D1164" s="703"/>
      <c r="E1164" s="765"/>
      <c r="F1164" s="765"/>
      <c r="G1164" s="703"/>
      <c r="H1164" s="703"/>
      <c r="I1164" s="313"/>
      <c r="J1164" s="765"/>
      <c r="K1164" s="703"/>
      <c r="L1164" s="701"/>
      <c r="M1164" s="705"/>
      <c r="N1164" s="705"/>
      <c r="O1164" s="705"/>
      <c r="P1164" s="718"/>
      <c r="Q1164" s="719"/>
      <c r="R1164" s="719"/>
      <c r="S1164" s="720"/>
      <c r="T1164" s="723"/>
      <c r="U1164" s="724"/>
      <c r="V1164" s="709"/>
    </row>
    <row r="1165" spans="2:22" ht="48" x14ac:dyDescent="0.25">
      <c r="B1165" s="699"/>
      <c r="C1165" s="701"/>
      <c r="D1165" s="703"/>
      <c r="E1165" s="765"/>
      <c r="F1165" s="765"/>
      <c r="G1165" s="703"/>
      <c r="H1165" s="703"/>
      <c r="I1165" s="313" t="s">
        <v>180</v>
      </c>
      <c r="J1165" s="765"/>
      <c r="K1165" s="703"/>
      <c r="L1165" s="701"/>
      <c r="M1165" s="705"/>
      <c r="N1165" s="705"/>
      <c r="O1165" s="705"/>
      <c r="P1165" s="738" t="s">
        <v>19</v>
      </c>
      <c r="Q1165" s="738" t="s">
        <v>20</v>
      </c>
      <c r="R1165" s="738" t="s">
        <v>21</v>
      </c>
      <c r="S1165" s="738" t="s">
        <v>22</v>
      </c>
      <c r="T1165" s="740" t="s">
        <v>23</v>
      </c>
      <c r="U1165" s="740" t="s">
        <v>24</v>
      </c>
      <c r="V1165" s="709"/>
    </row>
    <row r="1166" spans="2:22" ht="15.75" thickBot="1" x14ac:dyDescent="0.3">
      <c r="B1166" s="727"/>
      <c r="C1166" s="725"/>
      <c r="D1166" s="707"/>
      <c r="E1166" s="766"/>
      <c r="F1166" s="766"/>
      <c r="G1166" s="707"/>
      <c r="H1166" s="707"/>
      <c r="I1166" s="314"/>
      <c r="J1166" s="766"/>
      <c r="K1166" s="707"/>
      <c r="L1166" s="725"/>
      <c r="M1166" s="696"/>
      <c r="N1166" s="696"/>
      <c r="O1166" s="696"/>
      <c r="P1166" s="739"/>
      <c r="Q1166" s="739"/>
      <c r="R1166" s="739"/>
      <c r="S1166" s="739"/>
      <c r="T1166" s="741"/>
      <c r="U1166" s="741"/>
      <c r="V1166" s="710"/>
    </row>
    <row r="1167" spans="2:22" ht="144.75" thickBot="1" x14ac:dyDescent="0.3">
      <c r="B1167" s="91">
        <v>1</v>
      </c>
      <c r="C1167" s="92">
        <v>35501</v>
      </c>
      <c r="D1167" s="169" t="s">
        <v>436</v>
      </c>
      <c r="E1167" s="318" t="s">
        <v>489</v>
      </c>
      <c r="F1167" s="319" t="s">
        <v>182</v>
      </c>
      <c r="G1167" s="5">
        <v>9</v>
      </c>
      <c r="H1167" s="164" t="s">
        <v>181</v>
      </c>
      <c r="I1167" s="5">
        <v>287</v>
      </c>
      <c r="J1167" s="438" t="s">
        <v>530</v>
      </c>
      <c r="K1167" s="278">
        <v>63</v>
      </c>
      <c r="L1167" s="166" t="s">
        <v>75</v>
      </c>
      <c r="M1167" s="296">
        <v>13010</v>
      </c>
      <c r="N1167" s="279">
        <v>155650</v>
      </c>
      <c r="O1167" s="164" t="s">
        <v>183</v>
      </c>
      <c r="P1167" s="89">
        <v>0.25</v>
      </c>
      <c r="Q1167" s="89">
        <v>0.25</v>
      </c>
      <c r="R1167" s="89">
        <v>0.25</v>
      </c>
      <c r="S1167" s="89">
        <v>0.25</v>
      </c>
      <c r="T1167" s="83" t="s">
        <v>514</v>
      </c>
      <c r="U1167" s="93"/>
      <c r="V1167" s="287" t="s">
        <v>531</v>
      </c>
    </row>
    <row r="1168" spans="2:22" ht="15.75" thickTop="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51"/>
      <c r="M1168" s="1"/>
      <c r="N1168" s="1"/>
      <c r="O1168" s="1"/>
      <c r="P1168" s="1"/>
      <c r="Q1168" s="1"/>
      <c r="R1168" s="1"/>
      <c r="S1168" s="1"/>
      <c r="T1168" s="1"/>
      <c r="U1168" s="1"/>
      <c r="V1168" s="1"/>
    </row>
    <row r="1169" spans="2:22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51"/>
      <c r="M1169" s="1"/>
      <c r="N1169" s="6"/>
      <c r="O1169" s="1"/>
      <c r="P1169" s="1"/>
      <c r="Q1169" s="1"/>
      <c r="R1169" s="1"/>
      <c r="S1169" s="1"/>
      <c r="T1169" s="1"/>
      <c r="U1169" s="1"/>
      <c r="V1169" s="1"/>
    </row>
    <row r="1170" spans="2:22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51"/>
      <c r="M1170" s="357"/>
      <c r="N1170" s="6"/>
      <c r="O1170" s="1"/>
      <c r="P1170" s="1"/>
      <c r="Q1170" s="1"/>
      <c r="R1170" s="1"/>
      <c r="S1170" s="1"/>
      <c r="T1170" s="1"/>
      <c r="U1170" s="1"/>
      <c r="V1170" s="1"/>
    </row>
    <row r="1171" spans="2:22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51"/>
      <c r="M1171" s="1"/>
      <c r="N1171" s="102">
        <f>SUM(N1167:N1170)</f>
        <v>155650</v>
      </c>
      <c r="O1171" s="1"/>
      <c r="P1171" s="1"/>
      <c r="Q1171" s="1"/>
      <c r="R1171" s="1"/>
      <c r="S1171" s="1"/>
      <c r="T1171" s="1"/>
      <c r="U1171" s="1"/>
      <c r="V1171" s="1"/>
    </row>
    <row r="1172" spans="2:22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51"/>
      <c r="M1172" s="1"/>
      <c r="N1172" s="102"/>
      <c r="O1172" s="1"/>
      <c r="P1172" s="1"/>
      <c r="Q1172" s="1"/>
      <c r="R1172" s="1"/>
      <c r="S1172" s="1"/>
      <c r="T1172" s="1"/>
      <c r="U1172" s="1"/>
      <c r="V1172" s="1"/>
    </row>
    <row r="1173" spans="2:22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51"/>
      <c r="M1173" s="1"/>
      <c r="N1173" s="105"/>
      <c r="O1173" s="1"/>
      <c r="P1173" s="1"/>
      <c r="Q1173" s="1"/>
      <c r="R1173" s="1"/>
      <c r="S1173" s="1"/>
      <c r="T1173" s="1"/>
      <c r="U1173" s="1"/>
      <c r="V1173" s="1"/>
    </row>
    <row r="1174" spans="2:22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51"/>
      <c r="M1174" s="1"/>
      <c r="N1174" s="105"/>
      <c r="O1174" s="1"/>
      <c r="P1174" s="1"/>
      <c r="Q1174" s="1"/>
      <c r="R1174" s="1"/>
      <c r="S1174" s="1"/>
      <c r="T1174" s="1"/>
      <c r="U1174" s="1"/>
      <c r="V1174" s="1"/>
    </row>
    <row r="1175" spans="2:22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51"/>
      <c r="M1175" s="1"/>
      <c r="N1175" s="106"/>
      <c r="O1175" s="1"/>
      <c r="P1175" s="1"/>
      <c r="Q1175" s="1"/>
      <c r="R1175" s="1"/>
      <c r="S1175" s="1"/>
      <c r="T1175" s="1"/>
      <c r="U1175" s="1"/>
      <c r="V1175" s="1"/>
    </row>
    <row r="1176" spans="2:22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51"/>
      <c r="M1176" s="1"/>
      <c r="N1176" s="1"/>
      <c r="O1176" s="1"/>
      <c r="P1176" s="1"/>
      <c r="Q1176" s="1"/>
      <c r="R1176" s="1"/>
      <c r="S1176" s="1"/>
      <c r="T1176" s="1"/>
      <c r="U1176" s="1"/>
      <c r="V1176" s="1"/>
    </row>
    <row r="1177" spans="2:22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51"/>
      <c r="M1177" s="1"/>
      <c r="N1177" s="1"/>
      <c r="O1177" s="1"/>
      <c r="P1177" s="1"/>
      <c r="Q1177" s="1"/>
      <c r="R1177" s="1"/>
      <c r="S1177" s="1"/>
      <c r="T1177" s="1"/>
      <c r="U1177" s="1"/>
      <c r="V1177" s="1"/>
    </row>
    <row r="1178" spans="2:22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51"/>
      <c r="M1178" s="1"/>
      <c r="N1178" s="1"/>
      <c r="O1178" s="1"/>
      <c r="P1178" s="1"/>
      <c r="Q1178" s="1"/>
      <c r="R1178" s="1"/>
      <c r="S1178" s="1"/>
      <c r="T1178" s="1"/>
      <c r="U1178" s="1"/>
      <c r="V1178" s="1"/>
    </row>
    <row r="1179" spans="2:22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51"/>
      <c r="M1179" s="1"/>
      <c r="N1179" s="1"/>
      <c r="O1179" s="1"/>
      <c r="P1179" s="1"/>
      <c r="Q1179" s="1"/>
      <c r="R1179" s="1"/>
      <c r="S1179" s="1"/>
      <c r="T1179" s="1"/>
      <c r="U1179" s="1"/>
      <c r="V1179" s="1"/>
    </row>
    <row r="1180" spans="2:22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51"/>
      <c r="M1180" s="1"/>
      <c r="N1180" s="1"/>
      <c r="O1180" s="1"/>
      <c r="P1180" s="1"/>
      <c r="Q1180" s="1"/>
      <c r="R1180" s="1"/>
      <c r="S1180" s="1"/>
      <c r="T1180" s="1"/>
      <c r="U1180" s="1"/>
      <c r="V1180" s="1"/>
    </row>
    <row r="1181" spans="2:22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51"/>
      <c r="M1181" s="1"/>
      <c r="N1181" s="1"/>
      <c r="O1181" s="1"/>
      <c r="P1181" s="1"/>
      <c r="Q1181" s="1"/>
      <c r="R1181" s="1"/>
      <c r="S1181" s="1"/>
      <c r="T1181" s="1"/>
      <c r="U1181" s="1"/>
      <c r="V1181" s="1"/>
    </row>
    <row r="1182" spans="2:22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51"/>
      <c r="M1182" s="1"/>
      <c r="N1182" s="1"/>
      <c r="O1182" s="1"/>
      <c r="P1182" s="1"/>
      <c r="Q1182" s="1"/>
      <c r="R1182" s="1"/>
      <c r="S1182" s="1"/>
      <c r="T1182" s="1"/>
      <c r="U1182" s="1"/>
      <c r="V1182" s="1"/>
    </row>
    <row r="1183" spans="2:22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51"/>
      <c r="M1183" s="1"/>
      <c r="N1183" s="1"/>
      <c r="O1183" s="1"/>
      <c r="P1183" s="1"/>
      <c r="Q1183" s="1"/>
      <c r="R1183" s="1"/>
      <c r="S1183" s="1"/>
      <c r="T1183" s="1"/>
      <c r="U1183" s="1"/>
      <c r="V1183" s="1"/>
    </row>
    <row r="1184" spans="2:22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51"/>
      <c r="M1184" s="1"/>
      <c r="N1184" s="1"/>
      <c r="O1184" s="1"/>
      <c r="P1184" s="1"/>
      <c r="Q1184" s="1"/>
      <c r="R1184" s="1"/>
      <c r="S1184" s="1"/>
      <c r="T1184" s="1"/>
      <c r="U1184" s="1"/>
      <c r="V1184" s="1"/>
    </row>
    <row r="1185" spans="2:22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51"/>
      <c r="M1185" s="1"/>
      <c r="N1185" s="1"/>
      <c r="O1185" s="1"/>
      <c r="P1185" s="1"/>
      <c r="Q1185" s="1"/>
      <c r="R1185" s="1"/>
      <c r="S1185" s="1"/>
      <c r="T1185" s="1"/>
      <c r="U1185" s="1"/>
      <c r="V1185" s="1"/>
    </row>
    <row r="1186" spans="2:22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51"/>
      <c r="M1186" s="1"/>
      <c r="N1186" s="1"/>
      <c r="O1186" s="1"/>
      <c r="P1186" s="1"/>
      <c r="Q1186" s="1"/>
      <c r="R1186" s="1"/>
      <c r="S1186" s="1"/>
      <c r="T1186" s="1"/>
      <c r="U1186" s="1"/>
      <c r="V1186" s="1"/>
    </row>
    <row r="1187" spans="2:22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51"/>
      <c r="M1187" s="1"/>
      <c r="N1187" s="1"/>
      <c r="O1187" s="1"/>
      <c r="P1187" s="1"/>
      <c r="Q1187" s="1"/>
      <c r="R1187" s="1"/>
      <c r="S1187" s="1"/>
      <c r="T1187" s="1"/>
      <c r="U1187" s="1"/>
      <c r="V1187" s="1"/>
    </row>
    <row r="1188" spans="2:22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51"/>
      <c r="M1188" s="1"/>
      <c r="N1188" s="1"/>
      <c r="O1188" s="1"/>
      <c r="P1188" s="1"/>
      <c r="Q1188" s="1"/>
      <c r="R1188" s="1"/>
      <c r="S1188" s="1"/>
      <c r="T1188" s="1"/>
      <c r="U1188" s="1"/>
      <c r="V1188" s="1"/>
    </row>
    <row r="1189" spans="2:22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51"/>
      <c r="M1189" s="1"/>
      <c r="N1189" s="1"/>
      <c r="O1189" s="1"/>
      <c r="P1189" s="1"/>
      <c r="Q1189" s="1"/>
      <c r="R1189" s="1"/>
      <c r="S1189" s="1"/>
      <c r="T1189" s="1"/>
      <c r="U1189" s="1"/>
      <c r="V1189" s="1"/>
    </row>
    <row r="1190" spans="2:22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51"/>
      <c r="M1190" s="1"/>
      <c r="N1190" s="1"/>
      <c r="O1190" s="1"/>
      <c r="P1190" s="1"/>
      <c r="Q1190" s="1"/>
      <c r="R1190" s="1"/>
      <c r="S1190" s="1"/>
      <c r="T1190" s="1"/>
      <c r="U1190" s="1"/>
      <c r="V1190" s="1"/>
    </row>
    <row r="1191" spans="2:22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51"/>
      <c r="M1191" s="1"/>
      <c r="N1191" s="1"/>
      <c r="O1191" s="1"/>
      <c r="P1191" s="1"/>
      <c r="Q1191" s="1"/>
      <c r="R1191" s="1"/>
      <c r="S1191" s="1"/>
      <c r="T1191" s="1"/>
      <c r="U1191" s="1"/>
      <c r="V1191" s="1"/>
    </row>
    <row r="1192" spans="2:22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51"/>
      <c r="M1192" s="1"/>
      <c r="N1192" s="1"/>
      <c r="O1192" s="1"/>
      <c r="P1192" s="1"/>
      <c r="Q1192" s="1"/>
      <c r="R1192" s="1"/>
      <c r="S1192" s="1"/>
      <c r="T1192" s="1"/>
      <c r="U1192" s="1"/>
      <c r="V1192" s="1"/>
    </row>
    <row r="1193" spans="2:22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51"/>
      <c r="M1193" s="1"/>
      <c r="N1193" s="1"/>
      <c r="O1193" s="1"/>
      <c r="P1193" s="1"/>
      <c r="Q1193" s="1"/>
      <c r="R1193" s="1"/>
      <c r="S1193" s="1"/>
      <c r="T1193" s="1"/>
      <c r="U1193" s="1"/>
      <c r="V1193" s="1"/>
    </row>
    <row r="1194" spans="2:22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51"/>
      <c r="M1194" s="1"/>
      <c r="N1194" s="1"/>
      <c r="O1194" s="1"/>
      <c r="P1194" s="1"/>
      <c r="Q1194" s="1"/>
      <c r="R1194" s="1"/>
      <c r="S1194" s="1"/>
      <c r="T1194" s="1"/>
      <c r="U1194" s="1"/>
      <c r="V1194" s="1"/>
    </row>
    <row r="1195" spans="2:22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51"/>
      <c r="M1195" s="1"/>
      <c r="N1195" s="1"/>
      <c r="O1195" s="1"/>
      <c r="P1195" s="1"/>
      <c r="Q1195" s="1"/>
      <c r="R1195" s="1"/>
      <c r="S1195" s="1"/>
      <c r="T1195" s="1"/>
      <c r="U1195" s="1"/>
      <c r="V1195" s="1"/>
    </row>
    <row r="1196" spans="2:22" x14ac:dyDescent="0.25">
      <c r="B1196" s="706" t="s">
        <v>0</v>
      </c>
      <c r="C1196" s="706"/>
      <c r="D1196" s="706"/>
      <c r="E1196" s="706"/>
      <c r="F1196" s="706"/>
      <c r="G1196" s="706"/>
      <c r="H1196" s="706"/>
      <c r="I1196" s="706"/>
      <c r="J1196" s="706"/>
      <c r="K1196" s="706"/>
      <c r="L1196" s="706"/>
      <c r="M1196" s="706"/>
      <c r="N1196" s="706"/>
      <c r="O1196" s="706"/>
      <c r="P1196" s="706"/>
      <c r="Q1196" s="706"/>
      <c r="R1196" s="706"/>
      <c r="S1196" s="706"/>
      <c r="T1196" s="706"/>
      <c r="U1196" s="706"/>
      <c r="V1196" s="706"/>
    </row>
    <row r="1197" spans="2:22" x14ac:dyDescent="0.25">
      <c r="B1197" s="713" t="s">
        <v>1</v>
      </c>
      <c r="C1197" s="713"/>
      <c r="D1197" s="713"/>
      <c r="E1197" s="713"/>
      <c r="F1197" s="713"/>
      <c r="G1197" s="713"/>
      <c r="H1197" s="713"/>
      <c r="I1197" s="713"/>
      <c r="J1197" s="713"/>
      <c r="K1197" s="713"/>
      <c r="L1197" s="713"/>
      <c r="M1197" s="713"/>
      <c r="N1197" s="713"/>
      <c r="O1197" s="713"/>
      <c r="P1197" s="713"/>
      <c r="Q1197" s="713"/>
      <c r="R1197" s="713"/>
      <c r="S1197" s="713"/>
      <c r="T1197" s="713"/>
      <c r="U1197" s="713"/>
      <c r="V1197" s="713"/>
    </row>
    <row r="1198" spans="2:22" x14ac:dyDescent="0.25">
      <c r="B1198" s="713" t="s">
        <v>2</v>
      </c>
      <c r="C1198" s="713"/>
      <c r="D1198" s="713"/>
      <c r="E1198" s="713"/>
      <c r="F1198" s="713"/>
      <c r="G1198" s="713"/>
      <c r="H1198" s="713"/>
      <c r="I1198" s="713"/>
      <c r="J1198" s="713"/>
      <c r="K1198" s="713"/>
      <c r="L1198" s="713"/>
      <c r="M1198" s="713"/>
      <c r="N1198" s="713"/>
      <c r="O1198" s="713"/>
      <c r="P1198" s="713"/>
      <c r="Q1198" s="713"/>
      <c r="R1198" s="713"/>
      <c r="S1198" s="713"/>
      <c r="T1198" s="713"/>
      <c r="U1198" s="713"/>
      <c r="V1198" s="713"/>
    </row>
    <row r="1199" spans="2:22" x14ac:dyDescent="0.25">
      <c r="B1199" s="713" t="s">
        <v>3</v>
      </c>
      <c r="C1199" s="713"/>
      <c r="D1199" s="713"/>
      <c r="E1199" s="713"/>
      <c r="F1199" s="713"/>
      <c r="G1199" s="713"/>
      <c r="H1199" s="713"/>
      <c r="I1199" s="713"/>
      <c r="J1199" s="713"/>
      <c r="K1199" s="713"/>
      <c r="L1199" s="713"/>
      <c r="M1199" s="713"/>
      <c r="N1199" s="713"/>
      <c r="O1199" s="713"/>
      <c r="P1199" s="713"/>
      <c r="Q1199" s="713"/>
      <c r="R1199" s="713"/>
      <c r="S1199" s="713"/>
      <c r="T1199" s="713"/>
      <c r="U1199" s="713"/>
      <c r="V1199" s="713"/>
    </row>
    <row r="1200" spans="2:22" x14ac:dyDescent="0.25">
      <c r="B1200" s="713" t="s">
        <v>494</v>
      </c>
      <c r="C1200" s="713"/>
      <c r="D1200" s="713"/>
      <c r="E1200" s="713"/>
      <c r="F1200" s="713"/>
      <c r="G1200" s="713"/>
      <c r="H1200" s="713"/>
      <c r="I1200" s="713"/>
      <c r="J1200" s="713"/>
      <c r="K1200" s="713"/>
      <c r="L1200" s="713"/>
      <c r="M1200" s="713"/>
      <c r="N1200" s="713"/>
      <c r="O1200" s="713"/>
      <c r="P1200" s="713"/>
      <c r="Q1200" s="713"/>
      <c r="R1200" s="713"/>
      <c r="S1200" s="713"/>
      <c r="T1200" s="713"/>
      <c r="U1200" s="713"/>
      <c r="V1200" s="713"/>
    </row>
    <row r="1201" spans="2:22" x14ac:dyDescent="0.25">
      <c r="B1201" s="726" t="s">
        <v>4</v>
      </c>
      <c r="C1201" s="726"/>
      <c r="D1201" s="726"/>
      <c r="E1201" s="726"/>
      <c r="F1201" s="726"/>
      <c r="G1201" s="726"/>
      <c r="H1201" s="726"/>
      <c r="I1201" s="726"/>
      <c r="J1201" s="726"/>
      <c r="K1201" s="726"/>
      <c r="L1201" s="726"/>
      <c r="M1201" s="726"/>
      <c r="N1201" s="726"/>
      <c r="O1201" s="726"/>
      <c r="P1201" s="726"/>
      <c r="Q1201" s="726"/>
      <c r="R1201" s="726"/>
      <c r="S1201" s="726"/>
      <c r="T1201" s="726"/>
      <c r="U1201" s="726"/>
      <c r="V1201" s="726"/>
    </row>
    <row r="1202" spans="2:22" x14ac:dyDescent="0.25">
      <c r="B1202" s="697" t="s">
        <v>105</v>
      </c>
      <c r="C1202" s="697"/>
      <c r="D1202" s="697"/>
      <c r="E1202" s="697"/>
      <c r="F1202" s="697"/>
      <c r="G1202" s="697"/>
      <c r="H1202" s="697"/>
      <c r="I1202" s="697"/>
      <c r="J1202" s="697"/>
      <c r="K1202" s="697"/>
      <c r="L1202" s="697"/>
      <c r="M1202" s="697"/>
      <c r="N1202" s="697"/>
      <c r="O1202" s="697"/>
      <c r="P1202" s="697"/>
      <c r="Q1202" s="697"/>
      <c r="R1202" s="697"/>
      <c r="S1202" s="697"/>
      <c r="T1202" s="697"/>
      <c r="U1202" s="697"/>
      <c r="V1202" s="697"/>
    </row>
    <row r="1203" spans="2:22" ht="18.75" thickBot="1" x14ac:dyDescent="0.3">
      <c r="B1203" s="2"/>
      <c r="C1203" s="2"/>
      <c r="D1203" s="3"/>
      <c r="E1203" s="3"/>
      <c r="F1203" s="3"/>
      <c r="G1203" s="3"/>
      <c r="H1203" s="3"/>
      <c r="I1203" s="3"/>
      <c r="J1203" s="3"/>
      <c r="K1203" s="3"/>
      <c r="L1203" s="4"/>
      <c r="M1203" s="3"/>
      <c r="N1203" s="3"/>
      <c r="O1203" s="3"/>
      <c r="P1203" s="3"/>
      <c r="Q1203" s="3"/>
      <c r="R1203" s="3"/>
      <c r="S1203" s="3"/>
      <c r="T1203" s="2"/>
      <c r="U1203" s="2"/>
      <c r="V1203" s="2"/>
    </row>
    <row r="1204" spans="2:22" ht="15.75" thickTop="1" x14ac:dyDescent="0.25">
      <c r="B1204" s="698" t="s">
        <v>6</v>
      </c>
      <c r="C1204" s="700" t="s">
        <v>7</v>
      </c>
      <c r="D1204" s="702" t="s">
        <v>8</v>
      </c>
      <c r="E1204" s="702" t="s">
        <v>177</v>
      </c>
      <c r="F1204" s="702" t="s">
        <v>178</v>
      </c>
      <c r="G1204" s="702" t="s">
        <v>9</v>
      </c>
      <c r="H1204" s="702" t="s">
        <v>10</v>
      </c>
      <c r="I1204" s="312"/>
      <c r="J1204" s="702" t="s">
        <v>179</v>
      </c>
      <c r="K1204" s="702" t="s">
        <v>11</v>
      </c>
      <c r="L1204" s="700" t="s">
        <v>12</v>
      </c>
      <c r="M1204" s="704" t="s">
        <v>13</v>
      </c>
      <c r="N1204" s="704" t="s">
        <v>14</v>
      </c>
      <c r="O1204" s="704" t="s">
        <v>15</v>
      </c>
      <c r="P1204" s="715" t="s">
        <v>16</v>
      </c>
      <c r="Q1204" s="716"/>
      <c r="R1204" s="716"/>
      <c r="S1204" s="717"/>
      <c r="T1204" s="721" t="s">
        <v>17</v>
      </c>
      <c r="U1204" s="722"/>
      <c r="V1204" s="708" t="s">
        <v>18</v>
      </c>
    </row>
    <row r="1205" spans="2:22" x14ac:dyDescent="0.25">
      <c r="B1205" s="699"/>
      <c r="C1205" s="701"/>
      <c r="D1205" s="703"/>
      <c r="E1205" s="703"/>
      <c r="F1205" s="703"/>
      <c r="G1205" s="703"/>
      <c r="H1205" s="703"/>
      <c r="I1205" s="313"/>
      <c r="J1205" s="703"/>
      <c r="K1205" s="703"/>
      <c r="L1205" s="701"/>
      <c r="M1205" s="705"/>
      <c r="N1205" s="705"/>
      <c r="O1205" s="705"/>
      <c r="P1205" s="718"/>
      <c r="Q1205" s="719"/>
      <c r="R1205" s="719"/>
      <c r="S1205" s="720"/>
      <c r="T1205" s="723"/>
      <c r="U1205" s="724"/>
      <c r="V1205" s="709"/>
    </row>
    <row r="1206" spans="2:22" ht="48" x14ac:dyDescent="0.25">
      <c r="B1206" s="699"/>
      <c r="C1206" s="701"/>
      <c r="D1206" s="703"/>
      <c r="E1206" s="703"/>
      <c r="F1206" s="703"/>
      <c r="G1206" s="703"/>
      <c r="H1206" s="703"/>
      <c r="I1206" s="313" t="s">
        <v>180</v>
      </c>
      <c r="J1206" s="703"/>
      <c r="K1206" s="703"/>
      <c r="L1206" s="701"/>
      <c r="M1206" s="705"/>
      <c r="N1206" s="705"/>
      <c r="O1206" s="705"/>
      <c r="P1206" s="711" t="s">
        <v>19</v>
      </c>
      <c r="Q1206" s="711" t="s">
        <v>20</v>
      </c>
      <c r="R1206" s="711" t="s">
        <v>21</v>
      </c>
      <c r="S1206" s="711" t="s">
        <v>22</v>
      </c>
      <c r="T1206" s="695" t="s">
        <v>23</v>
      </c>
      <c r="U1206" s="695" t="s">
        <v>24</v>
      </c>
      <c r="V1206" s="709"/>
    </row>
    <row r="1207" spans="2:22" ht="15.75" thickBot="1" x14ac:dyDescent="0.3">
      <c r="B1207" s="727"/>
      <c r="C1207" s="725"/>
      <c r="D1207" s="707"/>
      <c r="E1207" s="707"/>
      <c r="F1207" s="707"/>
      <c r="G1207" s="707"/>
      <c r="H1207" s="707"/>
      <c r="I1207" s="314"/>
      <c r="J1207" s="707"/>
      <c r="K1207" s="707"/>
      <c r="L1207" s="725"/>
      <c r="M1207" s="696"/>
      <c r="N1207" s="696"/>
      <c r="O1207" s="696"/>
      <c r="P1207" s="712"/>
      <c r="Q1207" s="712"/>
      <c r="R1207" s="712"/>
      <c r="S1207" s="712"/>
      <c r="T1207" s="696"/>
      <c r="U1207" s="696"/>
      <c r="V1207" s="710"/>
    </row>
    <row r="1208" spans="2:22" ht="132" customHeight="1" x14ac:dyDescent="0.25">
      <c r="B1208" s="218">
        <v>1</v>
      </c>
      <c r="C1208" s="205">
        <v>35701</v>
      </c>
      <c r="D1208" s="636" t="s">
        <v>438</v>
      </c>
      <c r="E1208" s="318" t="s">
        <v>489</v>
      </c>
      <c r="F1208" s="319" t="s">
        <v>182</v>
      </c>
      <c r="G1208" s="5">
        <v>9</v>
      </c>
      <c r="H1208" s="5" t="s">
        <v>181</v>
      </c>
      <c r="I1208" s="5">
        <v>287</v>
      </c>
      <c r="J1208" s="790" t="s">
        <v>530</v>
      </c>
      <c r="K1208" s="538">
        <v>23</v>
      </c>
      <c r="L1208" s="539" t="s">
        <v>106</v>
      </c>
      <c r="M1208" s="614">
        <v>3478.26</v>
      </c>
      <c r="N1208" s="615">
        <v>30000</v>
      </c>
      <c r="O1208" s="751" t="s">
        <v>183</v>
      </c>
      <c r="P1208" s="221">
        <v>0.1</v>
      </c>
      <c r="Q1208" s="221">
        <v>0.4</v>
      </c>
      <c r="R1208" s="221">
        <v>0.4</v>
      </c>
      <c r="S1208" s="221">
        <v>0.1</v>
      </c>
      <c r="T1208" s="54" t="s">
        <v>514</v>
      </c>
      <c r="U1208" s="43"/>
      <c r="V1208" s="800" t="s">
        <v>531</v>
      </c>
    </row>
    <row r="1209" spans="2:22" ht="60.75" thickBot="1" x14ac:dyDescent="0.3">
      <c r="B1209" s="637">
        <v>2</v>
      </c>
      <c r="C1209" s="35">
        <v>35701</v>
      </c>
      <c r="D1209" s="638" t="s">
        <v>439</v>
      </c>
      <c r="E1209" s="318" t="s">
        <v>489</v>
      </c>
      <c r="F1209" s="319" t="s">
        <v>182</v>
      </c>
      <c r="G1209" s="5">
        <v>9</v>
      </c>
      <c r="H1209" s="174" t="s">
        <v>181</v>
      </c>
      <c r="I1209" s="5">
        <v>287</v>
      </c>
      <c r="J1209" s="793"/>
      <c r="K1209" s="639">
        <v>87</v>
      </c>
      <c r="L1209" s="616" t="s">
        <v>106</v>
      </c>
      <c r="M1209" s="617">
        <v>2784.81</v>
      </c>
      <c r="N1209" s="618">
        <v>214000</v>
      </c>
      <c r="O1209" s="750"/>
      <c r="P1209" s="203">
        <v>0.1</v>
      </c>
      <c r="Q1209" s="203">
        <v>0.4</v>
      </c>
      <c r="R1209" s="203">
        <v>0.4</v>
      </c>
      <c r="S1209" s="203">
        <v>0.1</v>
      </c>
      <c r="T1209" s="26" t="s">
        <v>514</v>
      </c>
      <c r="U1209" s="46"/>
      <c r="V1209" s="801"/>
    </row>
    <row r="1210" spans="2:22" ht="15.75" thickTop="1" x14ac:dyDescent="0.25">
      <c r="B1210" s="94"/>
      <c r="C1210" s="37"/>
      <c r="D1210" s="95"/>
      <c r="E1210" s="95"/>
      <c r="F1210" s="95"/>
      <c r="G1210" s="12"/>
      <c r="H1210" s="12"/>
      <c r="I1210" s="12"/>
      <c r="J1210" s="12"/>
      <c r="K1210" s="96"/>
      <c r="L1210" s="12"/>
      <c r="M1210" s="97"/>
      <c r="N1210" s="98"/>
      <c r="O1210" s="27"/>
      <c r="P1210" s="99"/>
      <c r="Q1210" s="99"/>
      <c r="R1210" s="99"/>
      <c r="S1210" s="99"/>
      <c r="T1210" s="34"/>
      <c r="U1210" s="47"/>
      <c r="V1210" s="14"/>
    </row>
    <row r="1211" spans="2:22" x14ac:dyDescent="0.25">
      <c r="B1211" s="94"/>
      <c r="C1211" s="37"/>
      <c r="D1211" s="95"/>
      <c r="E1211" s="95"/>
      <c r="F1211" s="95"/>
      <c r="G1211" s="12"/>
      <c r="H1211" s="12"/>
      <c r="I1211" s="12"/>
      <c r="J1211" s="12"/>
      <c r="K1211" s="96"/>
      <c r="L1211" s="12"/>
      <c r="M1211" s="97"/>
      <c r="N1211" s="98"/>
      <c r="O1211" s="27"/>
      <c r="P1211" s="99"/>
      <c r="Q1211" s="99"/>
      <c r="R1211" s="99"/>
      <c r="S1211" s="99"/>
      <c r="T1211" s="34"/>
      <c r="U1211" s="47"/>
      <c r="V1211" s="14"/>
    </row>
    <row r="1212" spans="2:22" x14ac:dyDescent="0.25">
      <c r="B1212" s="94"/>
      <c r="C1212" s="37"/>
      <c r="D1212" s="95"/>
      <c r="E1212" s="95"/>
      <c r="F1212" s="95"/>
      <c r="G1212" s="12"/>
      <c r="H1212" s="12"/>
      <c r="I1212" s="12"/>
      <c r="J1212" s="12"/>
      <c r="K1212" s="96"/>
      <c r="L1212" s="12"/>
      <c r="M1212" s="97"/>
      <c r="N1212" s="98"/>
      <c r="O1212" s="27"/>
      <c r="P1212" s="99"/>
      <c r="Q1212" s="99"/>
      <c r="R1212" s="99"/>
      <c r="S1212" s="99"/>
      <c r="T1212" s="34"/>
      <c r="U1212" s="47"/>
      <c r="V1212" s="14"/>
    </row>
    <row r="1213" spans="2:22" x14ac:dyDescent="0.25">
      <c r="B1213" s="94"/>
      <c r="C1213" s="37"/>
      <c r="D1213" s="95"/>
      <c r="E1213" s="95"/>
      <c r="F1213" s="95"/>
      <c r="G1213" s="12"/>
      <c r="H1213" s="12"/>
      <c r="I1213" s="12"/>
      <c r="J1213" s="12"/>
      <c r="K1213" s="96"/>
      <c r="L1213" s="12"/>
      <c r="M1213" s="97"/>
      <c r="N1213" s="98"/>
      <c r="O1213" s="27"/>
      <c r="P1213" s="99"/>
      <c r="Q1213" s="99"/>
      <c r="R1213" s="99"/>
      <c r="S1213" s="99"/>
      <c r="T1213" s="34"/>
      <c r="U1213" s="47"/>
      <c r="V1213" s="14"/>
    </row>
    <row r="1214" spans="2:22" x14ac:dyDescent="0.25">
      <c r="B1214" s="94"/>
      <c r="C1214" s="37"/>
      <c r="D1214" s="95"/>
      <c r="E1214" s="95"/>
      <c r="F1214" s="95"/>
      <c r="G1214" s="12"/>
      <c r="H1214" s="12"/>
      <c r="I1214" s="12"/>
      <c r="J1214" s="12"/>
      <c r="K1214" s="96"/>
      <c r="L1214" s="12"/>
      <c r="M1214" s="97"/>
      <c r="N1214" s="98"/>
      <c r="O1214" s="27"/>
      <c r="P1214" s="99"/>
      <c r="Q1214" s="99"/>
      <c r="R1214" s="99"/>
      <c r="S1214" s="99"/>
      <c r="T1214" s="34"/>
      <c r="U1214" s="47"/>
      <c r="V1214" s="14"/>
    </row>
    <row r="1215" spans="2:22" x14ac:dyDescent="0.25">
      <c r="B1215" s="94"/>
      <c r="C1215" s="37"/>
      <c r="D1215" s="95"/>
      <c r="E1215" s="95"/>
      <c r="F1215" s="95"/>
      <c r="G1215" s="12"/>
      <c r="H1215" s="12"/>
      <c r="I1215" s="12"/>
      <c r="J1215" s="12"/>
      <c r="K1215" s="96"/>
      <c r="L1215" s="12"/>
      <c r="M1215" s="97"/>
      <c r="N1215" s="98"/>
      <c r="O1215" s="27"/>
      <c r="P1215" s="99"/>
      <c r="Q1215" s="99"/>
      <c r="R1215" s="99"/>
      <c r="S1215" s="99"/>
      <c r="T1215" s="34"/>
      <c r="U1215" s="47"/>
      <c r="V1215" s="14"/>
    </row>
    <row r="1216" spans="2:22" x14ac:dyDescent="0.25">
      <c r="B1216" s="94"/>
      <c r="C1216" s="37"/>
      <c r="D1216" s="95"/>
      <c r="E1216" s="95"/>
      <c r="F1216" s="95"/>
      <c r="G1216" s="12"/>
      <c r="H1216" s="12"/>
      <c r="I1216" s="12"/>
      <c r="J1216" s="12"/>
      <c r="K1216" s="96"/>
      <c r="L1216" s="12"/>
      <c r="M1216" s="97"/>
      <c r="N1216" s="98">
        <f>SUM(N1208:N1215)</f>
        <v>244000</v>
      </c>
      <c r="O1216" s="27"/>
      <c r="P1216" s="99"/>
      <c r="Q1216" s="99"/>
      <c r="R1216" s="99"/>
      <c r="S1216" s="99"/>
      <c r="T1216" s="34"/>
      <c r="U1216" s="47"/>
      <c r="V1216" s="14"/>
    </row>
    <row r="1217" spans="2:22" x14ac:dyDescent="0.25">
      <c r="B1217" s="94"/>
      <c r="C1217" s="37"/>
      <c r="D1217" s="95"/>
      <c r="E1217" s="95"/>
      <c r="F1217" s="95"/>
      <c r="G1217" s="12"/>
      <c r="H1217" s="12"/>
      <c r="I1217" s="12"/>
      <c r="J1217" s="12"/>
      <c r="K1217" s="96"/>
      <c r="L1217" s="12"/>
      <c r="M1217" s="97"/>
      <c r="N1217" s="98"/>
      <c r="O1217" s="27"/>
      <c r="P1217" s="99"/>
      <c r="Q1217" s="99"/>
      <c r="R1217" s="99"/>
      <c r="S1217" s="99"/>
      <c r="T1217" s="34"/>
      <c r="U1217" s="47"/>
      <c r="V1217" s="14"/>
    </row>
    <row r="1218" spans="2:22" x14ac:dyDescent="0.25">
      <c r="B1218" s="94"/>
      <c r="C1218" s="37"/>
      <c r="D1218" s="95"/>
      <c r="E1218" s="95"/>
      <c r="F1218" s="95"/>
      <c r="G1218" s="12"/>
      <c r="H1218" s="12"/>
      <c r="I1218" s="12"/>
      <c r="J1218" s="12"/>
      <c r="K1218" s="96"/>
      <c r="L1218" s="12"/>
      <c r="M1218" s="97"/>
      <c r="N1218" s="98"/>
      <c r="O1218" s="27"/>
      <c r="P1218" s="99"/>
      <c r="Q1218" s="99"/>
      <c r="R1218" s="99"/>
      <c r="S1218" s="99"/>
      <c r="T1218" s="34"/>
      <c r="U1218" s="47"/>
      <c r="V1218" s="14"/>
    </row>
    <row r="1219" spans="2:22" x14ac:dyDescent="0.25">
      <c r="B1219" s="94"/>
      <c r="C1219" s="37"/>
      <c r="D1219" s="95"/>
      <c r="E1219" s="95"/>
      <c r="F1219" s="95"/>
      <c r="G1219" s="12"/>
      <c r="H1219" s="12"/>
      <c r="I1219" s="12"/>
      <c r="J1219" s="12"/>
      <c r="K1219" s="96"/>
      <c r="L1219" s="12"/>
      <c r="M1219" s="97"/>
      <c r="N1219" s="98"/>
      <c r="O1219" s="27"/>
      <c r="P1219" s="99"/>
      <c r="Q1219" s="99"/>
      <c r="R1219" s="99"/>
      <c r="S1219" s="99"/>
      <c r="T1219" s="34"/>
      <c r="U1219" s="47"/>
      <c r="V1219" s="14"/>
    </row>
    <row r="1220" spans="2:22" x14ac:dyDescent="0.25">
      <c r="B1220" s="94"/>
      <c r="C1220" s="37"/>
      <c r="D1220" s="95"/>
      <c r="E1220" s="95"/>
      <c r="F1220" s="95"/>
      <c r="G1220" s="12"/>
      <c r="H1220" s="12"/>
      <c r="I1220" s="12"/>
      <c r="J1220" s="12"/>
      <c r="K1220" s="96"/>
      <c r="L1220" s="12"/>
      <c r="M1220" s="97"/>
      <c r="N1220" s="98"/>
      <c r="O1220" s="27"/>
      <c r="P1220" s="99"/>
      <c r="Q1220" s="99"/>
      <c r="R1220" s="99"/>
      <c r="S1220" s="99"/>
      <c r="T1220" s="34"/>
      <c r="U1220" s="47"/>
      <c r="V1220" s="14"/>
    </row>
    <row r="1221" spans="2:22" x14ac:dyDescent="0.25">
      <c r="B1221" s="94"/>
      <c r="C1221" s="37"/>
      <c r="D1221" s="95"/>
      <c r="E1221" s="95"/>
      <c r="F1221" s="95"/>
      <c r="G1221" s="12"/>
      <c r="H1221" s="12"/>
      <c r="I1221" s="12"/>
      <c r="J1221" s="12"/>
      <c r="K1221" s="96"/>
      <c r="L1221" s="12"/>
      <c r="M1221" s="97"/>
      <c r="N1221" s="98"/>
      <c r="O1221" s="27"/>
      <c r="P1221" s="99"/>
      <c r="Q1221" s="99"/>
      <c r="R1221" s="99"/>
      <c r="S1221" s="99"/>
      <c r="T1221" s="34"/>
      <c r="U1221" s="47"/>
      <c r="V1221" s="14"/>
    </row>
    <row r="1222" spans="2:22" x14ac:dyDescent="0.25">
      <c r="B1222" s="94"/>
      <c r="C1222" s="37"/>
      <c r="D1222" s="95"/>
      <c r="E1222" s="95"/>
      <c r="F1222" s="95"/>
      <c r="G1222" s="12"/>
      <c r="H1222" s="12"/>
      <c r="I1222" s="12"/>
      <c r="J1222" s="12"/>
      <c r="K1222" s="96"/>
      <c r="L1222" s="12"/>
      <c r="M1222" s="97"/>
      <c r="N1222" s="98"/>
      <c r="O1222" s="27"/>
      <c r="P1222" s="99"/>
      <c r="Q1222" s="99"/>
      <c r="R1222" s="99"/>
      <c r="S1222" s="99"/>
      <c r="T1222" s="34"/>
      <c r="U1222" s="47"/>
      <c r="V1222" s="14"/>
    </row>
    <row r="1223" spans="2:22" x14ac:dyDescent="0.25">
      <c r="B1223" s="94"/>
      <c r="C1223" s="37"/>
      <c r="D1223" s="95"/>
      <c r="E1223" s="95"/>
      <c r="F1223" s="95"/>
      <c r="G1223" s="12"/>
      <c r="H1223" s="12"/>
      <c r="I1223" s="12"/>
      <c r="J1223" s="12"/>
      <c r="K1223" s="96"/>
      <c r="L1223" s="12"/>
      <c r="M1223" s="97"/>
      <c r="N1223" s="98"/>
      <c r="O1223" s="27"/>
      <c r="P1223" s="99"/>
      <c r="Q1223" s="99"/>
      <c r="R1223" s="99"/>
      <c r="S1223" s="99"/>
      <c r="T1223" s="34"/>
      <c r="U1223" s="47"/>
      <c r="V1223" s="14"/>
    </row>
    <row r="1224" spans="2:22" x14ac:dyDescent="0.25">
      <c r="B1224" s="94"/>
      <c r="C1224" s="37"/>
      <c r="D1224" s="95"/>
      <c r="E1224" s="95"/>
      <c r="F1224" s="95"/>
      <c r="G1224" s="12"/>
      <c r="H1224" s="12"/>
      <c r="I1224" s="12"/>
      <c r="J1224" s="12"/>
      <c r="K1224" s="96"/>
      <c r="L1224" s="12"/>
      <c r="M1224" s="97"/>
      <c r="N1224" s="98"/>
      <c r="O1224" s="27"/>
      <c r="P1224" s="99"/>
      <c r="Q1224" s="99"/>
      <c r="R1224" s="99"/>
      <c r="S1224" s="99"/>
      <c r="T1224" s="34"/>
      <c r="U1224" s="47"/>
      <c r="V1224" s="14"/>
    </row>
    <row r="1225" spans="2:22" x14ac:dyDescent="0.25">
      <c r="B1225" s="94"/>
      <c r="C1225" s="37"/>
      <c r="D1225" s="95"/>
      <c r="E1225" s="95"/>
      <c r="F1225" s="95"/>
      <c r="G1225" s="12"/>
      <c r="H1225" s="12"/>
      <c r="I1225" s="12"/>
      <c r="J1225" s="12"/>
      <c r="K1225" s="96"/>
      <c r="L1225" s="12"/>
      <c r="M1225" s="97"/>
      <c r="N1225" s="98"/>
      <c r="O1225" s="27"/>
      <c r="P1225" s="99"/>
      <c r="Q1225" s="99"/>
      <c r="R1225" s="99"/>
      <c r="S1225" s="99"/>
      <c r="T1225" s="34"/>
      <c r="U1225" s="47"/>
      <c r="V1225" s="14"/>
    </row>
    <row r="1226" spans="2:22" x14ac:dyDescent="0.25">
      <c r="B1226" s="94"/>
      <c r="C1226" s="37"/>
      <c r="D1226" s="95"/>
      <c r="E1226" s="95"/>
      <c r="F1226" s="95"/>
      <c r="G1226" s="12"/>
      <c r="H1226" s="12"/>
      <c r="I1226" s="12"/>
      <c r="J1226" s="12"/>
      <c r="K1226" s="96"/>
      <c r="L1226" s="12"/>
      <c r="M1226" s="97"/>
      <c r="N1226" s="98"/>
      <c r="O1226" s="27"/>
      <c r="P1226" s="99"/>
      <c r="Q1226" s="99"/>
      <c r="R1226" s="99"/>
      <c r="S1226" s="99"/>
      <c r="T1226" s="34"/>
      <c r="U1226" s="47"/>
      <c r="V1226" s="14"/>
    </row>
    <row r="1227" spans="2:22" x14ac:dyDescent="0.25">
      <c r="B1227" s="94"/>
      <c r="C1227" s="37"/>
      <c r="D1227" s="95"/>
      <c r="E1227" s="95"/>
      <c r="F1227" s="95"/>
      <c r="G1227" s="12"/>
      <c r="H1227" s="12"/>
      <c r="I1227" s="12"/>
      <c r="J1227" s="12"/>
      <c r="K1227" s="96"/>
      <c r="L1227" s="12"/>
      <c r="M1227" s="97"/>
      <c r="N1227" s="98"/>
      <c r="O1227" s="27"/>
      <c r="P1227" s="99"/>
      <c r="Q1227" s="99"/>
      <c r="R1227" s="99"/>
      <c r="S1227" s="99"/>
      <c r="T1227" s="34"/>
      <c r="U1227" s="47"/>
      <c r="V1227" s="14"/>
    </row>
    <row r="1228" spans="2:22" x14ac:dyDescent="0.25">
      <c r="B1228" s="94"/>
      <c r="C1228" s="37"/>
      <c r="D1228" s="95"/>
      <c r="E1228" s="95"/>
      <c r="F1228" s="95"/>
      <c r="G1228" s="12"/>
      <c r="H1228" s="12"/>
      <c r="I1228" s="12"/>
      <c r="J1228" s="12"/>
      <c r="K1228" s="96"/>
      <c r="L1228" s="12"/>
      <c r="M1228" s="97"/>
      <c r="N1228" s="98"/>
      <c r="O1228" s="27"/>
      <c r="P1228" s="99"/>
      <c r="Q1228" s="99"/>
      <c r="R1228" s="99"/>
      <c r="S1228" s="99"/>
      <c r="T1228" s="34"/>
      <c r="U1228" s="47"/>
      <c r="V1228" s="14"/>
    </row>
    <row r="1229" spans="2:22" x14ac:dyDescent="0.25">
      <c r="B1229" s="94"/>
      <c r="C1229" s="37"/>
      <c r="D1229" s="95"/>
      <c r="E1229" s="95"/>
      <c r="F1229" s="95"/>
      <c r="G1229" s="12"/>
      <c r="H1229" s="12"/>
      <c r="I1229" s="12"/>
      <c r="J1229" s="12"/>
      <c r="K1229" s="96"/>
      <c r="L1229" s="12"/>
      <c r="M1229" s="97"/>
      <c r="N1229" s="98"/>
      <c r="O1229" s="27"/>
      <c r="P1229" s="99"/>
      <c r="Q1229" s="99"/>
      <c r="R1229" s="99"/>
      <c r="S1229" s="99"/>
      <c r="T1229" s="34"/>
      <c r="U1229" s="47"/>
      <c r="V1229" s="14"/>
    </row>
    <row r="1230" spans="2:22" x14ac:dyDescent="0.25">
      <c r="B1230" s="94"/>
      <c r="C1230" s="37"/>
      <c r="D1230" s="95"/>
      <c r="E1230" s="95"/>
      <c r="F1230" s="95"/>
      <c r="G1230" s="12"/>
      <c r="H1230" s="12"/>
      <c r="I1230" s="12"/>
      <c r="J1230" s="12"/>
      <c r="K1230" s="96"/>
      <c r="L1230" s="12"/>
      <c r="M1230" s="97"/>
      <c r="N1230" s="98"/>
      <c r="O1230" s="27"/>
      <c r="P1230" s="99"/>
      <c r="Q1230" s="99"/>
      <c r="R1230" s="99"/>
      <c r="S1230" s="99"/>
      <c r="T1230" s="34"/>
      <c r="U1230" s="47"/>
      <c r="V1230" s="14"/>
    </row>
    <row r="1231" spans="2:22" x14ac:dyDescent="0.25">
      <c r="B1231" s="94"/>
      <c r="C1231" s="37"/>
      <c r="D1231" s="95"/>
      <c r="E1231" s="95"/>
      <c r="F1231" s="95"/>
      <c r="G1231" s="12"/>
      <c r="H1231" s="12"/>
      <c r="I1231" s="12"/>
      <c r="J1231" s="12"/>
      <c r="K1231" s="96"/>
      <c r="L1231" s="12"/>
      <c r="M1231" s="97"/>
      <c r="N1231" s="98"/>
      <c r="O1231" s="27"/>
      <c r="P1231" s="99"/>
      <c r="Q1231" s="99"/>
      <c r="R1231" s="99"/>
      <c r="S1231" s="99"/>
      <c r="T1231" s="34"/>
      <c r="U1231" s="47"/>
      <c r="V1231" s="14"/>
    </row>
    <row r="1232" spans="2:22" x14ac:dyDescent="0.25">
      <c r="B1232" s="94"/>
      <c r="C1232" s="37"/>
      <c r="D1232" s="95"/>
      <c r="E1232" s="95"/>
      <c r="F1232" s="95"/>
      <c r="G1232" s="12"/>
      <c r="H1232" s="12"/>
      <c r="I1232" s="12"/>
      <c r="J1232" s="12"/>
      <c r="K1232" s="96"/>
      <c r="L1232" s="12"/>
      <c r="M1232" s="97"/>
      <c r="N1232" s="98"/>
      <c r="O1232" s="27"/>
      <c r="P1232" s="99"/>
      <c r="Q1232" s="99"/>
      <c r="R1232" s="99"/>
      <c r="S1232" s="99"/>
      <c r="T1232" s="34"/>
      <c r="U1232" s="47"/>
      <c r="V1232" s="14"/>
    </row>
    <row r="1233" spans="2:22" x14ac:dyDescent="0.25">
      <c r="B1233" s="94"/>
      <c r="C1233" s="37"/>
      <c r="D1233" s="95"/>
      <c r="E1233" s="95"/>
      <c r="F1233" s="95"/>
      <c r="G1233" s="12"/>
      <c r="H1233" s="12"/>
      <c r="I1233" s="12"/>
      <c r="J1233" s="12"/>
      <c r="K1233" s="96"/>
      <c r="L1233" s="12"/>
      <c r="M1233" s="97"/>
      <c r="N1233" s="98"/>
      <c r="O1233" s="27"/>
      <c r="P1233" s="99"/>
      <c r="Q1233" s="99"/>
      <c r="R1233" s="99"/>
      <c r="S1233" s="99"/>
      <c r="T1233" s="34"/>
      <c r="U1233" s="47"/>
      <c r="V1233" s="14"/>
    </row>
    <row r="1234" spans="2:22" x14ac:dyDescent="0.25">
      <c r="B1234" s="94"/>
      <c r="C1234" s="37"/>
      <c r="D1234" s="95"/>
      <c r="E1234" s="95"/>
      <c r="F1234" s="95"/>
      <c r="G1234" s="12"/>
      <c r="H1234" s="12"/>
      <c r="I1234" s="12"/>
      <c r="J1234" s="12"/>
      <c r="K1234" s="96"/>
      <c r="L1234" s="12"/>
      <c r="M1234" s="97"/>
      <c r="N1234" s="98"/>
      <c r="O1234" s="27"/>
      <c r="P1234" s="99"/>
      <c r="Q1234" s="99"/>
      <c r="R1234" s="99"/>
      <c r="S1234" s="99"/>
      <c r="T1234" s="34"/>
      <c r="U1234" s="47"/>
      <c r="V1234" s="14"/>
    </row>
    <row r="1235" spans="2:22" x14ac:dyDescent="0.25">
      <c r="B1235" s="94"/>
      <c r="C1235" s="37"/>
      <c r="D1235" s="95"/>
      <c r="E1235" s="95"/>
      <c r="F1235" s="95"/>
      <c r="G1235" s="12"/>
      <c r="H1235" s="12"/>
      <c r="I1235" s="12"/>
      <c r="J1235" s="12"/>
      <c r="K1235" s="96"/>
      <c r="L1235" s="12"/>
      <c r="M1235" s="97"/>
      <c r="N1235" s="98"/>
      <c r="O1235" s="27"/>
      <c r="P1235" s="99"/>
      <c r="Q1235" s="99"/>
      <c r="R1235" s="99"/>
      <c r="S1235" s="99"/>
      <c r="T1235" s="34"/>
      <c r="U1235" s="47"/>
      <c r="V1235" s="14"/>
    </row>
    <row r="1236" spans="2:22" x14ac:dyDescent="0.25">
      <c r="B1236" s="706" t="s">
        <v>0</v>
      </c>
      <c r="C1236" s="706"/>
      <c r="D1236" s="706"/>
      <c r="E1236" s="706"/>
      <c r="F1236" s="706"/>
      <c r="G1236" s="706"/>
      <c r="H1236" s="706"/>
      <c r="I1236" s="706"/>
      <c r="J1236" s="706"/>
      <c r="K1236" s="706"/>
      <c r="L1236" s="706"/>
      <c r="M1236" s="706"/>
      <c r="N1236" s="706"/>
      <c r="O1236" s="706"/>
      <c r="P1236" s="706"/>
      <c r="Q1236" s="706"/>
      <c r="R1236" s="706"/>
      <c r="S1236" s="706"/>
      <c r="T1236" s="706"/>
      <c r="U1236" s="706"/>
      <c r="V1236" s="706"/>
    </row>
    <row r="1237" spans="2:22" x14ac:dyDescent="0.25">
      <c r="B1237" s="713" t="s">
        <v>1</v>
      </c>
      <c r="C1237" s="713"/>
      <c r="D1237" s="713"/>
      <c r="E1237" s="713"/>
      <c r="F1237" s="713"/>
      <c r="G1237" s="713"/>
      <c r="H1237" s="713"/>
      <c r="I1237" s="713"/>
      <c r="J1237" s="713"/>
      <c r="K1237" s="713"/>
      <c r="L1237" s="713"/>
      <c r="M1237" s="713"/>
      <c r="N1237" s="713"/>
      <c r="O1237" s="713"/>
      <c r="P1237" s="713"/>
      <c r="Q1237" s="713"/>
      <c r="R1237" s="713"/>
      <c r="S1237" s="713"/>
      <c r="T1237" s="713"/>
      <c r="U1237" s="713"/>
      <c r="V1237" s="713"/>
    </row>
    <row r="1238" spans="2:22" x14ac:dyDescent="0.25">
      <c r="B1238" s="713" t="s">
        <v>2</v>
      </c>
      <c r="C1238" s="713"/>
      <c r="D1238" s="713"/>
      <c r="E1238" s="713"/>
      <c r="F1238" s="713"/>
      <c r="G1238" s="713"/>
      <c r="H1238" s="713"/>
      <c r="I1238" s="713"/>
      <c r="J1238" s="713"/>
      <c r="K1238" s="713"/>
      <c r="L1238" s="713"/>
      <c r="M1238" s="713"/>
      <c r="N1238" s="713"/>
      <c r="O1238" s="713"/>
      <c r="P1238" s="713"/>
      <c r="Q1238" s="713"/>
      <c r="R1238" s="713"/>
      <c r="S1238" s="713"/>
      <c r="T1238" s="713"/>
      <c r="U1238" s="713"/>
      <c r="V1238" s="713"/>
    </row>
    <row r="1239" spans="2:22" x14ac:dyDescent="0.25">
      <c r="B1239" s="713" t="s">
        <v>3</v>
      </c>
      <c r="C1239" s="713"/>
      <c r="D1239" s="713"/>
      <c r="E1239" s="713"/>
      <c r="F1239" s="713"/>
      <c r="G1239" s="713"/>
      <c r="H1239" s="713"/>
      <c r="I1239" s="713"/>
      <c r="J1239" s="713"/>
      <c r="K1239" s="713"/>
      <c r="L1239" s="713"/>
      <c r="M1239" s="713"/>
      <c r="N1239" s="713"/>
      <c r="O1239" s="713"/>
      <c r="P1239" s="713"/>
      <c r="Q1239" s="713"/>
      <c r="R1239" s="713"/>
      <c r="S1239" s="713"/>
      <c r="T1239" s="713"/>
      <c r="U1239" s="713"/>
      <c r="V1239" s="713"/>
    </row>
    <row r="1240" spans="2:22" x14ac:dyDescent="0.25">
      <c r="B1240" s="713" t="s">
        <v>494</v>
      </c>
      <c r="C1240" s="713"/>
      <c r="D1240" s="713"/>
      <c r="E1240" s="713"/>
      <c r="F1240" s="713"/>
      <c r="G1240" s="713"/>
      <c r="H1240" s="713"/>
      <c r="I1240" s="713"/>
      <c r="J1240" s="713"/>
      <c r="K1240" s="713"/>
      <c r="L1240" s="713"/>
      <c r="M1240" s="713"/>
      <c r="N1240" s="713"/>
      <c r="O1240" s="713"/>
      <c r="P1240" s="713"/>
      <c r="Q1240" s="713"/>
      <c r="R1240" s="713"/>
      <c r="S1240" s="713"/>
      <c r="T1240" s="713"/>
      <c r="U1240" s="713"/>
      <c r="V1240" s="713"/>
    </row>
    <row r="1241" spans="2:22" x14ac:dyDescent="0.25">
      <c r="B1241" s="726" t="s">
        <v>4</v>
      </c>
      <c r="C1241" s="726"/>
      <c r="D1241" s="726"/>
      <c r="E1241" s="726"/>
      <c r="F1241" s="726"/>
      <c r="G1241" s="726"/>
      <c r="H1241" s="726"/>
      <c r="I1241" s="726"/>
      <c r="J1241" s="726"/>
      <c r="K1241" s="726"/>
      <c r="L1241" s="726"/>
      <c r="M1241" s="726"/>
      <c r="N1241" s="726"/>
      <c r="O1241" s="726"/>
      <c r="P1241" s="726"/>
      <c r="Q1241" s="726"/>
      <c r="R1241" s="726"/>
      <c r="S1241" s="726"/>
      <c r="T1241" s="726"/>
      <c r="U1241" s="726"/>
      <c r="V1241" s="726"/>
    </row>
    <row r="1242" spans="2:22" x14ac:dyDescent="0.25">
      <c r="B1242" s="697" t="s">
        <v>186</v>
      </c>
      <c r="C1242" s="697"/>
      <c r="D1242" s="697"/>
      <c r="E1242" s="697"/>
      <c r="F1242" s="697"/>
      <c r="G1242" s="697"/>
      <c r="H1242" s="697"/>
      <c r="I1242" s="697"/>
      <c r="J1242" s="697"/>
      <c r="K1242" s="697"/>
      <c r="L1242" s="697"/>
      <c r="M1242" s="697"/>
      <c r="N1242" s="697"/>
      <c r="O1242" s="697"/>
      <c r="P1242" s="697"/>
      <c r="Q1242" s="697"/>
      <c r="R1242" s="697"/>
      <c r="S1242" s="697"/>
      <c r="T1242" s="697"/>
      <c r="U1242" s="697"/>
      <c r="V1242" s="697"/>
    </row>
    <row r="1243" spans="2:22" ht="18.75" thickBot="1" x14ac:dyDescent="0.3">
      <c r="B1243" s="2"/>
      <c r="C1243" s="2"/>
      <c r="D1243" s="3"/>
      <c r="E1243" s="3"/>
      <c r="F1243" s="3"/>
      <c r="G1243" s="3"/>
      <c r="H1243" s="3"/>
      <c r="I1243" s="3"/>
      <c r="J1243" s="3"/>
      <c r="K1243" s="3"/>
      <c r="L1243" s="4"/>
      <c r="M1243" s="3"/>
      <c r="N1243" s="3"/>
      <c r="O1243" s="3"/>
      <c r="P1243" s="3"/>
      <c r="Q1243" s="3"/>
      <c r="R1243" s="3"/>
      <c r="S1243" s="3"/>
      <c r="T1243" s="2"/>
      <c r="U1243" s="2"/>
      <c r="V1243" s="2"/>
    </row>
    <row r="1244" spans="2:22" ht="15.75" thickTop="1" x14ac:dyDescent="0.25">
      <c r="B1244" s="698" t="s">
        <v>6</v>
      </c>
      <c r="C1244" s="700" t="s">
        <v>7</v>
      </c>
      <c r="D1244" s="702" t="s">
        <v>8</v>
      </c>
      <c r="E1244" s="702" t="s">
        <v>177</v>
      </c>
      <c r="F1244" s="702" t="s">
        <v>178</v>
      </c>
      <c r="G1244" s="702" t="s">
        <v>9</v>
      </c>
      <c r="H1244" s="702" t="s">
        <v>10</v>
      </c>
      <c r="I1244" s="312"/>
      <c r="J1244" s="702" t="s">
        <v>179</v>
      </c>
      <c r="K1244" s="702" t="s">
        <v>11</v>
      </c>
      <c r="L1244" s="700" t="s">
        <v>12</v>
      </c>
      <c r="M1244" s="704" t="s">
        <v>13</v>
      </c>
      <c r="N1244" s="704" t="s">
        <v>14</v>
      </c>
      <c r="O1244" s="704" t="s">
        <v>15</v>
      </c>
      <c r="P1244" s="715" t="s">
        <v>16</v>
      </c>
      <c r="Q1244" s="716"/>
      <c r="R1244" s="716"/>
      <c r="S1244" s="717"/>
      <c r="T1244" s="721" t="s">
        <v>17</v>
      </c>
      <c r="U1244" s="722"/>
      <c r="V1244" s="708" t="s">
        <v>18</v>
      </c>
    </row>
    <row r="1245" spans="2:22" x14ac:dyDescent="0.25">
      <c r="B1245" s="699"/>
      <c r="C1245" s="701"/>
      <c r="D1245" s="703"/>
      <c r="E1245" s="703"/>
      <c r="F1245" s="703"/>
      <c r="G1245" s="703"/>
      <c r="H1245" s="703"/>
      <c r="I1245" s="313"/>
      <c r="J1245" s="703"/>
      <c r="K1245" s="703"/>
      <c r="L1245" s="701"/>
      <c r="M1245" s="705"/>
      <c r="N1245" s="705"/>
      <c r="O1245" s="705"/>
      <c r="P1245" s="718"/>
      <c r="Q1245" s="719"/>
      <c r="R1245" s="719"/>
      <c r="S1245" s="720"/>
      <c r="T1245" s="723"/>
      <c r="U1245" s="724"/>
      <c r="V1245" s="709"/>
    </row>
    <row r="1246" spans="2:22" ht="48" x14ac:dyDescent="0.25">
      <c r="B1246" s="699"/>
      <c r="C1246" s="701"/>
      <c r="D1246" s="703"/>
      <c r="E1246" s="703"/>
      <c r="F1246" s="703"/>
      <c r="G1246" s="703"/>
      <c r="H1246" s="703"/>
      <c r="I1246" s="313" t="s">
        <v>180</v>
      </c>
      <c r="J1246" s="703"/>
      <c r="K1246" s="703"/>
      <c r="L1246" s="701"/>
      <c r="M1246" s="705"/>
      <c r="N1246" s="705"/>
      <c r="O1246" s="705"/>
      <c r="P1246" s="711" t="s">
        <v>19</v>
      </c>
      <c r="Q1246" s="711" t="s">
        <v>20</v>
      </c>
      <c r="R1246" s="711" t="s">
        <v>21</v>
      </c>
      <c r="S1246" s="711" t="s">
        <v>22</v>
      </c>
      <c r="T1246" s="695" t="s">
        <v>23</v>
      </c>
      <c r="U1246" s="695" t="s">
        <v>24</v>
      </c>
      <c r="V1246" s="709"/>
    </row>
    <row r="1247" spans="2:22" ht="15.75" thickBot="1" x14ac:dyDescent="0.3">
      <c r="B1247" s="727"/>
      <c r="C1247" s="725"/>
      <c r="D1247" s="707"/>
      <c r="E1247" s="707"/>
      <c r="F1247" s="707"/>
      <c r="G1247" s="707"/>
      <c r="H1247" s="707"/>
      <c r="I1247" s="314"/>
      <c r="J1247" s="707"/>
      <c r="K1247" s="707"/>
      <c r="L1247" s="725"/>
      <c r="M1247" s="696"/>
      <c r="N1247" s="696"/>
      <c r="O1247" s="696"/>
      <c r="P1247" s="712"/>
      <c r="Q1247" s="712"/>
      <c r="R1247" s="712"/>
      <c r="S1247" s="712"/>
      <c r="T1247" s="696"/>
      <c r="U1247" s="696"/>
      <c r="V1247" s="710"/>
    </row>
    <row r="1248" spans="2:22" ht="144" x14ac:dyDescent="0.25">
      <c r="B1248" s="52">
        <v>1</v>
      </c>
      <c r="C1248" s="53">
        <v>35801</v>
      </c>
      <c r="D1248" s="5" t="s">
        <v>441</v>
      </c>
      <c r="E1248" s="318" t="s">
        <v>489</v>
      </c>
      <c r="F1248" s="319" t="s">
        <v>182</v>
      </c>
      <c r="G1248" s="5">
        <v>9</v>
      </c>
      <c r="H1248" s="5" t="s">
        <v>181</v>
      </c>
      <c r="I1248" s="5">
        <v>287</v>
      </c>
      <c r="J1248" s="320" t="s">
        <v>530</v>
      </c>
      <c r="K1248" s="212">
        <v>12</v>
      </c>
      <c r="L1248" s="5" t="s">
        <v>97</v>
      </c>
      <c r="M1248" s="219">
        <v>15000</v>
      </c>
      <c r="N1248" s="220">
        <v>77500</v>
      </c>
      <c r="O1248" s="138" t="s">
        <v>183</v>
      </c>
      <c r="P1248" s="221">
        <v>0.25</v>
      </c>
      <c r="Q1248" s="221">
        <v>0.25</v>
      </c>
      <c r="R1248" s="221">
        <v>0.25</v>
      </c>
      <c r="S1248" s="221">
        <v>0.25</v>
      </c>
      <c r="T1248" s="54"/>
      <c r="U1248" s="54" t="s">
        <v>514</v>
      </c>
      <c r="V1248" s="664" t="s">
        <v>531</v>
      </c>
    </row>
    <row r="1249" spans="2:22" x14ac:dyDescent="0.25">
      <c r="B1249" s="94"/>
      <c r="C1249" s="37"/>
      <c r="D1249" s="95"/>
      <c r="E1249" s="95"/>
      <c r="F1249" s="95"/>
      <c r="G1249" s="12"/>
      <c r="H1249" s="12"/>
      <c r="I1249" s="12"/>
      <c r="J1249" s="12"/>
      <c r="K1249" s="96"/>
      <c r="L1249" s="12"/>
      <c r="M1249" s="97"/>
      <c r="N1249" s="98"/>
      <c r="O1249" s="27"/>
      <c r="P1249" s="99"/>
      <c r="Q1249" s="99"/>
      <c r="R1249" s="99"/>
      <c r="S1249" s="99"/>
      <c r="T1249" s="34"/>
      <c r="U1249" s="47"/>
      <c r="V1249" s="14"/>
    </row>
    <row r="1250" spans="2:22" x14ac:dyDescent="0.25">
      <c r="B1250" s="94"/>
      <c r="C1250" s="37"/>
      <c r="D1250" s="95"/>
      <c r="E1250" s="95"/>
      <c r="F1250" s="95"/>
      <c r="G1250" s="12"/>
      <c r="H1250" s="12"/>
      <c r="I1250" s="12"/>
      <c r="J1250" s="12"/>
      <c r="K1250" s="96"/>
      <c r="L1250" s="12"/>
      <c r="M1250" s="97"/>
      <c r="N1250" s="98"/>
      <c r="O1250" s="27"/>
      <c r="P1250" s="99"/>
      <c r="Q1250" s="99"/>
      <c r="R1250" s="99"/>
      <c r="S1250" s="99"/>
      <c r="T1250" s="34"/>
      <c r="U1250" s="47"/>
      <c r="V1250" s="14"/>
    </row>
    <row r="1251" spans="2:22" x14ac:dyDescent="0.25">
      <c r="B1251" s="94"/>
      <c r="C1251" s="37"/>
      <c r="D1251" s="95"/>
      <c r="E1251" s="95"/>
      <c r="F1251" s="95"/>
      <c r="G1251" s="12"/>
      <c r="H1251" s="12"/>
      <c r="I1251" s="12"/>
      <c r="J1251" s="12"/>
      <c r="K1251" s="96"/>
      <c r="L1251" s="12"/>
      <c r="M1251" s="97"/>
      <c r="N1251" s="98"/>
      <c r="O1251" s="27"/>
      <c r="P1251" s="99"/>
      <c r="Q1251" s="99"/>
      <c r="R1251" s="99"/>
      <c r="S1251" s="99"/>
      <c r="T1251" s="34"/>
      <c r="U1251" s="47"/>
      <c r="V1251" s="14"/>
    </row>
    <row r="1252" spans="2:22" x14ac:dyDescent="0.25">
      <c r="B1252" s="94"/>
      <c r="C1252" s="37"/>
      <c r="D1252" s="95"/>
      <c r="E1252" s="95"/>
      <c r="F1252" s="95"/>
      <c r="G1252" s="12"/>
      <c r="H1252" s="12"/>
      <c r="I1252" s="12"/>
      <c r="J1252" s="12"/>
      <c r="K1252" s="96"/>
      <c r="L1252" s="12"/>
      <c r="M1252" s="97"/>
      <c r="N1252" s="98"/>
      <c r="O1252" s="27"/>
      <c r="P1252" s="99"/>
      <c r="Q1252" s="99"/>
      <c r="R1252" s="99"/>
      <c r="S1252" s="99"/>
      <c r="T1252" s="34"/>
      <c r="U1252" s="47"/>
      <c r="V1252" s="14"/>
    </row>
    <row r="1253" spans="2:22" x14ac:dyDescent="0.25">
      <c r="B1253" s="94"/>
      <c r="C1253" s="37"/>
      <c r="D1253" s="95"/>
      <c r="E1253" s="95"/>
      <c r="F1253" s="95"/>
      <c r="G1253" s="12"/>
      <c r="H1253" s="12"/>
      <c r="I1253" s="12"/>
      <c r="J1253" s="12"/>
      <c r="K1253" s="96"/>
      <c r="L1253" s="12"/>
      <c r="M1253" s="97"/>
      <c r="N1253" s="98">
        <f>SUM(N1248:N1252)</f>
        <v>77500</v>
      </c>
      <c r="O1253" s="27"/>
      <c r="P1253" s="99"/>
      <c r="Q1253" s="99"/>
      <c r="R1253" s="99"/>
      <c r="S1253" s="99"/>
      <c r="T1253" s="34"/>
      <c r="U1253" s="47"/>
      <c r="V1253" s="14"/>
    </row>
    <row r="1254" spans="2:22" x14ac:dyDescent="0.25">
      <c r="B1254" s="94"/>
      <c r="C1254" s="37"/>
      <c r="D1254" s="95"/>
      <c r="E1254" s="95"/>
      <c r="F1254" s="95"/>
      <c r="G1254" s="12"/>
      <c r="H1254" s="12"/>
      <c r="I1254" s="12"/>
      <c r="J1254" s="12"/>
      <c r="K1254" s="96"/>
      <c r="L1254" s="12"/>
      <c r="M1254" s="97"/>
      <c r="N1254" s="98"/>
      <c r="O1254" s="27"/>
      <c r="P1254" s="99"/>
      <c r="Q1254" s="99"/>
      <c r="R1254" s="99"/>
      <c r="S1254" s="99"/>
      <c r="T1254" s="34"/>
      <c r="U1254" s="47"/>
      <c r="V1254" s="14"/>
    </row>
    <row r="1255" spans="2:22" x14ac:dyDescent="0.25">
      <c r="B1255" s="94"/>
      <c r="C1255" s="37"/>
      <c r="D1255" s="95"/>
      <c r="E1255" s="95"/>
      <c r="F1255" s="95"/>
      <c r="G1255" s="12"/>
      <c r="H1255" s="12"/>
      <c r="I1255" s="12"/>
      <c r="J1255" s="12"/>
      <c r="K1255" s="96"/>
      <c r="L1255" s="12"/>
      <c r="M1255" s="97"/>
      <c r="N1255" s="98"/>
      <c r="O1255" s="27"/>
      <c r="P1255" s="99"/>
      <c r="Q1255" s="99"/>
      <c r="R1255" s="99"/>
      <c r="S1255" s="99"/>
      <c r="T1255" s="34"/>
      <c r="U1255" s="47"/>
      <c r="V1255" s="14"/>
    </row>
    <row r="1256" spans="2:22" x14ac:dyDescent="0.25">
      <c r="B1256" s="94"/>
      <c r="C1256" s="37"/>
      <c r="D1256" s="95"/>
      <c r="E1256" s="95"/>
      <c r="F1256" s="95"/>
      <c r="G1256" s="12"/>
      <c r="H1256" s="12"/>
      <c r="I1256" s="12"/>
      <c r="J1256" s="12"/>
      <c r="K1256" s="96"/>
      <c r="L1256" s="12"/>
      <c r="M1256" s="97"/>
      <c r="N1256" s="98"/>
      <c r="O1256" s="27"/>
      <c r="P1256" s="99"/>
      <c r="Q1256" s="99"/>
      <c r="R1256" s="99"/>
      <c r="S1256" s="99"/>
      <c r="T1256" s="34"/>
      <c r="U1256" s="47"/>
      <c r="V1256" s="14"/>
    </row>
    <row r="1257" spans="2:22" x14ac:dyDescent="0.25">
      <c r="B1257" s="94"/>
      <c r="C1257" s="37"/>
      <c r="D1257" s="95"/>
      <c r="E1257" s="95"/>
      <c r="F1257" s="95"/>
      <c r="G1257" s="12"/>
      <c r="H1257" s="12"/>
      <c r="I1257" s="12"/>
      <c r="J1257" s="12"/>
      <c r="K1257" s="96"/>
      <c r="L1257" s="12"/>
      <c r="M1257" s="97"/>
      <c r="N1257" s="98"/>
      <c r="O1257" s="27"/>
      <c r="P1257" s="99"/>
      <c r="Q1257" s="99"/>
      <c r="R1257" s="99"/>
      <c r="S1257" s="99"/>
      <c r="T1257" s="34"/>
      <c r="U1257" s="47"/>
      <c r="V1257" s="14"/>
    </row>
    <row r="1258" spans="2:22" x14ac:dyDescent="0.25">
      <c r="B1258" s="94"/>
      <c r="C1258" s="37"/>
      <c r="D1258" s="95"/>
      <c r="E1258" s="95"/>
      <c r="F1258" s="95"/>
      <c r="G1258" s="12"/>
      <c r="H1258" s="12"/>
      <c r="I1258" s="12"/>
      <c r="J1258" s="12"/>
      <c r="K1258" s="96"/>
      <c r="L1258" s="12"/>
      <c r="M1258" s="97"/>
      <c r="N1258" s="98"/>
      <c r="O1258" s="27"/>
      <c r="P1258" s="99"/>
      <c r="Q1258" s="99"/>
      <c r="R1258" s="99"/>
      <c r="S1258" s="99"/>
      <c r="T1258" s="34"/>
      <c r="U1258" s="47"/>
      <c r="V1258" s="14"/>
    </row>
    <row r="1259" spans="2:22" x14ac:dyDescent="0.25">
      <c r="B1259" s="94"/>
      <c r="C1259" s="37"/>
      <c r="D1259" s="95"/>
      <c r="E1259" s="95"/>
      <c r="F1259" s="95"/>
      <c r="G1259" s="12"/>
      <c r="H1259" s="12"/>
      <c r="I1259" s="12"/>
      <c r="J1259" s="12"/>
      <c r="K1259" s="96"/>
      <c r="L1259" s="12"/>
      <c r="M1259" s="97"/>
      <c r="N1259" s="98"/>
      <c r="O1259" s="27"/>
      <c r="P1259" s="99"/>
      <c r="Q1259" s="99"/>
      <c r="R1259" s="99"/>
      <c r="S1259" s="99"/>
      <c r="T1259" s="34"/>
      <c r="U1259" s="47"/>
      <c r="V1259" s="14"/>
    </row>
    <row r="1260" spans="2:22" x14ac:dyDescent="0.25">
      <c r="B1260" s="94"/>
      <c r="C1260" s="37"/>
      <c r="D1260" s="95"/>
      <c r="E1260" s="95"/>
      <c r="F1260" s="95"/>
      <c r="G1260" s="12"/>
      <c r="H1260" s="12"/>
      <c r="I1260" s="12"/>
      <c r="J1260" s="12"/>
      <c r="K1260" s="96"/>
      <c r="L1260" s="12"/>
      <c r="M1260" s="97"/>
      <c r="N1260" s="98"/>
      <c r="O1260" s="27"/>
      <c r="P1260" s="99"/>
      <c r="Q1260" s="99"/>
      <c r="R1260" s="99"/>
      <c r="S1260" s="99"/>
      <c r="T1260" s="34"/>
      <c r="U1260" s="47"/>
      <c r="V1260" s="14"/>
    </row>
    <row r="1261" spans="2:22" x14ac:dyDescent="0.25">
      <c r="B1261" s="94"/>
      <c r="C1261" s="37"/>
      <c r="D1261" s="95"/>
      <c r="E1261" s="95"/>
      <c r="F1261" s="95"/>
      <c r="G1261" s="12"/>
      <c r="H1261" s="12"/>
      <c r="I1261" s="12"/>
      <c r="J1261" s="12"/>
      <c r="K1261" s="96"/>
      <c r="L1261" s="12"/>
      <c r="M1261" s="97"/>
      <c r="N1261" s="98"/>
      <c r="O1261" s="27"/>
      <c r="P1261" s="99"/>
      <c r="Q1261" s="99"/>
      <c r="R1261" s="99"/>
      <c r="S1261" s="99"/>
      <c r="T1261" s="34"/>
      <c r="U1261" s="47"/>
      <c r="V1261" s="14"/>
    </row>
    <row r="1262" spans="2:22" x14ac:dyDescent="0.25">
      <c r="B1262" s="94"/>
      <c r="C1262" s="37"/>
      <c r="D1262" s="95"/>
      <c r="E1262" s="95"/>
      <c r="F1262" s="95"/>
      <c r="G1262" s="12"/>
      <c r="H1262" s="12"/>
      <c r="I1262" s="12"/>
      <c r="J1262" s="12"/>
      <c r="K1262" s="96"/>
      <c r="L1262" s="12"/>
      <c r="M1262" s="97"/>
      <c r="N1262" s="98"/>
      <c r="O1262" s="27"/>
      <c r="P1262" s="99"/>
      <c r="Q1262" s="99"/>
      <c r="R1262" s="99"/>
      <c r="S1262" s="99"/>
      <c r="T1262" s="34"/>
      <c r="U1262" s="47"/>
      <c r="V1262" s="14"/>
    </row>
    <row r="1263" spans="2:22" x14ac:dyDescent="0.25">
      <c r="B1263" s="94"/>
      <c r="C1263" s="37"/>
      <c r="D1263" s="95"/>
      <c r="E1263" s="95"/>
      <c r="F1263" s="95"/>
      <c r="G1263" s="12"/>
      <c r="H1263" s="12"/>
      <c r="I1263" s="12"/>
      <c r="J1263" s="12"/>
      <c r="K1263" s="96"/>
      <c r="L1263" s="12"/>
      <c r="M1263" s="97"/>
      <c r="N1263" s="98"/>
      <c r="O1263" s="27"/>
      <c r="P1263" s="99"/>
      <c r="Q1263" s="99"/>
      <c r="R1263" s="99"/>
      <c r="S1263" s="99"/>
      <c r="T1263" s="34"/>
      <c r="U1263" s="47"/>
      <c r="V1263" s="14"/>
    </row>
    <row r="1264" spans="2:22" x14ac:dyDescent="0.25">
      <c r="B1264" s="94"/>
      <c r="C1264" s="37"/>
      <c r="D1264" s="95"/>
      <c r="E1264" s="95"/>
      <c r="F1264" s="95"/>
      <c r="G1264" s="12"/>
      <c r="H1264" s="12"/>
      <c r="I1264" s="12"/>
      <c r="J1264" s="12"/>
      <c r="K1264" s="96"/>
      <c r="L1264" s="12"/>
      <c r="M1264" s="97"/>
      <c r="N1264" s="98"/>
      <c r="O1264" s="27"/>
      <c r="P1264" s="99"/>
      <c r="Q1264" s="99"/>
      <c r="R1264" s="99"/>
      <c r="S1264" s="99"/>
      <c r="T1264" s="34"/>
      <c r="U1264" s="47"/>
      <c r="V1264" s="14"/>
    </row>
    <row r="1265" spans="2:22" x14ac:dyDescent="0.25">
      <c r="B1265" s="94"/>
      <c r="C1265" s="37"/>
      <c r="D1265" s="95"/>
      <c r="E1265" s="95"/>
      <c r="F1265" s="95"/>
      <c r="G1265" s="12"/>
      <c r="H1265" s="12"/>
      <c r="I1265" s="12"/>
      <c r="J1265" s="12"/>
      <c r="K1265" s="96"/>
      <c r="L1265" s="12"/>
      <c r="M1265" s="97"/>
      <c r="N1265" s="107"/>
      <c r="O1265" s="27"/>
      <c r="P1265" s="99"/>
      <c r="Q1265" s="99"/>
      <c r="R1265" s="99"/>
      <c r="S1265" s="99"/>
      <c r="T1265" s="34"/>
      <c r="U1265" s="47"/>
      <c r="V1265" s="14"/>
    </row>
    <row r="1266" spans="2:22" x14ac:dyDescent="0.25">
      <c r="B1266" s="94"/>
      <c r="C1266" s="37"/>
      <c r="D1266" s="95"/>
      <c r="E1266" s="95"/>
      <c r="F1266" s="95"/>
      <c r="G1266" s="12"/>
      <c r="H1266" s="12"/>
      <c r="I1266" s="12"/>
      <c r="J1266" s="12"/>
      <c r="K1266" s="96"/>
      <c r="L1266" s="12"/>
      <c r="M1266" s="97"/>
      <c r="N1266" s="107"/>
      <c r="O1266" s="27"/>
      <c r="P1266" s="99"/>
      <c r="Q1266" s="99"/>
      <c r="R1266" s="99"/>
      <c r="S1266" s="99"/>
      <c r="T1266" s="34"/>
      <c r="U1266" s="47"/>
      <c r="V1266" s="14"/>
    </row>
    <row r="1267" spans="2:22" x14ac:dyDescent="0.25">
      <c r="B1267" s="94"/>
      <c r="C1267" s="37"/>
      <c r="D1267" s="95"/>
      <c r="E1267" s="95"/>
      <c r="F1267" s="95"/>
      <c r="G1267" s="12"/>
      <c r="H1267" s="12"/>
      <c r="I1267" s="12"/>
      <c r="J1267" s="12"/>
      <c r="K1267" s="96"/>
      <c r="L1267" s="12"/>
      <c r="M1267" s="97"/>
      <c r="N1267" s="107"/>
      <c r="O1267" s="27"/>
      <c r="P1267" s="99"/>
      <c r="Q1267" s="99"/>
      <c r="R1267" s="99"/>
      <c r="S1267" s="99"/>
      <c r="T1267" s="34"/>
      <c r="U1267" s="47"/>
      <c r="V1267" s="14"/>
    </row>
    <row r="1268" spans="2:22" x14ac:dyDescent="0.25">
      <c r="B1268" s="94"/>
      <c r="C1268" s="37"/>
      <c r="D1268" s="95"/>
      <c r="E1268" s="95"/>
      <c r="F1268" s="95"/>
      <c r="G1268" s="12"/>
      <c r="H1268" s="12"/>
      <c r="I1268" s="12"/>
      <c r="J1268" s="12"/>
      <c r="K1268" s="96"/>
      <c r="L1268" s="12"/>
      <c r="M1268" s="97"/>
      <c r="N1268" s="107"/>
      <c r="O1268" s="27"/>
      <c r="P1268" s="99"/>
      <c r="Q1268" s="99"/>
      <c r="R1268" s="99"/>
      <c r="S1268" s="99"/>
      <c r="T1268" s="34"/>
      <c r="U1268" s="47"/>
      <c r="V1268" s="14"/>
    </row>
    <row r="1269" spans="2:22" x14ac:dyDescent="0.25">
      <c r="B1269" s="94"/>
      <c r="C1269" s="37"/>
      <c r="D1269" s="95"/>
      <c r="E1269" s="95"/>
      <c r="F1269" s="95"/>
      <c r="G1269" s="12"/>
      <c r="H1269" s="12"/>
      <c r="I1269" s="12"/>
      <c r="J1269" s="12"/>
      <c r="K1269" s="96"/>
      <c r="L1269" s="12"/>
      <c r="M1269" s="97"/>
      <c r="N1269" s="107"/>
      <c r="O1269" s="27"/>
      <c r="P1269" s="99"/>
      <c r="Q1269" s="99"/>
      <c r="R1269" s="99"/>
      <c r="S1269" s="99"/>
      <c r="T1269" s="34"/>
      <c r="U1269" s="47"/>
      <c r="V1269" s="14"/>
    </row>
    <row r="1270" spans="2:22" x14ac:dyDescent="0.25">
      <c r="B1270" s="94"/>
      <c r="C1270" s="37"/>
      <c r="D1270" s="95"/>
      <c r="E1270" s="95"/>
      <c r="F1270" s="95"/>
      <c r="G1270" s="12"/>
      <c r="H1270" s="12"/>
      <c r="I1270" s="12"/>
      <c r="J1270" s="12"/>
      <c r="K1270" s="96"/>
      <c r="L1270" s="12"/>
      <c r="M1270" s="97"/>
      <c r="N1270" s="107"/>
      <c r="O1270" s="27"/>
      <c r="P1270" s="99"/>
      <c r="Q1270" s="99"/>
      <c r="R1270" s="99"/>
      <c r="S1270" s="99"/>
      <c r="T1270" s="34"/>
      <c r="U1270" s="47"/>
      <c r="V1270" s="14"/>
    </row>
    <row r="1271" spans="2:22" x14ac:dyDescent="0.25">
      <c r="B1271" s="94"/>
      <c r="C1271" s="37"/>
      <c r="D1271" s="95"/>
      <c r="E1271" s="95"/>
      <c r="F1271" s="95"/>
      <c r="G1271" s="12"/>
      <c r="H1271" s="12"/>
      <c r="I1271" s="12"/>
      <c r="J1271" s="12"/>
      <c r="K1271" s="96"/>
      <c r="L1271" s="12"/>
      <c r="M1271" s="97"/>
      <c r="N1271" s="107"/>
      <c r="O1271" s="27"/>
      <c r="P1271" s="99"/>
      <c r="Q1271" s="99"/>
      <c r="R1271" s="99"/>
      <c r="S1271" s="99"/>
      <c r="T1271" s="34"/>
      <c r="U1271" s="47"/>
      <c r="V1271" s="14"/>
    </row>
    <row r="1272" spans="2:22" x14ac:dyDescent="0.25">
      <c r="B1272" s="94"/>
      <c r="C1272" s="37"/>
      <c r="D1272" s="95"/>
      <c r="E1272" s="95"/>
      <c r="F1272" s="95"/>
      <c r="G1272" s="12"/>
      <c r="H1272" s="12"/>
      <c r="I1272" s="12"/>
      <c r="J1272" s="12"/>
      <c r="K1272" s="96"/>
      <c r="L1272" s="12"/>
      <c r="M1272" s="97"/>
      <c r="N1272" s="107"/>
      <c r="O1272" s="27"/>
      <c r="P1272" s="99"/>
      <c r="Q1272" s="99"/>
      <c r="R1272" s="99"/>
      <c r="S1272" s="99"/>
      <c r="T1272" s="34"/>
      <c r="U1272" s="47"/>
      <c r="V1272" s="14"/>
    </row>
    <row r="1273" spans="2:22" x14ac:dyDescent="0.25">
      <c r="B1273" s="94"/>
      <c r="C1273" s="37"/>
      <c r="D1273" s="95"/>
      <c r="E1273" s="95"/>
      <c r="F1273" s="95"/>
      <c r="G1273" s="12"/>
      <c r="H1273" s="12"/>
      <c r="I1273" s="12"/>
      <c r="J1273" s="12"/>
      <c r="K1273" s="96"/>
      <c r="L1273" s="12"/>
      <c r="M1273" s="97"/>
      <c r="N1273" s="107"/>
      <c r="O1273" s="27"/>
      <c r="P1273" s="99"/>
      <c r="Q1273" s="99"/>
      <c r="R1273" s="99"/>
      <c r="S1273" s="99"/>
      <c r="T1273" s="34"/>
      <c r="U1273" s="47"/>
      <c r="V1273" s="14"/>
    </row>
    <row r="1274" spans="2:22" x14ac:dyDescent="0.25">
      <c r="B1274" s="94"/>
      <c r="C1274" s="37"/>
      <c r="D1274" s="95"/>
      <c r="E1274" s="95"/>
      <c r="F1274" s="95"/>
      <c r="G1274" s="12"/>
      <c r="H1274" s="12"/>
      <c r="I1274" s="12"/>
      <c r="J1274" s="12"/>
      <c r="K1274" s="96"/>
      <c r="L1274" s="12"/>
      <c r="M1274" s="97"/>
      <c r="N1274" s="107"/>
      <c r="O1274" s="27"/>
      <c r="P1274" s="99"/>
      <c r="Q1274" s="99"/>
      <c r="R1274" s="99"/>
      <c r="S1274" s="99"/>
      <c r="T1274" s="34"/>
      <c r="U1274" s="47"/>
      <c r="V1274" s="14"/>
    </row>
    <row r="1275" spans="2:22" x14ac:dyDescent="0.25">
      <c r="B1275" s="94"/>
      <c r="C1275" s="37"/>
      <c r="D1275" s="95"/>
      <c r="E1275" s="95"/>
      <c r="F1275" s="95"/>
      <c r="G1275" s="12"/>
      <c r="H1275" s="12"/>
      <c r="I1275" s="12"/>
      <c r="J1275" s="12"/>
      <c r="K1275" s="96"/>
      <c r="L1275" s="12"/>
      <c r="M1275" s="97"/>
      <c r="N1275" s="107"/>
      <c r="O1275" s="27"/>
      <c r="P1275" s="99"/>
      <c r="Q1275" s="99"/>
      <c r="R1275" s="99"/>
      <c r="S1275" s="99"/>
      <c r="T1275" s="34"/>
      <c r="U1275" s="47"/>
      <c r="V1275" s="14"/>
    </row>
    <row r="1276" spans="2:22" x14ac:dyDescent="0.25">
      <c r="B1276" s="94"/>
      <c r="C1276" s="37"/>
      <c r="D1276" s="95"/>
      <c r="E1276" s="95"/>
      <c r="F1276" s="95"/>
      <c r="G1276" s="12"/>
      <c r="H1276" s="12"/>
      <c r="I1276" s="12"/>
      <c r="J1276" s="12"/>
      <c r="K1276" s="96"/>
      <c r="L1276" s="12"/>
      <c r="M1276" s="97"/>
      <c r="N1276" s="107"/>
      <c r="O1276" s="27"/>
      <c r="P1276" s="99"/>
      <c r="Q1276" s="99"/>
      <c r="R1276" s="99"/>
      <c r="S1276" s="99"/>
      <c r="T1276" s="34"/>
      <c r="U1276" s="47"/>
      <c r="V1276" s="14"/>
    </row>
    <row r="1277" spans="2:22" x14ac:dyDescent="0.25">
      <c r="B1277" s="94"/>
      <c r="C1277" s="37"/>
      <c r="D1277" s="95"/>
      <c r="E1277" s="95"/>
      <c r="F1277" s="95"/>
      <c r="G1277" s="12"/>
      <c r="H1277" s="12"/>
      <c r="I1277" s="12"/>
      <c r="J1277" s="12"/>
      <c r="K1277" s="96"/>
      <c r="L1277" s="12"/>
      <c r="M1277" s="97"/>
      <c r="N1277" s="107"/>
      <c r="O1277" s="27"/>
      <c r="P1277" s="99"/>
      <c r="Q1277" s="99"/>
      <c r="R1277" s="99"/>
      <c r="S1277" s="99"/>
      <c r="T1277" s="34"/>
      <c r="U1277" s="47"/>
      <c r="V1277" s="14"/>
    </row>
    <row r="1278" spans="2:22" x14ac:dyDescent="0.25">
      <c r="B1278" s="94"/>
      <c r="C1278" s="37"/>
      <c r="D1278" s="95"/>
      <c r="E1278" s="95"/>
      <c r="F1278" s="95"/>
      <c r="G1278" s="12"/>
      <c r="H1278" s="12"/>
      <c r="I1278" s="12"/>
      <c r="J1278" s="12"/>
      <c r="K1278" s="96"/>
      <c r="L1278" s="12"/>
      <c r="M1278" s="97"/>
      <c r="N1278" s="107"/>
      <c r="O1278" s="27"/>
      <c r="P1278" s="99"/>
      <c r="Q1278" s="99"/>
      <c r="R1278" s="99"/>
      <c r="S1278" s="99"/>
      <c r="T1278" s="34"/>
      <c r="U1278" s="47"/>
      <c r="V1278" s="14"/>
    </row>
    <row r="1279" spans="2:22" x14ac:dyDescent="0.25">
      <c r="B1279" s="94"/>
      <c r="C1279" s="37"/>
      <c r="D1279" s="95"/>
      <c r="E1279" s="95"/>
      <c r="F1279" s="95"/>
      <c r="G1279" s="12"/>
      <c r="H1279" s="12"/>
      <c r="I1279" s="12"/>
      <c r="J1279" s="12"/>
      <c r="K1279" s="96"/>
      <c r="L1279" s="12"/>
      <c r="M1279" s="97"/>
      <c r="N1279" s="107"/>
      <c r="O1279" s="27"/>
      <c r="P1279" s="99"/>
      <c r="Q1279" s="99"/>
      <c r="R1279" s="99"/>
      <c r="S1279" s="99"/>
      <c r="T1279" s="34"/>
      <c r="U1279" s="47"/>
      <c r="V1279" s="14"/>
    </row>
    <row r="1280" spans="2:22" x14ac:dyDescent="0.25">
      <c r="L1280" s="62"/>
    </row>
    <row r="1281" spans="2:22" x14ac:dyDescent="0.25">
      <c r="B1281" s="706" t="s">
        <v>0</v>
      </c>
      <c r="C1281" s="706"/>
      <c r="D1281" s="706"/>
      <c r="E1281" s="706"/>
      <c r="F1281" s="706"/>
      <c r="G1281" s="706"/>
      <c r="H1281" s="706"/>
      <c r="I1281" s="706"/>
      <c r="J1281" s="706"/>
      <c r="K1281" s="706"/>
      <c r="L1281" s="706"/>
      <c r="M1281" s="706"/>
      <c r="N1281" s="706"/>
      <c r="O1281" s="706"/>
      <c r="P1281" s="706"/>
      <c r="Q1281" s="706"/>
      <c r="R1281" s="706"/>
      <c r="S1281" s="706"/>
      <c r="T1281" s="706"/>
      <c r="U1281" s="706"/>
      <c r="V1281" s="706"/>
    </row>
    <row r="1282" spans="2:22" x14ac:dyDescent="0.25">
      <c r="B1282" s="713" t="s">
        <v>1</v>
      </c>
      <c r="C1282" s="713"/>
      <c r="D1282" s="713"/>
      <c r="E1282" s="713"/>
      <c r="F1282" s="713"/>
      <c r="G1282" s="713"/>
      <c r="H1282" s="713"/>
      <c r="I1282" s="713"/>
      <c r="J1282" s="713"/>
      <c r="K1282" s="713"/>
      <c r="L1282" s="713"/>
      <c r="M1282" s="713"/>
      <c r="N1282" s="713"/>
      <c r="O1282" s="713"/>
      <c r="P1282" s="713"/>
      <c r="Q1282" s="713"/>
      <c r="R1282" s="713"/>
      <c r="S1282" s="713"/>
      <c r="T1282" s="713"/>
      <c r="U1282" s="713"/>
      <c r="V1282" s="713"/>
    </row>
    <row r="1283" spans="2:22" x14ac:dyDescent="0.25">
      <c r="B1283" s="713" t="s">
        <v>2</v>
      </c>
      <c r="C1283" s="713"/>
      <c r="D1283" s="713"/>
      <c r="E1283" s="713"/>
      <c r="F1283" s="713"/>
      <c r="G1283" s="713"/>
      <c r="H1283" s="713"/>
      <c r="I1283" s="713"/>
      <c r="J1283" s="713"/>
      <c r="K1283" s="713"/>
      <c r="L1283" s="713"/>
      <c r="M1283" s="713"/>
      <c r="N1283" s="713"/>
      <c r="O1283" s="713"/>
      <c r="P1283" s="713"/>
      <c r="Q1283" s="713"/>
      <c r="R1283" s="713"/>
      <c r="S1283" s="713"/>
      <c r="T1283" s="713"/>
      <c r="U1283" s="713"/>
      <c r="V1283" s="713"/>
    </row>
    <row r="1284" spans="2:22" x14ac:dyDescent="0.25">
      <c r="B1284" s="713" t="s">
        <v>3</v>
      </c>
      <c r="C1284" s="713"/>
      <c r="D1284" s="713"/>
      <c r="E1284" s="713"/>
      <c r="F1284" s="713"/>
      <c r="G1284" s="713"/>
      <c r="H1284" s="713"/>
      <c r="I1284" s="713"/>
      <c r="J1284" s="713"/>
      <c r="K1284" s="713"/>
      <c r="L1284" s="713"/>
      <c r="M1284" s="713"/>
      <c r="N1284" s="713"/>
      <c r="O1284" s="713"/>
      <c r="P1284" s="713"/>
      <c r="Q1284" s="713"/>
      <c r="R1284" s="713"/>
      <c r="S1284" s="713"/>
      <c r="T1284" s="713"/>
      <c r="U1284" s="713"/>
      <c r="V1284" s="713"/>
    </row>
    <row r="1285" spans="2:22" x14ac:dyDescent="0.25">
      <c r="B1285" s="713" t="s">
        <v>494</v>
      </c>
      <c r="C1285" s="713"/>
      <c r="D1285" s="713"/>
      <c r="E1285" s="713"/>
      <c r="F1285" s="713"/>
      <c r="G1285" s="713"/>
      <c r="H1285" s="713"/>
      <c r="I1285" s="713"/>
      <c r="J1285" s="713"/>
      <c r="K1285" s="713"/>
      <c r="L1285" s="713"/>
      <c r="M1285" s="713"/>
      <c r="N1285" s="713"/>
      <c r="O1285" s="713"/>
      <c r="P1285" s="713"/>
      <c r="Q1285" s="713"/>
      <c r="R1285" s="713"/>
      <c r="S1285" s="713"/>
      <c r="T1285" s="713"/>
      <c r="U1285" s="713"/>
      <c r="V1285" s="713"/>
    </row>
    <row r="1286" spans="2:22" x14ac:dyDescent="0.25">
      <c r="B1286" s="714" t="s">
        <v>4</v>
      </c>
      <c r="C1286" s="714"/>
      <c r="D1286" s="714"/>
      <c r="E1286" s="714"/>
      <c r="F1286" s="714"/>
      <c r="G1286" s="714"/>
      <c r="H1286" s="714"/>
      <c r="I1286" s="714"/>
      <c r="J1286" s="714"/>
      <c r="K1286" s="714"/>
      <c r="L1286" s="714"/>
      <c r="M1286" s="714"/>
      <c r="N1286" s="714"/>
      <c r="O1286" s="714"/>
      <c r="P1286" s="714"/>
      <c r="Q1286" s="714"/>
      <c r="R1286" s="714"/>
      <c r="S1286" s="714"/>
      <c r="T1286" s="714"/>
      <c r="U1286" s="714"/>
      <c r="V1286" s="714"/>
    </row>
    <row r="1287" spans="2:22" x14ac:dyDescent="0.25">
      <c r="B1287" s="737" t="s">
        <v>108</v>
      </c>
      <c r="C1287" s="737"/>
      <c r="D1287" s="737"/>
      <c r="E1287" s="737"/>
      <c r="F1287" s="737"/>
      <c r="G1287" s="737"/>
      <c r="H1287" s="737"/>
      <c r="I1287" s="737"/>
      <c r="J1287" s="737"/>
      <c r="K1287" s="737"/>
      <c r="L1287" s="737"/>
      <c r="M1287" s="737"/>
      <c r="N1287" s="737"/>
      <c r="O1287" s="737"/>
      <c r="P1287" s="737"/>
      <c r="Q1287" s="737"/>
      <c r="R1287" s="737"/>
      <c r="S1287" s="737"/>
      <c r="T1287" s="737"/>
      <c r="U1287" s="737"/>
      <c r="V1287" s="737"/>
    </row>
    <row r="1288" spans="2:22" ht="18.75" thickBot="1" x14ac:dyDescent="0.3">
      <c r="B1288" s="2"/>
      <c r="C1288" s="2"/>
      <c r="D1288" s="3"/>
      <c r="E1288" s="3"/>
      <c r="F1288" s="3"/>
      <c r="G1288" s="3"/>
      <c r="H1288" s="3"/>
      <c r="I1288" s="3"/>
      <c r="J1288" s="3"/>
      <c r="K1288" s="3"/>
      <c r="L1288" s="4"/>
      <c r="M1288" s="3"/>
      <c r="N1288" s="3"/>
      <c r="O1288" s="3"/>
      <c r="P1288" s="3"/>
      <c r="Q1288" s="3"/>
      <c r="R1288" s="3"/>
      <c r="S1288" s="3"/>
      <c r="T1288" s="2"/>
      <c r="U1288" s="2"/>
      <c r="V1288" s="2"/>
    </row>
    <row r="1289" spans="2:22" ht="15.75" thickTop="1" x14ac:dyDescent="0.25">
      <c r="B1289" s="767" t="s">
        <v>6</v>
      </c>
      <c r="C1289" s="770" t="s">
        <v>7</v>
      </c>
      <c r="D1289" s="702" t="s">
        <v>8</v>
      </c>
      <c r="E1289" s="702" t="s">
        <v>177</v>
      </c>
      <c r="F1289" s="702" t="s">
        <v>178</v>
      </c>
      <c r="G1289" s="702" t="s">
        <v>9</v>
      </c>
      <c r="H1289" s="702" t="s">
        <v>10</v>
      </c>
      <c r="I1289" s="312"/>
      <c r="J1289" s="702" t="s">
        <v>179</v>
      </c>
      <c r="K1289" s="702" t="s">
        <v>11</v>
      </c>
      <c r="L1289" s="700" t="s">
        <v>12</v>
      </c>
      <c r="M1289" s="704" t="s">
        <v>13</v>
      </c>
      <c r="N1289" s="704" t="s">
        <v>14</v>
      </c>
      <c r="O1289" s="704" t="s">
        <v>15</v>
      </c>
      <c r="P1289" s="715" t="s">
        <v>16</v>
      </c>
      <c r="Q1289" s="716"/>
      <c r="R1289" s="716"/>
      <c r="S1289" s="717"/>
      <c r="T1289" s="721" t="s">
        <v>17</v>
      </c>
      <c r="U1289" s="722"/>
      <c r="V1289" s="708" t="s">
        <v>18</v>
      </c>
    </row>
    <row r="1290" spans="2:22" x14ac:dyDescent="0.25">
      <c r="B1290" s="768"/>
      <c r="C1290" s="771"/>
      <c r="D1290" s="703"/>
      <c r="E1290" s="765"/>
      <c r="F1290" s="765"/>
      <c r="G1290" s="703"/>
      <c r="H1290" s="703"/>
      <c r="I1290" s="313"/>
      <c r="J1290" s="765"/>
      <c r="K1290" s="703"/>
      <c r="L1290" s="701"/>
      <c r="M1290" s="705"/>
      <c r="N1290" s="705"/>
      <c r="O1290" s="705"/>
      <c r="P1290" s="718"/>
      <c r="Q1290" s="719"/>
      <c r="R1290" s="719"/>
      <c r="S1290" s="720"/>
      <c r="T1290" s="723"/>
      <c r="U1290" s="724"/>
      <c r="V1290" s="709"/>
    </row>
    <row r="1291" spans="2:22" ht="48" x14ac:dyDescent="0.25">
      <c r="B1291" s="768"/>
      <c r="C1291" s="771"/>
      <c r="D1291" s="703"/>
      <c r="E1291" s="765"/>
      <c r="F1291" s="765"/>
      <c r="G1291" s="703"/>
      <c r="H1291" s="703"/>
      <c r="I1291" s="313" t="s">
        <v>180</v>
      </c>
      <c r="J1291" s="765"/>
      <c r="K1291" s="703"/>
      <c r="L1291" s="701"/>
      <c r="M1291" s="705"/>
      <c r="N1291" s="705"/>
      <c r="O1291" s="705"/>
      <c r="P1291" s="738" t="s">
        <v>19</v>
      </c>
      <c r="Q1291" s="738" t="s">
        <v>20</v>
      </c>
      <c r="R1291" s="738" t="s">
        <v>21</v>
      </c>
      <c r="S1291" s="738" t="s">
        <v>22</v>
      </c>
      <c r="T1291" s="740" t="s">
        <v>23</v>
      </c>
      <c r="U1291" s="740" t="s">
        <v>24</v>
      </c>
      <c r="V1291" s="709"/>
    </row>
    <row r="1292" spans="2:22" ht="15.75" thickBot="1" x14ac:dyDescent="0.3">
      <c r="B1292" s="769"/>
      <c r="C1292" s="772"/>
      <c r="D1292" s="707"/>
      <c r="E1292" s="766"/>
      <c r="F1292" s="766"/>
      <c r="G1292" s="707"/>
      <c r="H1292" s="707"/>
      <c r="I1292" s="314"/>
      <c r="J1292" s="766"/>
      <c r="K1292" s="707"/>
      <c r="L1292" s="725"/>
      <c r="M1292" s="696"/>
      <c r="N1292" s="696"/>
      <c r="O1292" s="696"/>
      <c r="P1292" s="739"/>
      <c r="Q1292" s="739"/>
      <c r="R1292" s="739"/>
      <c r="S1292" s="739"/>
      <c r="T1292" s="741"/>
      <c r="U1292" s="741"/>
      <c r="V1292" s="710"/>
    </row>
    <row r="1293" spans="2:22" ht="132" customHeight="1" x14ac:dyDescent="0.25">
      <c r="B1293" s="52">
        <v>1</v>
      </c>
      <c r="C1293" s="53">
        <v>35901</v>
      </c>
      <c r="D1293" s="172" t="s">
        <v>443</v>
      </c>
      <c r="E1293" s="318" t="s">
        <v>489</v>
      </c>
      <c r="F1293" s="319" t="s">
        <v>182</v>
      </c>
      <c r="G1293" s="5">
        <v>9</v>
      </c>
      <c r="H1293" s="5" t="s">
        <v>181</v>
      </c>
      <c r="I1293" s="5">
        <v>287</v>
      </c>
      <c r="J1293" s="790" t="s">
        <v>530</v>
      </c>
      <c r="K1293" s="538">
        <v>14</v>
      </c>
      <c r="L1293" s="539" t="s">
        <v>97</v>
      </c>
      <c r="M1293" s="601">
        <v>1550</v>
      </c>
      <c r="N1293" s="608">
        <v>18000</v>
      </c>
      <c r="O1293" s="798" t="s">
        <v>183</v>
      </c>
      <c r="P1293" s="86">
        <v>0.25</v>
      </c>
      <c r="Q1293" s="86">
        <v>0.25</v>
      </c>
      <c r="R1293" s="86">
        <v>0.25</v>
      </c>
      <c r="S1293" s="86">
        <v>0.25</v>
      </c>
      <c r="T1293" s="270" t="s">
        <v>514</v>
      </c>
      <c r="U1293" s="270"/>
      <c r="V1293" s="774" t="s">
        <v>531</v>
      </c>
    </row>
    <row r="1294" spans="2:22" x14ac:dyDescent="0.25">
      <c r="B1294" s="236">
        <v>2</v>
      </c>
      <c r="C1294" s="232">
        <v>35901</v>
      </c>
      <c r="D1294" s="644" t="s">
        <v>511</v>
      </c>
      <c r="E1294" s="318" t="s">
        <v>489</v>
      </c>
      <c r="F1294" s="319" t="s">
        <v>182</v>
      </c>
      <c r="G1294" s="5">
        <v>9</v>
      </c>
      <c r="H1294" s="7" t="s">
        <v>181</v>
      </c>
      <c r="I1294" s="5">
        <v>287</v>
      </c>
      <c r="J1294" s="791"/>
      <c r="K1294" s="619">
        <v>24</v>
      </c>
      <c r="L1294" s="616" t="s">
        <v>97</v>
      </c>
      <c r="M1294" s="620">
        <v>1550</v>
      </c>
      <c r="N1294" s="608">
        <v>35000</v>
      </c>
      <c r="O1294" s="798"/>
      <c r="P1294" s="100">
        <v>0.25</v>
      </c>
      <c r="Q1294" s="100">
        <v>0.25</v>
      </c>
      <c r="R1294" s="100">
        <v>0.25</v>
      </c>
      <c r="S1294" s="100">
        <v>0.25</v>
      </c>
      <c r="T1294" s="269" t="s">
        <v>514</v>
      </c>
      <c r="U1294" s="269"/>
      <c r="V1294" s="774"/>
    </row>
    <row r="1295" spans="2:22" ht="36.75" x14ac:dyDescent="0.25">
      <c r="B1295" s="236">
        <v>4</v>
      </c>
      <c r="C1295" s="232">
        <v>35901</v>
      </c>
      <c r="D1295" s="644" t="s">
        <v>444</v>
      </c>
      <c r="E1295" s="318" t="s">
        <v>489</v>
      </c>
      <c r="F1295" s="319" t="s">
        <v>182</v>
      </c>
      <c r="G1295" s="5">
        <v>9</v>
      </c>
      <c r="H1295" s="7" t="s">
        <v>181</v>
      </c>
      <c r="I1295" s="5">
        <v>287</v>
      </c>
      <c r="J1295" s="791"/>
      <c r="K1295" s="619">
        <v>3</v>
      </c>
      <c r="L1295" s="621" t="s">
        <v>97</v>
      </c>
      <c r="M1295" s="622">
        <v>11700</v>
      </c>
      <c r="N1295" s="608">
        <v>39500</v>
      </c>
      <c r="O1295" s="798"/>
      <c r="P1295" s="100">
        <v>0.25</v>
      </c>
      <c r="Q1295" s="100">
        <v>0.25</v>
      </c>
      <c r="R1295" s="100">
        <v>0.25</v>
      </c>
      <c r="S1295" s="100">
        <v>0.25</v>
      </c>
      <c r="T1295" s="269" t="s">
        <v>514</v>
      </c>
      <c r="U1295" s="269"/>
      <c r="V1295" s="774"/>
    </row>
    <row r="1296" spans="2:22" ht="15.75" thickBot="1" x14ac:dyDescent="0.3">
      <c r="B1296" s="399">
        <v>4</v>
      </c>
      <c r="C1296" s="223"/>
      <c r="D1296" s="250"/>
      <c r="E1296" s="318"/>
      <c r="F1296" s="319"/>
      <c r="G1296" s="5"/>
      <c r="H1296" s="174"/>
      <c r="I1296" s="174"/>
      <c r="J1296" s="793"/>
      <c r="K1296" s="224"/>
      <c r="L1296" s="174"/>
      <c r="M1296" s="159"/>
      <c r="N1296" s="149"/>
      <c r="O1296" s="799"/>
      <c r="P1296" s="58"/>
      <c r="Q1296" s="58"/>
      <c r="R1296" s="58"/>
      <c r="S1296" s="58"/>
      <c r="T1296" s="59"/>
      <c r="U1296" s="59"/>
      <c r="V1296" s="786"/>
    </row>
    <row r="1297" spans="12:22" ht="15.75" thickTop="1" x14ac:dyDescent="0.25">
      <c r="L1297" s="62"/>
      <c r="N1297" s="102"/>
      <c r="O1297" s="103"/>
      <c r="P1297" s="103"/>
      <c r="Q1297" s="103"/>
      <c r="R1297" s="103"/>
      <c r="S1297" s="103"/>
      <c r="T1297" s="103"/>
      <c r="U1297" s="103"/>
      <c r="V1297" s="103"/>
    </row>
    <row r="1298" spans="12:22" x14ac:dyDescent="0.25">
      <c r="L1298" s="62"/>
      <c r="N1298" s="103"/>
      <c r="O1298" s="103"/>
      <c r="P1298" s="103"/>
      <c r="Q1298" s="103"/>
      <c r="R1298" s="103"/>
      <c r="S1298" s="103"/>
      <c r="T1298" s="103"/>
      <c r="U1298" s="103"/>
      <c r="V1298" s="108"/>
    </row>
    <row r="1299" spans="12:22" x14ac:dyDescent="0.25">
      <c r="L1299" s="62"/>
      <c r="N1299" s="103"/>
      <c r="O1299" s="103"/>
      <c r="P1299" s="103"/>
      <c r="Q1299" s="103"/>
      <c r="R1299" s="103"/>
      <c r="S1299" s="103"/>
      <c r="T1299" s="103"/>
      <c r="U1299" s="103"/>
      <c r="V1299" s="108"/>
    </row>
    <row r="1300" spans="12:22" x14ac:dyDescent="0.25">
      <c r="L1300" s="62"/>
      <c r="N1300" s="108">
        <f>SUM(N1293:N1299)</f>
        <v>92500</v>
      </c>
      <c r="O1300" s="103"/>
      <c r="P1300" s="103"/>
      <c r="Q1300" s="103"/>
      <c r="R1300" s="103"/>
      <c r="S1300" s="103"/>
      <c r="T1300" s="103"/>
      <c r="U1300" s="103"/>
      <c r="V1300" s="108"/>
    </row>
    <row r="1301" spans="12:22" x14ac:dyDescent="0.25">
      <c r="L1301" s="62"/>
      <c r="N1301" s="103"/>
      <c r="O1301" s="103"/>
      <c r="P1301" s="103"/>
      <c r="Q1301" s="103"/>
      <c r="R1301" s="103"/>
      <c r="S1301" s="103"/>
      <c r="T1301" s="103"/>
      <c r="U1301" s="103"/>
      <c r="V1301" s="108"/>
    </row>
    <row r="1302" spans="12:22" x14ac:dyDescent="0.25">
      <c r="L1302" s="62"/>
      <c r="N1302" s="103"/>
      <c r="O1302" s="103"/>
      <c r="P1302" s="103"/>
      <c r="Q1302" s="103"/>
      <c r="R1302" s="103"/>
      <c r="S1302" s="103"/>
      <c r="T1302" s="103"/>
      <c r="U1302" s="103"/>
      <c r="V1302" s="108"/>
    </row>
    <row r="1303" spans="12:22" x14ac:dyDescent="0.25">
      <c r="L1303" s="62"/>
      <c r="N1303" s="103"/>
      <c r="O1303" s="103"/>
      <c r="P1303" s="103"/>
      <c r="Q1303" s="103"/>
      <c r="R1303" s="103"/>
      <c r="S1303" s="103"/>
      <c r="T1303" s="103"/>
      <c r="U1303" s="103"/>
      <c r="V1303" s="108"/>
    </row>
    <row r="1304" spans="12:22" x14ac:dyDescent="0.25">
      <c r="L1304" s="62"/>
      <c r="N1304" s="103"/>
      <c r="O1304" s="103"/>
      <c r="P1304" s="103"/>
      <c r="Q1304" s="103"/>
      <c r="R1304" s="103"/>
      <c r="S1304" s="103"/>
      <c r="T1304" s="103"/>
      <c r="U1304" s="103"/>
      <c r="V1304" s="108"/>
    </row>
    <row r="1305" spans="12:22" x14ac:dyDescent="0.25">
      <c r="L1305" s="62"/>
      <c r="N1305" s="103"/>
      <c r="O1305" s="103"/>
      <c r="P1305" s="103"/>
      <c r="Q1305" s="103"/>
      <c r="R1305" s="103"/>
      <c r="S1305" s="103"/>
      <c r="T1305" s="103"/>
      <c r="U1305" s="103"/>
      <c r="V1305" s="108"/>
    </row>
    <row r="1306" spans="12:22" x14ac:dyDescent="0.25">
      <c r="L1306" s="62"/>
      <c r="N1306" s="103"/>
      <c r="O1306" s="103"/>
      <c r="P1306" s="103"/>
      <c r="Q1306" s="103"/>
      <c r="R1306" s="103"/>
      <c r="S1306" s="103"/>
      <c r="T1306" s="103"/>
      <c r="U1306" s="103"/>
      <c r="V1306" s="108"/>
    </row>
    <row r="1307" spans="12:22" x14ac:dyDescent="0.25">
      <c r="L1307" s="62"/>
      <c r="N1307" s="104"/>
      <c r="O1307" s="103"/>
      <c r="P1307" s="103"/>
      <c r="Q1307" s="103"/>
      <c r="R1307" s="103"/>
      <c r="S1307" s="103"/>
      <c r="T1307" s="103"/>
      <c r="U1307" s="103"/>
      <c r="V1307" s="103"/>
    </row>
    <row r="1308" spans="12:22" x14ac:dyDescent="0.25">
      <c r="L1308" s="62"/>
      <c r="N1308" s="103"/>
      <c r="O1308" s="103"/>
      <c r="P1308" s="103"/>
      <c r="Q1308" s="103"/>
      <c r="R1308" s="103"/>
      <c r="S1308" s="103"/>
      <c r="T1308" s="103"/>
      <c r="U1308" s="103"/>
      <c r="V1308" s="103"/>
    </row>
    <row r="1309" spans="12:22" x14ac:dyDescent="0.25">
      <c r="L1309" s="62"/>
      <c r="N1309" s="103"/>
      <c r="O1309" s="103"/>
      <c r="P1309" s="103"/>
      <c r="Q1309" s="103"/>
      <c r="R1309" s="103"/>
      <c r="S1309" s="103"/>
      <c r="T1309" s="103"/>
      <c r="U1309" s="103"/>
      <c r="V1309" s="103"/>
    </row>
    <row r="1310" spans="12:22" x14ac:dyDescent="0.25">
      <c r="L1310" s="62"/>
      <c r="N1310" s="103"/>
      <c r="O1310" s="103"/>
      <c r="P1310" s="103"/>
      <c r="Q1310" s="103"/>
      <c r="R1310" s="103"/>
      <c r="S1310" s="103"/>
      <c r="T1310" s="103"/>
      <c r="U1310" s="103"/>
      <c r="V1310" s="103"/>
    </row>
    <row r="1311" spans="12:22" x14ac:dyDescent="0.25">
      <c r="L1311" s="62"/>
      <c r="N1311" s="103"/>
      <c r="O1311" s="103"/>
      <c r="P1311" s="103"/>
      <c r="Q1311" s="103"/>
      <c r="R1311" s="103"/>
      <c r="S1311" s="103"/>
      <c r="T1311" s="103"/>
      <c r="U1311" s="103"/>
      <c r="V1311" s="103"/>
    </row>
    <row r="1312" spans="12:22" x14ac:dyDescent="0.25">
      <c r="L1312" s="62"/>
      <c r="N1312" s="103"/>
      <c r="O1312" s="103"/>
      <c r="P1312" s="103"/>
      <c r="Q1312" s="103"/>
      <c r="R1312" s="103"/>
      <c r="S1312" s="103"/>
      <c r="T1312" s="103"/>
      <c r="U1312" s="103"/>
      <c r="V1312" s="103"/>
    </row>
    <row r="1313" spans="12:22" x14ac:dyDescent="0.25">
      <c r="L1313" s="62"/>
      <c r="N1313" s="103"/>
      <c r="O1313" s="103"/>
      <c r="P1313" s="103"/>
      <c r="Q1313" s="103"/>
      <c r="R1313" s="103"/>
      <c r="S1313" s="103"/>
      <c r="T1313" s="103"/>
      <c r="U1313" s="103"/>
      <c r="V1313" s="103"/>
    </row>
    <row r="1314" spans="12:22" x14ac:dyDescent="0.25">
      <c r="L1314" s="62"/>
    </row>
    <row r="1315" spans="12:22" x14ac:dyDescent="0.25">
      <c r="L1315" s="62"/>
    </row>
    <row r="1316" spans="12:22" x14ac:dyDescent="0.25">
      <c r="L1316" s="62"/>
    </row>
    <row r="1317" spans="12:22" x14ac:dyDescent="0.25">
      <c r="L1317" s="62"/>
    </row>
    <row r="1318" spans="12:22" x14ac:dyDescent="0.25">
      <c r="L1318" s="62"/>
    </row>
    <row r="1319" spans="12:22" x14ac:dyDescent="0.25">
      <c r="L1319" s="62"/>
    </row>
    <row r="1320" spans="12:22" x14ac:dyDescent="0.25">
      <c r="L1320" s="62"/>
    </row>
    <row r="1321" spans="12:22" x14ac:dyDescent="0.25">
      <c r="L1321" s="62"/>
    </row>
    <row r="1322" spans="12:22" x14ac:dyDescent="0.25">
      <c r="L1322" s="62"/>
    </row>
    <row r="1323" spans="12:22" x14ac:dyDescent="0.25">
      <c r="L1323" s="62"/>
    </row>
    <row r="1324" spans="12:22" x14ac:dyDescent="0.25">
      <c r="L1324" s="62"/>
    </row>
    <row r="1325" spans="12:22" x14ac:dyDescent="0.25">
      <c r="L1325" s="62"/>
    </row>
    <row r="1326" spans="12:22" x14ac:dyDescent="0.25">
      <c r="L1326" s="62"/>
    </row>
    <row r="1327" spans="12:22" x14ac:dyDescent="0.25">
      <c r="L1327" s="62"/>
    </row>
    <row r="1328" spans="12:22" x14ac:dyDescent="0.25">
      <c r="L1328" s="62"/>
    </row>
    <row r="1329" spans="2:22" x14ac:dyDescent="0.25">
      <c r="L1329" s="62"/>
    </row>
    <row r="1330" spans="2:22" x14ac:dyDescent="0.25">
      <c r="B1330" s="706" t="s">
        <v>0</v>
      </c>
      <c r="C1330" s="706"/>
      <c r="D1330" s="706"/>
      <c r="E1330" s="706"/>
      <c r="F1330" s="706"/>
      <c r="G1330" s="706"/>
      <c r="H1330" s="706"/>
      <c r="I1330" s="706"/>
      <c r="J1330" s="706"/>
      <c r="K1330" s="706"/>
      <c r="L1330" s="706"/>
      <c r="M1330" s="706"/>
      <c r="N1330" s="706"/>
      <c r="O1330" s="706"/>
      <c r="P1330" s="706"/>
      <c r="Q1330" s="706"/>
      <c r="R1330" s="706"/>
      <c r="S1330" s="706"/>
      <c r="T1330" s="706"/>
      <c r="U1330" s="706"/>
      <c r="V1330" s="706"/>
    </row>
    <row r="1331" spans="2:22" x14ac:dyDescent="0.25">
      <c r="B1331" s="713" t="s">
        <v>1</v>
      </c>
      <c r="C1331" s="713"/>
      <c r="D1331" s="713"/>
      <c r="E1331" s="713"/>
      <c r="F1331" s="713"/>
      <c r="G1331" s="713"/>
      <c r="H1331" s="713"/>
      <c r="I1331" s="713"/>
      <c r="J1331" s="713"/>
      <c r="K1331" s="713"/>
      <c r="L1331" s="713"/>
      <c r="M1331" s="713"/>
      <c r="N1331" s="713"/>
      <c r="O1331" s="713"/>
      <c r="P1331" s="713"/>
      <c r="Q1331" s="713"/>
      <c r="R1331" s="713"/>
      <c r="S1331" s="713"/>
      <c r="T1331" s="713"/>
      <c r="U1331" s="713"/>
      <c r="V1331" s="713"/>
    </row>
    <row r="1332" spans="2:22" x14ac:dyDescent="0.25">
      <c r="B1332" s="713" t="s">
        <v>2</v>
      </c>
      <c r="C1332" s="713"/>
      <c r="D1332" s="713"/>
      <c r="E1332" s="713"/>
      <c r="F1332" s="713"/>
      <c r="G1332" s="713"/>
      <c r="H1332" s="713"/>
      <c r="I1332" s="713"/>
      <c r="J1332" s="713"/>
      <c r="K1332" s="713"/>
      <c r="L1332" s="713"/>
      <c r="M1332" s="713"/>
      <c r="N1332" s="713"/>
      <c r="O1332" s="713"/>
      <c r="P1332" s="713"/>
      <c r="Q1332" s="713"/>
      <c r="R1332" s="713"/>
      <c r="S1332" s="713"/>
      <c r="T1332" s="713"/>
      <c r="U1332" s="713"/>
      <c r="V1332" s="713"/>
    </row>
    <row r="1333" spans="2:22" x14ac:dyDescent="0.25">
      <c r="B1333" s="713" t="s">
        <v>3</v>
      </c>
      <c r="C1333" s="713"/>
      <c r="D1333" s="713"/>
      <c r="E1333" s="713"/>
      <c r="F1333" s="713"/>
      <c r="G1333" s="713"/>
      <c r="H1333" s="713"/>
      <c r="I1333" s="713"/>
      <c r="J1333" s="713"/>
      <c r="K1333" s="713"/>
      <c r="L1333" s="713"/>
      <c r="M1333" s="713"/>
      <c r="N1333" s="713"/>
      <c r="O1333" s="713"/>
      <c r="P1333" s="713"/>
      <c r="Q1333" s="713"/>
      <c r="R1333" s="713"/>
      <c r="S1333" s="713"/>
      <c r="T1333" s="713"/>
      <c r="U1333" s="713"/>
      <c r="V1333" s="713"/>
    </row>
    <row r="1334" spans="2:22" x14ac:dyDescent="0.25">
      <c r="B1334" s="713" t="s">
        <v>494</v>
      </c>
      <c r="C1334" s="713"/>
      <c r="D1334" s="713"/>
      <c r="E1334" s="713"/>
      <c r="F1334" s="713"/>
      <c r="G1334" s="713"/>
      <c r="H1334" s="713"/>
      <c r="I1334" s="713"/>
      <c r="J1334" s="713"/>
      <c r="K1334" s="713"/>
      <c r="L1334" s="713"/>
      <c r="M1334" s="713"/>
      <c r="N1334" s="713"/>
      <c r="O1334" s="713"/>
      <c r="P1334" s="713"/>
      <c r="Q1334" s="713"/>
      <c r="R1334" s="713"/>
      <c r="S1334" s="713"/>
      <c r="T1334" s="713"/>
      <c r="U1334" s="713"/>
      <c r="V1334" s="713"/>
    </row>
    <row r="1335" spans="2:22" x14ac:dyDescent="0.25">
      <c r="B1335" s="714" t="s">
        <v>4</v>
      </c>
      <c r="C1335" s="714"/>
      <c r="D1335" s="714"/>
      <c r="E1335" s="714"/>
      <c r="F1335" s="714"/>
      <c r="G1335" s="714"/>
      <c r="H1335" s="714"/>
      <c r="I1335" s="714"/>
      <c r="J1335" s="714"/>
      <c r="K1335" s="714"/>
      <c r="L1335" s="714"/>
      <c r="M1335" s="714"/>
      <c r="N1335" s="714"/>
      <c r="O1335" s="714"/>
      <c r="P1335" s="714"/>
      <c r="Q1335" s="714"/>
      <c r="R1335" s="714"/>
      <c r="S1335" s="714"/>
      <c r="T1335" s="714"/>
      <c r="U1335" s="714"/>
      <c r="V1335" s="714"/>
    </row>
    <row r="1336" spans="2:22" x14ac:dyDescent="0.25">
      <c r="B1336" s="737" t="s">
        <v>110</v>
      </c>
      <c r="C1336" s="737"/>
      <c r="D1336" s="737"/>
      <c r="E1336" s="737"/>
      <c r="F1336" s="737"/>
      <c r="G1336" s="737"/>
      <c r="H1336" s="737"/>
      <c r="I1336" s="737"/>
      <c r="J1336" s="737"/>
      <c r="K1336" s="737"/>
      <c r="L1336" s="737"/>
      <c r="M1336" s="737"/>
      <c r="N1336" s="737"/>
      <c r="O1336" s="737"/>
      <c r="P1336" s="737"/>
      <c r="Q1336" s="737"/>
      <c r="R1336" s="737"/>
      <c r="S1336" s="737"/>
      <c r="T1336" s="737"/>
      <c r="U1336" s="737"/>
      <c r="V1336" s="737"/>
    </row>
    <row r="1337" spans="2:22" ht="18.75" thickBot="1" x14ac:dyDescent="0.3">
      <c r="B1337" s="2"/>
      <c r="C1337" s="2"/>
      <c r="D1337" s="3"/>
      <c r="E1337" s="3"/>
      <c r="F1337" s="3"/>
      <c r="G1337" s="3"/>
      <c r="H1337" s="3"/>
      <c r="I1337" s="3"/>
      <c r="J1337" s="3"/>
      <c r="K1337" s="3"/>
      <c r="L1337" s="4"/>
      <c r="M1337" s="3"/>
      <c r="N1337" s="3"/>
      <c r="O1337" s="3"/>
      <c r="P1337" s="3"/>
      <c r="Q1337" s="3"/>
      <c r="R1337" s="3"/>
      <c r="S1337" s="3"/>
      <c r="T1337" s="2"/>
      <c r="U1337" s="2"/>
      <c r="V1337" s="2"/>
    </row>
    <row r="1338" spans="2:22" ht="15.75" thickTop="1" x14ac:dyDescent="0.25">
      <c r="B1338" s="698" t="s">
        <v>6</v>
      </c>
      <c r="C1338" s="700" t="s">
        <v>7</v>
      </c>
      <c r="D1338" s="702" t="s">
        <v>8</v>
      </c>
      <c r="E1338" s="702" t="s">
        <v>177</v>
      </c>
      <c r="F1338" s="702" t="s">
        <v>178</v>
      </c>
      <c r="G1338" s="702" t="s">
        <v>9</v>
      </c>
      <c r="H1338" s="702" t="s">
        <v>10</v>
      </c>
      <c r="I1338" s="312"/>
      <c r="J1338" s="702" t="s">
        <v>179</v>
      </c>
      <c r="K1338" s="702" t="s">
        <v>11</v>
      </c>
      <c r="L1338" s="700" t="s">
        <v>12</v>
      </c>
      <c r="M1338" s="704" t="s">
        <v>13</v>
      </c>
      <c r="N1338" s="704" t="s">
        <v>14</v>
      </c>
      <c r="O1338" s="704" t="s">
        <v>15</v>
      </c>
      <c r="P1338" s="715" t="s">
        <v>16</v>
      </c>
      <c r="Q1338" s="716"/>
      <c r="R1338" s="716"/>
      <c r="S1338" s="717"/>
      <c r="T1338" s="721" t="s">
        <v>17</v>
      </c>
      <c r="U1338" s="722"/>
      <c r="V1338" s="708" t="s">
        <v>18</v>
      </c>
    </row>
    <row r="1339" spans="2:22" x14ac:dyDescent="0.25">
      <c r="B1339" s="699"/>
      <c r="C1339" s="701"/>
      <c r="D1339" s="703"/>
      <c r="E1339" s="765"/>
      <c r="F1339" s="765"/>
      <c r="G1339" s="703"/>
      <c r="H1339" s="703"/>
      <c r="I1339" s="313"/>
      <c r="J1339" s="765"/>
      <c r="K1339" s="703"/>
      <c r="L1339" s="701"/>
      <c r="M1339" s="705"/>
      <c r="N1339" s="705"/>
      <c r="O1339" s="705"/>
      <c r="P1339" s="718"/>
      <c r="Q1339" s="719"/>
      <c r="R1339" s="719"/>
      <c r="S1339" s="720"/>
      <c r="T1339" s="723"/>
      <c r="U1339" s="724"/>
      <c r="V1339" s="709"/>
    </row>
    <row r="1340" spans="2:22" ht="48" x14ac:dyDescent="0.25">
      <c r="B1340" s="699"/>
      <c r="C1340" s="701"/>
      <c r="D1340" s="703"/>
      <c r="E1340" s="765"/>
      <c r="F1340" s="765"/>
      <c r="G1340" s="703"/>
      <c r="H1340" s="703"/>
      <c r="I1340" s="313" t="s">
        <v>180</v>
      </c>
      <c r="J1340" s="765"/>
      <c r="K1340" s="703"/>
      <c r="L1340" s="701"/>
      <c r="M1340" s="705"/>
      <c r="N1340" s="705"/>
      <c r="O1340" s="705"/>
      <c r="P1340" s="738" t="s">
        <v>19</v>
      </c>
      <c r="Q1340" s="738" t="s">
        <v>20</v>
      </c>
      <c r="R1340" s="738" t="s">
        <v>21</v>
      </c>
      <c r="S1340" s="738" t="s">
        <v>22</v>
      </c>
      <c r="T1340" s="740" t="s">
        <v>23</v>
      </c>
      <c r="U1340" s="740" t="s">
        <v>24</v>
      </c>
      <c r="V1340" s="709"/>
    </row>
    <row r="1341" spans="2:22" ht="15.75" thickBot="1" x14ac:dyDescent="0.3">
      <c r="B1341" s="727"/>
      <c r="C1341" s="725"/>
      <c r="D1341" s="707"/>
      <c r="E1341" s="766"/>
      <c r="F1341" s="766"/>
      <c r="G1341" s="707"/>
      <c r="H1341" s="707"/>
      <c r="I1341" s="314"/>
      <c r="J1341" s="766"/>
      <c r="K1341" s="707"/>
      <c r="L1341" s="725"/>
      <c r="M1341" s="696"/>
      <c r="N1341" s="696"/>
      <c r="O1341" s="696"/>
      <c r="P1341" s="739"/>
      <c r="Q1341" s="739"/>
      <c r="R1341" s="739"/>
      <c r="S1341" s="739"/>
      <c r="T1341" s="741"/>
      <c r="U1341" s="741"/>
      <c r="V1341" s="710"/>
    </row>
    <row r="1342" spans="2:22" ht="144.75" thickBot="1" x14ac:dyDescent="0.3">
      <c r="B1342" s="285">
        <v>1</v>
      </c>
      <c r="C1342" s="71">
        <v>37101</v>
      </c>
      <c r="D1342" s="164" t="s">
        <v>166</v>
      </c>
      <c r="E1342" s="318" t="s">
        <v>489</v>
      </c>
      <c r="F1342" s="319" t="s">
        <v>182</v>
      </c>
      <c r="G1342" s="5">
        <v>9</v>
      </c>
      <c r="H1342" s="164" t="s">
        <v>181</v>
      </c>
      <c r="I1342" s="5">
        <v>287</v>
      </c>
      <c r="J1342" s="438" t="s">
        <v>530</v>
      </c>
      <c r="K1342" s="71">
        <v>63</v>
      </c>
      <c r="L1342" s="164" t="s">
        <v>75</v>
      </c>
      <c r="M1342" s="72">
        <v>6033.79</v>
      </c>
      <c r="N1342" s="72">
        <v>180000</v>
      </c>
      <c r="O1342" s="344" t="s">
        <v>183</v>
      </c>
      <c r="P1342" s="74">
        <v>0.25</v>
      </c>
      <c r="Q1342" s="74">
        <v>0.25</v>
      </c>
      <c r="R1342" s="74">
        <v>0.25</v>
      </c>
      <c r="S1342" s="74">
        <v>0.25</v>
      </c>
      <c r="T1342" s="75" t="s">
        <v>514</v>
      </c>
      <c r="U1342" s="75"/>
      <c r="V1342" s="287" t="s">
        <v>531</v>
      </c>
    </row>
    <row r="1343" spans="2:22" ht="15.75" thickTop="1" x14ac:dyDescent="0.25">
      <c r="L1343" s="62"/>
    </row>
    <row r="1344" spans="2:22" x14ac:dyDescent="0.25">
      <c r="L1344" s="62"/>
      <c r="N1344" s="61"/>
    </row>
    <row r="1345" spans="12:14" x14ac:dyDescent="0.25">
      <c r="L1345" s="62"/>
      <c r="N1345" s="102"/>
    </row>
    <row r="1346" spans="12:14" x14ac:dyDescent="0.25">
      <c r="L1346" s="62"/>
      <c r="N1346" s="102">
        <f>SUM(N1342:N1345)</f>
        <v>180000</v>
      </c>
    </row>
    <row r="1347" spans="12:14" x14ac:dyDescent="0.25">
      <c r="L1347" s="62"/>
      <c r="N1347" s="103"/>
    </row>
    <row r="1348" spans="12:14" x14ac:dyDescent="0.25">
      <c r="L1348" s="62"/>
      <c r="N1348" s="104"/>
    </row>
    <row r="1349" spans="12:14" x14ac:dyDescent="0.25">
      <c r="L1349" s="62"/>
    </row>
    <row r="1350" spans="12:14" x14ac:dyDescent="0.25">
      <c r="L1350" s="62"/>
    </row>
    <row r="1351" spans="12:14" x14ac:dyDescent="0.25">
      <c r="L1351" s="62"/>
    </row>
    <row r="1352" spans="12:14" x14ac:dyDescent="0.25">
      <c r="L1352" s="62"/>
    </row>
    <row r="1353" spans="12:14" x14ac:dyDescent="0.25">
      <c r="L1353" s="62"/>
    </row>
    <row r="1354" spans="12:14" x14ac:dyDescent="0.25">
      <c r="L1354" s="62"/>
    </row>
    <row r="1355" spans="12:14" x14ac:dyDescent="0.25">
      <c r="L1355" s="62"/>
    </row>
    <row r="1356" spans="12:14" x14ac:dyDescent="0.25">
      <c r="L1356" s="62"/>
    </row>
    <row r="1357" spans="12:14" x14ac:dyDescent="0.25">
      <c r="L1357" s="62"/>
    </row>
    <row r="1358" spans="12:14" x14ac:dyDescent="0.25">
      <c r="L1358" s="62"/>
    </row>
    <row r="1359" spans="12:14" x14ac:dyDescent="0.25">
      <c r="L1359" s="62"/>
    </row>
    <row r="1360" spans="12:14" x14ac:dyDescent="0.25">
      <c r="L1360" s="62"/>
    </row>
    <row r="1361" spans="2:22" x14ac:dyDescent="0.25">
      <c r="L1361" s="62"/>
    </row>
    <row r="1362" spans="2:22" x14ac:dyDescent="0.25">
      <c r="L1362" s="62"/>
    </row>
    <row r="1363" spans="2:22" x14ac:dyDescent="0.25">
      <c r="L1363" s="62"/>
    </row>
    <row r="1364" spans="2:22" x14ac:dyDescent="0.25">
      <c r="L1364" s="62"/>
    </row>
    <row r="1365" spans="2:22" x14ac:dyDescent="0.25">
      <c r="L1365" s="62"/>
    </row>
    <row r="1366" spans="2:22" x14ac:dyDescent="0.25">
      <c r="L1366" s="62"/>
    </row>
    <row r="1367" spans="2:22" x14ac:dyDescent="0.25">
      <c r="L1367" s="62"/>
    </row>
    <row r="1368" spans="2:22" x14ac:dyDescent="0.25">
      <c r="L1368" s="62"/>
    </row>
    <row r="1369" spans="2:22" x14ac:dyDescent="0.25">
      <c r="L1369" s="62"/>
    </row>
    <row r="1370" spans="2:22" x14ac:dyDescent="0.25">
      <c r="L1370" s="62"/>
    </row>
    <row r="1371" spans="2:22" x14ac:dyDescent="0.25">
      <c r="L1371" s="62"/>
    </row>
    <row r="1372" spans="2:22" x14ac:dyDescent="0.25">
      <c r="L1372" s="62"/>
    </row>
    <row r="1373" spans="2:22" x14ac:dyDescent="0.25">
      <c r="L1373" s="62"/>
    </row>
    <row r="1374" spans="2:22" x14ac:dyDescent="0.25">
      <c r="L1374" s="62"/>
    </row>
    <row r="1375" spans="2:22" x14ac:dyDescent="0.25">
      <c r="L1375" s="62"/>
    </row>
    <row r="1376" spans="2:22" x14ac:dyDescent="0.25">
      <c r="B1376" s="706" t="s">
        <v>0</v>
      </c>
      <c r="C1376" s="706"/>
      <c r="D1376" s="706"/>
      <c r="E1376" s="706"/>
      <c r="F1376" s="706"/>
      <c r="G1376" s="706"/>
      <c r="H1376" s="706"/>
      <c r="I1376" s="706"/>
      <c r="J1376" s="706"/>
      <c r="K1376" s="706"/>
      <c r="L1376" s="706"/>
      <c r="M1376" s="706"/>
      <c r="N1376" s="706"/>
      <c r="O1376" s="706"/>
      <c r="P1376" s="706"/>
      <c r="Q1376" s="706"/>
      <c r="R1376" s="706"/>
      <c r="S1376" s="706"/>
      <c r="T1376" s="706"/>
      <c r="U1376" s="706"/>
      <c r="V1376" s="706"/>
    </row>
    <row r="1377" spans="2:22" x14ac:dyDescent="0.25">
      <c r="B1377" s="713" t="s">
        <v>1</v>
      </c>
      <c r="C1377" s="713"/>
      <c r="D1377" s="713"/>
      <c r="E1377" s="713"/>
      <c r="F1377" s="713"/>
      <c r="G1377" s="713"/>
      <c r="H1377" s="713"/>
      <c r="I1377" s="713"/>
      <c r="J1377" s="713"/>
      <c r="K1377" s="713"/>
      <c r="L1377" s="713"/>
      <c r="M1377" s="713"/>
      <c r="N1377" s="713"/>
      <c r="O1377" s="713"/>
      <c r="P1377" s="713"/>
      <c r="Q1377" s="713"/>
      <c r="R1377" s="713"/>
      <c r="S1377" s="713"/>
      <c r="T1377" s="713"/>
      <c r="U1377" s="713"/>
      <c r="V1377" s="713"/>
    </row>
    <row r="1378" spans="2:22" x14ac:dyDescent="0.25">
      <c r="B1378" s="713" t="s">
        <v>2</v>
      </c>
      <c r="C1378" s="713"/>
      <c r="D1378" s="713"/>
      <c r="E1378" s="713"/>
      <c r="F1378" s="713"/>
      <c r="G1378" s="713"/>
      <c r="H1378" s="713"/>
      <c r="I1378" s="713"/>
      <c r="J1378" s="713"/>
      <c r="K1378" s="713"/>
      <c r="L1378" s="713"/>
      <c r="M1378" s="713"/>
      <c r="N1378" s="713"/>
      <c r="O1378" s="713"/>
      <c r="P1378" s="713"/>
      <c r="Q1378" s="713"/>
      <c r="R1378" s="713"/>
      <c r="S1378" s="713"/>
      <c r="T1378" s="713"/>
      <c r="U1378" s="713"/>
      <c r="V1378" s="713"/>
    </row>
    <row r="1379" spans="2:22" x14ac:dyDescent="0.25">
      <c r="B1379" s="713" t="s">
        <v>3</v>
      </c>
      <c r="C1379" s="713"/>
      <c r="D1379" s="713"/>
      <c r="E1379" s="713"/>
      <c r="F1379" s="713"/>
      <c r="G1379" s="713"/>
      <c r="H1379" s="713"/>
      <c r="I1379" s="713"/>
      <c r="J1379" s="713"/>
      <c r="K1379" s="713"/>
      <c r="L1379" s="713"/>
      <c r="M1379" s="713"/>
      <c r="N1379" s="713"/>
      <c r="O1379" s="713"/>
      <c r="P1379" s="713"/>
      <c r="Q1379" s="713"/>
      <c r="R1379" s="713"/>
      <c r="S1379" s="713"/>
      <c r="T1379" s="713"/>
      <c r="U1379" s="713"/>
      <c r="V1379" s="713"/>
    </row>
    <row r="1380" spans="2:22" x14ac:dyDescent="0.25">
      <c r="B1380" s="713" t="s">
        <v>494</v>
      </c>
      <c r="C1380" s="713"/>
      <c r="D1380" s="713"/>
      <c r="E1380" s="713"/>
      <c r="F1380" s="713"/>
      <c r="G1380" s="713"/>
      <c r="H1380" s="713"/>
      <c r="I1380" s="713"/>
      <c r="J1380" s="713"/>
      <c r="K1380" s="713"/>
      <c r="L1380" s="713"/>
      <c r="M1380" s="713"/>
      <c r="N1380" s="713"/>
      <c r="O1380" s="713"/>
      <c r="P1380" s="713"/>
      <c r="Q1380" s="713"/>
      <c r="R1380" s="713"/>
      <c r="S1380" s="713"/>
      <c r="T1380" s="713"/>
      <c r="U1380" s="713"/>
      <c r="V1380" s="713"/>
    </row>
    <row r="1381" spans="2:22" x14ac:dyDescent="0.25">
      <c r="B1381" s="714" t="s">
        <v>4</v>
      </c>
      <c r="C1381" s="714"/>
      <c r="D1381" s="714"/>
      <c r="E1381" s="714"/>
      <c r="F1381" s="714"/>
      <c r="G1381" s="714"/>
      <c r="H1381" s="714"/>
      <c r="I1381" s="714"/>
      <c r="J1381" s="714"/>
      <c r="K1381" s="714"/>
      <c r="L1381" s="714"/>
      <c r="M1381" s="714"/>
      <c r="N1381" s="714"/>
      <c r="O1381" s="714"/>
      <c r="P1381" s="714"/>
      <c r="Q1381" s="714"/>
      <c r="R1381" s="714"/>
      <c r="S1381" s="714"/>
      <c r="T1381" s="714"/>
      <c r="U1381" s="714"/>
      <c r="V1381" s="714"/>
    </row>
    <row r="1382" spans="2:22" x14ac:dyDescent="0.25">
      <c r="B1382" s="737" t="s">
        <v>111</v>
      </c>
      <c r="C1382" s="737"/>
      <c r="D1382" s="737"/>
      <c r="E1382" s="737"/>
      <c r="F1382" s="737"/>
      <c r="G1382" s="737"/>
      <c r="H1382" s="737"/>
      <c r="I1382" s="737"/>
      <c r="J1382" s="737"/>
      <c r="K1382" s="737"/>
      <c r="L1382" s="737"/>
      <c r="M1382" s="737"/>
      <c r="N1382" s="737"/>
      <c r="O1382" s="737"/>
      <c r="P1382" s="737"/>
      <c r="Q1382" s="737"/>
      <c r="R1382" s="737"/>
      <c r="S1382" s="737"/>
      <c r="T1382" s="737"/>
      <c r="U1382" s="737"/>
      <c r="V1382" s="737"/>
    </row>
    <row r="1383" spans="2:22" ht="18.75" thickBot="1" x14ac:dyDescent="0.3">
      <c r="B1383" s="2"/>
      <c r="C1383" s="2"/>
      <c r="D1383" s="3"/>
      <c r="E1383" s="3"/>
      <c r="F1383" s="3"/>
      <c r="G1383" s="3"/>
      <c r="H1383" s="3"/>
      <c r="I1383" s="3"/>
      <c r="J1383" s="3"/>
      <c r="K1383" s="3"/>
      <c r="L1383" s="4"/>
      <c r="M1383" s="3"/>
      <c r="N1383" s="3"/>
      <c r="O1383" s="3"/>
      <c r="P1383" s="3"/>
      <c r="Q1383" s="3"/>
      <c r="R1383" s="3"/>
      <c r="S1383" s="3"/>
      <c r="T1383" s="2"/>
      <c r="U1383" s="2"/>
      <c r="V1383" s="2"/>
    </row>
    <row r="1384" spans="2:22" ht="15.75" thickTop="1" x14ac:dyDescent="0.25">
      <c r="B1384" s="698" t="s">
        <v>6</v>
      </c>
      <c r="C1384" s="700" t="s">
        <v>7</v>
      </c>
      <c r="D1384" s="702" t="s">
        <v>8</v>
      </c>
      <c r="E1384" s="702" t="s">
        <v>177</v>
      </c>
      <c r="F1384" s="702" t="s">
        <v>178</v>
      </c>
      <c r="G1384" s="702" t="s">
        <v>9</v>
      </c>
      <c r="H1384" s="702" t="s">
        <v>10</v>
      </c>
      <c r="I1384" s="312"/>
      <c r="J1384" s="702" t="s">
        <v>179</v>
      </c>
      <c r="K1384" s="702" t="s">
        <v>11</v>
      </c>
      <c r="L1384" s="700" t="s">
        <v>12</v>
      </c>
      <c r="M1384" s="704" t="s">
        <v>13</v>
      </c>
      <c r="N1384" s="704" t="s">
        <v>14</v>
      </c>
      <c r="O1384" s="704" t="s">
        <v>15</v>
      </c>
      <c r="P1384" s="715" t="s">
        <v>16</v>
      </c>
      <c r="Q1384" s="716"/>
      <c r="R1384" s="716"/>
      <c r="S1384" s="717"/>
      <c r="T1384" s="721" t="s">
        <v>17</v>
      </c>
      <c r="U1384" s="722"/>
      <c r="V1384" s="708" t="s">
        <v>18</v>
      </c>
    </row>
    <row r="1385" spans="2:22" x14ac:dyDescent="0.25">
      <c r="B1385" s="699"/>
      <c r="C1385" s="701"/>
      <c r="D1385" s="703"/>
      <c r="E1385" s="765"/>
      <c r="F1385" s="765"/>
      <c r="G1385" s="703"/>
      <c r="H1385" s="703"/>
      <c r="I1385" s="313"/>
      <c r="J1385" s="765"/>
      <c r="K1385" s="703"/>
      <c r="L1385" s="701"/>
      <c r="M1385" s="705"/>
      <c r="N1385" s="705"/>
      <c r="O1385" s="705"/>
      <c r="P1385" s="718"/>
      <c r="Q1385" s="719"/>
      <c r="R1385" s="719"/>
      <c r="S1385" s="720"/>
      <c r="T1385" s="723"/>
      <c r="U1385" s="724"/>
      <c r="V1385" s="709"/>
    </row>
    <row r="1386" spans="2:22" ht="48" x14ac:dyDescent="0.25">
      <c r="B1386" s="699"/>
      <c r="C1386" s="701"/>
      <c r="D1386" s="703"/>
      <c r="E1386" s="765"/>
      <c r="F1386" s="765"/>
      <c r="G1386" s="703"/>
      <c r="H1386" s="703"/>
      <c r="I1386" s="313" t="s">
        <v>180</v>
      </c>
      <c r="J1386" s="765"/>
      <c r="K1386" s="703"/>
      <c r="L1386" s="701"/>
      <c r="M1386" s="705"/>
      <c r="N1386" s="705"/>
      <c r="O1386" s="705"/>
      <c r="P1386" s="738" t="s">
        <v>19</v>
      </c>
      <c r="Q1386" s="738" t="s">
        <v>20</v>
      </c>
      <c r="R1386" s="738" t="s">
        <v>21</v>
      </c>
      <c r="S1386" s="738" t="s">
        <v>22</v>
      </c>
      <c r="T1386" s="740" t="s">
        <v>23</v>
      </c>
      <c r="U1386" s="740" t="s">
        <v>24</v>
      </c>
      <c r="V1386" s="709"/>
    </row>
    <row r="1387" spans="2:22" ht="15.75" thickBot="1" x14ac:dyDescent="0.3">
      <c r="B1387" s="727"/>
      <c r="C1387" s="725"/>
      <c r="D1387" s="707"/>
      <c r="E1387" s="766"/>
      <c r="F1387" s="766"/>
      <c r="G1387" s="707"/>
      <c r="H1387" s="707"/>
      <c r="I1387" s="314"/>
      <c r="J1387" s="766"/>
      <c r="K1387" s="707"/>
      <c r="L1387" s="725"/>
      <c r="M1387" s="696"/>
      <c r="N1387" s="696"/>
      <c r="O1387" s="696"/>
      <c r="P1387" s="739"/>
      <c r="Q1387" s="739"/>
      <c r="R1387" s="739"/>
      <c r="S1387" s="739"/>
      <c r="T1387" s="741"/>
      <c r="U1387" s="741"/>
      <c r="V1387" s="710"/>
    </row>
    <row r="1388" spans="2:22" ht="144.75" thickBot="1" x14ac:dyDescent="0.3">
      <c r="B1388" s="285">
        <v>1</v>
      </c>
      <c r="C1388" s="286">
        <v>37201</v>
      </c>
      <c r="D1388" s="164" t="s">
        <v>145</v>
      </c>
      <c r="E1388" s="318" t="s">
        <v>489</v>
      </c>
      <c r="F1388" s="319" t="s">
        <v>182</v>
      </c>
      <c r="G1388" s="5">
        <v>9</v>
      </c>
      <c r="H1388" s="164" t="s">
        <v>181</v>
      </c>
      <c r="I1388" s="5">
        <v>287</v>
      </c>
      <c r="J1388" s="438" t="s">
        <v>530</v>
      </c>
      <c r="K1388" s="71">
        <v>20</v>
      </c>
      <c r="L1388" s="164" t="s">
        <v>75</v>
      </c>
      <c r="M1388" s="72">
        <v>1023.6666666666666</v>
      </c>
      <c r="N1388" s="72">
        <v>18600</v>
      </c>
      <c r="O1388" s="344" t="s">
        <v>183</v>
      </c>
      <c r="P1388" s="74">
        <v>0.25</v>
      </c>
      <c r="Q1388" s="74">
        <v>0.25</v>
      </c>
      <c r="R1388" s="74">
        <v>0.25</v>
      </c>
      <c r="S1388" s="74">
        <v>0.25</v>
      </c>
      <c r="T1388" s="75" t="s">
        <v>514</v>
      </c>
      <c r="U1388" s="75"/>
      <c r="V1388" s="287" t="s">
        <v>531</v>
      </c>
    </row>
    <row r="1389" spans="2:22" ht="15.75" thickTop="1" x14ac:dyDescent="0.25">
      <c r="L1389" s="62"/>
    </row>
    <row r="1390" spans="2:22" x14ac:dyDescent="0.25">
      <c r="L1390" s="62"/>
      <c r="N1390" s="61"/>
    </row>
    <row r="1391" spans="2:22" x14ac:dyDescent="0.25">
      <c r="L1391" s="62"/>
    </row>
    <row r="1392" spans="2:22" x14ac:dyDescent="0.25">
      <c r="L1392" s="62"/>
      <c r="N1392" s="102"/>
    </row>
    <row r="1393" spans="12:22" x14ac:dyDescent="0.25">
      <c r="L1393" s="62"/>
      <c r="N1393" s="102">
        <f>SUM(N1388:N1392)</f>
        <v>18600</v>
      </c>
      <c r="V1393" s="61"/>
    </row>
    <row r="1394" spans="12:22" x14ac:dyDescent="0.25">
      <c r="L1394" s="62"/>
      <c r="N1394" s="103"/>
    </row>
    <row r="1395" spans="12:22" x14ac:dyDescent="0.25">
      <c r="L1395" s="62"/>
      <c r="N1395" s="104"/>
    </row>
    <row r="1396" spans="12:22" x14ac:dyDescent="0.25">
      <c r="L1396" s="62"/>
      <c r="N1396" s="103"/>
    </row>
    <row r="1397" spans="12:22" x14ac:dyDescent="0.25">
      <c r="L1397" s="62"/>
    </row>
    <row r="1398" spans="12:22" x14ac:dyDescent="0.25">
      <c r="L1398" s="62"/>
    </row>
    <row r="1399" spans="12:22" x14ac:dyDescent="0.25">
      <c r="L1399" s="62"/>
    </row>
    <row r="1400" spans="12:22" x14ac:dyDescent="0.25">
      <c r="L1400" s="62"/>
    </row>
    <row r="1401" spans="12:22" x14ac:dyDescent="0.25">
      <c r="L1401" s="62"/>
    </row>
    <row r="1402" spans="12:22" x14ac:dyDescent="0.25">
      <c r="L1402" s="62"/>
    </row>
    <row r="1403" spans="12:22" x14ac:dyDescent="0.25">
      <c r="L1403" s="62"/>
    </row>
    <row r="1404" spans="12:22" x14ac:dyDescent="0.25">
      <c r="L1404" s="62"/>
    </row>
    <row r="1405" spans="12:22" x14ac:dyDescent="0.25">
      <c r="L1405" s="62"/>
    </row>
    <row r="1406" spans="12:22" x14ac:dyDescent="0.25">
      <c r="L1406" s="62"/>
    </row>
    <row r="1407" spans="12:22" x14ac:dyDescent="0.25">
      <c r="L1407" s="62"/>
    </row>
    <row r="1408" spans="12:22" x14ac:dyDescent="0.25">
      <c r="L1408" s="62"/>
    </row>
    <row r="1409" spans="2:22" x14ac:dyDescent="0.25">
      <c r="L1409" s="62"/>
    </row>
    <row r="1410" spans="2:22" x14ac:dyDescent="0.25">
      <c r="L1410" s="62"/>
    </row>
    <row r="1411" spans="2:22" x14ac:dyDescent="0.25">
      <c r="L1411" s="62"/>
    </row>
    <row r="1412" spans="2:22" x14ac:dyDescent="0.25">
      <c r="L1412" s="62"/>
    </row>
    <row r="1413" spans="2:22" x14ac:dyDescent="0.25">
      <c r="L1413" s="62"/>
    </row>
    <row r="1414" spans="2:22" x14ac:dyDescent="0.25">
      <c r="L1414" s="62"/>
    </row>
    <row r="1415" spans="2:22" x14ac:dyDescent="0.25">
      <c r="L1415" s="62"/>
    </row>
    <row r="1416" spans="2:22" x14ac:dyDescent="0.25">
      <c r="L1416" s="62"/>
    </row>
    <row r="1417" spans="2:22" x14ac:dyDescent="0.25">
      <c r="B1417" s="706" t="s">
        <v>0</v>
      </c>
      <c r="C1417" s="706"/>
      <c r="D1417" s="706"/>
      <c r="E1417" s="706"/>
      <c r="F1417" s="706"/>
      <c r="G1417" s="706"/>
      <c r="H1417" s="706"/>
      <c r="I1417" s="706"/>
      <c r="J1417" s="706"/>
      <c r="K1417" s="706"/>
      <c r="L1417" s="706"/>
      <c r="M1417" s="706"/>
      <c r="N1417" s="706"/>
      <c r="O1417" s="706"/>
      <c r="P1417" s="706"/>
      <c r="Q1417" s="706"/>
      <c r="R1417" s="706"/>
      <c r="S1417" s="706"/>
      <c r="T1417" s="706"/>
      <c r="U1417" s="706"/>
      <c r="V1417" s="706"/>
    </row>
    <row r="1418" spans="2:22" x14ac:dyDescent="0.25">
      <c r="B1418" s="713" t="s">
        <v>1</v>
      </c>
      <c r="C1418" s="713"/>
      <c r="D1418" s="713"/>
      <c r="E1418" s="713"/>
      <c r="F1418" s="713"/>
      <c r="G1418" s="713"/>
      <c r="H1418" s="713"/>
      <c r="I1418" s="713"/>
      <c r="J1418" s="713"/>
      <c r="K1418" s="713"/>
      <c r="L1418" s="713"/>
      <c r="M1418" s="713"/>
      <c r="N1418" s="713"/>
      <c r="O1418" s="713"/>
      <c r="P1418" s="713"/>
      <c r="Q1418" s="713"/>
      <c r="R1418" s="713"/>
      <c r="S1418" s="713"/>
      <c r="T1418" s="713"/>
      <c r="U1418" s="713"/>
      <c r="V1418" s="713"/>
    </row>
    <row r="1419" spans="2:22" x14ac:dyDescent="0.25">
      <c r="B1419" s="713" t="s">
        <v>2</v>
      </c>
      <c r="C1419" s="713"/>
      <c r="D1419" s="713"/>
      <c r="E1419" s="713"/>
      <c r="F1419" s="713"/>
      <c r="G1419" s="713"/>
      <c r="H1419" s="713"/>
      <c r="I1419" s="713"/>
      <c r="J1419" s="713"/>
      <c r="K1419" s="713"/>
      <c r="L1419" s="713"/>
      <c r="M1419" s="713"/>
      <c r="N1419" s="713"/>
      <c r="O1419" s="713"/>
      <c r="P1419" s="713"/>
      <c r="Q1419" s="713"/>
      <c r="R1419" s="713"/>
      <c r="S1419" s="713"/>
      <c r="T1419" s="713"/>
      <c r="U1419" s="713"/>
      <c r="V1419" s="713"/>
    </row>
    <row r="1420" spans="2:22" x14ac:dyDescent="0.25">
      <c r="B1420" s="713" t="s">
        <v>3</v>
      </c>
      <c r="C1420" s="713"/>
      <c r="D1420" s="713"/>
      <c r="E1420" s="713"/>
      <c r="F1420" s="713"/>
      <c r="G1420" s="713"/>
      <c r="H1420" s="713"/>
      <c r="I1420" s="713"/>
      <c r="J1420" s="713"/>
      <c r="K1420" s="713"/>
      <c r="L1420" s="713"/>
      <c r="M1420" s="713"/>
      <c r="N1420" s="713"/>
      <c r="O1420" s="713"/>
      <c r="P1420" s="713"/>
      <c r="Q1420" s="713"/>
      <c r="R1420" s="713"/>
      <c r="S1420" s="713"/>
      <c r="T1420" s="713"/>
      <c r="U1420" s="713"/>
      <c r="V1420" s="713"/>
    </row>
    <row r="1421" spans="2:22" x14ac:dyDescent="0.25">
      <c r="B1421" s="713" t="s">
        <v>494</v>
      </c>
      <c r="C1421" s="713"/>
      <c r="D1421" s="713"/>
      <c r="E1421" s="713"/>
      <c r="F1421" s="713"/>
      <c r="G1421" s="713"/>
      <c r="H1421" s="713"/>
      <c r="I1421" s="713"/>
      <c r="J1421" s="713"/>
      <c r="K1421" s="713"/>
      <c r="L1421" s="713"/>
      <c r="M1421" s="713"/>
      <c r="N1421" s="713"/>
      <c r="O1421" s="713"/>
      <c r="P1421" s="713"/>
      <c r="Q1421" s="713"/>
      <c r="R1421" s="713"/>
      <c r="S1421" s="713"/>
      <c r="T1421" s="713"/>
      <c r="U1421" s="713"/>
      <c r="V1421" s="713"/>
    </row>
    <row r="1422" spans="2:22" x14ac:dyDescent="0.25">
      <c r="B1422" s="714" t="s">
        <v>4</v>
      </c>
      <c r="C1422" s="714"/>
      <c r="D1422" s="714"/>
      <c r="E1422" s="714"/>
      <c r="F1422" s="714"/>
      <c r="G1422" s="714"/>
      <c r="H1422" s="714"/>
      <c r="I1422" s="714"/>
      <c r="J1422" s="714"/>
      <c r="K1422" s="714"/>
      <c r="L1422" s="714"/>
      <c r="M1422" s="714"/>
      <c r="N1422" s="714"/>
      <c r="O1422" s="714"/>
      <c r="P1422" s="714"/>
      <c r="Q1422" s="714"/>
      <c r="R1422" s="714"/>
      <c r="S1422" s="714"/>
      <c r="T1422" s="714"/>
      <c r="U1422" s="714"/>
      <c r="V1422" s="714"/>
    </row>
    <row r="1423" spans="2:22" x14ac:dyDescent="0.25">
      <c r="B1423" s="737" t="s">
        <v>112</v>
      </c>
      <c r="C1423" s="737"/>
      <c r="D1423" s="737"/>
      <c r="E1423" s="737"/>
      <c r="F1423" s="737"/>
      <c r="G1423" s="737"/>
      <c r="H1423" s="737"/>
      <c r="I1423" s="737"/>
      <c r="J1423" s="737"/>
      <c r="K1423" s="737"/>
      <c r="L1423" s="737"/>
      <c r="M1423" s="737"/>
      <c r="N1423" s="737"/>
      <c r="O1423" s="737"/>
      <c r="P1423" s="737"/>
      <c r="Q1423" s="737"/>
      <c r="R1423" s="737"/>
      <c r="S1423" s="737"/>
      <c r="T1423" s="737"/>
      <c r="U1423" s="737"/>
      <c r="V1423" s="737"/>
    </row>
    <row r="1424" spans="2:22" ht="18.75" thickBot="1" x14ac:dyDescent="0.3">
      <c r="B1424" s="2"/>
      <c r="C1424" s="2"/>
      <c r="D1424" s="3"/>
      <c r="E1424" s="3"/>
      <c r="F1424" s="3"/>
      <c r="G1424" s="3"/>
      <c r="H1424" s="3"/>
      <c r="I1424" s="3"/>
      <c r="J1424" s="3"/>
      <c r="K1424" s="3"/>
      <c r="L1424" s="4"/>
      <c r="M1424" s="3"/>
      <c r="N1424" s="3"/>
      <c r="O1424" s="3"/>
      <c r="P1424" s="3"/>
      <c r="Q1424" s="3"/>
      <c r="R1424" s="3"/>
      <c r="S1424" s="3"/>
      <c r="T1424" s="2"/>
      <c r="U1424" s="2"/>
      <c r="V1424" s="2"/>
    </row>
    <row r="1425" spans="2:22" ht="15.75" thickTop="1" x14ac:dyDescent="0.25">
      <c r="B1425" s="698" t="s">
        <v>6</v>
      </c>
      <c r="C1425" s="700" t="s">
        <v>7</v>
      </c>
      <c r="D1425" s="702" t="s">
        <v>8</v>
      </c>
      <c r="E1425" s="702" t="s">
        <v>177</v>
      </c>
      <c r="F1425" s="702" t="s">
        <v>178</v>
      </c>
      <c r="G1425" s="702" t="s">
        <v>9</v>
      </c>
      <c r="H1425" s="702" t="s">
        <v>10</v>
      </c>
      <c r="I1425" s="312"/>
      <c r="J1425" s="702" t="s">
        <v>179</v>
      </c>
      <c r="K1425" s="702" t="s">
        <v>11</v>
      </c>
      <c r="L1425" s="700" t="s">
        <v>12</v>
      </c>
      <c r="M1425" s="704" t="s">
        <v>13</v>
      </c>
      <c r="N1425" s="704" t="s">
        <v>14</v>
      </c>
      <c r="O1425" s="704" t="s">
        <v>15</v>
      </c>
      <c r="P1425" s="715" t="s">
        <v>16</v>
      </c>
      <c r="Q1425" s="716"/>
      <c r="R1425" s="716"/>
      <c r="S1425" s="717"/>
      <c r="T1425" s="721" t="s">
        <v>17</v>
      </c>
      <c r="U1425" s="722"/>
      <c r="V1425" s="708" t="s">
        <v>18</v>
      </c>
    </row>
    <row r="1426" spans="2:22" x14ac:dyDescent="0.25">
      <c r="B1426" s="699"/>
      <c r="C1426" s="701"/>
      <c r="D1426" s="703"/>
      <c r="E1426" s="765"/>
      <c r="F1426" s="765"/>
      <c r="G1426" s="703"/>
      <c r="H1426" s="703"/>
      <c r="I1426" s="313"/>
      <c r="J1426" s="765"/>
      <c r="K1426" s="703"/>
      <c r="L1426" s="701"/>
      <c r="M1426" s="705"/>
      <c r="N1426" s="705"/>
      <c r="O1426" s="705"/>
      <c r="P1426" s="718"/>
      <c r="Q1426" s="719"/>
      <c r="R1426" s="719"/>
      <c r="S1426" s="720"/>
      <c r="T1426" s="723"/>
      <c r="U1426" s="724"/>
      <c r="V1426" s="709"/>
    </row>
    <row r="1427" spans="2:22" ht="48" x14ac:dyDescent="0.25">
      <c r="B1427" s="699"/>
      <c r="C1427" s="701"/>
      <c r="D1427" s="703"/>
      <c r="E1427" s="765"/>
      <c r="F1427" s="765"/>
      <c r="G1427" s="703"/>
      <c r="H1427" s="703"/>
      <c r="I1427" s="313" t="s">
        <v>180</v>
      </c>
      <c r="J1427" s="765"/>
      <c r="K1427" s="703"/>
      <c r="L1427" s="701"/>
      <c r="M1427" s="705"/>
      <c r="N1427" s="705"/>
      <c r="O1427" s="705"/>
      <c r="P1427" s="738" t="s">
        <v>19</v>
      </c>
      <c r="Q1427" s="738" t="s">
        <v>20</v>
      </c>
      <c r="R1427" s="738" t="s">
        <v>21</v>
      </c>
      <c r="S1427" s="738" t="s">
        <v>22</v>
      </c>
      <c r="T1427" s="740" t="s">
        <v>23</v>
      </c>
      <c r="U1427" s="740" t="s">
        <v>24</v>
      </c>
      <c r="V1427" s="709"/>
    </row>
    <row r="1428" spans="2:22" ht="15.75" thickBot="1" x14ac:dyDescent="0.3">
      <c r="B1428" s="727"/>
      <c r="C1428" s="725"/>
      <c r="D1428" s="707"/>
      <c r="E1428" s="766"/>
      <c r="F1428" s="766"/>
      <c r="G1428" s="707"/>
      <c r="H1428" s="707"/>
      <c r="I1428" s="314"/>
      <c r="J1428" s="766"/>
      <c r="K1428" s="707"/>
      <c r="L1428" s="725"/>
      <c r="M1428" s="696"/>
      <c r="N1428" s="696"/>
      <c r="O1428" s="696"/>
      <c r="P1428" s="739"/>
      <c r="Q1428" s="739"/>
      <c r="R1428" s="739"/>
      <c r="S1428" s="739"/>
      <c r="T1428" s="741"/>
      <c r="U1428" s="741"/>
      <c r="V1428" s="710"/>
    </row>
    <row r="1429" spans="2:22" ht="144.75" thickBot="1" x14ac:dyDescent="0.3">
      <c r="B1429" s="129">
        <v>1</v>
      </c>
      <c r="C1429" s="71">
        <v>37501</v>
      </c>
      <c r="D1429" s="164" t="s">
        <v>449</v>
      </c>
      <c r="E1429" s="318" t="s">
        <v>489</v>
      </c>
      <c r="F1429" s="319" t="s">
        <v>182</v>
      </c>
      <c r="G1429" s="5">
        <v>9</v>
      </c>
      <c r="H1429" s="164" t="s">
        <v>181</v>
      </c>
      <c r="I1429" s="5">
        <v>287</v>
      </c>
      <c r="J1429" s="438" t="s">
        <v>530</v>
      </c>
      <c r="K1429" s="71">
        <v>1242</v>
      </c>
      <c r="L1429" s="164" t="s">
        <v>75</v>
      </c>
      <c r="M1429" s="72">
        <v>1000</v>
      </c>
      <c r="N1429" s="72">
        <v>317500</v>
      </c>
      <c r="O1429" s="344" t="s">
        <v>183</v>
      </c>
      <c r="P1429" s="74">
        <v>0.25</v>
      </c>
      <c r="Q1429" s="74">
        <v>0.25</v>
      </c>
      <c r="R1429" s="74">
        <v>0.25</v>
      </c>
      <c r="S1429" s="74">
        <v>0.25</v>
      </c>
      <c r="T1429" s="75" t="s">
        <v>514</v>
      </c>
      <c r="U1429" s="75"/>
      <c r="V1429" s="287" t="s">
        <v>531</v>
      </c>
    </row>
    <row r="1430" spans="2:22" ht="15.75" thickTop="1" x14ac:dyDescent="0.25">
      <c r="L1430" s="62"/>
    </row>
    <row r="1431" spans="2:22" x14ac:dyDescent="0.25">
      <c r="L1431" s="62"/>
      <c r="N1431" s="61"/>
    </row>
    <row r="1432" spans="2:22" x14ac:dyDescent="0.25">
      <c r="L1432" s="62"/>
      <c r="N1432" s="102"/>
    </row>
    <row r="1433" spans="2:22" x14ac:dyDescent="0.25">
      <c r="L1433" s="62"/>
      <c r="N1433" s="102"/>
    </row>
    <row r="1434" spans="2:22" x14ac:dyDescent="0.25">
      <c r="L1434" s="62"/>
      <c r="N1434" s="108">
        <f>SUM(N1429:N1433)</f>
        <v>317500</v>
      </c>
    </row>
    <row r="1435" spans="2:22" x14ac:dyDescent="0.25">
      <c r="L1435" s="62"/>
    </row>
    <row r="1436" spans="2:22" x14ac:dyDescent="0.25">
      <c r="L1436" s="62"/>
      <c r="N1436" s="63"/>
    </row>
    <row r="1437" spans="2:22" x14ac:dyDescent="0.25">
      <c r="L1437" s="62"/>
    </row>
    <row r="1438" spans="2:22" x14ac:dyDescent="0.25">
      <c r="L1438" s="62"/>
    </row>
    <row r="1439" spans="2:22" x14ac:dyDescent="0.25">
      <c r="L1439" s="62"/>
    </row>
    <row r="1440" spans="2:22" x14ac:dyDescent="0.25">
      <c r="L1440" s="62"/>
    </row>
    <row r="1441" spans="12:14" x14ac:dyDescent="0.25">
      <c r="L1441" s="62"/>
      <c r="N1441" s="61"/>
    </row>
    <row r="1442" spans="12:14" x14ac:dyDescent="0.25">
      <c r="L1442" s="62"/>
    </row>
    <row r="1443" spans="12:14" x14ac:dyDescent="0.25">
      <c r="L1443" s="62"/>
    </row>
    <row r="1444" spans="12:14" x14ac:dyDescent="0.25">
      <c r="L1444" s="62"/>
    </row>
    <row r="1445" spans="12:14" x14ac:dyDescent="0.25">
      <c r="L1445" s="62"/>
    </row>
    <row r="1446" spans="12:14" x14ac:dyDescent="0.25">
      <c r="L1446" s="62"/>
    </row>
    <row r="1447" spans="12:14" x14ac:dyDescent="0.25">
      <c r="L1447" s="62"/>
    </row>
    <row r="1448" spans="12:14" x14ac:dyDescent="0.25">
      <c r="L1448" s="62"/>
    </row>
    <row r="1449" spans="12:14" x14ac:dyDescent="0.25">
      <c r="L1449" s="62"/>
    </row>
    <row r="1450" spans="12:14" x14ac:dyDescent="0.25">
      <c r="L1450" s="62"/>
    </row>
    <row r="1451" spans="12:14" x14ac:dyDescent="0.25">
      <c r="L1451" s="62"/>
    </row>
    <row r="1452" spans="12:14" x14ac:dyDescent="0.25">
      <c r="L1452" s="62"/>
    </row>
    <row r="1453" spans="12:14" x14ac:dyDescent="0.25">
      <c r="L1453" s="62"/>
    </row>
    <row r="1454" spans="12:14" x14ac:dyDescent="0.25">
      <c r="L1454" s="62"/>
    </row>
    <row r="1455" spans="12:14" x14ac:dyDescent="0.25">
      <c r="L1455" s="62"/>
    </row>
    <row r="1456" spans="12:14" x14ac:dyDescent="0.25">
      <c r="L1456" s="62"/>
    </row>
    <row r="1457" spans="2:22" x14ac:dyDescent="0.25">
      <c r="L1457" s="62"/>
    </row>
    <row r="1458" spans="2:22" x14ac:dyDescent="0.25">
      <c r="B1458" s="706" t="s">
        <v>0</v>
      </c>
      <c r="C1458" s="706"/>
      <c r="D1458" s="706"/>
      <c r="E1458" s="706"/>
      <c r="F1458" s="706"/>
      <c r="G1458" s="706"/>
      <c r="H1458" s="706"/>
      <c r="I1458" s="706"/>
      <c r="J1458" s="706"/>
      <c r="K1458" s="706"/>
      <c r="L1458" s="706"/>
      <c r="M1458" s="706"/>
      <c r="N1458" s="706"/>
      <c r="O1458" s="706"/>
      <c r="P1458" s="706"/>
      <c r="Q1458" s="706"/>
      <c r="R1458" s="706"/>
      <c r="S1458" s="706"/>
      <c r="T1458" s="706"/>
      <c r="U1458" s="706"/>
      <c r="V1458" s="706"/>
    </row>
    <row r="1459" spans="2:22" x14ac:dyDescent="0.25">
      <c r="B1459" s="713" t="s">
        <v>1</v>
      </c>
      <c r="C1459" s="713"/>
      <c r="D1459" s="713"/>
      <c r="E1459" s="713"/>
      <c r="F1459" s="713"/>
      <c r="G1459" s="713"/>
      <c r="H1459" s="713"/>
      <c r="I1459" s="713"/>
      <c r="J1459" s="713"/>
      <c r="K1459" s="713"/>
      <c r="L1459" s="713"/>
      <c r="M1459" s="713"/>
      <c r="N1459" s="713"/>
      <c r="O1459" s="713"/>
      <c r="P1459" s="713"/>
      <c r="Q1459" s="713"/>
      <c r="R1459" s="713"/>
      <c r="S1459" s="713"/>
      <c r="T1459" s="713"/>
      <c r="U1459" s="713"/>
      <c r="V1459" s="713"/>
    </row>
    <row r="1460" spans="2:22" x14ac:dyDescent="0.25">
      <c r="B1460" s="713" t="s">
        <v>2</v>
      </c>
      <c r="C1460" s="713"/>
      <c r="D1460" s="713"/>
      <c r="E1460" s="713"/>
      <c r="F1460" s="713"/>
      <c r="G1460" s="713"/>
      <c r="H1460" s="713"/>
      <c r="I1460" s="713"/>
      <c r="J1460" s="713"/>
      <c r="K1460" s="713"/>
      <c r="L1460" s="713"/>
      <c r="M1460" s="713"/>
      <c r="N1460" s="713"/>
      <c r="O1460" s="713"/>
      <c r="P1460" s="713"/>
      <c r="Q1460" s="713"/>
      <c r="R1460" s="713"/>
      <c r="S1460" s="713"/>
      <c r="T1460" s="713"/>
      <c r="U1460" s="713"/>
      <c r="V1460" s="713"/>
    </row>
    <row r="1461" spans="2:22" x14ac:dyDescent="0.25">
      <c r="B1461" s="713" t="s">
        <v>3</v>
      </c>
      <c r="C1461" s="713"/>
      <c r="D1461" s="713"/>
      <c r="E1461" s="713"/>
      <c r="F1461" s="713"/>
      <c r="G1461" s="713"/>
      <c r="H1461" s="713"/>
      <c r="I1461" s="713"/>
      <c r="J1461" s="713"/>
      <c r="K1461" s="713"/>
      <c r="L1461" s="713"/>
      <c r="M1461" s="713"/>
      <c r="N1461" s="713"/>
      <c r="O1461" s="713"/>
      <c r="P1461" s="713"/>
      <c r="Q1461" s="713"/>
      <c r="R1461" s="713"/>
      <c r="S1461" s="713"/>
      <c r="T1461" s="713"/>
      <c r="U1461" s="713"/>
      <c r="V1461" s="713"/>
    </row>
    <row r="1462" spans="2:22" x14ac:dyDescent="0.25">
      <c r="B1462" s="713" t="s">
        <v>494</v>
      </c>
      <c r="C1462" s="713"/>
      <c r="D1462" s="713"/>
      <c r="E1462" s="713"/>
      <c r="F1462" s="713"/>
      <c r="G1462" s="713"/>
      <c r="H1462" s="713"/>
      <c r="I1462" s="713"/>
      <c r="J1462" s="713"/>
      <c r="K1462" s="713"/>
      <c r="L1462" s="713"/>
      <c r="M1462" s="713"/>
      <c r="N1462" s="713"/>
      <c r="O1462" s="713"/>
      <c r="P1462" s="713"/>
      <c r="Q1462" s="713"/>
      <c r="R1462" s="713"/>
      <c r="S1462" s="713"/>
      <c r="T1462" s="713"/>
      <c r="U1462" s="713"/>
      <c r="V1462" s="713"/>
    </row>
    <row r="1463" spans="2:22" x14ac:dyDescent="0.25">
      <c r="B1463" s="714" t="s">
        <v>4</v>
      </c>
      <c r="C1463" s="714"/>
      <c r="D1463" s="714"/>
      <c r="E1463" s="714"/>
      <c r="F1463" s="714"/>
      <c r="G1463" s="714"/>
      <c r="H1463" s="714"/>
      <c r="I1463" s="714"/>
      <c r="J1463" s="714"/>
      <c r="K1463" s="714"/>
      <c r="L1463" s="714"/>
      <c r="M1463" s="714"/>
      <c r="N1463" s="714"/>
      <c r="O1463" s="714"/>
      <c r="P1463" s="714"/>
      <c r="Q1463" s="714"/>
      <c r="R1463" s="714"/>
      <c r="S1463" s="714"/>
      <c r="T1463" s="714"/>
      <c r="U1463" s="714"/>
      <c r="V1463" s="714"/>
    </row>
    <row r="1464" spans="2:22" x14ac:dyDescent="0.25">
      <c r="B1464" s="737" t="s">
        <v>113</v>
      </c>
      <c r="C1464" s="737"/>
      <c r="D1464" s="737"/>
      <c r="E1464" s="737"/>
      <c r="F1464" s="737"/>
      <c r="G1464" s="737"/>
      <c r="H1464" s="737"/>
      <c r="I1464" s="737"/>
      <c r="J1464" s="737"/>
      <c r="K1464" s="737"/>
      <c r="L1464" s="737"/>
      <c r="M1464" s="737"/>
      <c r="N1464" s="737"/>
      <c r="O1464" s="737"/>
      <c r="P1464" s="737"/>
      <c r="Q1464" s="737"/>
      <c r="R1464" s="737"/>
      <c r="S1464" s="737"/>
      <c r="T1464" s="737"/>
      <c r="U1464" s="737"/>
      <c r="V1464" s="737"/>
    </row>
    <row r="1465" spans="2:22" ht="18.75" thickBot="1" x14ac:dyDescent="0.3">
      <c r="B1465" s="2"/>
      <c r="C1465" s="2"/>
      <c r="D1465" s="3"/>
      <c r="E1465" s="3"/>
      <c r="F1465" s="3"/>
      <c r="G1465" s="3"/>
      <c r="H1465" s="3"/>
      <c r="I1465" s="3"/>
      <c r="J1465" s="3"/>
      <c r="K1465" s="3"/>
      <c r="L1465" s="4"/>
      <c r="M1465" s="3"/>
      <c r="N1465" s="3"/>
      <c r="O1465" s="3"/>
      <c r="P1465" s="3"/>
      <c r="Q1465" s="3"/>
      <c r="R1465" s="3"/>
      <c r="S1465" s="3"/>
      <c r="T1465" s="2"/>
      <c r="U1465" s="2"/>
      <c r="V1465" s="2"/>
    </row>
    <row r="1466" spans="2:22" ht="15.75" thickTop="1" x14ac:dyDescent="0.25">
      <c r="B1466" s="698" t="s">
        <v>6</v>
      </c>
      <c r="C1466" s="700" t="s">
        <v>7</v>
      </c>
      <c r="D1466" s="702" t="s">
        <v>8</v>
      </c>
      <c r="E1466" s="702" t="s">
        <v>177</v>
      </c>
      <c r="F1466" s="702" t="s">
        <v>178</v>
      </c>
      <c r="G1466" s="702" t="s">
        <v>9</v>
      </c>
      <c r="H1466" s="702" t="s">
        <v>10</v>
      </c>
      <c r="I1466" s="312"/>
      <c r="J1466" s="702" t="s">
        <v>179</v>
      </c>
      <c r="K1466" s="702" t="s">
        <v>11</v>
      </c>
      <c r="L1466" s="700" t="s">
        <v>12</v>
      </c>
      <c r="M1466" s="704" t="s">
        <v>13</v>
      </c>
      <c r="N1466" s="704" t="s">
        <v>14</v>
      </c>
      <c r="O1466" s="704" t="s">
        <v>15</v>
      </c>
      <c r="P1466" s="715" t="s">
        <v>16</v>
      </c>
      <c r="Q1466" s="716"/>
      <c r="R1466" s="716"/>
      <c r="S1466" s="717"/>
      <c r="T1466" s="721" t="s">
        <v>17</v>
      </c>
      <c r="U1466" s="722"/>
      <c r="V1466" s="708" t="s">
        <v>18</v>
      </c>
    </row>
    <row r="1467" spans="2:22" x14ac:dyDescent="0.25">
      <c r="B1467" s="699"/>
      <c r="C1467" s="701"/>
      <c r="D1467" s="703"/>
      <c r="E1467" s="765"/>
      <c r="F1467" s="765"/>
      <c r="G1467" s="703"/>
      <c r="H1467" s="703"/>
      <c r="I1467" s="313"/>
      <c r="J1467" s="765"/>
      <c r="K1467" s="703"/>
      <c r="L1467" s="701"/>
      <c r="M1467" s="705"/>
      <c r="N1467" s="705"/>
      <c r="O1467" s="705"/>
      <c r="P1467" s="718"/>
      <c r="Q1467" s="719"/>
      <c r="R1467" s="719"/>
      <c r="S1467" s="720"/>
      <c r="T1467" s="723"/>
      <c r="U1467" s="724"/>
      <c r="V1467" s="709"/>
    </row>
    <row r="1468" spans="2:22" ht="48" x14ac:dyDescent="0.25">
      <c r="B1468" s="699"/>
      <c r="C1468" s="701"/>
      <c r="D1468" s="703"/>
      <c r="E1468" s="765"/>
      <c r="F1468" s="765"/>
      <c r="G1468" s="703"/>
      <c r="H1468" s="703"/>
      <c r="I1468" s="313" t="s">
        <v>180</v>
      </c>
      <c r="J1468" s="765"/>
      <c r="K1468" s="703"/>
      <c r="L1468" s="701"/>
      <c r="M1468" s="705"/>
      <c r="N1468" s="705"/>
      <c r="O1468" s="705"/>
      <c r="P1468" s="738" t="s">
        <v>19</v>
      </c>
      <c r="Q1468" s="738" t="s">
        <v>20</v>
      </c>
      <c r="R1468" s="738" t="s">
        <v>21</v>
      </c>
      <c r="S1468" s="738" t="s">
        <v>22</v>
      </c>
      <c r="T1468" s="740" t="s">
        <v>23</v>
      </c>
      <c r="U1468" s="740" t="s">
        <v>24</v>
      </c>
      <c r="V1468" s="709"/>
    </row>
    <row r="1469" spans="2:22" ht="15.75" thickBot="1" x14ac:dyDescent="0.3">
      <c r="B1469" s="727"/>
      <c r="C1469" s="725"/>
      <c r="D1469" s="707"/>
      <c r="E1469" s="766"/>
      <c r="F1469" s="766"/>
      <c r="G1469" s="707"/>
      <c r="H1469" s="707"/>
      <c r="I1469" s="314"/>
      <c r="J1469" s="766"/>
      <c r="K1469" s="707"/>
      <c r="L1469" s="725"/>
      <c r="M1469" s="696"/>
      <c r="N1469" s="696"/>
      <c r="O1469" s="696"/>
      <c r="P1469" s="739"/>
      <c r="Q1469" s="739"/>
      <c r="R1469" s="739"/>
      <c r="S1469" s="739"/>
      <c r="T1469" s="741"/>
      <c r="U1469" s="741"/>
      <c r="V1469" s="710"/>
    </row>
    <row r="1470" spans="2:22" ht="144.75" thickBot="1" x14ac:dyDescent="0.3">
      <c r="B1470" s="285">
        <v>1</v>
      </c>
      <c r="C1470" s="286">
        <v>37502</v>
      </c>
      <c r="D1470" s="164" t="s">
        <v>450</v>
      </c>
      <c r="E1470" s="318" t="s">
        <v>489</v>
      </c>
      <c r="F1470" s="319" t="s">
        <v>182</v>
      </c>
      <c r="G1470" s="5">
        <v>9</v>
      </c>
      <c r="H1470" s="164" t="s">
        <v>181</v>
      </c>
      <c r="I1470" s="5">
        <v>287</v>
      </c>
      <c r="J1470" s="438" t="s">
        <v>530</v>
      </c>
      <c r="K1470" s="71">
        <v>102</v>
      </c>
      <c r="L1470" s="164" t="s">
        <v>75</v>
      </c>
      <c r="M1470" s="72">
        <v>450</v>
      </c>
      <c r="N1470" s="72">
        <v>45800</v>
      </c>
      <c r="O1470" s="344" t="s">
        <v>183</v>
      </c>
      <c r="P1470" s="74">
        <v>0.25</v>
      </c>
      <c r="Q1470" s="74">
        <v>0.25</v>
      </c>
      <c r="R1470" s="74">
        <v>0.25</v>
      </c>
      <c r="S1470" s="74">
        <v>0.25</v>
      </c>
      <c r="T1470" s="75" t="s">
        <v>514</v>
      </c>
      <c r="U1470" s="75"/>
      <c r="V1470" s="287" t="s">
        <v>531</v>
      </c>
    </row>
    <row r="1471" spans="2:22" ht="15.75" thickTop="1" x14ac:dyDescent="0.25">
      <c r="L1471" s="62"/>
    </row>
    <row r="1472" spans="2:22" x14ac:dyDescent="0.25">
      <c r="L1472" s="62"/>
      <c r="N1472" s="61"/>
    </row>
    <row r="1473" spans="12:14" x14ac:dyDescent="0.25">
      <c r="L1473" s="62"/>
      <c r="N1473" s="102"/>
    </row>
    <row r="1474" spans="12:14" x14ac:dyDescent="0.25">
      <c r="L1474" s="62"/>
      <c r="N1474" s="102"/>
    </row>
    <row r="1475" spans="12:14" x14ac:dyDescent="0.25">
      <c r="L1475" s="62"/>
      <c r="N1475" s="108">
        <f>SUM(N1470:N1474)</f>
        <v>45800</v>
      </c>
    </row>
    <row r="1476" spans="12:14" x14ac:dyDescent="0.25">
      <c r="L1476" s="62"/>
      <c r="N1476" s="103"/>
    </row>
    <row r="1477" spans="12:14" x14ac:dyDescent="0.25">
      <c r="L1477" s="62"/>
      <c r="N1477" s="104"/>
    </row>
    <row r="1478" spans="12:14" x14ac:dyDescent="0.25">
      <c r="L1478" s="62"/>
      <c r="N1478" s="103"/>
    </row>
    <row r="1479" spans="12:14" x14ac:dyDescent="0.25">
      <c r="L1479" s="62"/>
    </row>
    <row r="1480" spans="12:14" x14ac:dyDescent="0.25">
      <c r="L1480" s="62"/>
    </row>
    <row r="1481" spans="12:14" x14ac:dyDescent="0.25">
      <c r="L1481" s="62"/>
    </row>
    <row r="1482" spans="12:14" x14ac:dyDescent="0.25">
      <c r="L1482" s="62"/>
    </row>
    <row r="1483" spans="12:14" x14ac:dyDescent="0.25">
      <c r="L1483" s="62"/>
    </row>
    <row r="1484" spans="12:14" x14ac:dyDescent="0.25">
      <c r="L1484" s="62"/>
    </row>
    <row r="1485" spans="12:14" x14ac:dyDescent="0.25">
      <c r="L1485" s="62"/>
    </row>
    <row r="1486" spans="12:14" x14ac:dyDescent="0.25">
      <c r="L1486" s="62"/>
    </row>
    <row r="1487" spans="12:14" x14ac:dyDescent="0.25">
      <c r="L1487" s="62"/>
    </row>
    <row r="1488" spans="12:14" x14ac:dyDescent="0.25">
      <c r="L1488" s="62"/>
    </row>
    <row r="1489" spans="2:22" x14ac:dyDescent="0.25">
      <c r="L1489" s="62"/>
    </row>
    <row r="1490" spans="2:22" x14ac:dyDescent="0.25">
      <c r="L1490" s="62"/>
    </row>
    <row r="1491" spans="2:22" x14ac:dyDescent="0.25">
      <c r="L1491" s="62"/>
    </row>
    <row r="1492" spans="2:22" x14ac:dyDescent="0.25">
      <c r="L1492" s="62"/>
    </row>
    <row r="1493" spans="2:22" x14ac:dyDescent="0.25">
      <c r="L1493" s="62"/>
    </row>
    <row r="1494" spans="2:22" x14ac:dyDescent="0.25">
      <c r="L1494" s="62"/>
    </row>
    <row r="1495" spans="2:22" x14ac:dyDescent="0.25">
      <c r="L1495" s="62"/>
    </row>
    <row r="1496" spans="2:22" x14ac:dyDescent="0.25">
      <c r="L1496" s="62"/>
    </row>
    <row r="1497" spans="2:22" x14ac:dyDescent="0.25">
      <c r="L1497" s="62"/>
    </row>
    <row r="1498" spans="2:22" x14ac:dyDescent="0.25">
      <c r="L1498" s="62"/>
    </row>
    <row r="1499" spans="2:22" x14ac:dyDescent="0.25">
      <c r="B1499" s="706" t="s">
        <v>0</v>
      </c>
      <c r="C1499" s="706"/>
      <c r="D1499" s="706"/>
      <c r="E1499" s="706"/>
      <c r="F1499" s="706"/>
      <c r="G1499" s="706"/>
      <c r="H1499" s="706"/>
      <c r="I1499" s="706"/>
      <c r="J1499" s="706"/>
      <c r="K1499" s="706"/>
      <c r="L1499" s="706"/>
      <c r="M1499" s="706"/>
      <c r="N1499" s="706"/>
      <c r="O1499" s="706"/>
      <c r="P1499" s="706"/>
      <c r="Q1499" s="706"/>
      <c r="R1499" s="706"/>
      <c r="S1499" s="706"/>
      <c r="T1499" s="706"/>
      <c r="U1499" s="706"/>
      <c r="V1499" s="706"/>
    </row>
    <row r="1500" spans="2:22" x14ac:dyDescent="0.25">
      <c r="B1500" s="713" t="s">
        <v>1</v>
      </c>
      <c r="C1500" s="713"/>
      <c r="D1500" s="713"/>
      <c r="E1500" s="713"/>
      <c r="F1500" s="713"/>
      <c r="G1500" s="713"/>
      <c r="H1500" s="713"/>
      <c r="I1500" s="713"/>
      <c r="J1500" s="713"/>
      <c r="K1500" s="713"/>
      <c r="L1500" s="713"/>
      <c r="M1500" s="713"/>
      <c r="N1500" s="713"/>
      <c r="O1500" s="713"/>
      <c r="P1500" s="713"/>
      <c r="Q1500" s="713"/>
      <c r="R1500" s="713"/>
      <c r="S1500" s="713"/>
      <c r="T1500" s="713"/>
      <c r="U1500" s="713"/>
      <c r="V1500" s="713"/>
    </row>
    <row r="1501" spans="2:22" x14ac:dyDescent="0.25">
      <c r="B1501" s="713" t="s">
        <v>2</v>
      </c>
      <c r="C1501" s="713"/>
      <c r="D1501" s="713"/>
      <c r="E1501" s="713"/>
      <c r="F1501" s="713"/>
      <c r="G1501" s="713"/>
      <c r="H1501" s="713"/>
      <c r="I1501" s="713"/>
      <c r="J1501" s="713"/>
      <c r="K1501" s="713"/>
      <c r="L1501" s="713"/>
      <c r="M1501" s="713"/>
      <c r="N1501" s="713"/>
      <c r="O1501" s="713"/>
      <c r="P1501" s="713"/>
      <c r="Q1501" s="713"/>
      <c r="R1501" s="713"/>
      <c r="S1501" s="713"/>
      <c r="T1501" s="713"/>
      <c r="U1501" s="713"/>
      <c r="V1501" s="713"/>
    </row>
    <row r="1502" spans="2:22" x14ac:dyDescent="0.25">
      <c r="B1502" s="713" t="s">
        <v>3</v>
      </c>
      <c r="C1502" s="713"/>
      <c r="D1502" s="713"/>
      <c r="E1502" s="713"/>
      <c r="F1502" s="713"/>
      <c r="G1502" s="713"/>
      <c r="H1502" s="713"/>
      <c r="I1502" s="713"/>
      <c r="J1502" s="713"/>
      <c r="K1502" s="713"/>
      <c r="L1502" s="713"/>
      <c r="M1502" s="713"/>
      <c r="N1502" s="713"/>
      <c r="O1502" s="713"/>
      <c r="P1502" s="713"/>
      <c r="Q1502" s="713"/>
      <c r="R1502" s="713"/>
      <c r="S1502" s="713"/>
      <c r="T1502" s="713"/>
      <c r="U1502" s="713"/>
      <c r="V1502" s="713"/>
    </row>
    <row r="1503" spans="2:22" x14ac:dyDescent="0.25">
      <c r="B1503" s="713" t="s">
        <v>494</v>
      </c>
      <c r="C1503" s="713"/>
      <c r="D1503" s="713"/>
      <c r="E1503" s="713"/>
      <c r="F1503" s="713"/>
      <c r="G1503" s="713"/>
      <c r="H1503" s="713"/>
      <c r="I1503" s="713"/>
      <c r="J1503" s="713"/>
      <c r="K1503" s="713"/>
      <c r="L1503" s="713"/>
      <c r="M1503" s="713"/>
      <c r="N1503" s="713"/>
      <c r="O1503" s="713"/>
      <c r="P1503" s="713"/>
      <c r="Q1503" s="713"/>
      <c r="R1503" s="713"/>
      <c r="S1503" s="713"/>
      <c r="T1503" s="713"/>
      <c r="U1503" s="713"/>
      <c r="V1503" s="713"/>
    </row>
    <row r="1504" spans="2:22" x14ac:dyDescent="0.25">
      <c r="B1504" s="714" t="s">
        <v>4</v>
      </c>
      <c r="C1504" s="714"/>
      <c r="D1504" s="714"/>
      <c r="E1504" s="714"/>
      <c r="F1504" s="714"/>
      <c r="G1504" s="714"/>
      <c r="H1504" s="714"/>
      <c r="I1504" s="714"/>
      <c r="J1504" s="714"/>
      <c r="K1504" s="714"/>
      <c r="L1504" s="714"/>
      <c r="M1504" s="714"/>
      <c r="N1504" s="714"/>
      <c r="O1504" s="714"/>
      <c r="P1504" s="714"/>
      <c r="Q1504" s="714"/>
      <c r="R1504" s="714"/>
      <c r="S1504" s="714"/>
      <c r="T1504" s="714"/>
      <c r="U1504" s="714"/>
      <c r="V1504" s="714"/>
    </row>
    <row r="1505" spans="2:22" x14ac:dyDescent="0.25">
      <c r="B1505" s="737" t="s">
        <v>114</v>
      </c>
      <c r="C1505" s="737"/>
      <c r="D1505" s="737"/>
      <c r="E1505" s="737"/>
      <c r="F1505" s="737"/>
      <c r="G1505" s="737"/>
      <c r="H1505" s="737"/>
      <c r="I1505" s="737"/>
      <c r="J1505" s="737"/>
      <c r="K1505" s="737"/>
      <c r="L1505" s="737"/>
      <c r="M1505" s="737"/>
      <c r="N1505" s="737"/>
      <c r="O1505" s="737"/>
      <c r="P1505" s="737"/>
      <c r="Q1505" s="737"/>
      <c r="R1505" s="737"/>
      <c r="S1505" s="737"/>
      <c r="T1505" s="737"/>
      <c r="U1505" s="737"/>
      <c r="V1505" s="737"/>
    </row>
    <row r="1506" spans="2:22" ht="18.75" thickBot="1" x14ac:dyDescent="0.3">
      <c r="B1506" s="2"/>
      <c r="C1506" s="2"/>
      <c r="D1506" s="3"/>
      <c r="E1506" s="3"/>
      <c r="F1506" s="3"/>
      <c r="G1506" s="3"/>
      <c r="H1506" s="3"/>
      <c r="I1506" s="3"/>
      <c r="J1506" s="3"/>
      <c r="K1506" s="3"/>
      <c r="L1506" s="4"/>
      <c r="M1506" s="3"/>
      <c r="N1506" s="3"/>
      <c r="O1506" s="3"/>
      <c r="P1506" s="3"/>
      <c r="Q1506" s="3"/>
      <c r="R1506" s="3"/>
      <c r="S1506" s="3"/>
      <c r="T1506" s="2"/>
      <c r="U1506" s="2"/>
      <c r="V1506" s="2"/>
    </row>
    <row r="1507" spans="2:22" ht="15.75" thickTop="1" x14ac:dyDescent="0.25">
      <c r="B1507" s="698" t="s">
        <v>6</v>
      </c>
      <c r="C1507" s="700" t="s">
        <v>7</v>
      </c>
      <c r="D1507" s="702" t="s">
        <v>8</v>
      </c>
      <c r="E1507" s="702" t="s">
        <v>177</v>
      </c>
      <c r="F1507" s="702" t="s">
        <v>178</v>
      </c>
      <c r="G1507" s="702" t="s">
        <v>9</v>
      </c>
      <c r="H1507" s="702" t="s">
        <v>10</v>
      </c>
      <c r="I1507" s="312"/>
      <c r="J1507" s="702" t="s">
        <v>179</v>
      </c>
      <c r="K1507" s="702" t="s">
        <v>11</v>
      </c>
      <c r="L1507" s="700" t="s">
        <v>12</v>
      </c>
      <c r="M1507" s="704" t="s">
        <v>13</v>
      </c>
      <c r="N1507" s="704" t="s">
        <v>14</v>
      </c>
      <c r="O1507" s="704" t="s">
        <v>15</v>
      </c>
      <c r="P1507" s="715" t="s">
        <v>16</v>
      </c>
      <c r="Q1507" s="716"/>
      <c r="R1507" s="716"/>
      <c r="S1507" s="717"/>
      <c r="T1507" s="721" t="s">
        <v>17</v>
      </c>
      <c r="U1507" s="722"/>
      <c r="V1507" s="708" t="s">
        <v>18</v>
      </c>
    </row>
    <row r="1508" spans="2:22" x14ac:dyDescent="0.25">
      <c r="B1508" s="699"/>
      <c r="C1508" s="701"/>
      <c r="D1508" s="703"/>
      <c r="E1508" s="765"/>
      <c r="F1508" s="765"/>
      <c r="G1508" s="703"/>
      <c r="H1508" s="703"/>
      <c r="I1508" s="313"/>
      <c r="J1508" s="765"/>
      <c r="K1508" s="703"/>
      <c r="L1508" s="701"/>
      <c r="M1508" s="705"/>
      <c r="N1508" s="705"/>
      <c r="O1508" s="705"/>
      <c r="P1508" s="718"/>
      <c r="Q1508" s="719"/>
      <c r="R1508" s="719"/>
      <c r="S1508" s="720"/>
      <c r="T1508" s="723"/>
      <c r="U1508" s="724"/>
      <c r="V1508" s="709"/>
    </row>
    <row r="1509" spans="2:22" ht="48" x14ac:dyDescent="0.25">
      <c r="B1509" s="699"/>
      <c r="C1509" s="701"/>
      <c r="D1509" s="703"/>
      <c r="E1509" s="765"/>
      <c r="F1509" s="765"/>
      <c r="G1509" s="703"/>
      <c r="H1509" s="703"/>
      <c r="I1509" s="313" t="s">
        <v>180</v>
      </c>
      <c r="J1509" s="765"/>
      <c r="K1509" s="703"/>
      <c r="L1509" s="701"/>
      <c r="M1509" s="705"/>
      <c r="N1509" s="705"/>
      <c r="O1509" s="705"/>
      <c r="P1509" s="738" t="s">
        <v>19</v>
      </c>
      <c r="Q1509" s="738" t="s">
        <v>20</v>
      </c>
      <c r="R1509" s="738" t="s">
        <v>21</v>
      </c>
      <c r="S1509" s="738" t="s">
        <v>22</v>
      </c>
      <c r="T1509" s="740" t="s">
        <v>23</v>
      </c>
      <c r="U1509" s="740" t="s">
        <v>24</v>
      </c>
      <c r="V1509" s="709"/>
    </row>
    <row r="1510" spans="2:22" ht="15.75" thickBot="1" x14ac:dyDescent="0.3">
      <c r="B1510" s="727"/>
      <c r="C1510" s="725"/>
      <c r="D1510" s="707"/>
      <c r="E1510" s="766"/>
      <c r="F1510" s="766"/>
      <c r="G1510" s="707"/>
      <c r="H1510" s="707"/>
      <c r="I1510" s="314"/>
      <c r="J1510" s="766"/>
      <c r="K1510" s="707"/>
      <c r="L1510" s="725"/>
      <c r="M1510" s="696"/>
      <c r="N1510" s="696"/>
      <c r="O1510" s="696"/>
      <c r="P1510" s="739"/>
      <c r="Q1510" s="739"/>
      <c r="R1510" s="739"/>
      <c r="S1510" s="739"/>
      <c r="T1510" s="741"/>
      <c r="U1510" s="741"/>
      <c r="V1510" s="710"/>
    </row>
    <row r="1511" spans="2:22" ht="144.75" thickBot="1" x14ac:dyDescent="0.3">
      <c r="B1511" s="285">
        <v>1</v>
      </c>
      <c r="C1511" s="286">
        <v>37901</v>
      </c>
      <c r="D1511" s="164" t="s">
        <v>147</v>
      </c>
      <c r="E1511" s="318" t="s">
        <v>489</v>
      </c>
      <c r="F1511" s="319" t="s">
        <v>182</v>
      </c>
      <c r="G1511" s="5">
        <v>9</v>
      </c>
      <c r="H1511" s="164" t="s">
        <v>181</v>
      </c>
      <c r="I1511" s="5">
        <v>287</v>
      </c>
      <c r="J1511" s="438" t="s">
        <v>530</v>
      </c>
      <c r="K1511" s="71">
        <v>195</v>
      </c>
      <c r="L1511" s="164" t="s">
        <v>75</v>
      </c>
      <c r="M1511" s="72">
        <v>67.08</v>
      </c>
      <c r="N1511" s="72">
        <v>13100</v>
      </c>
      <c r="O1511" s="344" t="s">
        <v>183</v>
      </c>
      <c r="P1511" s="74">
        <v>0.25</v>
      </c>
      <c r="Q1511" s="74">
        <v>0.25</v>
      </c>
      <c r="R1511" s="74">
        <v>0.25</v>
      </c>
      <c r="S1511" s="74">
        <v>0.25</v>
      </c>
      <c r="T1511" s="75" t="s">
        <v>514</v>
      </c>
      <c r="U1511" s="75"/>
      <c r="V1511" s="287" t="s">
        <v>531</v>
      </c>
    </row>
    <row r="1512" spans="2:22" ht="15.75" thickTop="1" x14ac:dyDescent="0.25">
      <c r="L1512" s="62"/>
    </row>
    <row r="1513" spans="2:22" x14ac:dyDescent="0.25">
      <c r="L1513" s="62"/>
      <c r="N1513" s="61"/>
    </row>
    <row r="1514" spans="2:22" x14ac:dyDescent="0.25">
      <c r="L1514" s="62"/>
      <c r="N1514" s="61">
        <f>SUM(N1511:N1513)</f>
        <v>13100</v>
      </c>
    </row>
    <row r="1515" spans="2:22" x14ac:dyDescent="0.25">
      <c r="L1515" s="62"/>
      <c r="N1515" s="102"/>
    </row>
    <row r="1516" spans="2:22" x14ac:dyDescent="0.25">
      <c r="L1516" s="62"/>
      <c r="N1516" s="102"/>
    </row>
    <row r="1517" spans="2:22" x14ac:dyDescent="0.25">
      <c r="L1517" s="62"/>
      <c r="N1517" s="103"/>
      <c r="V1517" s="61"/>
    </row>
    <row r="1518" spans="2:22" x14ac:dyDescent="0.25">
      <c r="L1518" s="62"/>
      <c r="N1518" s="104"/>
    </row>
    <row r="1519" spans="2:22" x14ac:dyDescent="0.25">
      <c r="L1519" s="62"/>
      <c r="N1519" s="103"/>
    </row>
    <row r="1520" spans="2:22" x14ac:dyDescent="0.25">
      <c r="L1520" s="62"/>
    </row>
    <row r="1521" spans="12:12" x14ac:dyDescent="0.25">
      <c r="L1521" s="62"/>
    </row>
    <row r="1522" spans="12:12" x14ac:dyDescent="0.25">
      <c r="L1522" s="62"/>
    </row>
    <row r="1523" spans="12:12" x14ac:dyDescent="0.25">
      <c r="L1523" s="62"/>
    </row>
    <row r="1524" spans="12:12" x14ac:dyDescent="0.25">
      <c r="L1524" s="62"/>
    </row>
    <row r="1525" spans="12:12" x14ac:dyDescent="0.25">
      <c r="L1525" s="62"/>
    </row>
    <row r="1526" spans="12:12" x14ac:dyDescent="0.25">
      <c r="L1526" s="62"/>
    </row>
    <row r="1527" spans="12:12" x14ac:dyDescent="0.25">
      <c r="L1527" s="62"/>
    </row>
    <row r="1528" spans="12:12" x14ac:dyDescent="0.25">
      <c r="L1528" s="62"/>
    </row>
    <row r="1529" spans="12:12" x14ac:dyDescent="0.25">
      <c r="L1529" s="62"/>
    </row>
    <row r="1530" spans="12:12" x14ac:dyDescent="0.25">
      <c r="L1530" s="62"/>
    </row>
    <row r="1531" spans="12:12" x14ac:dyDescent="0.25">
      <c r="L1531" s="62"/>
    </row>
    <row r="1532" spans="12:12" x14ac:dyDescent="0.25">
      <c r="L1532" s="62"/>
    </row>
    <row r="1533" spans="12:12" x14ac:dyDescent="0.25">
      <c r="L1533" s="62"/>
    </row>
    <row r="1534" spans="12:12" x14ac:dyDescent="0.25">
      <c r="L1534" s="62"/>
    </row>
    <row r="1535" spans="12:12" x14ac:dyDescent="0.25">
      <c r="L1535" s="62"/>
    </row>
    <row r="1536" spans="12:12" x14ac:dyDescent="0.25">
      <c r="L1536" s="62"/>
    </row>
    <row r="1537" spans="2:22" x14ac:dyDescent="0.25">
      <c r="L1537" s="62"/>
    </row>
    <row r="1538" spans="2:22" x14ac:dyDescent="0.25">
      <c r="L1538" s="62"/>
    </row>
    <row r="1539" spans="2:22" x14ac:dyDescent="0.25">
      <c r="L1539" s="62"/>
    </row>
    <row r="1540" spans="2:22" x14ac:dyDescent="0.25">
      <c r="B1540" s="706" t="s">
        <v>0</v>
      </c>
      <c r="C1540" s="706"/>
      <c r="D1540" s="706"/>
      <c r="E1540" s="706"/>
      <c r="F1540" s="706"/>
      <c r="G1540" s="706"/>
      <c r="H1540" s="706"/>
      <c r="I1540" s="706"/>
      <c r="J1540" s="706"/>
      <c r="K1540" s="706"/>
      <c r="L1540" s="706"/>
      <c r="M1540" s="706"/>
      <c r="N1540" s="706"/>
      <c r="O1540" s="706"/>
      <c r="P1540" s="706"/>
      <c r="Q1540" s="706"/>
      <c r="R1540" s="706"/>
      <c r="S1540" s="706"/>
      <c r="T1540" s="706"/>
      <c r="U1540" s="706"/>
      <c r="V1540" s="706"/>
    </row>
    <row r="1541" spans="2:22" x14ac:dyDescent="0.25">
      <c r="B1541" s="713" t="s">
        <v>1</v>
      </c>
      <c r="C1541" s="713"/>
      <c r="D1541" s="713"/>
      <c r="E1541" s="713"/>
      <c r="F1541" s="713"/>
      <c r="G1541" s="713"/>
      <c r="H1541" s="713"/>
      <c r="I1541" s="713"/>
      <c r="J1541" s="713"/>
      <c r="K1541" s="713"/>
      <c r="L1541" s="713"/>
      <c r="M1541" s="713"/>
      <c r="N1541" s="713"/>
      <c r="O1541" s="713"/>
      <c r="P1541" s="713"/>
      <c r="Q1541" s="713"/>
      <c r="R1541" s="713"/>
      <c r="S1541" s="713"/>
      <c r="T1541" s="713"/>
      <c r="U1541" s="713"/>
      <c r="V1541" s="713"/>
    </row>
    <row r="1542" spans="2:22" x14ac:dyDescent="0.25">
      <c r="B1542" s="713" t="s">
        <v>2</v>
      </c>
      <c r="C1542" s="713"/>
      <c r="D1542" s="713"/>
      <c r="E1542" s="713"/>
      <c r="F1542" s="713"/>
      <c r="G1542" s="713"/>
      <c r="H1542" s="713"/>
      <c r="I1542" s="713"/>
      <c r="J1542" s="713"/>
      <c r="K1542" s="713"/>
      <c r="L1542" s="713"/>
      <c r="M1542" s="713"/>
      <c r="N1542" s="713"/>
      <c r="O1542" s="713"/>
      <c r="P1542" s="713"/>
      <c r="Q1542" s="713"/>
      <c r="R1542" s="713"/>
      <c r="S1542" s="713"/>
      <c r="T1542" s="713"/>
      <c r="U1542" s="713"/>
      <c r="V1542" s="713"/>
    </row>
    <row r="1543" spans="2:22" x14ac:dyDescent="0.25">
      <c r="B1543" s="713" t="s">
        <v>3</v>
      </c>
      <c r="C1543" s="713"/>
      <c r="D1543" s="713"/>
      <c r="E1543" s="713"/>
      <c r="F1543" s="713"/>
      <c r="G1543" s="713"/>
      <c r="H1543" s="713"/>
      <c r="I1543" s="713"/>
      <c r="J1543" s="713"/>
      <c r="K1543" s="713"/>
      <c r="L1543" s="713"/>
      <c r="M1543" s="713"/>
      <c r="N1543" s="713"/>
      <c r="O1543" s="713"/>
      <c r="P1543" s="713"/>
      <c r="Q1543" s="713"/>
      <c r="R1543" s="713"/>
      <c r="S1543" s="713"/>
      <c r="T1543" s="713"/>
      <c r="U1543" s="713"/>
      <c r="V1543" s="713"/>
    </row>
    <row r="1544" spans="2:22" x14ac:dyDescent="0.25">
      <c r="B1544" s="713" t="s">
        <v>494</v>
      </c>
      <c r="C1544" s="713"/>
      <c r="D1544" s="713"/>
      <c r="E1544" s="713"/>
      <c r="F1544" s="713"/>
      <c r="G1544" s="713"/>
      <c r="H1544" s="713"/>
      <c r="I1544" s="713"/>
      <c r="J1544" s="713"/>
      <c r="K1544" s="713"/>
      <c r="L1544" s="713"/>
      <c r="M1544" s="713"/>
      <c r="N1544" s="713"/>
      <c r="O1544" s="713"/>
      <c r="P1544" s="713"/>
      <c r="Q1544" s="713"/>
      <c r="R1544" s="713"/>
      <c r="S1544" s="713"/>
      <c r="T1544" s="713"/>
      <c r="U1544" s="713"/>
      <c r="V1544" s="713"/>
    </row>
    <row r="1545" spans="2:22" x14ac:dyDescent="0.25">
      <c r="B1545" s="714" t="s">
        <v>4</v>
      </c>
      <c r="C1545" s="714"/>
      <c r="D1545" s="714"/>
      <c r="E1545" s="714"/>
      <c r="F1545" s="714"/>
      <c r="G1545" s="714"/>
      <c r="H1545" s="714"/>
      <c r="I1545" s="714"/>
      <c r="J1545" s="714"/>
      <c r="K1545" s="714"/>
      <c r="L1545" s="714"/>
      <c r="M1545" s="714"/>
      <c r="N1545" s="714"/>
      <c r="O1545" s="714"/>
      <c r="P1545" s="714"/>
      <c r="Q1545" s="714"/>
      <c r="R1545" s="714"/>
      <c r="S1545" s="714"/>
      <c r="T1545" s="714"/>
      <c r="U1545" s="714"/>
      <c r="V1545" s="714"/>
    </row>
    <row r="1546" spans="2:22" x14ac:dyDescent="0.25">
      <c r="B1546" s="737" t="s">
        <v>115</v>
      </c>
      <c r="C1546" s="737"/>
      <c r="D1546" s="737"/>
      <c r="E1546" s="737"/>
      <c r="F1546" s="737"/>
      <c r="G1546" s="737"/>
      <c r="H1546" s="737"/>
      <c r="I1546" s="737"/>
      <c r="J1546" s="737"/>
      <c r="K1546" s="737"/>
      <c r="L1546" s="737"/>
      <c r="M1546" s="737"/>
      <c r="N1546" s="737"/>
      <c r="O1546" s="737"/>
      <c r="P1546" s="737"/>
      <c r="Q1546" s="737"/>
      <c r="R1546" s="737"/>
      <c r="S1546" s="737"/>
      <c r="T1546" s="737"/>
      <c r="U1546" s="737"/>
      <c r="V1546" s="737"/>
    </row>
    <row r="1547" spans="2:22" ht="18.75" thickBot="1" x14ac:dyDescent="0.3">
      <c r="B1547" s="2"/>
      <c r="C1547" s="2"/>
      <c r="D1547" s="3"/>
      <c r="E1547" s="3"/>
      <c r="F1547" s="3"/>
      <c r="G1547" s="3"/>
      <c r="H1547" s="3"/>
      <c r="I1547" s="3"/>
      <c r="J1547" s="3"/>
      <c r="K1547" s="3"/>
      <c r="L1547" s="4"/>
      <c r="M1547" s="3"/>
      <c r="N1547" s="3"/>
      <c r="O1547" s="3"/>
      <c r="P1547" s="3"/>
      <c r="Q1547" s="3"/>
      <c r="R1547" s="3"/>
      <c r="S1547" s="3"/>
      <c r="T1547" s="2"/>
      <c r="U1547" s="2"/>
      <c r="V1547" s="2"/>
    </row>
    <row r="1548" spans="2:22" ht="15.75" thickTop="1" x14ac:dyDescent="0.25">
      <c r="B1548" s="698" t="s">
        <v>6</v>
      </c>
      <c r="C1548" s="700" t="s">
        <v>7</v>
      </c>
      <c r="D1548" s="702" t="s">
        <v>8</v>
      </c>
      <c r="E1548" s="702" t="s">
        <v>177</v>
      </c>
      <c r="F1548" s="702" t="s">
        <v>178</v>
      </c>
      <c r="G1548" s="702" t="s">
        <v>9</v>
      </c>
      <c r="H1548" s="702" t="s">
        <v>10</v>
      </c>
      <c r="I1548" s="312"/>
      <c r="J1548" s="702" t="s">
        <v>179</v>
      </c>
      <c r="K1548" s="702" t="s">
        <v>11</v>
      </c>
      <c r="L1548" s="700" t="s">
        <v>12</v>
      </c>
      <c r="M1548" s="704" t="s">
        <v>13</v>
      </c>
      <c r="N1548" s="704" t="s">
        <v>14</v>
      </c>
      <c r="O1548" s="704" t="s">
        <v>15</v>
      </c>
      <c r="P1548" s="715" t="s">
        <v>16</v>
      </c>
      <c r="Q1548" s="716"/>
      <c r="R1548" s="716"/>
      <c r="S1548" s="717"/>
      <c r="T1548" s="721" t="s">
        <v>17</v>
      </c>
      <c r="U1548" s="722"/>
      <c r="V1548" s="708" t="s">
        <v>18</v>
      </c>
    </row>
    <row r="1549" spans="2:22" x14ac:dyDescent="0.25">
      <c r="B1549" s="699"/>
      <c r="C1549" s="701"/>
      <c r="D1549" s="703"/>
      <c r="E1549" s="765"/>
      <c r="F1549" s="765"/>
      <c r="G1549" s="703"/>
      <c r="H1549" s="703"/>
      <c r="I1549" s="313"/>
      <c r="J1549" s="765"/>
      <c r="K1549" s="703"/>
      <c r="L1549" s="701"/>
      <c r="M1549" s="705"/>
      <c r="N1549" s="705"/>
      <c r="O1549" s="705"/>
      <c r="P1549" s="718"/>
      <c r="Q1549" s="719"/>
      <c r="R1549" s="719"/>
      <c r="S1549" s="720"/>
      <c r="T1549" s="723"/>
      <c r="U1549" s="724"/>
      <c r="V1549" s="709"/>
    </row>
    <row r="1550" spans="2:22" ht="48" x14ac:dyDescent="0.25">
      <c r="B1550" s="699"/>
      <c r="C1550" s="701"/>
      <c r="D1550" s="703"/>
      <c r="E1550" s="765"/>
      <c r="F1550" s="765"/>
      <c r="G1550" s="703"/>
      <c r="H1550" s="703"/>
      <c r="I1550" s="313" t="s">
        <v>180</v>
      </c>
      <c r="J1550" s="765"/>
      <c r="K1550" s="703"/>
      <c r="L1550" s="701"/>
      <c r="M1550" s="705"/>
      <c r="N1550" s="705"/>
      <c r="O1550" s="705"/>
      <c r="P1550" s="738" t="s">
        <v>19</v>
      </c>
      <c r="Q1550" s="738" t="s">
        <v>20</v>
      </c>
      <c r="R1550" s="738" t="s">
        <v>21</v>
      </c>
      <c r="S1550" s="738" t="s">
        <v>22</v>
      </c>
      <c r="T1550" s="740" t="s">
        <v>23</v>
      </c>
      <c r="U1550" s="740" t="s">
        <v>24</v>
      </c>
      <c r="V1550" s="709"/>
    </row>
    <row r="1551" spans="2:22" ht="15.75" thickBot="1" x14ac:dyDescent="0.3">
      <c r="B1551" s="727"/>
      <c r="C1551" s="725"/>
      <c r="D1551" s="707"/>
      <c r="E1551" s="766"/>
      <c r="F1551" s="766"/>
      <c r="G1551" s="707"/>
      <c r="H1551" s="707"/>
      <c r="I1551" s="314"/>
      <c r="J1551" s="766"/>
      <c r="K1551" s="707"/>
      <c r="L1551" s="725"/>
      <c r="M1551" s="696"/>
      <c r="N1551" s="696"/>
      <c r="O1551" s="696"/>
      <c r="P1551" s="739"/>
      <c r="Q1551" s="739"/>
      <c r="R1551" s="739"/>
      <c r="S1551" s="739"/>
      <c r="T1551" s="741"/>
      <c r="U1551" s="741"/>
      <c r="V1551" s="710"/>
    </row>
    <row r="1552" spans="2:22" ht="144.75" thickBot="1" x14ac:dyDescent="0.3">
      <c r="B1552" s="285">
        <v>1</v>
      </c>
      <c r="C1552" s="286">
        <v>38301</v>
      </c>
      <c r="D1552" s="164" t="s">
        <v>148</v>
      </c>
      <c r="E1552" s="318" t="s">
        <v>489</v>
      </c>
      <c r="F1552" s="319" t="s">
        <v>182</v>
      </c>
      <c r="G1552" s="5">
        <v>9</v>
      </c>
      <c r="H1552" s="164" t="s">
        <v>181</v>
      </c>
      <c r="I1552" s="5">
        <v>287</v>
      </c>
      <c r="J1552" s="438" t="s">
        <v>530</v>
      </c>
      <c r="K1552" s="71">
        <v>2</v>
      </c>
      <c r="L1552" s="164" t="s">
        <v>75</v>
      </c>
      <c r="M1552" s="72">
        <v>115064.5</v>
      </c>
      <c r="N1552" s="72">
        <v>204255</v>
      </c>
      <c r="O1552" s="344" t="s">
        <v>183</v>
      </c>
      <c r="P1552" s="74">
        <v>0</v>
      </c>
      <c r="Q1552" s="74">
        <v>0.5</v>
      </c>
      <c r="R1552" s="74">
        <v>0.5</v>
      </c>
      <c r="S1552" s="74">
        <v>0</v>
      </c>
      <c r="T1552" s="75" t="s">
        <v>514</v>
      </c>
      <c r="U1552" s="75"/>
      <c r="V1552" s="287" t="s">
        <v>531</v>
      </c>
    </row>
    <row r="1553" spans="12:22" ht="15.75" thickTop="1" x14ac:dyDescent="0.25">
      <c r="L1553" s="62"/>
    </row>
    <row r="1554" spans="12:22" x14ac:dyDescent="0.25">
      <c r="L1554" s="62"/>
      <c r="N1554" s="61"/>
    </row>
    <row r="1555" spans="12:22" x14ac:dyDescent="0.25">
      <c r="L1555" s="62"/>
      <c r="N1555" s="102"/>
    </row>
    <row r="1556" spans="12:22" x14ac:dyDescent="0.25">
      <c r="L1556" s="62"/>
      <c r="N1556" s="102">
        <f>SUM(N1552:N1555)</f>
        <v>204255</v>
      </c>
    </row>
    <row r="1557" spans="12:22" x14ac:dyDescent="0.25">
      <c r="L1557" s="62"/>
      <c r="N1557" s="103"/>
    </row>
    <row r="1558" spans="12:22" x14ac:dyDescent="0.25">
      <c r="L1558" s="62"/>
      <c r="N1558" s="63"/>
      <c r="V1558" s="61"/>
    </row>
    <row r="1559" spans="12:22" x14ac:dyDescent="0.25">
      <c r="L1559" s="62"/>
      <c r="V1559" s="61"/>
    </row>
    <row r="1560" spans="12:22" x14ac:dyDescent="0.25">
      <c r="L1560" s="62"/>
    </row>
    <row r="1561" spans="12:22" x14ac:dyDescent="0.25">
      <c r="L1561" s="62"/>
    </row>
    <row r="1562" spans="12:22" x14ac:dyDescent="0.25">
      <c r="L1562" s="62"/>
    </row>
    <row r="1563" spans="12:22" x14ac:dyDescent="0.25">
      <c r="L1563" s="62"/>
    </row>
    <row r="1564" spans="12:22" x14ac:dyDescent="0.25">
      <c r="L1564" s="62"/>
    </row>
    <row r="1565" spans="12:22" x14ac:dyDescent="0.25">
      <c r="L1565" s="62"/>
    </row>
    <row r="1566" spans="12:22" x14ac:dyDescent="0.25">
      <c r="L1566" s="62"/>
    </row>
    <row r="1567" spans="12:22" x14ac:dyDescent="0.25">
      <c r="L1567" s="62"/>
    </row>
    <row r="1568" spans="12:22" x14ac:dyDescent="0.25">
      <c r="L1568" s="62"/>
    </row>
    <row r="1569" spans="2:22" x14ac:dyDescent="0.25">
      <c r="L1569" s="62"/>
    </row>
    <row r="1570" spans="2:22" x14ac:dyDescent="0.25">
      <c r="L1570" s="62"/>
    </row>
    <row r="1571" spans="2:22" x14ac:dyDescent="0.25">
      <c r="L1571" s="62"/>
    </row>
    <row r="1572" spans="2:22" x14ac:dyDescent="0.25">
      <c r="L1572" s="62"/>
    </row>
    <row r="1573" spans="2:22" x14ac:dyDescent="0.25">
      <c r="L1573" s="62"/>
    </row>
    <row r="1574" spans="2:22" x14ac:dyDescent="0.25">
      <c r="L1574" s="62"/>
    </row>
    <row r="1575" spans="2:22" x14ac:dyDescent="0.25">
      <c r="L1575" s="62"/>
    </row>
    <row r="1576" spans="2:22" x14ac:dyDescent="0.25">
      <c r="L1576" s="62"/>
    </row>
    <row r="1577" spans="2:22" x14ac:dyDescent="0.25">
      <c r="L1577" s="62"/>
    </row>
    <row r="1578" spans="2:22" x14ac:dyDescent="0.25">
      <c r="L1578" s="62"/>
    </row>
    <row r="1579" spans="2:22" x14ac:dyDescent="0.25">
      <c r="L1579" s="62"/>
    </row>
    <row r="1580" spans="2:22" x14ac:dyDescent="0.25">
      <c r="L1580" s="62"/>
    </row>
    <row r="1581" spans="2:22" x14ac:dyDescent="0.25">
      <c r="B1581" s="706" t="s">
        <v>0</v>
      </c>
      <c r="C1581" s="706"/>
      <c r="D1581" s="706"/>
      <c r="E1581" s="706"/>
      <c r="F1581" s="706"/>
      <c r="G1581" s="706"/>
      <c r="H1581" s="706"/>
      <c r="I1581" s="706"/>
      <c r="J1581" s="706"/>
      <c r="K1581" s="706"/>
      <c r="L1581" s="706"/>
      <c r="M1581" s="706"/>
      <c r="N1581" s="706"/>
      <c r="O1581" s="706"/>
      <c r="P1581" s="706"/>
      <c r="Q1581" s="706"/>
      <c r="R1581" s="706"/>
      <c r="S1581" s="706"/>
      <c r="T1581" s="706"/>
      <c r="U1581" s="706"/>
      <c r="V1581" s="706"/>
    </row>
    <row r="1582" spans="2:22" x14ac:dyDescent="0.25">
      <c r="B1582" s="713" t="s">
        <v>1</v>
      </c>
      <c r="C1582" s="713"/>
      <c r="D1582" s="713"/>
      <c r="E1582" s="713"/>
      <c r="F1582" s="713"/>
      <c r="G1582" s="713"/>
      <c r="H1582" s="713"/>
      <c r="I1582" s="713"/>
      <c r="J1582" s="713"/>
      <c r="K1582" s="713"/>
      <c r="L1582" s="713"/>
      <c r="M1582" s="713"/>
      <c r="N1582" s="713"/>
      <c r="O1582" s="713"/>
      <c r="P1582" s="713"/>
      <c r="Q1582" s="713"/>
      <c r="R1582" s="713"/>
      <c r="S1582" s="713"/>
      <c r="T1582" s="713"/>
      <c r="U1582" s="713"/>
      <c r="V1582" s="713"/>
    </row>
    <row r="1583" spans="2:22" x14ac:dyDescent="0.25">
      <c r="B1583" s="713" t="s">
        <v>2</v>
      </c>
      <c r="C1583" s="713"/>
      <c r="D1583" s="713"/>
      <c r="E1583" s="713"/>
      <c r="F1583" s="713"/>
      <c r="G1583" s="713"/>
      <c r="H1583" s="713"/>
      <c r="I1583" s="713"/>
      <c r="J1583" s="713"/>
      <c r="K1583" s="713"/>
      <c r="L1583" s="713"/>
      <c r="M1583" s="713"/>
      <c r="N1583" s="713"/>
      <c r="O1583" s="713"/>
      <c r="P1583" s="713"/>
      <c r="Q1583" s="713"/>
      <c r="R1583" s="713"/>
      <c r="S1583" s="713"/>
      <c r="T1583" s="713"/>
      <c r="U1583" s="713"/>
      <c r="V1583" s="713"/>
    </row>
    <row r="1584" spans="2:22" x14ac:dyDescent="0.25">
      <c r="B1584" s="713" t="s">
        <v>3</v>
      </c>
      <c r="C1584" s="713"/>
      <c r="D1584" s="713"/>
      <c r="E1584" s="713"/>
      <c r="F1584" s="713"/>
      <c r="G1584" s="713"/>
      <c r="H1584" s="713"/>
      <c r="I1584" s="713"/>
      <c r="J1584" s="713"/>
      <c r="K1584" s="713"/>
      <c r="L1584" s="713"/>
      <c r="M1584" s="713"/>
      <c r="N1584" s="713"/>
      <c r="O1584" s="713"/>
      <c r="P1584" s="713"/>
      <c r="Q1584" s="713"/>
      <c r="R1584" s="713"/>
      <c r="S1584" s="713"/>
      <c r="T1584" s="713"/>
      <c r="U1584" s="713"/>
      <c r="V1584" s="713"/>
    </row>
    <row r="1585" spans="2:22" x14ac:dyDescent="0.25">
      <c r="B1585" s="713" t="s">
        <v>494</v>
      </c>
      <c r="C1585" s="713"/>
      <c r="D1585" s="713"/>
      <c r="E1585" s="713"/>
      <c r="F1585" s="713"/>
      <c r="G1585" s="713"/>
      <c r="H1585" s="713"/>
      <c r="I1585" s="713"/>
      <c r="J1585" s="713"/>
      <c r="K1585" s="713"/>
      <c r="L1585" s="713"/>
      <c r="M1585" s="713"/>
      <c r="N1585" s="713"/>
      <c r="O1585" s="713"/>
      <c r="P1585" s="713"/>
      <c r="Q1585" s="713"/>
      <c r="R1585" s="713"/>
      <c r="S1585" s="713"/>
      <c r="T1585" s="713"/>
      <c r="U1585" s="713"/>
      <c r="V1585" s="713"/>
    </row>
    <row r="1586" spans="2:22" x14ac:dyDescent="0.25">
      <c r="B1586" s="714" t="s">
        <v>4</v>
      </c>
      <c r="C1586" s="714"/>
      <c r="D1586" s="714"/>
      <c r="E1586" s="714"/>
      <c r="F1586" s="714"/>
      <c r="G1586" s="714"/>
      <c r="H1586" s="714"/>
      <c r="I1586" s="714"/>
      <c r="J1586" s="714"/>
      <c r="K1586" s="714"/>
      <c r="L1586" s="714"/>
      <c r="M1586" s="714"/>
      <c r="N1586" s="714"/>
      <c r="O1586" s="714"/>
      <c r="P1586" s="714"/>
      <c r="Q1586" s="714"/>
      <c r="R1586" s="714"/>
      <c r="S1586" s="714"/>
      <c r="T1586" s="714"/>
      <c r="U1586" s="714"/>
      <c r="V1586" s="714"/>
    </row>
    <row r="1587" spans="2:22" x14ac:dyDescent="0.25">
      <c r="B1587" s="737" t="s">
        <v>187</v>
      </c>
      <c r="C1587" s="737"/>
      <c r="D1587" s="737"/>
      <c r="E1587" s="737"/>
      <c r="F1587" s="737"/>
      <c r="G1587" s="737"/>
      <c r="H1587" s="737"/>
      <c r="I1587" s="737"/>
      <c r="J1587" s="737"/>
      <c r="K1587" s="737"/>
      <c r="L1587" s="737"/>
      <c r="M1587" s="737"/>
      <c r="N1587" s="737"/>
      <c r="O1587" s="737"/>
      <c r="P1587" s="737"/>
      <c r="Q1587" s="737"/>
      <c r="R1587" s="737"/>
      <c r="S1587" s="737"/>
      <c r="T1587" s="737"/>
      <c r="U1587" s="737"/>
      <c r="V1587" s="737"/>
    </row>
    <row r="1588" spans="2:22" ht="18.75" thickBot="1" x14ac:dyDescent="0.3">
      <c r="B1588" s="2"/>
      <c r="C1588" s="2"/>
      <c r="D1588" s="3"/>
      <c r="E1588" s="3"/>
      <c r="F1588" s="3"/>
      <c r="G1588" s="3"/>
      <c r="H1588" s="3"/>
      <c r="I1588" s="3"/>
      <c r="J1588" s="3"/>
      <c r="K1588" s="3"/>
      <c r="L1588" s="4"/>
      <c r="M1588" s="3"/>
      <c r="N1588" s="3"/>
      <c r="O1588" s="3"/>
      <c r="P1588" s="3"/>
      <c r="Q1588" s="3"/>
      <c r="R1588" s="3"/>
      <c r="S1588" s="3"/>
      <c r="T1588" s="2"/>
      <c r="U1588" s="2"/>
      <c r="V1588" s="2"/>
    </row>
    <row r="1589" spans="2:22" ht="15.75" thickTop="1" x14ac:dyDescent="0.25">
      <c r="B1589" s="698" t="s">
        <v>6</v>
      </c>
      <c r="C1589" s="700" t="s">
        <v>7</v>
      </c>
      <c r="D1589" s="702" t="s">
        <v>8</v>
      </c>
      <c r="E1589" s="702" t="s">
        <v>177</v>
      </c>
      <c r="F1589" s="702" t="s">
        <v>178</v>
      </c>
      <c r="G1589" s="702" t="s">
        <v>9</v>
      </c>
      <c r="H1589" s="702" t="s">
        <v>10</v>
      </c>
      <c r="I1589" s="312"/>
      <c r="J1589" s="702" t="s">
        <v>179</v>
      </c>
      <c r="K1589" s="702" t="s">
        <v>11</v>
      </c>
      <c r="L1589" s="700" t="s">
        <v>12</v>
      </c>
      <c r="M1589" s="704" t="s">
        <v>13</v>
      </c>
      <c r="N1589" s="704" t="s">
        <v>14</v>
      </c>
      <c r="O1589" s="704" t="s">
        <v>15</v>
      </c>
      <c r="P1589" s="715" t="s">
        <v>16</v>
      </c>
      <c r="Q1589" s="716"/>
      <c r="R1589" s="716"/>
      <c r="S1589" s="717"/>
      <c r="T1589" s="721" t="s">
        <v>17</v>
      </c>
      <c r="U1589" s="722"/>
      <c r="V1589" s="708" t="s">
        <v>18</v>
      </c>
    </row>
    <row r="1590" spans="2:22" x14ac:dyDescent="0.25">
      <c r="B1590" s="699"/>
      <c r="C1590" s="701"/>
      <c r="D1590" s="703"/>
      <c r="E1590" s="765"/>
      <c r="F1590" s="765"/>
      <c r="G1590" s="703"/>
      <c r="H1590" s="703"/>
      <c r="I1590" s="313"/>
      <c r="J1590" s="765"/>
      <c r="K1590" s="703"/>
      <c r="L1590" s="701"/>
      <c r="M1590" s="705"/>
      <c r="N1590" s="705"/>
      <c r="O1590" s="705"/>
      <c r="P1590" s="718"/>
      <c r="Q1590" s="719"/>
      <c r="R1590" s="719"/>
      <c r="S1590" s="720"/>
      <c r="T1590" s="723"/>
      <c r="U1590" s="724"/>
      <c r="V1590" s="709"/>
    </row>
    <row r="1591" spans="2:22" ht="48" x14ac:dyDescent="0.25">
      <c r="B1591" s="699"/>
      <c r="C1591" s="701"/>
      <c r="D1591" s="703"/>
      <c r="E1591" s="765"/>
      <c r="F1591" s="765"/>
      <c r="G1591" s="703"/>
      <c r="H1591" s="703"/>
      <c r="I1591" s="313" t="s">
        <v>180</v>
      </c>
      <c r="J1591" s="765"/>
      <c r="K1591" s="703"/>
      <c r="L1591" s="701"/>
      <c r="M1591" s="705"/>
      <c r="N1591" s="705"/>
      <c r="O1591" s="705"/>
      <c r="P1591" s="738" t="s">
        <v>19</v>
      </c>
      <c r="Q1591" s="738" t="s">
        <v>20</v>
      </c>
      <c r="R1591" s="738" t="s">
        <v>21</v>
      </c>
      <c r="S1591" s="738" t="s">
        <v>22</v>
      </c>
      <c r="T1591" s="740" t="s">
        <v>23</v>
      </c>
      <c r="U1591" s="740" t="s">
        <v>24</v>
      </c>
      <c r="V1591" s="709"/>
    </row>
    <row r="1592" spans="2:22" ht="15.75" thickBot="1" x14ac:dyDescent="0.3">
      <c r="B1592" s="727"/>
      <c r="C1592" s="725"/>
      <c r="D1592" s="707"/>
      <c r="E1592" s="766"/>
      <c r="F1592" s="766"/>
      <c r="G1592" s="707"/>
      <c r="H1592" s="707"/>
      <c r="I1592" s="314"/>
      <c r="J1592" s="766"/>
      <c r="K1592" s="707"/>
      <c r="L1592" s="725"/>
      <c r="M1592" s="696"/>
      <c r="N1592" s="696"/>
      <c r="O1592" s="696"/>
      <c r="P1592" s="739"/>
      <c r="Q1592" s="739"/>
      <c r="R1592" s="739"/>
      <c r="S1592" s="739"/>
      <c r="T1592" s="741"/>
      <c r="U1592" s="741"/>
      <c r="V1592" s="710"/>
    </row>
    <row r="1593" spans="2:22" ht="144.75" thickBot="1" x14ac:dyDescent="0.3">
      <c r="B1593" s="285">
        <v>1</v>
      </c>
      <c r="C1593" s="286">
        <v>39201</v>
      </c>
      <c r="D1593" s="164" t="s">
        <v>451</v>
      </c>
      <c r="E1593" s="318" t="s">
        <v>489</v>
      </c>
      <c r="F1593" s="319" t="s">
        <v>182</v>
      </c>
      <c r="G1593" s="5">
        <v>9</v>
      </c>
      <c r="H1593" s="164" t="s">
        <v>181</v>
      </c>
      <c r="I1593" s="5">
        <v>287</v>
      </c>
      <c r="J1593" s="438" t="s">
        <v>530</v>
      </c>
      <c r="K1593" s="71">
        <v>1</v>
      </c>
      <c r="L1593" s="164" t="s">
        <v>75</v>
      </c>
      <c r="M1593" s="72">
        <v>10000</v>
      </c>
      <c r="N1593" s="72">
        <v>10000</v>
      </c>
      <c r="O1593" s="344" t="s">
        <v>183</v>
      </c>
      <c r="P1593" s="74">
        <v>0</v>
      </c>
      <c r="Q1593" s="74">
        <v>0.5</v>
      </c>
      <c r="R1593" s="74">
        <v>0.5</v>
      </c>
      <c r="S1593" s="74">
        <v>0</v>
      </c>
      <c r="T1593" s="75" t="s">
        <v>514</v>
      </c>
      <c r="U1593" s="75"/>
      <c r="V1593" s="287" t="s">
        <v>531</v>
      </c>
    </row>
    <row r="1594" spans="2:22" ht="15.75" thickTop="1" x14ac:dyDescent="0.25"/>
    <row r="1598" spans="2:22" x14ac:dyDescent="0.25">
      <c r="N1598" s="61">
        <f>SUM(N1593:N1597)</f>
        <v>10000</v>
      </c>
    </row>
    <row r="1604" spans="14:14" x14ac:dyDescent="0.25">
      <c r="N1604" s="277">
        <f>SUM(N137+N183+N257+N302+N343+N383+N428+N469+N519+N561+N593+N630+N654+N695+N735+N773+N817+N833+N869+N911+N945+N988+N1031+N1073+N1114+N1171+N1216+N1253+N1300+N1346+N1393+N1434+N1475+N1514+N1556+N1598)</f>
        <v>7308077</v>
      </c>
    </row>
  </sheetData>
  <mergeCells count="1153">
    <mergeCell ref="J1293:J1296"/>
    <mergeCell ref="J1208:J1209"/>
    <mergeCell ref="J1024:J1027"/>
    <mergeCell ref="J983:J984"/>
    <mergeCell ref="J905:J907"/>
    <mergeCell ref="J811:J813"/>
    <mergeCell ref="J730:J731"/>
    <mergeCell ref="J689:J691"/>
    <mergeCell ref="J649:J650"/>
    <mergeCell ref="J577:J590"/>
    <mergeCell ref="J541:J544"/>
    <mergeCell ref="J506:J516"/>
    <mergeCell ref="J219:J255"/>
    <mergeCell ref="J171:J181"/>
    <mergeCell ref="J107:J131"/>
    <mergeCell ref="J60:J89"/>
    <mergeCell ref="J621:J624"/>
    <mergeCell ref="B569:V569"/>
    <mergeCell ref="B570:V570"/>
    <mergeCell ref="B571:V571"/>
    <mergeCell ref="B573:B576"/>
    <mergeCell ref="C573:C576"/>
    <mergeCell ref="D573:D576"/>
    <mergeCell ref="E573:E576"/>
    <mergeCell ref="F573:F576"/>
    <mergeCell ref="G573:G576"/>
    <mergeCell ref="H573:H576"/>
    <mergeCell ref="B613:V613"/>
    <mergeCell ref="B614:V614"/>
    <mergeCell ref="B615:V615"/>
    <mergeCell ref="B616:V616"/>
    <mergeCell ref="O577:O590"/>
    <mergeCell ref="K621:K624"/>
    <mergeCell ref="L621:L624"/>
    <mergeCell ref="M621:M624"/>
    <mergeCell ref="N621:N624"/>
    <mergeCell ref="O621:O624"/>
    <mergeCell ref="B617:V617"/>
    <mergeCell ref="B618:V618"/>
    <mergeCell ref="B619:V619"/>
    <mergeCell ref="B621:B624"/>
    <mergeCell ref="C621:C624"/>
    <mergeCell ref="D621:D624"/>
    <mergeCell ref="E621:E624"/>
    <mergeCell ref="F621:F624"/>
    <mergeCell ref="G621:G624"/>
    <mergeCell ref="H621:H624"/>
    <mergeCell ref="P621:S622"/>
    <mergeCell ref="T621:U622"/>
    <mergeCell ref="V621:V624"/>
    <mergeCell ref="P623:P624"/>
    <mergeCell ref="Q623:Q624"/>
    <mergeCell ref="R623:R624"/>
    <mergeCell ref="S623:S624"/>
    <mergeCell ref="T623:T624"/>
    <mergeCell ref="U623:U624"/>
    <mergeCell ref="V577:V590"/>
    <mergeCell ref="P573:S574"/>
    <mergeCell ref="T573:U574"/>
    <mergeCell ref="V573:V576"/>
    <mergeCell ref="P575:P576"/>
    <mergeCell ref="Q575:Q576"/>
    <mergeCell ref="R575:R576"/>
    <mergeCell ref="S575:S576"/>
    <mergeCell ref="T575:T576"/>
    <mergeCell ref="U575:U576"/>
    <mergeCell ref="J573:J576"/>
    <mergeCell ref="K573:K576"/>
    <mergeCell ref="L573:L576"/>
    <mergeCell ref="M573:M576"/>
    <mergeCell ref="N573:N576"/>
    <mergeCell ref="O573:O576"/>
    <mergeCell ref="B533:V533"/>
    <mergeCell ref="B534:V534"/>
    <mergeCell ref="B535:V535"/>
    <mergeCell ref="B537:B540"/>
    <mergeCell ref="C537:C540"/>
    <mergeCell ref="D537:D540"/>
    <mergeCell ref="E537:E540"/>
    <mergeCell ref="F537:F540"/>
    <mergeCell ref="G537:G540"/>
    <mergeCell ref="H537:H540"/>
    <mergeCell ref="O541:O558"/>
    <mergeCell ref="V541:V558"/>
    <mergeCell ref="B565:V565"/>
    <mergeCell ref="B566:V566"/>
    <mergeCell ref="B567:V567"/>
    <mergeCell ref="B568:V568"/>
    <mergeCell ref="P537:S538"/>
    <mergeCell ref="T537:U538"/>
    <mergeCell ref="V537:V540"/>
    <mergeCell ref="P539:P540"/>
    <mergeCell ref="Q539:Q540"/>
    <mergeCell ref="R539:R540"/>
    <mergeCell ref="S539:S540"/>
    <mergeCell ref="T539:T540"/>
    <mergeCell ref="U539:U540"/>
    <mergeCell ref="J537:J540"/>
    <mergeCell ref="K537:K540"/>
    <mergeCell ref="L537:L540"/>
    <mergeCell ref="M537:M540"/>
    <mergeCell ref="N537:N540"/>
    <mergeCell ref="O537:O540"/>
    <mergeCell ref="B500:V500"/>
    <mergeCell ref="B502:B505"/>
    <mergeCell ref="C502:C505"/>
    <mergeCell ref="D502:D505"/>
    <mergeCell ref="E502:E505"/>
    <mergeCell ref="F502:F505"/>
    <mergeCell ref="G502:G505"/>
    <mergeCell ref="H502:H505"/>
    <mergeCell ref="J502:J505"/>
    <mergeCell ref="K502:K505"/>
    <mergeCell ref="O506:O516"/>
    <mergeCell ref="V506:V516"/>
    <mergeCell ref="B529:V529"/>
    <mergeCell ref="B530:V530"/>
    <mergeCell ref="B531:V531"/>
    <mergeCell ref="B532:V532"/>
    <mergeCell ref="V502:V505"/>
    <mergeCell ref="P504:P505"/>
    <mergeCell ref="Q504:Q505"/>
    <mergeCell ref="R504:R505"/>
    <mergeCell ref="S504:S505"/>
    <mergeCell ref="T504:T505"/>
    <mergeCell ref="U504:U505"/>
    <mergeCell ref="L502:L505"/>
    <mergeCell ref="M502:M505"/>
    <mergeCell ref="N502:N505"/>
    <mergeCell ref="O502:O505"/>
    <mergeCell ref="P502:S503"/>
    <mergeCell ref="T502:U503"/>
    <mergeCell ref="B459:V459"/>
    <mergeCell ref="B461:B464"/>
    <mergeCell ref="C461:C464"/>
    <mergeCell ref="D461:D464"/>
    <mergeCell ref="E461:E464"/>
    <mergeCell ref="F461:F464"/>
    <mergeCell ref="G461:G464"/>
    <mergeCell ref="H461:H464"/>
    <mergeCell ref="J461:J464"/>
    <mergeCell ref="K461:K464"/>
    <mergeCell ref="B494:V494"/>
    <mergeCell ref="B495:V495"/>
    <mergeCell ref="B496:V496"/>
    <mergeCell ref="B497:V497"/>
    <mergeCell ref="B498:V498"/>
    <mergeCell ref="B499:V499"/>
    <mergeCell ref="V461:V464"/>
    <mergeCell ref="P463:P464"/>
    <mergeCell ref="Q463:Q464"/>
    <mergeCell ref="R463:R464"/>
    <mergeCell ref="S463:S464"/>
    <mergeCell ref="T463:T464"/>
    <mergeCell ref="U463:U464"/>
    <mergeCell ref="L461:L464"/>
    <mergeCell ref="M461:M464"/>
    <mergeCell ref="N461:N464"/>
    <mergeCell ref="O461:O464"/>
    <mergeCell ref="P461:S462"/>
    <mergeCell ref="T461:U462"/>
    <mergeCell ref="B419:V419"/>
    <mergeCell ref="B421:B424"/>
    <mergeCell ref="C421:C424"/>
    <mergeCell ref="D421:D424"/>
    <mergeCell ref="E421:E424"/>
    <mergeCell ref="F421:F424"/>
    <mergeCell ref="G421:G424"/>
    <mergeCell ref="H421:H424"/>
    <mergeCell ref="J421:J424"/>
    <mergeCell ref="K421:K424"/>
    <mergeCell ref="B453:V453"/>
    <mergeCell ref="B454:V454"/>
    <mergeCell ref="B455:V455"/>
    <mergeCell ref="B456:V456"/>
    <mergeCell ref="B457:V457"/>
    <mergeCell ref="B458:V458"/>
    <mergeCell ref="V421:V424"/>
    <mergeCell ref="P423:P424"/>
    <mergeCell ref="Q423:Q424"/>
    <mergeCell ref="R423:R424"/>
    <mergeCell ref="S423:S424"/>
    <mergeCell ref="T423:T424"/>
    <mergeCell ref="U423:U424"/>
    <mergeCell ref="L421:L424"/>
    <mergeCell ref="M421:M424"/>
    <mergeCell ref="N421:N424"/>
    <mergeCell ref="O421:O424"/>
    <mergeCell ref="P421:S422"/>
    <mergeCell ref="T421:U422"/>
    <mergeCell ref="B373:V373"/>
    <mergeCell ref="B375:B378"/>
    <mergeCell ref="C375:C378"/>
    <mergeCell ref="D375:D378"/>
    <mergeCell ref="E375:E378"/>
    <mergeCell ref="F375:F378"/>
    <mergeCell ref="G375:G378"/>
    <mergeCell ref="H375:H378"/>
    <mergeCell ref="J375:J378"/>
    <mergeCell ref="K375:K378"/>
    <mergeCell ref="B413:V413"/>
    <mergeCell ref="B414:V414"/>
    <mergeCell ref="B415:V415"/>
    <mergeCell ref="B416:V416"/>
    <mergeCell ref="B417:V417"/>
    <mergeCell ref="B418:V418"/>
    <mergeCell ref="V375:V378"/>
    <mergeCell ref="P377:P378"/>
    <mergeCell ref="Q377:Q378"/>
    <mergeCell ref="R377:R378"/>
    <mergeCell ref="S377:S378"/>
    <mergeCell ref="T377:T378"/>
    <mergeCell ref="U377:U378"/>
    <mergeCell ref="L375:L378"/>
    <mergeCell ref="M375:M378"/>
    <mergeCell ref="N375:N378"/>
    <mergeCell ref="O375:O378"/>
    <mergeCell ref="P375:S376"/>
    <mergeCell ref="T375:U376"/>
    <mergeCell ref="B333:V333"/>
    <mergeCell ref="B335:B338"/>
    <mergeCell ref="C335:C338"/>
    <mergeCell ref="D335:D338"/>
    <mergeCell ref="E335:E338"/>
    <mergeCell ref="F335:F338"/>
    <mergeCell ref="G335:G338"/>
    <mergeCell ref="H335:H338"/>
    <mergeCell ref="J335:J338"/>
    <mergeCell ref="K335:K338"/>
    <mergeCell ref="B367:V367"/>
    <mergeCell ref="B368:V368"/>
    <mergeCell ref="B369:V369"/>
    <mergeCell ref="B370:V370"/>
    <mergeCell ref="B371:V371"/>
    <mergeCell ref="B372:V372"/>
    <mergeCell ref="V335:V338"/>
    <mergeCell ref="P337:P338"/>
    <mergeCell ref="Q337:Q338"/>
    <mergeCell ref="R337:R338"/>
    <mergeCell ref="S337:S338"/>
    <mergeCell ref="T337:T338"/>
    <mergeCell ref="U337:U338"/>
    <mergeCell ref="L335:L338"/>
    <mergeCell ref="M335:M338"/>
    <mergeCell ref="N335:N338"/>
    <mergeCell ref="O335:O338"/>
    <mergeCell ref="P335:S336"/>
    <mergeCell ref="T335:U336"/>
    <mergeCell ref="B291:V291"/>
    <mergeCell ref="B292:V292"/>
    <mergeCell ref="B293:V293"/>
    <mergeCell ref="B295:B298"/>
    <mergeCell ref="C295:C298"/>
    <mergeCell ref="D295:D298"/>
    <mergeCell ref="E295:E298"/>
    <mergeCell ref="F295:F298"/>
    <mergeCell ref="G295:G298"/>
    <mergeCell ref="H295:H298"/>
    <mergeCell ref="B327:V327"/>
    <mergeCell ref="B328:V328"/>
    <mergeCell ref="B329:V329"/>
    <mergeCell ref="B330:V330"/>
    <mergeCell ref="B331:V331"/>
    <mergeCell ref="B332:V332"/>
    <mergeCell ref="P295:S296"/>
    <mergeCell ref="T295:U296"/>
    <mergeCell ref="V295:V298"/>
    <mergeCell ref="P297:P298"/>
    <mergeCell ref="Q297:Q298"/>
    <mergeCell ref="R297:R298"/>
    <mergeCell ref="S297:S298"/>
    <mergeCell ref="T297:T298"/>
    <mergeCell ref="U297:U298"/>
    <mergeCell ref="J295:J298"/>
    <mergeCell ref="K295:K298"/>
    <mergeCell ref="L295:L298"/>
    <mergeCell ref="M295:M298"/>
    <mergeCell ref="N295:N298"/>
    <mergeCell ref="O295:O298"/>
    <mergeCell ref="B211:V211"/>
    <mergeCell ref="B212:V212"/>
    <mergeCell ref="B213:V213"/>
    <mergeCell ref="B215:B218"/>
    <mergeCell ref="C215:C218"/>
    <mergeCell ref="D215:D218"/>
    <mergeCell ref="E215:E218"/>
    <mergeCell ref="F215:F218"/>
    <mergeCell ref="G215:G218"/>
    <mergeCell ref="H215:H218"/>
    <mergeCell ref="B287:V287"/>
    <mergeCell ref="B288:V288"/>
    <mergeCell ref="B289:V289"/>
    <mergeCell ref="B290:V290"/>
    <mergeCell ref="O219:O255"/>
    <mergeCell ref="V219:V255"/>
    <mergeCell ref="B262:V262"/>
    <mergeCell ref="P215:S216"/>
    <mergeCell ref="T215:U216"/>
    <mergeCell ref="V215:V218"/>
    <mergeCell ref="P217:P218"/>
    <mergeCell ref="Q217:Q218"/>
    <mergeCell ref="R217:R218"/>
    <mergeCell ref="S217:S218"/>
    <mergeCell ref="T217:T218"/>
    <mergeCell ref="U217:U218"/>
    <mergeCell ref="J215:J218"/>
    <mergeCell ref="K215:K218"/>
    <mergeCell ref="L215:L218"/>
    <mergeCell ref="M215:M218"/>
    <mergeCell ref="N215:N218"/>
    <mergeCell ref="O215:O218"/>
    <mergeCell ref="B163:V163"/>
    <mergeCell ref="B164:V164"/>
    <mergeCell ref="B165:V165"/>
    <mergeCell ref="B167:B170"/>
    <mergeCell ref="C167:C170"/>
    <mergeCell ref="D167:D170"/>
    <mergeCell ref="E167:E170"/>
    <mergeCell ref="F167:F170"/>
    <mergeCell ref="G167:G170"/>
    <mergeCell ref="H167:H170"/>
    <mergeCell ref="B207:V207"/>
    <mergeCell ref="B208:V208"/>
    <mergeCell ref="B209:V209"/>
    <mergeCell ref="B210:V210"/>
    <mergeCell ref="O171:O181"/>
    <mergeCell ref="V171:V181"/>
    <mergeCell ref="P167:S168"/>
    <mergeCell ref="T167:U168"/>
    <mergeCell ref="V167:V170"/>
    <mergeCell ref="P169:P170"/>
    <mergeCell ref="Q169:Q170"/>
    <mergeCell ref="R169:R170"/>
    <mergeCell ref="S169:S170"/>
    <mergeCell ref="T169:T170"/>
    <mergeCell ref="U169:U170"/>
    <mergeCell ref="J167:J170"/>
    <mergeCell ref="K167:K170"/>
    <mergeCell ref="L167:L170"/>
    <mergeCell ref="M167:M170"/>
    <mergeCell ref="N167:N170"/>
    <mergeCell ref="O167:O170"/>
    <mergeCell ref="B99:V99"/>
    <mergeCell ref="B100:V100"/>
    <mergeCell ref="B101:V101"/>
    <mergeCell ref="B103:B106"/>
    <mergeCell ref="C103:C106"/>
    <mergeCell ref="D103:D106"/>
    <mergeCell ref="E103:E106"/>
    <mergeCell ref="F103:F106"/>
    <mergeCell ref="G103:G106"/>
    <mergeCell ref="H103:H106"/>
    <mergeCell ref="O107:O131"/>
    <mergeCell ref="V107:V131"/>
    <mergeCell ref="B159:V159"/>
    <mergeCell ref="B160:V160"/>
    <mergeCell ref="B161:V161"/>
    <mergeCell ref="B162:V162"/>
    <mergeCell ref="P103:S104"/>
    <mergeCell ref="T103:U104"/>
    <mergeCell ref="V103:V106"/>
    <mergeCell ref="P105:P106"/>
    <mergeCell ref="Q105:Q106"/>
    <mergeCell ref="R105:R106"/>
    <mergeCell ref="S105:S106"/>
    <mergeCell ref="T105:T106"/>
    <mergeCell ref="U105:U106"/>
    <mergeCell ref="J103:J106"/>
    <mergeCell ref="K103:K106"/>
    <mergeCell ref="L103:L106"/>
    <mergeCell ref="M103:M106"/>
    <mergeCell ref="N103:N106"/>
    <mergeCell ref="O103:O106"/>
    <mergeCell ref="O60:O89"/>
    <mergeCell ref="V60:V89"/>
    <mergeCell ref="B95:V95"/>
    <mergeCell ref="B96:V96"/>
    <mergeCell ref="B97:V97"/>
    <mergeCell ref="B98:V98"/>
    <mergeCell ref="P56:S57"/>
    <mergeCell ref="T56:U57"/>
    <mergeCell ref="V56:V59"/>
    <mergeCell ref="P58:P59"/>
    <mergeCell ref="Q58:Q59"/>
    <mergeCell ref="R58:R59"/>
    <mergeCell ref="S58:S59"/>
    <mergeCell ref="T58:T59"/>
    <mergeCell ref="U58:U59"/>
    <mergeCell ref="J56:J59"/>
    <mergeCell ref="K56:K59"/>
    <mergeCell ref="L56:L59"/>
    <mergeCell ref="M56:M59"/>
    <mergeCell ref="N56:N59"/>
    <mergeCell ref="O56:O59"/>
    <mergeCell ref="S11:S12"/>
    <mergeCell ref="T11:T12"/>
    <mergeCell ref="U11:U12"/>
    <mergeCell ref="L9:L12"/>
    <mergeCell ref="M9:M12"/>
    <mergeCell ref="N9:N12"/>
    <mergeCell ref="O9:O12"/>
    <mergeCell ref="P9:S10"/>
    <mergeCell ref="T9:U10"/>
    <mergeCell ref="B52:V52"/>
    <mergeCell ref="B53:V53"/>
    <mergeCell ref="B54:V54"/>
    <mergeCell ref="B56:B59"/>
    <mergeCell ref="C56:C59"/>
    <mergeCell ref="D56:D59"/>
    <mergeCell ref="E56:E59"/>
    <mergeCell ref="F56:F59"/>
    <mergeCell ref="G56:G59"/>
    <mergeCell ref="H56:H59"/>
    <mergeCell ref="J13:J43"/>
    <mergeCell ref="Q647:Q648"/>
    <mergeCell ref="R647:R648"/>
    <mergeCell ref="S647:S648"/>
    <mergeCell ref="B1:V1"/>
    <mergeCell ref="B2:V2"/>
    <mergeCell ref="B3:V3"/>
    <mergeCell ref="B4:V4"/>
    <mergeCell ref="B5:V5"/>
    <mergeCell ref="B6:V6"/>
    <mergeCell ref="B637:V637"/>
    <mergeCell ref="B638:V638"/>
    <mergeCell ref="B639:V639"/>
    <mergeCell ref="B7:V7"/>
    <mergeCell ref="B9:B12"/>
    <mergeCell ref="C9:C12"/>
    <mergeCell ref="D9:D12"/>
    <mergeCell ref="E9:E12"/>
    <mergeCell ref="F9:F12"/>
    <mergeCell ref="G9:G12"/>
    <mergeCell ref="H9:H12"/>
    <mergeCell ref="J9:J12"/>
    <mergeCell ref="K9:K12"/>
    <mergeCell ref="O13:O43"/>
    <mergeCell ref="V13:V43"/>
    <mergeCell ref="B48:V48"/>
    <mergeCell ref="B49:V49"/>
    <mergeCell ref="B50:V50"/>
    <mergeCell ref="B51:V51"/>
    <mergeCell ref="V9:V12"/>
    <mergeCell ref="P11:P12"/>
    <mergeCell ref="Q11:Q12"/>
    <mergeCell ref="R11:R12"/>
    <mergeCell ref="T687:T688"/>
    <mergeCell ref="U687:U688"/>
    <mergeCell ref="T647:T648"/>
    <mergeCell ref="U647:U648"/>
    <mergeCell ref="O649:O650"/>
    <mergeCell ref="V649:V650"/>
    <mergeCell ref="B677:V677"/>
    <mergeCell ref="B678:V678"/>
    <mergeCell ref="B679:V679"/>
    <mergeCell ref="B680:V680"/>
    <mergeCell ref="B681:V681"/>
    <mergeCell ref="B640:V640"/>
    <mergeCell ref="B641:V641"/>
    <mergeCell ref="B642:V642"/>
    <mergeCell ref="B643:V643"/>
    <mergeCell ref="B645:B648"/>
    <mergeCell ref="C645:C648"/>
    <mergeCell ref="D645:D648"/>
    <mergeCell ref="E645:E648"/>
    <mergeCell ref="F645:F648"/>
    <mergeCell ref="G645:G648"/>
    <mergeCell ref="H645:H648"/>
    <mergeCell ref="J645:J648"/>
    <mergeCell ref="K645:K648"/>
    <mergeCell ref="L645:L648"/>
    <mergeCell ref="M645:M648"/>
    <mergeCell ref="N645:N648"/>
    <mergeCell ref="O645:O648"/>
    <mergeCell ref="P645:S646"/>
    <mergeCell ref="T645:U646"/>
    <mergeCell ref="V645:V648"/>
    <mergeCell ref="P647:P648"/>
    <mergeCell ref="U768:U769"/>
    <mergeCell ref="O689:O691"/>
    <mergeCell ref="V689:V691"/>
    <mergeCell ref="B718:V718"/>
    <mergeCell ref="B719:V719"/>
    <mergeCell ref="B720:V720"/>
    <mergeCell ref="B721:V721"/>
    <mergeCell ref="B722:V722"/>
    <mergeCell ref="B723:V723"/>
    <mergeCell ref="B724:V724"/>
    <mergeCell ref="B682:V682"/>
    <mergeCell ref="B683:V683"/>
    <mergeCell ref="B685:B688"/>
    <mergeCell ref="C685:C688"/>
    <mergeCell ref="D685:D688"/>
    <mergeCell ref="E685:E688"/>
    <mergeCell ref="F685:F688"/>
    <mergeCell ref="G685:G688"/>
    <mergeCell ref="H685:H688"/>
    <mergeCell ref="J685:J688"/>
    <mergeCell ref="K685:K688"/>
    <mergeCell ref="L685:L688"/>
    <mergeCell ref="M685:M688"/>
    <mergeCell ref="N685:N688"/>
    <mergeCell ref="O685:O688"/>
    <mergeCell ref="P685:S686"/>
    <mergeCell ref="T685:U686"/>
    <mergeCell ref="V685:V688"/>
    <mergeCell ref="P687:P688"/>
    <mergeCell ref="Q687:Q688"/>
    <mergeCell ref="R687:R688"/>
    <mergeCell ref="S687:S688"/>
    <mergeCell ref="B758:V758"/>
    <mergeCell ref="B759:V759"/>
    <mergeCell ref="B760:V760"/>
    <mergeCell ref="V730:V731"/>
    <mergeCell ref="L726:L729"/>
    <mergeCell ref="M726:M729"/>
    <mergeCell ref="N726:N729"/>
    <mergeCell ref="O726:O729"/>
    <mergeCell ref="P726:S727"/>
    <mergeCell ref="T726:U727"/>
    <mergeCell ref="V726:V729"/>
    <mergeCell ref="P728:P729"/>
    <mergeCell ref="Q728:Q729"/>
    <mergeCell ref="R728:R729"/>
    <mergeCell ref="S728:S729"/>
    <mergeCell ref="T728:T729"/>
    <mergeCell ref="U728:U729"/>
    <mergeCell ref="B726:B729"/>
    <mergeCell ref="C726:C729"/>
    <mergeCell ref="D726:D729"/>
    <mergeCell ref="E726:E729"/>
    <mergeCell ref="F726:F729"/>
    <mergeCell ref="G726:G729"/>
    <mergeCell ref="H726:H729"/>
    <mergeCell ref="J726:J729"/>
    <mergeCell ref="K726:K729"/>
    <mergeCell ref="B799:V799"/>
    <mergeCell ref="B800:V800"/>
    <mergeCell ref="B801:V801"/>
    <mergeCell ref="B802:V802"/>
    <mergeCell ref="B803:V803"/>
    <mergeCell ref="B804:V804"/>
    <mergeCell ref="B805:V805"/>
    <mergeCell ref="B761:V761"/>
    <mergeCell ref="B762:V762"/>
    <mergeCell ref="B763:V763"/>
    <mergeCell ref="B764:V764"/>
    <mergeCell ref="B766:B769"/>
    <mergeCell ref="C766:C769"/>
    <mergeCell ref="D766:D769"/>
    <mergeCell ref="E766:E769"/>
    <mergeCell ref="F766:F769"/>
    <mergeCell ref="G766:G769"/>
    <mergeCell ref="H766:H769"/>
    <mergeCell ref="J766:J769"/>
    <mergeCell ref="K766:K769"/>
    <mergeCell ref="L766:L769"/>
    <mergeCell ref="M766:M769"/>
    <mergeCell ref="N766:N769"/>
    <mergeCell ref="O766:O769"/>
    <mergeCell ref="P766:S767"/>
    <mergeCell ref="T766:U767"/>
    <mergeCell ref="V766:V769"/>
    <mergeCell ref="P768:P769"/>
    <mergeCell ref="Q768:Q769"/>
    <mergeCell ref="R768:R769"/>
    <mergeCell ref="S768:S769"/>
    <mergeCell ref="T768:T769"/>
    <mergeCell ref="O811:O813"/>
    <mergeCell ref="V811:V813"/>
    <mergeCell ref="B819:V819"/>
    <mergeCell ref="B820:V820"/>
    <mergeCell ref="B821:V821"/>
    <mergeCell ref="B822:V822"/>
    <mergeCell ref="B823:V823"/>
    <mergeCell ref="B824:V824"/>
    <mergeCell ref="B825:V825"/>
    <mergeCell ref="L807:L810"/>
    <mergeCell ref="M807:M810"/>
    <mergeCell ref="N807:N810"/>
    <mergeCell ref="O807:O810"/>
    <mergeCell ref="P807:S808"/>
    <mergeCell ref="T807:U808"/>
    <mergeCell ref="V807:V810"/>
    <mergeCell ref="P809:P810"/>
    <mergeCell ref="Q809:Q810"/>
    <mergeCell ref="R809:R810"/>
    <mergeCell ref="S809:S810"/>
    <mergeCell ref="T809:T810"/>
    <mergeCell ref="U809:U810"/>
    <mergeCell ref="B807:B810"/>
    <mergeCell ref="C807:C810"/>
    <mergeCell ref="D807:D810"/>
    <mergeCell ref="E807:E810"/>
    <mergeCell ref="F807:F810"/>
    <mergeCell ref="G807:G810"/>
    <mergeCell ref="H807:H810"/>
    <mergeCell ref="J807:J810"/>
    <mergeCell ref="K807:K810"/>
    <mergeCell ref="V863:V866"/>
    <mergeCell ref="P865:P866"/>
    <mergeCell ref="L827:L830"/>
    <mergeCell ref="M827:M830"/>
    <mergeCell ref="N827:N830"/>
    <mergeCell ref="O827:O830"/>
    <mergeCell ref="P827:S828"/>
    <mergeCell ref="T827:U828"/>
    <mergeCell ref="V827:V830"/>
    <mergeCell ref="P829:P830"/>
    <mergeCell ref="Q829:Q830"/>
    <mergeCell ref="R829:R830"/>
    <mergeCell ref="S829:S830"/>
    <mergeCell ref="T829:T830"/>
    <mergeCell ref="U829:U830"/>
    <mergeCell ref="B827:B830"/>
    <mergeCell ref="C827:C830"/>
    <mergeCell ref="D827:D830"/>
    <mergeCell ref="E827:E830"/>
    <mergeCell ref="F827:F830"/>
    <mergeCell ref="G827:G830"/>
    <mergeCell ref="H827:H830"/>
    <mergeCell ref="J827:J830"/>
    <mergeCell ref="K827:K830"/>
    <mergeCell ref="T903:T904"/>
    <mergeCell ref="Q865:Q866"/>
    <mergeCell ref="R865:R866"/>
    <mergeCell ref="S865:S866"/>
    <mergeCell ref="T865:T866"/>
    <mergeCell ref="U865:U866"/>
    <mergeCell ref="B893:V893"/>
    <mergeCell ref="B894:V894"/>
    <mergeCell ref="B895:V895"/>
    <mergeCell ref="B896:V896"/>
    <mergeCell ref="B855:V855"/>
    <mergeCell ref="B856:V856"/>
    <mergeCell ref="B857:V857"/>
    <mergeCell ref="B858:V858"/>
    <mergeCell ref="B859:V859"/>
    <mergeCell ref="B860:V860"/>
    <mergeCell ref="B861:V861"/>
    <mergeCell ref="B863:B866"/>
    <mergeCell ref="C863:C866"/>
    <mergeCell ref="D863:D866"/>
    <mergeCell ref="E863:E866"/>
    <mergeCell ref="F863:F866"/>
    <mergeCell ref="G863:G866"/>
    <mergeCell ref="H863:H866"/>
    <mergeCell ref="J863:J866"/>
    <mergeCell ref="K863:K866"/>
    <mergeCell ref="L863:L866"/>
    <mergeCell ref="M863:M866"/>
    <mergeCell ref="N863:N866"/>
    <mergeCell ref="O863:O866"/>
    <mergeCell ref="P863:S864"/>
    <mergeCell ref="T863:U864"/>
    <mergeCell ref="U903:U904"/>
    <mergeCell ref="O905:O907"/>
    <mergeCell ref="V905:V907"/>
    <mergeCell ref="B930:V930"/>
    <mergeCell ref="B931:V931"/>
    <mergeCell ref="B932:V932"/>
    <mergeCell ref="B933:V933"/>
    <mergeCell ref="B934:V934"/>
    <mergeCell ref="B935:V935"/>
    <mergeCell ref="B897:V897"/>
    <mergeCell ref="B898:V898"/>
    <mergeCell ref="B899:V899"/>
    <mergeCell ref="B901:B904"/>
    <mergeCell ref="C901:C904"/>
    <mergeCell ref="D901:D904"/>
    <mergeCell ref="E901:E904"/>
    <mergeCell ref="F901:F904"/>
    <mergeCell ref="G901:G904"/>
    <mergeCell ref="H901:H904"/>
    <mergeCell ref="J901:J904"/>
    <mergeCell ref="K901:K904"/>
    <mergeCell ref="L901:L904"/>
    <mergeCell ref="M901:M904"/>
    <mergeCell ref="N901:N904"/>
    <mergeCell ref="O901:O904"/>
    <mergeCell ref="P901:S902"/>
    <mergeCell ref="T901:U902"/>
    <mergeCell ref="V901:V904"/>
    <mergeCell ref="P903:P904"/>
    <mergeCell ref="Q903:Q904"/>
    <mergeCell ref="R903:R904"/>
    <mergeCell ref="S903:S904"/>
    <mergeCell ref="V979:V982"/>
    <mergeCell ref="P981:P982"/>
    <mergeCell ref="B936:V936"/>
    <mergeCell ref="B938:B941"/>
    <mergeCell ref="C938:C941"/>
    <mergeCell ref="D938:D941"/>
    <mergeCell ref="E938:E941"/>
    <mergeCell ref="F938:F941"/>
    <mergeCell ref="G938:G941"/>
    <mergeCell ref="H938:H941"/>
    <mergeCell ref="J938:J941"/>
    <mergeCell ref="K938:K941"/>
    <mergeCell ref="L938:L941"/>
    <mergeCell ref="M938:M941"/>
    <mergeCell ref="N938:N941"/>
    <mergeCell ref="O938:O941"/>
    <mergeCell ref="P938:S939"/>
    <mergeCell ref="T938:U939"/>
    <mergeCell ref="V938:V941"/>
    <mergeCell ref="P940:P941"/>
    <mergeCell ref="Q940:Q941"/>
    <mergeCell ref="R940:R941"/>
    <mergeCell ref="S940:S941"/>
    <mergeCell ref="T940:T941"/>
    <mergeCell ref="U940:U941"/>
    <mergeCell ref="R1022:R1023"/>
    <mergeCell ref="Q981:Q982"/>
    <mergeCell ref="R981:R982"/>
    <mergeCell ref="S981:S982"/>
    <mergeCell ref="T981:T982"/>
    <mergeCell ref="U981:U982"/>
    <mergeCell ref="O983:O984"/>
    <mergeCell ref="V983:V984"/>
    <mergeCell ref="B1012:V1012"/>
    <mergeCell ref="B1013:V1013"/>
    <mergeCell ref="B971:V971"/>
    <mergeCell ref="B972:V972"/>
    <mergeCell ref="B973:V973"/>
    <mergeCell ref="B974:V974"/>
    <mergeCell ref="B975:V975"/>
    <mergeCell ref="B976:V976"/>
    <mergeCell ref="B977:V977"/>
    <mergeCell ref="B979:B982"/>
    <mergeCell ref="C979:C982"/>
    <mergeCell ref="D979:D982"/>
    <mergeCell ref="E979:E982"/>
    <mergeCell ref="F979:F982"/>
    <mergeCell ref="G979:G982"/>
    <mergeCell ref="H979:H982"/>
    <mergeCell ref="J979:J982"/>
    <mergeCell ref="K979:K982"/>
    <mergeCell ref="L979:L982"/>
    <mergeCell ref="M979:M982"/>
    <mergeCell ref="N979:N982"/>
    <mergeCell ref="O979:O982"/>
    <mergeCell ref="P979:S980"/>
    <mergeCell ref="T979:U980"/>
    <mergeCell ref="S1022:S1023"/>
    <mergeCell ref="T1022:T1023"/>
    <mergeCell ref="U1022:U1023"/>
    <mergeCell ref="O1024:O1027"/>
    <mergeCell ref="V1024:V1027"/>
    <mergeCell ref="B1057:V1057"/>
    <mergeCell ref="B1058:V1058"/>
    <mergeCell ref="B1059:V1059"/>
    <mergeCell ref="B1060:V1060"/>
    <mergeCell ref="B1014:V1014"/>
    <mergeCell ref="B1015:V1015"/>
    <mergeCell ref="B1016:V1016"/>
    <mergeCell ref="B1017:V1017"/>
    <mergeCell ref="B1018:V1018"/>
    <mergeCell ref="B1020:B1023"/>
    <mergeCell ref="C1020:C1023"/>
    <mergeCell ref="D1020:D1023"/>
    <mergeCell ref="E1020:E1023"/>
    <mergeCell ref="F1020:F1023"/>
    <mergeCell ref="G1020:G1023"/>
    <mergeCell ref="H1020:H1023"/>
    <mergeCell ref="J1020:J1023"/>
    <mergeCell ref="K1020:K1023"/>
    <mergeCell ref="L1020:L1023"/>
    <mergeCell ref="M1020:M1023"/>
    <mergeCell ref="N1020:N1023"/>
    <mergeCell ref="O1020:O1023"/>
    <mergeCell ref="P1020:S1021"/>
    <mergeCell ref="T1020:U1021"/>
    <mergeCell ref="V1020:V1023"/>
    <mergeCell ref="P1022:P1023"/>
    <mergeCell ref="Q1022:Q1023"/>
    <mergeCell ref="N1106:N1109"/>
    <mergeCell ref="O1106:O1109"/>
    <mergeCell ref="P1106:S1107"/>
    <mergeCell ref="T1106:U1107"/>
    <mergeCell ref="V1106:V1109"/>
    <mergeCell ref="B1061:V1061"/>
    <mergeCell ref="B1062:V1062"/>
    <mergeCell ref="B1063:V1063"/>
    <mergeCell ref="B1065:B1068"/>
    <mergeCell ref="C1065:C1068"/>
    <mergeCell ref="D1065:D1068"/>
    <mergeCell ref="E1065:E1068"/>
    <mergeCell ref="F1065:F1068"/>
    <mergeCell ref="G1065:G1068"/>
    <mergeCell ref="H1065:H1068"/>
    <mergeCell ref="J1065:J1068"/>
    <mergeCell ref="K1065:K1068"/>
    <mergeCell ref="L1065:L1068"/>
    <mergeCell ref="M1065:M1068"/>
    <mergeCell ref="N1065:N1068"/>
    <mergeCell ref="O1065:O1068"/>
    <mergeCell ref="P1065:S1066"/>
    <mergeCell ref="T1065:U1066"/>
    <mergeCell ref="V1065:V1068"/>
    <mergeCell ref="P1067:P1068"/>
    <mergeCell ref="Q1067:Q1068"/>
    <mergeCell ref="R1067:R1068"/>
    <mergeCell ref="S1067:S1068"/>
    <mergeCell ref="T1067:T1068"/>
    <mergeCell ref="B1155:V1155"/>
    <mergeCell ref="B1156:V1156"/>
    <mergeCell ref="B1157:V1157"/>
    <mergeCell ref="B1158:V1158"/>
    <mergeCell ref="B1159:V1159"/>
    <mergeCell ref="B1160:V1160"/>
    <mergeCell ref="B1161:V1161"/>
    <mergeCell ref="P1108:P1109"/>
    <mergeCell ref="Q1108:Q1109"/>
    <mergeCell ref="R1108:R1109"/>
    <mergeCell ref="S1108:S1109"/>
    <mergeCell ref="T1108:T1109"/>
    <mergeCell ref="U1108:U1109"/>
    <mergeCell ref="U1067:U1068"/>
    <mergeCell ref="B1098:V1098"/>
    <mergeCell ref="B1099:V1099"/>
    <mergeCell ref="B1100:V1100"/>
    <mergeCell ref="B1101:V1101"/>
    <mergeCell ref="B1102:V1102"/>
    <mergeCell ref="B1103:V1103"/>
    <mergeCell ref="B1104:V1104"/>
    <mergeCell ref="B1106:B1109"/>
    <mergeCell ref="C1106:C1109"/>
    <mergeCell ref="D1106:D1109"/>
    <mergeCell ref="E1106:E1109"/>
    <mergeCell ref="F1106:F1109"/>
    <mergeCell ref="G1106:G1109"/>
    <mergeCell ref="H1106:H1109"/>
    <mergeCell ref="J1106:J1109"/>
    <mergeCell ref="K1106:K1109"/>
    <mergeCell ref="L1106:L1109"/>
    <mergeCell ref="M1106:M1109"/>
    <mergeCell ref="T1204:U1205"/>
    <mergeCell ref="V1204:V1207"/>
    <mergeCell ref="P1206:P1207"/>
    <mergeCell ref="L1163:L1166"/>
    <mergeCell ref="M1163:M1166"/>
    <mergeCell ref="N1163:N1166"/>
    <mergeCell ref="O1163:O1166"/>
    <mergeCell ref="P1163:S1164"/>
    <mergeCell ref="T1163:U1164"/>
    <mergeCell ref="V1163:V1166"/>
    <mergeCell ref="P1165:P1166"/>
    <mergeCell ref="Q1165:Q1166"/>
    <mergeCell ref="R1165:R1166"/>
    <mergeCell ref="S1165:S1166"/>
    <mergeCell ref="T1165:T1166"/>
    <mergeCell ref="U1165:U1166"/>
    <mergeCell ref="B1163:B1166"/>
    <mergeCell ref="C1163:C1166"/>
    <mergeCell ref="D1163:D1166"/>
    <mergeCell ref="E1163:E1166"/>
    <mergeCell ref="F1163:F1166"/>
    <mergeCell ref="G1163:G1166"/>
    <mergeCell ref="H1163:H1166"/>
    <mergeCell ref="J1163:J1166"/>
    <mergeCell ref="K1163:K1166"/>
    <mergeCell ref="Q1246:Q1247"/>
    <mergeCell ref="R1246:R1247"/>
    <mergeCell ref="Q1206:Q1207"/>
    <mergeCell ref="R1206:R1207"/>
    <mergeCell ref="S1206:S1207"/>
    <mergeCell ref="T1206:T1207"/>
    <mergeCell ref="U1206:U1207"/>
    <mergeCell ref="O1208:O1209"/>
    <mergeCell ref="V1208:V1209"/>
    <mergeCell ref="B1236:V1236"/>
    <mergeCell ref="B1237:V1237"/>
    <mergeCell ref="B1196:V1196"/>
    <mergeCell ref="B1197:V1197"/>
    <mergeCell ref="B1198:V1198"/>
    <mergeCell ref="B1199:V1199"/>
    <mergeCell ref="B1200:V1200"/>
    <mergeCell ref="B1201:V1201"/>
    <mergeCell ref="B1202:V1202"/>
    <mergeCell ref="B1204:B1207"/>
    <mergeCell ref="C1204:C1207"/>
    <mergeCell ref="D1204:D1207"/>
    <mergeCell ref="E1204:E1207"/>
    <mergeCell ref="F1204:F1207"/>
    <mergeCell ref="G1204:G1207"/>
    <mergeCell ref="H1204:H1207"/>
    <mergeCell ref="J1204:J1207"/>
    <mergeCell ref="K1204:K1207"/>
    <mergeCell ref="L1204:L1207"/>
    <mergeCell ref="M1204:M1207"/>
    <mergeCell ref="N1204:N1207"/>
    <mergeCell ref="O1204:O1207"/>
    <mergeCell ref="P1204:S1205"/>
    <mergeCell ref="U1291:U1292"/>
    <mergeCell ref="S1246:S1247"/>
    <mergeCell ref="T1246:T1247"/>
    <mergeCell ref="U1246:U1247"/>
    <mergeCell ref="B1281:V1281"/>
    <mergeCell ref="B1282:V1282"/>
    <mergeCell ref="B1283:V1283"/>
    <mergeCell ref="B1284:V1284"/>
    <mergeCell ref="B1285:V1285"/>
    <mergeCell ref="B1286:V1286"/>
    <mergeCell ref="B1238:V1238"/>
    <mergeCell ref="B1239:V1239"/>
    <mergeCell ref="B1240:V1240"/>
    <mergeCell ref="B1241:V1241"/>
    <mergeCell ref="B1242:V1242"/>
    <mergeCell ref="B1244:B1247"/>
    <mergeCell ref="C1244:C1247"/>
    <mergeCell ref="D1244:D1247"/>
    <mergeCell ref="E1244:E1247"/>
    <mergeCell ref="F1244:F1247"/>
    <mergeCell ref="G1244:G1247"/>
    <mergeCell ref="H1244:H1247"/>
    <mergeCell ref="J1244:J1247"/>
    <mergeCell ref="K1244:K1247"/>
    <mergeCell ref="L1244:L1247"/>
    <mergeCell ref="M1244:M1247"/>
    <mergeCell ref="N1244:N1247"/>
    <mergeCell ref="O1244:O1247"/>
    <mergeCell ref="P1244:S1245"/>
    <mergeCell ref="T1244:U1245"/>
    <mergeCell ref="V1244:V1247"/>
    <mergeCell ref="P1246:P1247"/>
    <mergeCell ref="U1386:U1387"/>
    <mergeCell ref="B1330:V1330"/>
    <mergeCell ref="B1331:V1331"/>
    <mergeCell ref="B1332:V1332"/>
    <mergeCell ref="B1333:V1333"/>
    <mergeCell ref="B1334:V1334"/>
    <mergeCell ref="B1335:V1335"/>
    <mergeCell ref="B1336:V1336"/>
    <mergeCell ref="O1293:O1296"/>
    <mergeCell ref="V1293:V1296"/>
    <mergeCell ref="B1287:V1287"/>
    <mergeCell ref="B1289:B1292"/>
    <mergeCell ref="C1289:C1292"/>
    <mergeCell ref="D1289:D1292"/>
    <mergeCell ref="E1289:E1292"/>
    <mergeCell ref="F1289:F1292"/>
    <mergeCell ref="G1289:G1292"/>
    <mergeCell ref="H1289:H1292"/>
    <mergeCell ref="J1289:J1292"/>
    <mergeCell ref="K1289:K1292"/>
    <mergeCell ref="L1289:L1292"/>
    <mergeCell ref="M1289:M1292"/>
    <mergeCell ref="N1289:N1292"/>
    <mergeCell ref="O1289:O1292"/>
    <mergeCell ref="P1289:S1290"/>
    <mergeCell ref="T1289:U1290"/>
    <mergeCell ref="V1289:V1292"/>
    <mergeCell ref="P1291:P1292"/>
    <mergeCell ref="Q1291:Q1292"/>
    <mergeCell ref="R1291:R1292"/>
    <mergeCell ref="S1291:S1292"/>
    <mergeCell ref="T1291:T1292"/>
    <mergeCell ref="L1338:L1341"/>
    <mergeCell ref="M1338:M1341"/>
    <mergeCell ref="N1338:N1341"/>
    <mergeCell ref="O1338:O1341"/>
    <mergeCell ref="P1338:S1339"/>
    <mergeCell ref="T1338:U1339"/>
    <mergeCell ref="V1338:V1341"/>
    <mergeCell ref="P1340:P1341"/>
    <mergeCell ref="Q1340:Q1341"/>
    <mergeCell ref="R1340:R1341"/>
    <mergeCell ref="S1340:S1341"/>
    <mergeCell ref="T1340:T1341"/>
    <mergeCell ref="U1340:U1341"/>
    <mergeCell ref="B1338:B1341"/>
    <mergeCell ref="C1338:C1341"/>
    <mergeCell ref="D1338:D1341"/>
    <mergeCell ref="E1338:E1341"/>
    <mergeCell ref="F1338:F1341"/>
    <mergeCell ref="G1338:G1341"/>
    <mergeCell ref="H1338:H1341"/>
    <mergeCell ref="J1338:J1341"/>
    <mergeCell ref="K1338:K1341"/>
    <mergeCell ref="B1417:V1417"/>
    <mergeCell ref="B1418:V1418"/>
    <mergeCell ref="B1419:V1419"/>
    <mergeCell ref="B1420:V1420"/>
    <mergeCell ref="B1376:V1376"/>
    <mergeCell ref="B1377:V1377"/>
    <mergeCell ref="B1378:V1378"/>
    <mergeCell ref="B1379:V1379"/>
    <mergeCell ref="B1380:V1380"/>
    <mergeCell ref="B1381:V1381"/>
    <mergeCell ref="B1382:V1382"/>
    <mergeCell ref="B1384:B1387"/>
    <mergeCell ref="C1384:C1387"/>
    <mergeCell ref="D1384:D1387"/>
    <mergeCell ref="E1384:E1387"/>
    <mergeCell ref="F1384:F1387"/>
    <mergeCell ref="G1384:G1387"/>
    <mergeCell ref="H1384:H1387"/>
    <mergeCell ref="J1384:J1387"/>
    <mergeCell ref="K1384:K1387"/>
    <mergeCell ref="L1384:L1387"/>
    <mergeCell ref="M1384:M1387"/>
    <mergeCell ref="N1384:N1387"/>
    <mergeCell ref="O1384:O1387"/>
    <mergeCell ref="P1384:S1385"/>
    <mergeCell ref="T1384:U1385"/>
    <mergeCell ref="V1384:V1387"/>
    <mergeCell ref="P1386:P1387"/>
    <mergeCell ref="Q1386:Q1387"/>
    <mergeCell ref="R1386:R1387"/>
    <mergeCell ref="S1386:S1387"/>
    <mergeCell ref="T1386:T1387"/>
    <mergeCell ref="T1466:U1467"/>
    <mergeCell ref="V1466:V1469"/>
    <mergeCell ref="B1421:V1421"/>
    <mergeCell ref="B1422:V1422"/>
    <mergeCell ref="B1423:V1423"/>
    <mergeCell ref="B1425:B1428"/>
    <mergeCell ref="C1425:C1428"/>
    <mergeCell ref="D1425:D1428"/>
    <mergeCell ref="E1425:E1428"/>
    <mergeCell ref="F1425:F1428"/>
    <mergeCell ref="G1425:G1428"/>
    <mergeCell ref="H1425:H1428"/>
    <mergeCell ref="J1425:J1428"/>
    <mergeCell ref="K1425:K1428"/>
    <mergeCell ref="L1425:L1428"/>
    <mergeCell ref="M1425:M1428"/>
    <mergeCell ref="N1425:N1428"/>
    <mergeCell ref="O1425:O1428"/>
    <mergeCell ref="P1425:S1426"/>
    <mergeCell ref="T1425:U1426"/>
    <mergeCell ref="V1425:V1428"/>
    <mergeCell ref="P1427:P1428"/>
    <mergeCell ref="Q1427:Q1428"/>
    <mergeCell ref="R1427:R1428"/>
    <mergeCell ref="S1427:S1428"/>
    <mergeCell ref="T1427:T1428"/>
    <mergeCell ref="S1509:S1510"/>
    <mergeCell ref="P1468:P1469"/>
    <mergeCell ref="Q1468:Q1469"/>
    <mergeCell ref="R1468:R1469"/>
    <mergeCell ref="S1468:S1469"/>
    <mergeCell ref="T1468:T1469"/>
    <mergeCell ref="U1468:U1469"/>
    <mergeCell ref="B1499:V1499"/>
    <mergeCell ref="B1500:V1500"/>
    <mergeCell ref="B1501:V1501"/>
    <mergeCell ref="U1427:U1428"/>
    <mergeCell ref="B1458:V1458"/>
    <mergeCell ref="B1459:V1459"/>
    <mergeCell ref="B1460:V1460"/>
    <mergeCell ref="B1461:V1461"/>
    <mergeCell ref="B1462:V1462"/>
    <mergeCell ref="B1463:V1463"/>
    <mergeCell ref="B1464:V1464"/>
    <mergeCell ref="B1466:B1469"/>
    <mergeCell ref="C1466:C1469"/>
    <mergeCell ref="D1466:D1469"/>
    <mergeCell ref="E1466:E1469"/>
    <mergeCell ref="F1466:F1469"/>
    <mergeCell ref="G1466:G1469"/>
    <mergeCell ref="H1466:H1469"/>
    <mergeCell ref="J1466:J1469"/>
    <mergeCell ref="K1466:K1469"/>
    <mergeCell ref="L1466:L1469"/>
    <mergeCell ref="M1466:M1469"/>
    <mergeCell ref="N1466:N1469"/>
    <mergeCell ref="O1466:O1469"/>
    <mergeCell ref="P1466:S1467"/>
    <mergeCell ref="T1509:T1510"/>
    <mergeCell ref="U1509:U1510"/>
    <mergeCell ref="B1540:V1540"/>
    <mergeCell ref="B1541:V1541"/>
    <mergeCell ref="B1542:V1542"/>
    <mergeCell ref="B1543:V1543"/>
    <mergeCell ref="B1544:V1544"/>
    <mergeCell ref="B1545:V1545"/>
    <mergeCell ref="B1546:V1546"/>
    <mergeCell ref="B1502:V1502"/>
    <mergeCell ref="B1503:V1503"/>
    <mergeCell ref="B1504:V1504"/>
    <mergeCell ref="B1505:V1505"/>
    <mergeCell ref="B1507:B1510"/>
    <mergeCell ref="C1507:C1510"/>
    <mergeCell ref="D1507:D1510"/>
    <mergeCell ref="E1507:E1510"/>
    <mergeCell ref="F1507:F1510"/>
    <mergeCell ref="G1507:G1510"/>
    <mergeCell ref="H1507:H1510"/>
    <mergeCell ref="J1507:J1510"/>
    <mergeCell ref="K1507:K1510"/>
    <mergeCell ref="L1507:L1510"/>
    <mergeCell ref="M1507:M1510"/>
    <mergeCell ref="N1507:N1510"/>
    <mergeCell ref="O1507:O1510"/>
    <mergeCell ref="P1507:S1508"/>
    <mergeCell ref="T1507:U1508"/>
    <mergeCell ref="V1507:V1510"/>
    <mergeCell ref="P1509:P1510"/>
    <mergeCell ref="Q1509:Q1510"/>
    <mergeCell ref="R1509:R1510"/>
    <mergeCell ref="L1548:L1551"/>
    <mergeCell ref="M1548:M1551"/>
    <mergeCell ref="N1548:N1551"/>
    <mergeCell ref="O1548:O1551"/>
    <mergeCell ref="P1548:S1549"/>
    <mergeCell ref="T1548:U1549"/>
    <mergeCell ref="V1548:V1551"/>
    <mergeCell ref="P1550:P1551"/>
    <mergeCell ref="Q1550:Q1551"/>
    <mergeCell ref="R1550:R1551"/>
    <mergeCell ref="S1550:S1551"/>
    <mergeCell ref="T1550:T1551"/>
    <mergeCell ref="U1550:U1551"/>
    <mergeCell ref="B1548:B1551"/>
    <mergeCell ref="C1548:C1551"/>
    <mergeCell ref="D1548:D1551"/>
    <mergeCell ref="E1548:E1551"/>
    <mergeCell ref="F1548:F1551"/>
    <mergeCell ref="G1548:G1551"/>
    <mergeCell ref="H1548:H1551"/>
    <mergeCell ref="J1548:J1551"/>
    <mergeCell ref="K1548:K1551"/>
    <mergeCell ref="Q1591:Q1592"/>
    <mergeCell ref="R1591:R1592"/>
    <mergeCell ref="S1591:S1592"/>
    <mergeCell ref="T1591:T1592"/>
    <mergeCell ref="U1591:U1592"/>
    <mergeCell ref="B1581:V1581"/>
    <mergeCell ref="B1582:V1582"/>
    <mergeCell ref="B1583:V1583"/>
    <mergeCell ref="B1584:V1584"/>
    <mergeCell ref="B1585:V1585"/>
    <mergeCell ref="B1586:V1586"/>
    <mergeCell ref="B1587:V1587"/>
    <mergeCell ref="B1589:B1592"/>
    <mergeCell ref="C1589:C1592"/>
    <mergeCell ref="D1589:D1592"/>
    <mergeCell ref="E1589:E1592"/>
    <mergeCell ref="F1589:F1592"/>
    <mergeCell ref="G1589:G1592"/>
    <mergeCell ref="H1589:H1592"/>
    <mergeCell ref="J1589:J1592"/>
    <mergeCell ref="K1589:K1592"/>
    <mergeCell ref="L1589:L1592"/>
    <mergeCell ref="M1589:M1592"/>
    <mergeCell ref="N1589:N1592"/>
    <mergeCell ref="O1589:O1592"/>
    <mergeCell ref="P1589:S1590"/>
    <mergeCell ref="T1589:U1590"/>
    <mergeCell ref="V1589:V1592"/>
    <mergeCell ref="P1591:P159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PLAN FINANCIERO </vt:lpstr>
      <vt:lpstr>DISTIBUCION DEL GASTO </vt:lpstr>
      <vt:lpstr>GENERAL</vt:lpstr>
      <vt:lpstr>RAMO 33</vt:lpstr>
      <vt:lpstr>PRO- 242 IND-1</vt:lpstr>
      <vt:lpstr>PRO-287 IND-01</vt:lpstr>
      <vt:lpstr>PRO-287 IND-02</vt:lpstr>
      <vt:lpstr>PRO-287 IND-03</vt:lpstr>
      <vt:lpstr>PRO-287 IND-04</vt:lpstr>
      <vt:lpstr>PROY-287 IND-05</vt:lpstr>
      <vt:lpstr>PROY-287 IND-06</vt:lpstr>
      <vt:lpstr>PROY-613 IND-01</vt:lpstr>
      <vt:lpstr>PROY-613 IND-02</vt:lpstr>
      <vt:lpstr>PROY-613 IND-03</vt:lpstr>
      <vt:lpstr>PROY-614 IND-01</vt:lpstr>
      <vt:lpstr>PROY-614 IND-02</vt:lpstr>
      <vt:lpstr>PROY-614 IND-03</vt:lpstr>
      <vt:lpstr>PROY-615 IND-01</vt:lpstr>
      <vt:lpstr>PROY-615 IND-02</vt:lpstr>
      <vt:lpstr>PROY-615 IND-03</vt:lpstr>
      <vt:lpstr>SUBSIDO ESTATAL</vt:lpstr>
      <vt:lpstr>PROY-287 IND-04</vt:lpstr>
      <vt:lpstr>RECURSO PROPIO</vt:lpstr>
      <vt:lpstr>PROY-105 IND-01</vt:lpstr>
      <vt:lpstr>PROY-105 IND-02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ISEA</dc:creator>
  <cp:lastModifiedBy>Ana C. Sosa Cardenas</cp:lastModifiedBy>
  <cp:lastPrinted>2022-11-22T21:02:13Z</cp:lastPrinted>
  <dcterms:created xsi:type="dcterms:W3CDTF">2020-10-23T02:55:07Z</dcterms:created>
  <dcterms:modified xsi:type="dcterms:W3CDTF">2023-02-13T20:27:00Z</dcterms:modified>
</cp:coreProperties>
</file>